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C:\Users\paul.ellis1\Desktop\OCS Pricing 11082022\"/>
    </mc:Choice>
  </mc:AlternateContent>
  <xr:revisionPtr revIDLastSave="0" documentId="13_ncr:1_{4D9984E3-37C6-44B5-AC8D-20A3863658F5}" xr6:coauthVersionLast="36" xr6:coauthVersionMax="36" xr10:uidLastSave="{00000000-0000-0000-0000-000000000000}"/>
  <workbookProtection workbookAlgorithmName="SHA-512" workbookHashValue="4WWhh1STFnojBeSrmfhkF7J5S11BW6x7W7IkqqGwmdl0waEm7SWwfN0+Bo2pWYblPb5S8RNzInp+xPTjLZ6vOg==" workbookSaltValue="NQFleDrRl6hmSNYnOobLQQ==" workbookSpinCount="100000" lockStructure="1"/>
  <bookViews>
    <workbookView xWindow="0" yWindow="0" windowWidth="28800" windowHeight="12225" tabRatio="888" firstSheet="2" activeTab="7"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Assmt'!$C$10:$R$27</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D32" i="35" l="1"/>
  <c r="D33" i="35"/>
  <c r="D34" i="35"/>
  <c r="D35" i="35"/>
  <c r="D36" i="35"/>
  <c r="D37" i="35"/>
  <c r="D38" i="35"/>
  <c r="D39" i="35"/>
  <c r="D40" i="35"/>
  <c r="D41" i="35"/>
  <c r="D31" i="35"/>
  <c r="E32" i="35"/>
  <c r="E33" i="35"/>
  <c r="E34" i="35"/>
  <c r="E35" i="35"/>
  <c r="E36" i="35"/>
  <c r="E37" i="35"/>
  <c r="E38" i="35"/>
  <c r="E39" i="35"/>
  <c r="E40" i="35"/>
  <c r="E41"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4" i="41" s="1"/>
  <c r="F173" i="40"/>
  <c r="I24" i="41" s="1"/>
  <c r="E173" i="40"/>
  <c r="H24" i="41" s="1"/>
  <c r="G173" i="27"/>
  <c r="F173" i="27"/>
  <c r="E173" i="27"/>
  <c r="H64" i="48" l="1"/>
  <c r="I64" i="48"/>
  <c r="H76" i="48"/>
  <c r="I76" i="48"/>
  <c r="H88" i="48"/>
  <c r="I88" i="48"/>
  <c r="I92" i="48" s="1"/>
  <c r="N18" i="27"/>
  <c r="O21" i="27"/>
  <c r="O55"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Y27" i="27"/>
  <c r="Z27" i="27"/>
  <c r="Z28" i="27" s="1"/>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Y91" i="27" s="1"/>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T113" i="27" s="1"/>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G109" i="27"/>
  <c r="G111" i="27" s="1"/>
  <c r="J109" i="27"/>
  <c r="K109" i="27"/>
  <c r="L109" i="27"/>
  <c r="L111" i="27" s="1"/>
  <c r="T109" i="27"/>
  <c r="U109" i="27"/>
  <c r="U111" i="27" s="1"/>
  <c r="V109" i="27"/>
  <c r="F111"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J136" i="27" s="1"/>
  <c r="K134" i="27"/>
  <c r="L134" i="27"/>
  <c r="L136" i="27" s="1"/>
  <c r="T134" i="27"/>
  <c r="T136" i="27" s="1"/>
  <c r="U134" i="27"/>
  <c r="U136" i="27" s="1"/>
  <c r="V134" i="27"/>
  <c r="O138" i="27"/>
  <c r="P138" i="27"/>
  <c r="Q138" i="27"/>
  <c r="Y138" i="27"/>
  <c r="Z138" i="27"/>
  <c r="AA138" i="27"/>
  <c r="O139" i="27"/>
  <c r="P139" i="27"/>
  <c r="Q139" i="27"/>
  <c r="Y139" i="27"/>
  <c r="Z139" i="27"/>
  <c r="AA139" i="27"/>
  <c r="E144" i="27"/>
  <c r="F144" i="27"/>
  <c r="G144" i="27"/>
  <c r="J144" i="27"/>
  <c r="K144" i="27"/>
  <c r="L144" i="27"/>
  <c r="P144" i="27"/>
  <c r="Q144" i="27"/>
  <c r="T144" i="27"/>
  <c r="U144" i="27"/>
  <c r="V144" i="27"/>
  <c r="AA144" i="27"/>
  <c r="O145" i="27"/>
  <c r="O147" i="27" s="1"/>
  <c r="P145" i="27"/>
  <c r="Q145" i="27"/>
  <c r="Y145" i="27"/>
  <c r="Y147" i="27" s="1"/>
  <c r="Z145" i="27"/>
  <c r="AA145" i="27"/>
  <c r="O146" i="27"/>
  <c r="P146" i="27"/>
  <c r="P147" i="27" s="1"/>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Y129" i="27" l="1"/>
  <c r="V113" i="27"/>
  <c r="P173" i="27"/>
  <c r="H92" i="48"/>
  <c r="AA147" i="27"/>
  <c r="AA61" i="27"/>
  <c r="AA113" i="27" s="1"/>
  <c r="Q28" i="27"/>
  <c r="Q34" i="27" s="1"/>
  <c r="Q43" i="27" s="1"/>
  <c r="Q47" i="27" s="1"/>
  <c r="Q50" i="27" s="1"/>
  <c r="O144" i="27"/>
  <c r="AA134" i="27"/>
  <c r="T111" i="27"/>
  <c r="Z34" i="27"/>
  <c r="Z43" i="27" s="1"/>
  <c r="Z47" i="27" s="1"/>
  <c r="Z50" i="27" s="1"/>
  <c r="G136" i="27"/>
  <c r="Z109" i="27"/>
  <c r="O151" i="27"/>
  <c r="F136" i="27"/>
  <c r="V136" i="27"/>
  <c r="AA173" i="27"/>
  <c r="Y28" i="27"/>
  <c r="I90" i="48"/>
  <c r="H90" i="48"/>
  <c r="K136" i="27"/>
  <c r="AA129" i="27"/>
  <c r="AA136" i="27" s="1"/>
  <c r="O91" i="27"/>
  <c r="O111" i="27" s="1"/>
  <c r="Z91" i="27"/>
  <c r="Z111" i="27" s="1"/>
  <c r="F142" i="27"/>
  <c r="Y73" i="27"/>
  <c r="Q151" i="27"/>
  <c r="Y151" i="27"/>
  <c r="Z147" i="27"/>
  <c r="Q147" i="27"/>
  <c r="T142" i="27"/>
  <c r="O134" i="27"/>
  <c r="Q134" i="27"/>
  <c r="Z134" i="27"/>
  <c r="Z129" i="27"/>
  <c r="Q129" i="27"/>
  <c r="Q136" i="27" s="1"/>
  <c r="Y109" i="27"/>
  <c r="Y111" i="27" s="1"/>
  <c r="P109" i="27"/>
  <c r="AA109" i="27"/>
  <c r="J113" i="27"/>
  <c r="P91" i="27"/>
  <c r="AA91" i="27"/>
  <c r="V142" i="27"/>
  <c r="Y34" i="27"/>
  <c r="Y43" i="27" s="1"/>
  <c r="Y47" i="27" s="1"/>
  <c r="Y50" i="27" s="1"/>
  <c r="Z151" i="27"/>
  <c r="O129" i="27"/>
  <c r="P134" i="27"/>
  <c r="Y134" i="27"/>
  <c r="Y136" i="27" s="1"/>
  <c r="E111" i="27"/>
  <c r="Q109" i="27"/>
  <c r="O109" i="27"/>
  <c r="Q91" i="27"/>
  <c r="Q111" i="27" s="1"/>
  <c r="U113" i="27"/>
  <c r="J142" i="27"/>
  <c r="AA73" i="27"/>
  <c r="Q61" i="27"/>
  <c r="Q113" i="27" s="1"/>
  <c r="Z61" i="27"/>
  <c r="Z173" i="27"/>
  <c r="O173" i="27"/>
  <c r="AA28" i="27"/>
  <c r="AA34" i="27" s="1"/>
  <c r="AA43" i="27" s="1"/>
  <c r="AA47" i="27" s="1"/>
  <c r="AA50" i="27" s="1"/>
  <c r="P28" i="27"/>
  <c r="P34" i="27" s="1"/>
  <c r="P43" i="27" s="1"/>
  <c r="P47" i="27" s="1"/>
  <c r="P50" i="27" s="1"/>
  <c r="G113" i="27"/>
  <c r="Z73" i="27"/>
  <c r="O73" i="27"/>
  <c r="O142" i="27" s="1"/>
  <c r="Q73" i="27"/>
  <c r="L142" i="27"/>
  <c r="P61" i="27"/>
  <c r="Y61" i="27"/>
  <c r="Y173" i="27"/>
  <c r="O34" i="27"/>
  <c r="O43" i="27" s="1"/>
  <c r="O47" i="27" s="1"/>
  <c r="O50" i="27" s="1"/>
  <c r="P73" i="27"/>
  <c r="P113" i="27" s="1"/>
  <c r="F113" i="27"/>
  <c r="E142" i="27"/>
  <c r="P129" i="27"/>
  <c r="K142" i="27"/>
  <c r="Z136" i="27"/>
  <c r="Y144" i="27"/>
  <c r="U142" i="27"/>
  <c r="G142" i="27"/>
  <c r="E113" i="27"/>
  <c r="L113" i="27"/>
  <c r="K111" i="27"/>
  <c r="P151" i="27"/>
  <c r="K113" i="27"/>
  <c r="V111" i="27"/>
  <c r="J111" i="27"/>
  <c r="AA151" i="27"/>
  <c r="Z144" i="27"/>
  <c r="B8" i="61"/>
  <c r="I25" i="58" s="1"/>
  <c r="A8" i="61"/>
  <c r="H25" i="58" s="1"/>
  <c r="C6" i="61"/>
  <c r="C4" i="61"/>
  <c r="C3" i="61"/>
  <c r="C2" i="61"/>
  <c r="Q142" i="27" l="1"/>
  <c r="Y142" i="27"/>
  <c r="O113" i="27"/>
  <c r="AA142" i="27"/>
  <c r="P136" i="27"/>
  <c r="P111"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F90" i="48" s="1"/>
  <c r="E76" i="48"/>
  <c r="L64" i="48"/>
  <c r="K64" i="48"/>
  <c r="F64" i="48"/>
  <c r="E64" i="48"/>
  <c r="L38" i="48"/>
  <c r="K38" i="48"/>
  <c r="I38" i="48"/>
  <c r="H38" i="48"/>
  <c r="F38" i="48"/>
  <c r="E38" i="48"/>
  <c r="L32" i="48"/>
  <c r="K32" i="48"/>
  <c r="I32" i="48"/>
  <c r="H32" i="48"/>
  <c r="F32" i="48"/>
  <c r="E32" i="48"/>
  <c r="Q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20" i="41" s="1"/>
  <c r="F20" i="41"/>
  <c r="G169" i="40"/>
  <c r="J20" i="41" s="1"/>
  <c r="G20"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H14" i="41" l="1"/>
  <c r="H10" i="41"/>
  <c r="G152" i="40"/>
  <c r="G156" i="40" s="1"/>
  <c r="F152" i="40"/>
  <c r="F156" i="40" s="1"/>
  <c r="E152" i="40"/>
  <c r="G168" i="40" l="1"/>
  <c r="J19" i="41" s="1"/>
  <c r="G19" i="41"/>
  <c r="F168" i="40"/>
  <c r="I19" i="41" s="1"/>
  <c r="F19" i="41"/>
  <c r="E157" i="40"/>
  <c r="E20"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20"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6" i="41" s="1"/>
  <c r="F26" i="41"/>
  <c r="G175" i="40"/>
  <c r="J26" i="41" s="1"/>
  <c r="G26" i="41"/>
  <c r="E176" i="40"/>
  <c r="H27" i="41" s="1"/>
  <c r="E27" i="41"/>
  <c r="F176" i="40"/>
  <c r="I27" i="41" s="1"/>
  <c r="F27" i="41"/>
  <c r="G176" i="40"/>
  <c r="J27" i="41" s="1"/>
  <c r="G27" i="41"/>
  <c r="E175" i="40"/>
  <c r="H26" i="41" s="1"/>
  <c r="E26"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9" i="41" s="1"/>
  <c r="E19" i="41"/>
  <c r="F19" i="37"/>
  <c r="G19" i="37"/>
  <c r="F19" i="38"/>
  <c r="E19" i="38"/>
  <c r="G19" i="38"/>
  <c r="E156" i="27" l="1"/>
  <c r="E19" i="3" l="1"/>
  <c r="E168" i="27"/>
  <c r="H19" i="3" s="1"/>
  <c r="E19" i="37" l="1"/>
  <c r="G19" i="3"/>
  <c r="E163" i="27" l="1"/>
  <c r="H12" i="41"/>
  <c r="H13" i="41"/>
  <c r="H11" i="41"/>
  <c r="H12" i="38"/>
  <c r="H13" i="38"/>
  <c r="H11" i="38"/>
  <c r="H12" i="37"/>
  <c r="H13" i="37"/>
  <c r="H11" i="37"/>
  <c r="G147" i="40"/>
  <c r="G158" i="40" s="1"/>
  <c r="G21" i="41" s="1"/>
  <c r="F147" i="40"/>
  <c r="F158" i="40" s="1"/>
  <c r="F21" i="41" s="1"/>
  <c r="E147" i="40"/>
  <c r="E158" i="40" s="1"/>
  <c r="E21" i="41" s="1"/>
  <c r="G144" i="40"/>
  <c r="F144" i="40"/>
  <c r="E144" i="40"/>
  <c r="G109" i="40"/>
  <c r="F109" i="40"/>
  <c r="E109" i="40"/>
  <c r="G55" i="40"/>
  <c r="F55" i="40"/>
  <c r="E55" i="40"/>
  <c r="G28" i="40"/>
  <c r="G34" i="40" s="1"/>
  <c r="F28" i="40"/>
  <c r="F34" i="40" s="1"/>
  <c r="E28" i="40"/>
  <c r="E34" i="40" s="1"/>
  <c r="E161" i="40" l="1"/>
  <c r="E24" i="41" s="1"/>
  <c r="E160" i="40"/>
  <c r="F161" i="40"/>
  <c r="F24" i="41" s="1"/>
  <c r="F160" i="40"/>
  <c r="F159" i="40"/>
  <c r="G161" i="40"/>
  <c r="G24" i="41" s="1"/>
  <c r="G160" i="40"/>
  <c r="G159" i="40"/>
  <c r="E162" i="40"/>
  <c r="E25" i="41" s="1"/>
  <c r="E142" i="40"/>
  <c r="F162" i="40"/>
  <c r="F25" i="41" s="1"/>
  <c r="F142" i="40"/>
  <c r="G162" i="40"/>
  <c r="G25" i="41" s="1"/>
  <c r="G142" i="40"/>
  <c r="E170" i="40"/>
  <c r="H21" i="41" s="1"/>
  <c r="F170" i="40"/>
  <c r="I21" i="41" s="1"/>
  <c r="G170" i="40"/>
  <c r="J21" i="41" s="1"/>
  <c r="E159" i="40"/>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3" i="41" s="1"/>
  <c r="G23" i="41"/>
  <c r="E171" i="40"/>
  <c r="H22" i="41" s="1"/>
  <c r="E22" i="41"/>
  <c r="E172" i="40"/>
  <c r="H23" i="41" s="1"/>
  <c r="E23" i="41"/>
  <c r="F171" i="40"/>
  <c r="I22" i="41" s="1"/>
  <c r="F22" i="41"/>
  <c r="G171" i="40"/>
  <c r="J22" i="41" s="1"/>
  <c r="G22" i="41"/>
  <c r="F172" i="40"/>
  <c r="I23" i="41" s="1"/>
  <c r="F23" i="41"/>
  <c r="E174" i="40"/>
  <c r="H25" i="41" s="1"/>
  <c r="G174" i="40"/>
  <c r="J25" i="41" s="1"/>
  <c r="F174" i="40"/>
  <c r="I25" i="41" s="1"/>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<sst xmlns="http://schemas.openxmlformats.org/spreadsheetml/2006/main" count="1965" uniqueCount="494">
  <si>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</si>
  <si>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</si>
  <si>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</si>
  <si>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</si>
  <si>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</si>
  <si>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</si>
  <si>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</si>
  <si>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</si>
  <si>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</si>
  <si>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</si>
  <si>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</si>
  <si>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</si>
  <si>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</si>
  <si>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</si>
  <si>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</si>
  <si>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</si>
  <si>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</si>
  <si>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</si>
  <si>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</si>
  <si>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</si>
  <si>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</si>
  <si>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</si>
  <si>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</si>
  <si>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</si>
  <si>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</si>
  <si>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</si>
  <si>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</si>
  <si>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</si>
  <si>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</si>
  <si>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</si>
  <si>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</si>
  <si>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</si>
  <si>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</si>
  <si>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</si>
  <si>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</si>
  <si>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</si>
  <si>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</si>
  <si>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</si>
  <si>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</si>
  <si>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</si>
  <si>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</si>
  <si>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</si>
  <si>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</si>
  <si>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</si>
  <si>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</si>
  <si>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</si>
  <si>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</si>
  <si>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</si>
  <si>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</si>
  <si>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</si>
  <si>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</si>
  <si>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</si>
  <si>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</si>
  <si>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</si>
  <si>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</si>
  <si>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</si>
  <si>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</si>
  <si>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</si>
  <si>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</si>
  <si>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</si>
  <si>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</si>
  <si>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</si>
  <si>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</si>
  <si>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</si>
  <si>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</si>
  <si>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</si>
  <si>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</si>
  <si>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</si>
  <si>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</si>
  <si>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</si>
  <si>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</si>
  <si>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</si>
  <si>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</si>
  <si>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</si>
  <si>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</si>
  <si>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</si>
  <si>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</si>
  <si>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</si>
  <si>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</si>
  <si>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</si>
  <si>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</si>
  <si>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</si>
  <si>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</si>
  <si>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</si>
  <si>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</si>
  <si>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</si>
  <si>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</si>
  <si>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</si>
  <si>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</si>
  <si>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</si>
  <si>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</si>
  <si>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</si>
  <si>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</si>
  <si>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</si>
  <si>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</si>
  <si>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</si>
  <si>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</si>
  <si>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</si>
  <si>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</si>
  <si>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</si>
  <si>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</si>
  <si>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</si>
  <si>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</si>
  <si>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</si>
  <si>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</si>
  <si>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</si>
  <si>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</si>
  <si>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</si>
  <si>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</si>
  <si>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</si>
  <si>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</si>
  <si>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</si>
  <si>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</si>
  <si>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</si>
  <si>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</si>
  <si>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</si>
  <si>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</si>
  <si>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</si>
  <si>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</si>
  <si>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</si>
  <si>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</si>
  <si>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</si>
  <si>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</si>
  <si>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</si>
  <si>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</si>
  <si>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</si>
  <si>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</si>
  <si>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</si>
  <si>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</si>
  <si>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</si>
  <si>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</si>
  <si>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</si>
  <si>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</si>
  <si>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</si>
  <si>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</si>
  <si>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</si>
  <si>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</si>
  <si>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</si>
  <si>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</si>
  <si>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</si>
  <si>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</si>
  <si>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</si>
  <si>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</si>
  <si>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</si>
  <si>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</si>
  <si>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</si>
  <si>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</si>
  <si>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</si>
  <si>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</si>
  <si>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</si>
  <si>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</si>
  <si>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</si>
  <si>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</si>
  <si>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</si>
  <si>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</si>
  <si>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</si>
  <si>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</si>
  <si>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</si>
  <si>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</si>
  <si>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</si>
  <si>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</si>
  <si>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</si>
  <si>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</si>
  <si>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</si>
  <si>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</si>
  <si>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</si>
  <si>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</si>
  <si>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</si>
  <si>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</si>
  <si>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</si>
  <si>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</si>
  <si>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</si>
  <si>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</si>
  <si>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</si>
  <si>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</si>
  <si>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</si>
  <si>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</si>
  <si>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</si>
  <si>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</si>
  <si>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</si>
  <si>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</si>
  <si>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</si>
  <si>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</si>
  <si>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</si>
  <si>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</si>
  <si>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</si>
  <si>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</si>
  <si>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</si>
  <si>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</si>
  <si>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</si>
  <si>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</si>
  <si>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</si>
  <si>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</si>
  <si>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</si>
  <si>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</si>
  <si>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</si>
  <si>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</si>
  <si>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</si>
  <si>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</si>
  <si>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</si>
  <si>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</si>
  <si>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</si>
  <si>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</si>
  <si>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</si>
  <si>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</si>
  <si>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</si>
  <si>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</si>
  <si>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</si>
  <si>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</si>
  <si>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</si>
  <si>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</si>
  <si>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</si>
  <si>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</si>
  <si>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</si>
  <si>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</si>
  <si>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</si>
  <si>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</si>
  <si>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</si>
  <si>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</si>
  <si>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</si>
  <si>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</si>
  <si>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</si>
  <si>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</si>
  <si>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</si>
  <si>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</si>
  <si>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</si>
  <si>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</si>
  <si>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</si>
  <si>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</si>
  <si>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</si>
  <si>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</si>
  <si>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</si>
  <si>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</si>
  <si>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</si>
  <si>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</si>
  <si>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</si>
  <si>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</si>
  <si>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</si>
  <si>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</si>
  <si>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</si>
  <si>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</si>
  <si>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</si>
  <si>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</si>
  <si>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</si>
  <si>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</si>
  <si>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</si>
  <si>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</si>
  <si>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</si>
  <si>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</si>
  <si>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</si>
  <si>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</si>
  <si>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</si>
  <si>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</si>
  <si>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</si>
  <si>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</si>
  <si>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</si>
  <si>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</si>
  <si>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</si>
  <si>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</si>
  <si>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</si>
  <si>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</si>
  <si>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</si>
  <si>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</si>
  <si>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</si>
  <si>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</si>
  <si>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</si>
  <si>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</si>
  <si>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</si>
  <si>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</si>
  <si>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</si>
  <si>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</si>
  <si>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</si>
  <si>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</si>
  <si>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</si>
  <si>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</si>
  <si>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</si>
  <si>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</si>
  <si>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</si>
  <si>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</si>
  <si>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</si>
  <si>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</si>
  <si>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</si>
  <si>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</si>
  <si>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</si>
  <si>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</si>
  <si>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</si>
  <si>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</si>
  <si>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</si>
  <si>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</si>
  <si>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</si>
  <si>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</si>
  <si>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</si>
  <si>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</si>
  <si>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</si>
  <si>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</si>
  <si>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</si>
  <si>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</si>
  <si>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</si>
  <si>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</si>
  <si>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</si>
  <si>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</si>
  <si>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</si>
  <si>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</si>
  <si>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</si>
  <si>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</si>
  <si>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</si>
  <si>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</si>
  <si>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</si>
  <si>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</si>
  <si>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</si>
  <si>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</si>
  <si>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</si>
  <si>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</si>
  <si>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</si>
  <si>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</si>
  <si>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</si>
  <si>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</si>
  <si>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</si>
  <si>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</si>
  <si>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</si>
  <si>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</si>
  <si>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</si>
  <si>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</si>
  <si>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</si>
  <si>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</si>
  <si>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</si>
  <si>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</si>
  <si>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</si>
  <si>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</si>
  <si>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</si>
  <si>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</si>
  <si>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</si>
  <si>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</si>
  <si>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</si>
  <si>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</si>
  <si>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</si>
  <si>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</si>
  <si>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</si>
  <si>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</si>
  <si>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</si>
  <si>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</si>
  <si>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</si>
  <si>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</si>
  <si>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</si>
  <si>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</si>
  <si>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</si>
  <si>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</si>
  <si>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</si>
  <si>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</si>
  <si>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</si>
  <si>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</si>
  <si>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</si>
  <si>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</si>
  <si>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</si>
  <si>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</si>
  <si>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</si>
  <si>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</si>
  <si>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</si>
  <si>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</si>
  <si>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</si>
  <si>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</si>
  <si>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</si>
  <si>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</si>
  <si>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</si>
  <si>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</si>
  <si>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</si>
  <si>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</si>
  <si>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</si>
  <si>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</si>
  <si>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</si>
  <si>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</si>
  <si>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</si>
  <si>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</si>
  <si>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</si>
  <si>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</si>
  <si>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</si>
  <si>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</si>
  <si>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</si>
  <si>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</si>
  <si>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</si>
  <si>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</si>
  <si>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</si>
  <si>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</si>
  <si>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</si>
  <si>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</si>
  <si>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</si>
  <si>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</si>
  <si>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</si>
  <si>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</si>
  <si>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</si>
  <si>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</si>
  <si>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</si>
  <si>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</si>
  <si>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</si>
  <si>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</si>
  <si>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</si>
  <si>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</si>
  <si>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</si>
  <si>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</si>
  <si>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</si>
  <si>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</si>
  <si>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</si>
  <si>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</si>
  <si>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</si>
  <si>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</si>
  <si>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</si>
  <si>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</si>
  <si>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</si>
  <si>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</si>
  <si>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</si>
  <si>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</si>
  <si>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</si>
  <si>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</si>
  <si>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</si>
  <si>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</si>
  <si>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</si>
  <si>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</si>
  <si>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</si>
  <si>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</si>
  <si>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</si>
  <si>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</si>
  <si>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</si>
  <si>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</si>
  <si>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</si>
  <si>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</si>
  <si>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</si>
  <si>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</si>
  <si>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</si>
  <si>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</si>
  <si>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</si>
  <si>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</si>
  <si>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</si>
  <si>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</si>
  <si>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</si>
  <si>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</si>
  <si>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</si>
  <si>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</si>
  <si>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</si>
  <si>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</si>
  <si>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</si>
  <si>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</si>
  <si>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</si>
  <si>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</si>
  <si>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</si>
  <si>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</si>
  <si>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</si>
  <si>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</si>
  <si>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</si>
  <si>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</si>
  <si>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</si>
  <si>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</si>
  <si>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</si>
  <si>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</si>
  <si>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</si>
  <si>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</si>
  <si>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</si>
  <si>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</si>
  <si>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</si>
  <si>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</si>
  <si>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</si>
  <si>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</si>
  <si>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</si>
  <si>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</si>
  <si>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</si>
  <si>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</si>
  <si>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</si>
  <si>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</si>
  <si>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</si>
  <si>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</si>
  <si>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</si>
  <si>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</si>
  <si>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</si>
  <si>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</si>
  <si>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</si>
  <si>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</si>
  <si>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</si>
  <si>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</si>
  <si>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</si>
  <si>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</si>
  <si>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2.1 - Healthcare - Hire &amp; Purchase 3D</t>
  </si>
  <si>
    <t>2.2 - Healthcare - Purchase 2D</t>
  </si>
  <si>
    <t>4.1 - Justice - 3D</t>
  </si>
  <si>
    <t>4.2 - Justtice - 2D</t>
  </si>
  <si>
    <t>5.1 - Defence - 3D</t>
  </si>
  <si>
    <t>5.2 - Defence - 2D</t>
  </si>
  <si>
    <t>RM 6184</t>
  </si>
  <si>
    <t>RM 6184 Financial Viability Risk Assessment Template</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</si>
  <si>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</si>
  <si>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1.2 - Built Estate incl. Education - Purchase 3D &gt;£15m</t>
  </si>
  <si>
    <t>1.3 - Built Estate incl. Education - Purchase 2D</t>
  </si>
  <si>
    <t>3 - Residential</t>
  </si>
  <si>
    <t>6 - Thermal Efficiency</t>
  </si>
  <si>
    <t>Offsite Construction Solutions</t>
  </si>
  <si>
    <t>1.1 - Built Estate incl. Education - Hire &amp; Purchase less than £15m 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</si>
</sst>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70" fillId="9" borderId="28" xfId="18" applyFont="1" applyBorder="1" applyAlignment="1">
      <alignment horizontal="left" vertical="center" wrapText="1"/>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4giCTH1Rs6AV5zGxuIkdagUDN8BWLEtN1MWdD4Sbk05sPf7P6c2180LAN2HQ/utOdqhaS/Say8tOP6Fifx13Qw==" saltValue="e0nqFo4+twIeW+dNiZTBag=="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16EB3D9-925A-4B9F-A001-4E73B401E23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F31C8B-591C-4123-BE12-7CBD2E613F90}"/>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B77612AF-A8F6-434B-8217-5EE7CDD49BD1}"/>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C27890B9-D06B-40B5-8652-7290240696ED}"/>
            </a:ext>
          </a:extLst>
        </cdr:cNvPr>
        <cdr:cNvGrpSpPr/>
      </cdr:nvGrpSpPr>
      <cdr:grpSpPr>
        <a:xfrm xmlns:a="http://schemas.openxmlformats.org/drawingml/2006/main">
          <a:off x="122826" y="5809153"/>
          <a:ext cx="3830621" cy="252884"/>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87D2B2D1-8BF3-48C4-BA88-5660E52D816F}"/>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73C87A3D-9FE7-4145-B39F-C5A786A35A29}"/>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161925</xdr:rowOff>
        </xdr:from>
        <xdr:to>
          <xdr:col>7</xdr:col>
          <xdr:colOff>733425</xdr:colOff>
          <xdr:row>17</xdr:row>
          <xdr:rowOff>19050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733425</xdr:colOff>
          <xdr:row>18</xdr:row>
          <xdr:rowOff>19050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733425</xdr:colOff>
          <xdr:row>19</xdr:row>
          <xdr:rowOff>19050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142875</xdr:rowOff>
        </xdr:from>
        <xdr:to>
          <xdr:col>7</xdr:col>
          <xdr:colOff>733425</xdr:colOff>
          <xdr:row>20</xdr:row>
          <xdr:rowOff>19050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161925</xdr:rowOff>
        </xdr:from>
        <xdr:to>
          <xdr:col>7</xdr:col>
          <xdr:colOff>733425</xdr:colOff>
          <xdr:row>21</xdr:row>
          <xdr:rowOff>19050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733425</xdr:colOff>
          <xdr:row>22</xdr:row>
          <xdr:rowOff>19050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733425</xdr:colOff>
          <xdr:row>23</xdr:row>
          <xdr:rowOff>19050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142875</xdr:rowOff>
        </xdr:from>
        <xdr:to>
          <xdr:col>7</xdr:col>
          <xdr:colOff>733425</xdr:colOff>
          <xdr:row>24</xdr:row>
          <xdr:rowOff>19050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161925</xdr:rowOff>
        </xdr:from>
        <xdr:to>
          <xdr:col>7</xdr:col>
          <xdr:colOff>733425</xdr:colOff>
          <xdr:row>25</xdr:row>
          <xdr:rowOff>19050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733425</xdr:colOff>
          <xdr:row>26</xdr:row>
          <xdr:rowOff>19050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14</xdr:row>
          <xdr:rowOff>342900</xdr:rowOff>
        </xdr:from>
        <xdr:to>
          <xdr:col>7</xdr:col>
          <xdr:colOff>742950</xdr:colOff>
          <xdr:row>16</xdr:row>
          <xdr:rowOff>28575</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30" sqref="G30"/>
    </sheetView>
  </sheetViews>
  <sheetFormatPr defaultColWidth="0" defaultRowHeight="11.65" customHeight="1" zeroHeight="1" x14ac:dyDescent="0.2"/>
  <cols>
    <col min="1" max="2" width="5.7109375" customWidth="1"/>
    <col min="3" max="3" width="2.28515625" bestFit="1" customWidth="1"/>
    <col min="4" max="4" width="3" customWidth="1"/>
    <col min="5" max="5" width="33.28515625" customWidth="1"/>
    <col min="6" max="6" width="4.7109375" customWidth="1"/>
    <col min="7" max="7" width="114.85546875" customWidth="1"/>
    <col min="8" max="8" width="6.28515625" bestFit="1" customWidth="1"/>
    <col min="9" max="9" width="9.28515625" bestFit="1" customWidth="1"/>
    <col min="10" max="11" width="9.28515625" customWidth="1"/>
    <col min="12" max="16384" width="9.28515625" hidden="1"/>
  </cols>
  <sheetData>
    <row r="1" spans="1:11" ht="12" x14ac:dyDescent="0.2">
      <c r="A1" s="109"/>
      <c r="B1" s="109"/>
      <c r="C1" s="110"/>
      <c r="D1" s="109"/>
      <c r="E1" s="109"/>
      <c r="F1" s="109"/>
      <c r="G1" s="109"/>
      <c r="H1" s="109"/>
      <c r="I1" s="109"/>
      <c r="J1" s="109"/>
      <c r="K1" s="109"/>
    </row>
    <row r="2" spans="1:11" ht="12.75" x14ac:dyDescent="0.2">
      <c r="A2" s="109"/>
      <c r="B2" s="109"/>
      <c r="C2" s="111" t="str">
        <f>cstProjectName</f>
        <v>RM 6184 Financial Viability Risk Assessment Template</v>
      </c>
      <c r="D2" s="109"/>
      <c r="E2" s="109"/>
      <c r="F2" s="109"/>
      <c r="G2" s="109"/>
      <c r="H2" s="109"/>
      <c r="I2" s="109"/>
      <c r="J2" s="109"/>
      <c r="K2" s="109"/>
    </row>
    <row r="3" spans="1:11" ht="12.75" x14ac:dyDescent="0.2">
      <c r="A3" s="109"/>
      <c r="B3" s="109"/>
      <c r="C3" s="112" t="str">
        <f ca="1">MID(CELL("filename",A1),FIND("]",CELL("filename",A1))+1,256)&amp;" Sheet"</f>
        <v>Contents Sheet</v>
      </c>
      <c r="D3" s="109"/>
      <c r="E3" s="109"/>
      <c r="F3" s="109"/>
      <c r="G3" s="109"/>
      <c r="H3" s="109"/>
      <c r="I3" s="109"/>
      <c r="J3" s="109"/>
      <c r="K3" s="109"/>
    </row>
    <row r="4" spans="1:11" ht="12" x14ac:dyDescent="0.2">
      <c r="A4" s="109"/>
      <c r="B4" s="109"/>
      <c r="C4" s="110" t="str">
        <f>IF(ISBLANK(cstProtectiveMarking),"",cstProtectiveMarking)</f>
        <v>OFFICIAL</v>
      </c>
      <c r="D4" s="109"/>
      <c r="E4" s="109"/>
      <c r="F4" s="109"/>
      <c r="G4" s="109"/>
      <c r="H4" s="109"/>
      <c r="I4" s="109"/>
      <c r="J4" s="109"/>
      <c r="K4" s="109"/>
    </row>
    <row r="5" spans="1:11" ht="12" x14ac:dyDescent="0.2">
      <c r="A5" s="109"/>
      <c r="B5" s="109"/>
      <c r="C5" s="251" t="str">
        <f>HYPERLINK("#'Contents'!A1",sysChkWord)</f>
        <v>All Checks OK</v>
      </c>
      <c r="D5" s="251"/>
      <c r="E5" s="251"/>
      <c r="F5" s="109"/>
      <c r="G5" s="109"/>
      <c r="H5" s="109"/>
      <c r="I5" s="109"/>
      <c r="J5" s="109"/>
      <c r="K5" s="109"/>
    </row>
    <row r="6" spans="1:11" ht="12.75" x14ac:dyDescent="0.2">
      <c r="A6" s="109"/>
      <c r="B6" s="114"/>
      <c r="C6" s="250" t="str">
        <f>HYPERLINK("#'Contents'!A1","Click for Contents")</f>
        <v>Click for Contents</v>
      </c>
      <c r="D6" s="250"/>
      <c r="E6" s="250"/>
      <c r="F6" s="113"/>
      <c r="G6" s="109"/>
      <c r="H6" s="109"/>
      <c r="I6" s="109"/>
      <c r="J6" s="109"/>
      <c r="K6" s="109"/>
    </row>
    <row r="7" spans="1:11" ht="12" x14ac:dyDescent="0.2">
      <c r="A7" s="109"/>
      <c r="B7" s="109"/>
      <c r="C7" s="109"/>
      <c r="D7" s="109"/>
      <c r="E7" s="109"/>
      <c r="F7" s="109"/>
      <c r="G7" s="109"/>
      <c r="H7" s="109"/>
      <c r="I7" s="109"/>
      <c r="J7" s="109"/>
      <c r="K7" s="109"/>
    </row>
    <row r="8" spans="1:11" ht="12" x14ac:dyDescent="0.2">
      <c r="A8" s="83">
        <f>SUM(A9:A71)</f>
        <v>0</v>
      </c>
      <c r="B8" s="115">
        <f>SUM(B9:B71)</f>
        <v>0</v>
      </c>
      <c r="C8" s="116"/>
      <c r="D8" s="116"/>
      <c r="E8" s="116"/>
      <c r="F8" s="116"/>
      <c r="G8" s="116"/>
      <c r="H8" s="116"/>
      <c r="I8" s="109"/>
      <c r="J8" s="109"/>
      <c r="K8" s="109"/>
    </row>
    <row r="9" spans="1:11" ht="12" x14ac:dyDescent="0.2">
      <c r="A9" s="27"/>
      <c r="B9" s="27"/>
      <c r="C9" s="27"/>
      <c r="D9" s="27"/>
      <c r="E9" s="27"/>
      <c r="F9" s="27"/>
      <c r="G9" s="27"/>
      <c r="H9" s="27"/>
      <c r="I9" s="27"/>
      <c r="J9" s="27"/>
    </row>
    <row r="10" spans="1:11" ht="15.75" x14ac:dyDescent="0.25">
      <c r="A10" s="117"/>
      <c r="B10" s="117"/>
      <c r="C10" s="117"/>
      <c r="D10" s="117" t="s">
        <v>284</v>
      </c>
      <c r="E10" s="117"/>
      <c r="F10" s="117"/>
      <c r="G10" s="117"/>
      <c r="H10" s="117"/>
      <c r="I10" s="117"/>
      <c r="J10" s="117"/>
    </row>
    <row r="11" spans="1:11" ht="12" x14ac:dyDescent="0.2">
      <c r="A11" s="91"/>
      <c r="B11" s="91"/>
      <c r="C11" s="91"/>
      <c r="D11" s="91"/>
      <c r="E11" s="91"/>
      <c r="F11" s="91"/>
      <c r="G11" s="91"/>
      <c r="H11" s="91"/>
      <c r="I11" s="91"/>
    </row>
    <row r="12" spans="1:11" ht="12" x14ac:dyDescent="0.2">
      <c r="A12" s="91"/>
      <c r="B12" s="91"/>
      <c r="C12" s="91"/>
      <c r="D12" s="91"/>
      <c r="E12" s="118" t="s">
        <v>285</v>
      </c>
      <c r="F12" s="118" t="s">
        <v>286</v>
      </c>
      <c r="G12" s="118" t="s">
        <v>287</v>
      </c>
      <c r="H12" s="119" t="s">
        <v>152</v>
      </c>
      <c r="I12" s="119" t="s">
        <v>153</v>
      </c>
    </row>
    <row r="13" spans="1:11" ht="12" x14ac:dyDescent="0.2">
      <c r="A13" s="91"/>
      <c r="B13" s="91"/>
      <c r="C13" s="91"/>
      <c r="D13" s="91"/>
      <c r="E13" s="91" t="s">
        <v>284</v>
      </c>
      <c r="F13" s="120" t="s">
        <v>286</v>
      </c>
      <c r="G13" s="91" t="s">
        <v>310</v>
      </c>
      <c r="H13" s="121">
        <f>A8</f>
        <v>0</v>
      </c>
      <c r="I13" s="121">
        <f>B8</f>
        <v>0</v>
      </c>
    </row>
    <row r="14" spans="1:11" ht="12" x14ac:dyDescent="0.2">
      <c r="A14" s="91"/>
      <c r="B14" s="91"/>
      <c r="C14" s="91"/>
      <c r="D14" s="91"/>
      <c r="E14" s="91" t="s">
        <v>365</v>
      </c>
      <c r="F14" s="120" t="s">
        <v>286</v>
      </c>
      <c r="G14" s="91" t="s">
        <v>366</v>
      </c>
      <c r="H14" s="121">
        <f>'Bidder Instructions'!A8</f>
        <v>0</v>
      </c>
      <c r="I14" s="121">
        <f>'Bidder Instructions'!B8</f>
        <v>0</v>
      </c>
    </row>
    <row r="15" spans="1:11" ht="12" x14ac:dyDescent="0.2">
      <c r="A15" s="91"/>
      <c r="B15" s="91"/>
      <c r="C15" s="91"/>
      <c r="D15" s="91"/>
      <c r="E15" s="93" t="s">
        <v>467</v>
      </c>
      <c r="F15" s="120" t="s">
        <v>286</v>
      </c>
      <c r="G15" s="93" t="s">
        <v>395</v>
      </c>
      <c r="H15" s="121">
        <f>'RAG Thresholds'!A8</f>
        <v>0</v>
      </c>
      <c r="I15" s="121">
        <f>'RAG Thresholds'!B8</f>
        <v>0</v>
      </c>
    </row>
    <row r="16" spans="1:11" ht="12" x14ac:dyDescent="0.2">
      <c r="A16" s="91"/>
      <c r="B16" s="91"/>
      <c r="C16" s="91"/>
      <c r="D16" s="91"/>
      <c r="E16" s="91" t="s">
        <v>158</v>
      </c>
      <c r="F16" s="120" t="s">
        <v>286</v>
      </c>
      <c r="G16" s="93" t="s">
        <v>415</v>
      </c>
      <c r="H16" s="121">
        <f>'1.1a Lead Financial Input'!A8</f>
        <v>0</v>
      </c>
      <c r="I16" s="121">
        <f>'1.1a Lead Financial Input'!B8</f>
        <v>0</v>
      </c>
    </row>
    <row r="17" spans="1:10" ht="12" x14ac:dyDescent="0.2">
      <c r="A17" s="91"/>
      <c r="B17" s="91"/>
      <c r="C17" s="91"/>
      <c r="D17" s="91"/>
      <c r="E17" s="91" t="s">
        <v>159</v>
      </c>
      <c r="F17" s="120" t="s">
        <v>286</v>
      </c>
      <c r="G17" s="93" t="s">
        <v>431</v>
      </c>
      <c r="H17" s="121">
        <f>'1.1b Lead Financial Input'!A8</f>
        <v>0</v>
      </c>
      <c r="I17" s="121">
        <f>'1.1b Lead Financial Input'!B8</f>
        <v>0</v>
      </c>
    </row>
    <row r="18" spans="1:10" ht="12" x14ac:dyDescent="0.2">
      <c r="A18" s="91"/>
      <c r="B18" s="91"/>
      <c r="C18" s="91"/>
      <c r="D18" s="91"/>
      <c r="E18" s="93" t="s">
        <v>447</v>
      </c>
      <c r="F18" s="120" t="s">
        <v>286</v>
      </c>
      <c r="G18" s="93" t="s">
        <v>460</v>
      </c>
      <c r="H18" s="121">
        <f>'1.2a Alternative Guarantor'!A8</f>
        <v>0</v>
      </c>
      <c r="I18" s="121">
        <f>'1.2a Alternative Guarantor'!B8</f>
        <v>0</v>
      </c>
    </row>
    <row r="19" spans="1:10" ht="12" x14ac:dyDescent="0.2">
      <c r="A19" s="91"/>
      <c r="B19" s="91"/>
      <c r="C19" s="91"/>
      <c r="D19" s="91"/>
      <c r="E19" s="91" t="s">
        <v>290</v>
      </c>
      <c r="F19" s="120" t="s">
        <v>286</v>
      </c>
      <c r="G19" s="93" t="s">
        <v>396</v>
      </c>
      <c r="H19" s="121">
        <f>'2.1 Lead Ancillary Input '!A8</f>
        <v>0</v>
      </c>
      <c r="I19" s="121">
        <f>'2.1 Lead Ancillary Input '!B8</f>
        <v>0</v>
      </c>
    </row>
    <row r="20" spans="1:10" ht="12" x14ac:dyDescent="0.2">
      <c r="A20" s="91"/>
      <c r="B20" s="91"/>
      <c r="C20" s="91"/>
      <c r="D20" s="91"/>
      <c r="E20" s="91" t="s">
        <v>367</v>
      </c>
      <c r="F20" s="120" t="s">
        <v>286</v>
      </c>
      <c r="G20" s="93" t="s">
        <v>432</v>
      </c>
      <c r="H20" s="121">
        <f>'3.1 Lead Bidder Assessment'!A8</f>
        <v>0</v>
      </c>
      <c r="I20" s="121">
        <f>'3.1 Lead Bidder Assessment'!B8</f>
        <v>0</v>
      </c>
    </row>
    <row r="21" spans="1:10" ht="12" x14ac:dyDescent="0.2">
      <c r="A21" s="91"/>
      <c r="B21" s="91"/>
      <c r="C21" s="91"/>
      <c r="D21" s="91"/>
      <c r="E21" s="91" t="s">
        <v>291</v>
      </c>
      <c r="F21" s="120" t="s">
        <v>286</v>
      </c>
      <c r="G21" s="93" t="s">
        <v>433</v>
      </c>
      <c r="H21" s="121">
        <f>'3.2 Immediate Parent Assmt'!A8</f>
        <v>0</v>
      </c>
      <c r="I21" s="121">
        <f>'3.2 Immediate Parent Assmt'!B8</f>
        <v>0</v>
      </c>
    </row>
    <row r="22" spans="1:10" ht="12" x14ac:dyDescent="0.2">
      <c r="A22" s="91"/>
      <c r="B22" s="91"/>
      <c r="C22" s="91"/>
      <c r="D22" s="91"/>
      <c r="E22" s="91" t="s">
        <v>292</v>
      </c>
      <c r="F22" s="120" t="s">
        <v>286</v>
      </c>
      <c r="G22" s="93" t="s">
        <v>434</v>
      </c>
      <c r="H22" s="121">
        <f>'3.3 Ultimate Parent Assmt'!A8</f>
        <v>0</v>
      </c>
      <c r="I22" s="121">
        <f>'3.3 Ultimate Parent Assmt'!B8</f>
        <v>0</v>
      </c>
    </row>
    <row r="23" spans="1:10" ht="12" hidden="1" x14ac:dyDescent="0.2">
      <c r="A23" s="91"/>
      <c r="B23" s="91"/>
      <c r="C23" s="91"/>
      <c r="D23" s="91"/>
      <c r="E23" s="93" t="s">
        <v>448</v>
      </c>
      <c r="F23" s="120" t="s">
        <v>286</v>
      </c>
      <c r="G23" s="93" t="s">
        <v>435</v>
      </c>
      <c r="H23" s="121">
        <f>'3.4 Alt Guarantor Assmt'!A8</f>
        <v>0</v>
      </c>
      <c r="I23" s="121">
        <f>'3.4 Alt Guarantor Assmt'!B8</f>
        <v>0</v>
      </c>
    </row>
    <row r="24" spans="1:10" ht="12" x14ac:dyDescent="0.2">
      <c r="A24" s="91"/>
      <c r="B24" s="91"/>
      <c r="C24" s="91"/>
      <c r="D24" s="91"/>
      <c r="E24" s="91" t="s">
        <v>293</v>
      </c>
      <c r="F24" s="120" t="s">
        <v>286</v>
      </c>
      <c r="G24" s="93" t="s">
        <v>311</v>
      </c>
      <c r="H24" s="121">
        <f>'Metric Definitions'!A8</f>
        <v>0</v>
      </c>
      <c r="I24" s="121">
        <f>'Metric Definitions'!B8</f>
        <v>0</v>
      </c>
    </row>
    <row r="25" spans="1:10" s="219" customFormat="1" ht="12" hidden="1" x14ac:dyDescent="0.2">
      <c r="A25" s="91"/>
      <c r="B25" s="91"/>
      <c r="C25" s="91"/>
      <c r="D25" s="91"/>
      <c r="E25" s="93" t="s">
        <v>412</v>
      </c>
      <c r="F25" s="120" t="s">
        <v>286</v>
      </c>
      <c r="G25" s="93" t="s">
        <v>417</v>
      </c>
      <c r="H25" s="121">
        <f>Setup!A8</f>
        <v>0</v>
      </c>
      <c r="I25" s="121">
        <f>Setup!B8</f>
        <v>0</v>
      </c>
    </row>
    <row r="26" spans="1:10" ht="12" hidden="1" x14ac:dyDescent="0.2">
      <c r="A26" s="91"/>
      <c r="B26" s="91"/>
      <c r="C26" s="91"/>
      <c r="D26" s="91"/>
      <c r="E26" s="91" t="s">
        <v>288</v>
      </c>
      <c r="F26" s="120" t="s">
        <v>286</v>
      </c>
      <c r="G26" s="93" t="s">
        <v>418</v>
      </c>
      <c r="H26" s="121">
        <f>SysConfig!A8</f>
        <v>0</v>
      </c>
      <c r="I26" s="121">
        <f>SysConfig!B8</f>
        <v>0</v>
      </c>
    </row>
    <row r="27" spans="1:10" ht="12" hidden="1" x14ac:dyDescent="0.2">
      <c r="A27" s="91"/>
      <c r="B27" s="91"/>
      <c r="C27" s="91"/>
      <c r="D27" s="91"/>
      <c r="E27" s="122" t="s">
        <v>282</v>
      </c>
      <c r="F27" s="123"/>
      <c r="G27" s="123"/>
      <c r="H27" s="123"/>
      <c r="I27" s="123"/>
    </row>
    <row r="28" spans="1:10" ht="12" x14ac:dyDescent="0.2">
      <c r="A28" s="91"/>
      <c r="B28" s="91"/>
      <c r="C28" s="91"/>
      <c r="D28" s="91"/>
      <c r="E28" s="91"/>
      <c r="F28" s="91"/>
      <c r="G28" s="91"/>
      <c r="H28" s="91"/>
      <c r="I28" s="91"/>
    </row>
    <row r="29" spans="1:10" ht="12" x14ac:dyDescent="0.2">
      <c r="A29" s="91"/>
      <c r="B29" s="91"/>
      <c r="C29" s="91"/>
      <c r="D29" s="91"/>
      <c r="E29" s="124" t="s">
        <v>289</v>
      </c>
      <c r="F29" s="91"/>
      <c r="G29" s="125"/>
      <c r="H29" s="121">
        <f>IFERROR(SUM(H12:H27),1)</f>
        <v>0</v>
      </c>
      <c r="I29" s="98">
        <f>IFERROR(SUM(I12:I27),1)</f>
        <v>0</v>
      </c>
    </row>
    <row r="30" spans="1:10" ht="12" x14ac:dyDescent="0.2">
      <c r="A30" s="91"/>
      <c r="B30" s="91"/>
      <c r="C30" s="91"/>
      <c r="D30" s="91"/>
      <c r="E30" s="91"/>
      <c r="F30" s="91"/>
      <c r="G30" s="91"/>
      <c r="H30" s="91"/>
      <c r="I30" s="91"/>
    </row>
    <row r="31" spans="1:10" ht="15.75" hidden="1" x14ac:dyDescent="0.25">
      <c r="A31" s="117"/>
      <c r="B31" s="117"/>
      <c r="C31" s="117"/>
      <c r="D31" s="117" t="s">
        <v>309</v>
      </c>
      <c r="E31" s="117"/>
      <c r="F31" s="117"/>
      <c r="G31" s="117"/>
      <c r="H31" s="117"/>
      <c r="I31" s="117"/>
      <c r="J31" s="117"/>
    </row>
    <row r="32" spans="1:10" ht="12" hidden="1" x14ac:dyDescent="0.2">
      <c r="A32" s="91"/>
      <c r="B32" s="91"/>
      <c r="C32" s="91"/>
      <c r="D32" s="91"/>
      <c r="E32" s="91"/>
      <c r="F32" s="91"/>
      <c r="G32" s="91"/>
      <c r="H32" s="91"/>
      <c r="I32" s="91"/>
      <c r="J32" s="91"/>
    </row>
    <row r="33" spans="1:10" s="27" customFormat="1" ht="12" hidden="1" x14ac:dyDescent="0.2">
      <c r="A33" s="91"/>
      <c r="B33" s="91"/>
      <c r="C33" s="91"/>
      <c r="D33" s="91"/>
      <c r="E33" s="93" t="s">
        <v>397</v>
      </c>
      <c r="F33" s="91"/>
      <c r="G33" s="91"/>
      <c r="H33" s="91"/>
      <c r="I33" s="91"/>
      <c r="J33" s="91"/>
    </row>
    <row r="34" spans="1:10" ht="12" hidden="1" x14ac:dyDescent="0.2">
      <c r="A34" s="91"/>
      <c r="B34" s="91"/>
      <c r="C34" s="91"/>
      <c r="D34" s="91"/>
      <c r="E34" s="93"/>
      <c r="F34" s="91"/>
      <c r="G34" s="91"/>
      <c r="H34" s="91"/>
      <c r="I34" s="91"/>
      <c r="J34" s="91"/>
    </row>
    <row r="35" spans="1:10" s="27" customFormat="1" ht="12" hidden="1" x14ac:dyDescent="0.2">
      <c r="A35" s="91"/>
      <c r="B35" s="91"/>
      <c r="C35" s="91"/>
      <c r="D35" s="91"/>
      <c r="E35" s="93"/>
      <c r="F35" s="91"/>
      <c r="G35" s="91"/>
      <c r="H35" s="91"/>
      <c r="I35" s="91"/>
      <c r="J35" s="91"/>
    </row>
    <row r="36" spans="1:10" s="27" customFormat="1" ht="12" hidden="1" x14ac:dyDescent="0.2">
      <c r="A36" s="91"/>
      <c r="B36" s="91"/>
      <c r="C36" s="91"/>
      <c r="D36" s="91"/>
      <c r="E36" s="93"/>
      <c r="F36" s="91"/>
      <c r="G36" s="91"/>
      <c r="H36" s="91"/>
      <c r="I36" s="91"/>
      <c r="J36" s="91"/>
    </row>
    <row r="37" spans="1:10" ht="12" hidden="1" x14ac:dyDescent="0.2">
      <c r="A37" s="91"/>
      <c r="B37" s="91"/>
      <c r="C37" s="91"/>
      <c r="D37" s="91"/>
      <c r="E37" s="91"/>
      <c r="F37" s="91"/>
      <c r="G37" s="91"/>
      <c r="H37" s="91"/>
      <c r="I37" s="91"/>
      <c r="J37" s="91"/>
    </row>
    <row r="38" spans="1:10" ht="12" hidden="1" x14ac:dyDescent="0.2">
      <c r="A38" s="91"/>
      <c r="B38" s="91"/>
      <c r="C38" s="91"/>
      <c r="D38" s="91"/>
      <c r="E38" s="91"/>
      <c r="F38" s="91"/>
      <c r="G38" s="91"/>
      <c r="H38" s="91"/>
      <c r="I38" s="91"/>
      <c r="J38" s="91"/>
    </row>
    <row r="39" spans="1:10" ht="12" hidden="1" x14ac:dyDescent="0.2">
      <c r="A39" s="27"/>
      <c r="B39" s="91"/>
      <c r="C39" s="91"/>
      <c r="D39" s="91"/>
      <c r="E39" s="91"/>
      <c r="F39" s="91"/>
      <c r="G39" s="91"/>
      <c r="H39" s="91"/>
      <c r="I39" s="91"/>
      <c r="J39" s="91"/>
    </row>
    <row r="40" spans="1:10" ht="12" hidden="1" x14ac:dyDescent="0.2">
      <c r="A40" s="91"/>
      <c r="B40" s="91"/>
      <c r="C40" s="91"/>
      <c r="D40" s="91"/>
      <c r="E40" s="91"/>
      <c r="F40" s="91"/>
      <c r="G40" s="91"/>
      <c r="H40" s="91"/>
      <c r="I40" s="91"/>
      <c r="J40" s="91"/>
    </row>
    <row r="41" spans="1:10" ht="12" hidden="1" x14ac:dyDescent="0.2">
      <c r="A41" s="91"/>
      <c r="B41" s="91"/>
      <c r="C41" s="91"/>
      <c r="D41" s="91"/>
      <c r="E41" s="91"/>
      <c r="F41" s="91"/>
      <c r="G41" s="91"/>
      <c r="H41" s="91"/>
      <c r="I41" s="91"/>
      <c r="J41" s="145"/>
    </row>
    <row r="42" spans="1:10" ht="12" hidden="1" x14ac:dyDescent="0.2">
      <c r="A42" s="91"/>
      <c r="B42" s="91"/>
      <c r="C42" s="91"/>
      <c r="D42" s="91"/>
      <c r="E42" s="91"/>
      <c r="F42" s="91"/>
      <c r="G42" s="91"/>
      <c r="H42" s="91"/>
      <c r="I42" s="91"/>
      <c r="J42" s="91"/>
    </row>
    <row r="43" spans="1:10" ht="12" hidden="1" x14ac:dyDescent="0.2">
      <c r="A43" s="91"/>
      <c r="B43" s="91"/>
      <c r="C43" s="91"/>
      <c r="D43" s="91"/>
      <c r="E43" s="91"/>
      <c r="F43" s="91"/>
      <c r="G43" s="91"/>
      <c r="H43" s="91"/>
      <c r="I43" s="91"/>
      <c r="J43" s="91"/>
    </row>
    <row r="44" spans="1:10" ht="12" hidden="1" x14ac:dyDescent="0.2">
      <c r="A44" s="91"/>
      <c r="B44" s="91"/>
      <c r="C44" s="91"/>
      <c r="D44" s="91"/>
      <c r="E44" s="91"/>
      <c r="F44" s="91"/>
      <c r="G44" s="91"/>
      <c r="H44" s="91"/>
      <c r="I44" s="91"/>
      <c r="J44" s="91"/>
    </row>
    <row r="45" spans="1:10" ht="12" hidden="1" x14ac:dyDescent="0.2">
      <c r="A45" s="91"/>
      <c r="B45" s="91"/>
      <c r="C45" s="91"/>
      <c r="D45" s="91"/>
      <c r="E45" s="91"/>
      <c r="F45" s="91"/>
      <c r="G45" s="91"/>
      <c r="H45" s="91"/>
      <c r="I45" s="91"/>
      <c r="J45" s="91"/>
    </row>
    <row r="46" spans="1:10" ht="12" hidden="1" x14ac:dyDescent="0.2">
      <c r="A46" s="91"/>
      <c r="B46" s="91"/>
      <c r="C46" s="91"/>
      <c r="D46" s="91"/>
      <c r="E46" s="91"/>
      <c r="F46" s="91"/>
      <c r="G46" s="91"/>
      <c r="H46" s="91"/>
      <c r="I46" s="91"/>
      <c r="J46" s="91"/>
    </row>
    <row r="47" spans="1:10" ht="12" hidden="1" x14ac:dyDescent="0.2">
      <c r="A47" s="91"/>
      <c r="B47" s="91"/>
      <c r="C47" s="91"/>
      <c r="D47" s="91"/>
      <c r="E47" s="91"/>
      <c r="F47" s="91"/>
      <c r="G47" s="91"/>
      <c r="H47" s="91"/>
      <c r="I47" s="91"/>
      <c r="J47" s="91"/>
    </row>
    <row r="48" spans="1:10" ht="12" hidden="1" x14ac:dyDescent="0.2">
      <c r="A48" s="91"/>
      <c r="B48" s="91"/>
      <c r="C48" s="91"/>
      <c r="D48" s="91"/>
      <c r="E48" s="91"/>
      <c r="F48" s="91"/>
      <c r="G48" s="91"/>
      <c r="H48" s="91"/>
      <c r="I48" s="91"/>
      <c r="J48" s="91"/>
    </row>
    <row r="49" spans="1:10" ht="12" hidden="1" x14ac:dyDescent="0.2">
      <c r="A49" s="91"/>
      <c r="B49" s="91"/>
      <c r="C49" s="91"/>
      <c r="D49" s="91"/>
      <c r="E49" s="91"/>
      <c r="F49" s="91"/>
      <c r="G49" s="91"/>
      <c r="H49" s="91"/>
      <c r="I49" s="91"/>
      <c r="J49" s="91"/>
    </row>
    <row r="50" spans="1:10" ht="12" hidden="1" x14ac:dyDescent="0.2">
      <c r="A50" s="91"/>
      <c r="B50" s="91"/>
      <c r="C50" s="91"/>
      <c r="D50" s="91"/>
      <c r="E50" s="91"/>
      <c r="F50" s="91"/>
      <c r="G50" s="91"/>
      <c r="H50" s="91"/>
      <c r="I50" s="91"/>
      <c r="J50" s="91"/>
    </row>
    <row r="51" spans="1:10" ht="12" hidden="1" x14ac:dyDescent="0.2">
      <c r="A51" s="91"/>
      <c r="B51" s="91"/>
      <c r="C51" s="91"/>
      <c r="D51" s="91"/>
      <c r="E51" s="91"/>
      <c r="F51" s="91"/>
      <c r="G51" s="91"/>
      <c r="H51" s="91"/>
      <c r="I51" s="91"/>
      <c r="J51" s="91"/>
    </row>
    <row r="52" spans="1:10" ht="12" hidden="1" x14ac:dyDescent="0.2">
      <c r="A52" s="91"/>
      <c r="B52" s="91"/>
      <c r="C52" s="91"/>
      <c r="D52" s="91"/>
      <c r="E52" s="91"/>
      <c r="F52" s="91"/>
      <c r="G52" s="91"/>
      <c r="H52" s="91"/>
      <c r="I52" s="91"/>
      <c r="J52" s="91"/>
    </row>
    <row r="53" spans="1:10" ht="12" hidden="1" x14ac:dyDescent="0.2">
      <c r="A53" s="91"/>
      <c r="B53" s="91"/>
      <c r="C53" s="91"/>
      <c r="D53" s="91"/>
      <c r="E53" s="91"/>
      <c r="F53" s="91"/>
      <c r="G53" s="91"/>
      <c r="H53" s="91"/>
      <c r="I53" s="91"/>
      <c r="J53" s="91"/>
    </row>
    <row r="54" spans="1:10" ht="12" hidden="1" x14ac:dyDescent="0.2">
      <c r="A54" s="91"/>
      <c r="B54" s="91"/>
      <c r="C54" s="91"/>
      <c r="D54" s="91"/>
      <c r="E54" s="91"/>
      <c r="F54" s="91"/>
      <c r="G54" s="91"/>
      <c r="H54" s="91"/>
      <c r="I54" s="91"/>
      <c r="J54" s="91"/>
    </row>
    <row r="55" spans="1:10" ht="12" hidden="1" x14ac:dyDescent="0.2">
      <c r="A55" s="91"/>
      <c r="B55" s="91"/>
      <c r="C55" s="91"/>
      <c r="D55" s="91"/>
      <c r="E55" s="91"/>
      <c r="F55" s="91"/>
      <c r="G55" s="91"/>
      <c r="H55" s="91"/>
      <c r="I55" s="91"/>
      <c r="J55" s="91"/>
    </row>
    <row r="56" spans="1:10" ht="12" hidden="1" x14ac:dyDescent="0.2">
      <c r="A56" s="91"/>
      <c r="B56" s="91"/>
      <c r="C56" s="91"/>
      <c r="D56" s="91"/>
      <c r="E56" s="91"/>
      <c r="F56" s="91"/>
      <c r="G56" s="91"/>
      <c r="H56" s="91"/>
      <c r="I56" s="91"/>
      <c r="J56" s="91"/>
    </row>
    <row r="57" spans="1:10" ht="12" hidden="1" x14ac:dyDescent="0.2">
      <c r="A57" s="91"/>
      <c r="B57" s="91"/>
      <c r="C57" s="91"/>
      <c r="D57" s="91"/>
      <c r="E57" s="91"/>
      <c r="F57" s="91"/>
      <c r="G57" s="91"/>
      <c r="H57" s="91"/>
      <c r="I57" s="91"/>
      <c r="J57" s="91"/>
    </row>
    <row r="58" spans="1:10" ht="12" hidden="1" x14ac:dyDescent="0.2">
      <c r="A58" s="91"/>
      <c r="B58" s="91"/>
      <c r="C58" s="91"/>
      <c r="D58" s="91"/>
      <c r="E58" s="91"/>
      <c r="F58" s="91"/>
      <c r="G58" s="91"/>
      <c r="H58" s="91"/>
      <c r="I58" s="91"/>
      <c r="J58" s="91"/>
    </row>
    <row r="59" spans="1:10" ht="12" hidden="1" x14ac:dyDescent="0.2">
      <c r="A59" s="91"/>
      <c r="B59" s="91"/>
      <c r="C59" s="91"/>
      <c r="D59" s="91"/>
      <c r="E59" s="91"/>
      <c r="F59" s="91"/>
      <c r="G59" s="91"/>
      <c r="H59" s="91"/>
      <c r="I59" s="91"/>
      <c r="J59" s="91"/>
    </row>
    <row r="60" spans="1:10" ht="12" hidden="1" x14ac:dyDescent="0.2">
      <c r="A60" s="91"/>
      <c r="B60" s="91"/>
      <c r="C60" s="91"/>
      <c r="D60" s="91"/>
      <c r="E60" s="91"/>
      <c r="F60" s="91"/>
      <c r="G60" s="91"/>
      <c r="H60" s="91"/>
      <c r="I60" s="91"/>
      <c r="J60" s="91"/>
    </row>
    <row r="61" spans="1:10" ht="12" hidden="1" x14ac:dyDescent="0.2">
      <c r="A61" s="91"/>
      <c r="B61" s="91"/>
      <c r="C61" s="91"/>
      <c r="D61" s="91"/>
      <c r="E61" s="91"/>
      <c r="F61" s="91"/>
      <c r="G61" s="91"/>
      <c r="H61" s="91"/>
      <c r="I61" s="91"/>
      <c r="J61" s="91"/>
    </row>
    <row r="62" spans="1:10" ht="12" hidden="1" x14ac:dyDescent="0.2">
      <c r="A62" s="91"/>
      <c r="B62" s="91"/>
      <c r="C62" s="91"/>
      <c r="D62" s="91"/>
      <c r="E62" s="91"/>
      <c r="F62" s="91"/>
      <c r="G62" s="91"/>
      <c r="H62" s="91"/>
      <c r="I62" s="91"/>
      <c r="J62" s="91"/>
    </row>
    <row r="63" spans="1:10" ht="12" hidden="1" x14ac:dyDescent="0.2">
      <c r="A63" s="91"/>
      <c r="B63" s="91"/>
      <c r="C63" s="91"/>
      <c r="D63" s="91"/>
      <c r="E63" s="91"/>
      <c r="F63" s="91"/>
      <c r="G63" s="91"/>
      <c r="H63" s="91"/>
      <c r="I63" s="91"/>
      <c r="J63" s="91"/>
    </row>
    <row r="64" spans="1:10" s="27" customFormat="1" ht="12" hidden="1" x14ac:dyDescent="0.2">
      <c r="A64" s="91"/>
      <c r="B64" s="91"/>
      <c r="C64" s="91"/>
      <c r="D64" s="91"/>
      <c r="E64" s="91"/>
      <c r="F64" s="91"/>
      <c r="G64" s="91"/>
      <c r="H64" s="91"/>
      <c r="I64" s="91"/>
      <c r="J64" s="91"/>
    </row>
    <row r="65" spans="1:11" s="27" customFormat="1" ht="12" hidden="1" x14ac:dyDescent="0.2">
      <c r="A65" s="91"/>
      <c r="B65" s="91"/>
      <c r="C65" s="91"/>
      <c r="D65" s="91"/>
      <c r="E65" s="91"/>
      <c r="F65" s="91"/>
      <c r="G65" s="91"/>
      <c r="H65" s="91"/>
      <c r="I65" s="91"/>
      <c r="J65" s="91"/>
    </row>
    <row r="66" spans="1:11" ht="12" hidden="1" x14ac:dyDescent="0.2">
      <c r="A66" s="91"/>
      <c r="B66" s="91"/>
      <c r="C66" s="91"/>
      <c r="D66" s="91"/>
      <c r="E66" s="91"/>
      <c r="F66" s="91"/>
      <c r="G66" s="91"/>
      <c r="H66" s="91"/>
      <c r="I66" s="91"/>
      <c r="J66" s="91"/>
    </row>
    <row r="67" spans="1:11" ht="12" hidden="1" x14ac:dyDescent="0.2">
      <c r="A67" s="91"/>
      <c r="B67" s="91"/>
      <c r="C67" s="91"/>
      <c r="D67" s="91"/>
      <c r="E67" s="91"/>
      <c r="F67" s="91"/>
      <c r="G67" s="91"/>
      <c r="H67" s="91"/>
      <c r="I67" s="91"/>
      <c r="J67" s="91"/>
    </row>
    <row r="68" spans="1:11" ht="12" hidden="1" x14ac:dyDescent="0.2">
      <c r="A68" s="91"/>
      <c r="B68" s="91"/>
      <c r="C68" s="91"/>
      <c r="D68" s="91"/>
      <c r="E68" s="91"/>
      <c r="F68" s="91"/>
      <c r="G68" s="91"/>
      <c r="H68" s="91"/>
      <c r="I68" s="91"/>
      <c r="J68" s="91"/>
    </row>
    <row r="69" spans="1:11" ht="12" hidden="1" x14ac:dyDescent="0.2">
      <c r="A69" s="91"/>
      <c r="B69" s="91"/>
      <c r="C69" s="91"/>
      <c r="D69" s="91"/>
      <c r="E69" s="91"/>
      <c r="F69" s="91"/>
      <c r="G69" s="91"/>
      <c r="H69" s="91"/>
      <c r="I69" s="91"/>
      <c r="J69" s="91"/>
    </row>
    <row r="70" spans="1:11" s="27" customFormat="1" ht="12" x14ac:dyDescent="0.2">
      <c r="A70" s="91"/>
      <c r="B70" s="91"/>
      <c r="C70" s="91"/>
      <c r="D70" s="91"/>
      <c r="E70" s="91"/>
      <c r="F70" s="91"/>
      <c r="G70" s="91"/>
      <c r="H70" s="91"/>
      <c r="I70" s="91"/>
      <c r="J70" s="91"/>
    </row>
    <row r="71" spans="1:11" ht="15.75" hidden="1" x14ac:dyDescent="0.25">
      <c r="A71" s="117"/>
      <c r="B71" s="117"/>
      <c r="C71" s="117"/>
      <c r="D71" s="117" t="s">
        <v>283</v>
      </c>
      <c r="E71" s="117"/>
      <c r="F71" s="117"/>
      <c r="G71" s="117"/>
      <c r="H71" s="117"/>
      <c r="I71" s="117"/>
      <c r="J71" s="117"/>
      <c r="K71" s="117"/>
    </row>
    <row r="72" spans="1:11" ht="11.65" hidden="1" customHeight="1" x14ac:dyDescent="0.2"/>
    <row r="73" spans="1:11" ht="11.65" hidden="1" customHeight="1" x14ac:dyDescent="0.2"/>
    <row r="74" spans="1:11" ht="11.65" hidden="1" customHeight="1" x14ac:dyDescent="0.2"/>
    <row r="75" spans="1:11" ht="11.65" hidden="1" customHeight="1" x14ac:dyDescent="0.2"/>
    <row r="76" spans="1:11" ht="11.65" hidden="1" customHeight="1" x14ac:dyDescent="0.2"/>
    <row r="77" spans="1:11" ht="11.65" hidden="1" customHeight="1" x14ac:dyDescent="0.2"/>
    <row r="78" spans="1:11" ht="11.65" hidden="1" customHeight="1" x14ac:dyDescent="0.2"/>
    <row r="79" spans="1:11" ht="11.65" hidden="1" customHeight="1" x14ac:dyDescent="0.2"/>
    <row r="80" spans="1:11" ht="11.65" hidden="1" customHeight="1" x14ac:dyDescent="0.2"/>
    <row r="81" ht="11.65" hidden="1" customHeight="1" x14ac:dyDescent="0.2"/>
    <row r="82" ht="11.65" hidden="1" customHeight="1" x14ac:dyDescent="0.2"/>
    <row r="83" ht="11.65" hidden="1" customHeight="1" x14ac:dyDescent="0.2"/>
    <row r="84" ht="11.65" hidden="1" customHeight="1" x14ac:dyDescent="0.2"/>
    <row r="85" ht="11.65" hidden="1" customHeight="1" x14ac:dyDescent="0.2"/>
    <row r="86" ht="11.65" hidden="1" customHeight="1" x14ac:dyDescent="0.2"/>
    <row r="87" ht="11.65" hidden="1" customHeight="1" x14ac:dyDescent="0.2"/>
    <row r="88" ht="11.65" hidden="1" customHeight="1" x14ac:dyDescent="0.2"/>
    <row r="89" ht="11.65" hidden="1" customHeight="1" x14ac:dyDescent="0.2"/>
    <row r="90" ht="11.65" hidden="1" customHeight="1" x14ac:dyDescent="0.2"/>
    <row r="91" ht="11.65" hidden="1" customHeight="1" x14ac:dyDescent="0.2"/>
    <row r="92" ht="11.65" hidden="1" customHeight="1" x14ac:dyDescent="0.2"/>
    <row r="93" ht="11.65" hidden="1" customHeight="1" x14ac:dyDescent="0.2"/>
    <row r="94" ht="11.65" hidden="1" customHeight="1" x14ac:dyDescent="0.2"/>
    <row r="95" ht="11.65" hidden="1" customHeight="1" x14ac:dyDescent="0.2"/>
    <row r="96" ht="11.65" hidden="1" customHeight="1" x14ac:dyDescent="0.2"/>
    <row r="97" ht="11.65" hidden="1" customHeight="1" x14ac:dyDescent="0.2"/>
    <row r="98" ht="11.65" hidden="1" customHeight="1" x14ac:dyDescent="0.2"/>
    <row r="99" ht="11.65" hidden="1" customHeight="1" x14ac:dyDescent="0.2"/>
    <row r="100" ht="11.65" hidden="1" customHeight="1" x14ac:dyDescent="0.2"/>
    <row r="101" ht="11.65" hidden="1" customHeight="1" x14ac:dyDescent="0.2"/>
    <row r="102" ht="11.65" hidden="1" customHeight="1" x14ac:dyDescent="0.2"/>
    <row r="103" ht="11.65" hidden="1" customHeight="1" x14ac:dyDescent="0.2"/>
  </sheetData>
  <sheetProtection algorithmName="SHA-512" hashValue="ZGfM2thsM5yac185MFiGYXqrGn35USPmKMYzEbMhYLPD+GfkEg0oP6fTfYaqE9farFDBuuc0vM5+WEEWMN411w==" saltValue="tBhuvTrUvztbX0oZur4Kgg=="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N21" sqref="N21:R21"/>
    </sheetView>
  </sheetViews>
  <sheetFormatPr defaultColWidth="0" defaultRowHeight="14.65" customHeight="1" zeroHeight="1" x14ac:dyDescent="0.2"/>
  <cols>
    <col min="1" max="2" width="4.7109375" customWidth="1"/>
    <col min="3" max="3" width="31.7109375" customWidth="1"/>
    <col min="4" max="4" width="64.7109375" customWidth="1"/>
    <col min="5" max="10" width="18.28515625" customWidth="1"/>
    <col min="11" max="13" width="9.7109375" hidden="1" customWidth="1"/>
    <col min="14" max="14" width="10.7109375" customWidth="1"/>
    <col min="15" max="15" width="40.42578125" customWidth="1"/>
    <col min="16" max="16" width="10.42578125" customWidth="1"/>
    <col min="17" max="17" width="37.28515625" customWidth="1"/>
    <col min="18" max="18" width="101.7109375" customWidth="1"/>
    <col min="19" max="19" width="9.28515625" customWidth="1"/>
    <col min="20" max="16384" width="9.28515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6184 Financial Viability Risk Assessment Template</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2" x14ac:dyDescent="0.2">
      <c r="A9" s="80"/>
      <c r="B9" s="80"/>
      <c r="C9" s="80"/>
      <c r="D9" s="80"/>
      <c r="E9" s="80"/>
      <c r="F9" s="80"/>
      <c r="G9" s="80"/>
      <c r="H9" s="80"/>
      <c r="I9" s="80"/>
      <c r="J9" s="80"/>
      <c r="K9" s="80"/>
      <c r="L9" s="80"/>
      <c r="M9" s="80"/>
      <c r="N9" s="80"/>
      <c r="O9" s="80"/>
      <c r="P9" s="80"/>
      <c r="Q9" s="80"/>
      <c r="R9" s="80"/>
    </row>
    <row r="10" spans="1:19" ht="15.75" x14ac:dyDescent="0.2">
      <c r="A10" s="3"/>
      <c r="B10" s="3"/>
      <c r="C10" s="287" t="s">
        <v>1</v>
      </c>
      <c r="D10" s="287"/>
      <c r="E10" s="287"/>
      <c r="F10" s="287"/>
      <c r="G10" s="288"/>
      <c r="H10" s="305" t="str">
        <f>CHOOSE('Bidder Instructions'!$E$39,'1.1b Lead Financial Input'!AP$18,'1.1a Lead Financial Input'!X$18)</f>
        <v>Ultimate Parent Name</v>
      </c>
      <c r="I10" s="305"/>
      <c r="J10" s="305"/>
      <c r="K10" s="305"/>
      <c r="L10" s="305"/>
      <c r="M10" s="305"/>
      <c r="N10" s="305"/>
      <c r="O10" s="305"/>
      <c r="P10" s="305"/>
      <c r="Q10" s="305"/>
      <c r="R10" s="305"/>
    </row>
    <row r="11" spans="1:19" ht="15.75" x14ac:dyDescent="0.2">
      <c r="A11" s="3"/>
      <c r="B11" s="3"/>
      <c r="C11" s="287" t="s">
        <v>0</v>
      </c>
      <c r="D11" s="287"/>
      <c r="E11" s="287"/>
      <c r="F11" s="287"/>
      <c r="G11" s="288"/>
      <c r="H11" s="305">
        <f>'2.1 Lead Ancillary Input '!D60</f>
        <v>0</v>
      </c>
      <c r="I11" s="305"/>
      <c r="J11" s="305"/>
      <c r="K11" s="305"/>
      <c r="L11" s="305"/>
      <c r="M11" s="305"/>
      <c r="N11" s="305"/>
      <c r="O11" s="305"/>
      <c r="P11" s="305"/>
      <c r="Q11" s="305"/>
      <c r="R11" s="305"/>
    </row>
    <row r="12" spans="1:19" ht="15.75" x14ac:dyDescent="0.2">
      <c r="A12" s="3"/>
      <c r="B12" s="3"/>
      <c r="C12" s="287" t="s">
        <v>46</v>
      </c>
      <c r="D12" s="287"/>
      <c r="E12" s="287"/>
      <c r="F12" s="287"/>
      <c r="G12" s="288"/>
      <c r="H12" s="305">
        <f>'2.1 Lead Ancillary Input '!D61</f>
        <v>0</v>
      </c>
      <c r="I12" s="305"/>
      <c r="J12" s="305"/>
      <c r="K12" s="305"/>
      <c r="L12" s="305"/>
      <c r="M12" s="305"/>
      <c r="N12" s="305"/>
      <c r="O12" s="305"/>
      <c r="P12" s="305"/>
      <c r="Q12" s="305"/>
      <c r="R12" s="305"/>
    </row>
    <row r="13" spans="1:19" ht="15.75" x14ac:dyDescent="0.2">
      <c r="A13" s="3"/>
      <c r="B13" s="3"/>
      <c r="C13" s="287" t="s">
        <v>47</v>
      </c>
      <c r="D13" s="287"/>
      <c r="E13" s="287"/>
      <c r="F13" s="287"/>
      <c r="G13" s="288"/>
      <c r="H13" s="305">
        <f>'2.1 Lead Ancillary Input '!D62</f>
        <v>0</v>
      </c>
      <c r="I13" s="305"/>
      <c r="J13" s="305"/>
      <c r="K13" s="305"/>
      <c r="L13" s="305"/>
      <c r="M13" s="305"/>
      <c r="N13" s="305"/>
      <c r="O13" s="305"/>
      <c r="P13" s="305"/>
      <c r="Q13" s="305"/>
      <c r="R13" s="305"/>
    </row>
    <row r="14" spans="1:19" ht="15.75" x14ac:dyDescent="0.2">
      <c r="A14" s="3"/>
      <c r="B14" s="3"/>
      <c r="C14" s="287" t="s">
        <v>64</v>
      </c>
      <c r="D14" s="287"/>
      <c r="E14" s="287"/>
      <c r="F14" s="287"/>
      <c r="G14" s="288"/>
      <c r="H14" s="308" t="str">
        <f>CHOOSE('Bidder Instructions'!$E$39,'1.1b Lead Financial Input'!AS$21,'1.1a Lead Financial Input'!AA$21)</f>
        <v>31/XX/20XX</v>
      </c>
      <c r="I14" s="308"/>
      <c r="J14" s="308"/>
      <c r="K14" s="308"/>
      <c r="L14" s="308"/>
      <c r="M14" s="308"/>
      <c r="N14" s="308"/>
      <c r="O14" s="308"/>
      <c r="P14" s="308"/>
      <c r="Q14" s="308"/>
      <c r="R14" s="308"/>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399</v>
      </c>
      <c r="D17" s="3"/>
      <c r="E17" s="5"/>
      <c r="F17" s="5"/>
      <c r="G17" s="5"/>
      <c r="H17" s="4"/>
      <c r="I17" s="4"/>
      <c r="J17" s="4"/>
      <c r="K17" s="4"/>
      <c r="L17" s="4"/>
      <c r="M17" s="4"/>
      <c r="N17" s="4"/>
      <c r="O17" s="6"/>
      <c r="P17" s="6"/>
      <c r="Q17" s="4"/>
      <c r="R17" s="4"/>
    </row>
    <row r="18" spans="1:18" ht="15.4" customHeight="1" x14ac:dyDescent="0.25">
      <c r="A18" s="8"/>
      <c r="B18" s="8"/>
      <c r="C18" s="186" t="s">
        <v>3</v>
      </c>
      <c r="D18" s="186"/>
      <c r="E18" s="7" t="s">
        <v>58</v>
      </c>
      <c r="F18" s="7"/>
      <c r="G18" s="7" t="s">
        <v>57</v>
      </c>
      <c r="H18" s="155" t="s">
        <v>59</v>
      </c>
      <c r="I18" s="155"/>
      <c r="J18" s="155" t="s">
        <v>60</v>
      </c>
      <c r="K18" s="155" t="s">
        <v>61</v>
      </c>
      <c r="L18" s="155"/>
      <c r="M18" s="155" t="s">
        <v>62</v>
      </c>
      <c r="N18" s="306" t="s">
        <v>400</v>
      </c>
      <c r="O18" s="306"/>
      <c r="P18" s="306"/>
      <c r="Q18" s="306"/>
      <c r="R18" s="306"/>
    </row>
    <row r="19" spans="1:18" ht="141" customHeight="1" x14ac:dyDescent="0.2">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7"/>
      <c r="O19" s="307"/>
      <c r="P19" s="307"/>
      <c r="Q19" s="307"/>
      <c r="R19" s="307"/>
    </row>
    <row r="20" spans="1:18" ht="141" customHeight="1" x14ac:dyDescent="0.2">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7"/>
      <c r="O20" s="307"/>
      <c r="P20" s="307"/>
      <c r="Q20" s="307"/>
      <c r="R20" s="307"/>
    </row>
    <row r="21" spans="1:18" ht="141" customHeight="1" x14ac:dyDescent="0.2">
      <c r="A21" s="3"/>
      <c r="B21" s="3"/>
      <c r="C21" s="165" t="s">
        <v>68</v>
      </c>
      <c r="D21" s="165" t="s">
        <v>249</v>
      </c>
      <c r="E21" s="141"/>
      <c r="F21" s="141"/>
      <c r="G21" s="141"/>
      <c r="H21" s="141"/>
      <c r="I21" s="141"/>
      <c r="J21" s="141"/>
      <c r="K21" s="9"/>
      <c r="L21" s="9"/>
      <c r="M21" s="9"/>
      <c r="N21" s="307"/>
      <c r="O21" s="307"/>
      <c r="P21" s="307"/>
      <c r="Q21" s="307"/>
      <c r="R21" s="307"/>
    </row>
    <row r="22" spans="1:18" ht="141" customHeight="1" x14ac:dyDescent="0.2">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7"/>
      <c r="O22" s="307"/>
      <c r="P22" s="307"/>
      <c r="Q22" s="307"/>
      <c r="R22" s="307"/>
    </row>
    <row r="23" spans="1:18" ht="141" customHeight="1" x14ac:dyDescent="0.2">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2">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2">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2">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7"/>
      <c r="O26" s="307"/>
      <c r="P26" s="307"/>
      <c r="Q26" s="307"/>
      <c r="R26" s="307"/>
    </row>
    <row r="27" spans="1:18" ht="141" customHeight="1" x14ac:dyDescent="0.2">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7"/>
      <c r="O27" s="307"/>
      <c r="P27" s="307"/>
      <c r="Q27" s="307"/>
      <c r="R27" s="307"/>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90" t="s">
        <v>154</v>
      </c>
      <c r="B34" s="90"/>
      <c r="C34" s="90"/>
      <c r="D34" s="90"/>
      <c r="E34" s="90"/>
      <c r="F34" s="90"/>
      <c r="G34" s="90"/>
      <c r="H34" s="90"/>
      <c r="I34" s="90"/>
      <c r="J34" s="90"/>
      <c r="K34" s="90"/>
      <c r="L34" s="90"/>
      <c r="M34" s="90"/>
      <c r="N34" s="90"/>
      <c r="O34" s="90"/>
      <c r="P34" s="90"/>
      <c r="Q34" s="90"/>
      <c r="R34" s="90"/>
      <c r="S34" s="90"/>
    </row>
    <row r="35" spans="1:19" ht="14.65" customHeight="1" x14ac:dyDescent="0.2"/>
  </sheetData>
  <sheetProtection algorithmName="SHA-512" hashValue="pk8BbkoD6yeVshX8VrUdARStJr8tWrM7YHRYoqEnlEzwfyuVxijBmIC1IA6Nxxec1+VvI5yuTYugi0mSSB79pA==" saltValue="9MUIXeN0gO6Z47Jhqbit8g=="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0 I19:M19 H22:M27 K21:M21">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20" sqref="E20"/>
    </sheetView>
  </sheetViews>
  <sheetFormatPr defaultColWidth="0" defaultRowHeight="14.65" customHeight="1" zeroHeight="1" x14ac:dyDescent="0.2"/>
  <cols>
    <col min="1" max="2" width="4.28515625" customWidth="1"/>
    <col min="3" max="3" width="32.7109375" customWidth="1"/>
    <col min="4" max="4" width="64.7109375" customWidth="1"/>
    <col min="5" max="10" width="18.28515625" customWidth="1"/>
    <col min="11" max="13" width="9.7109375" hidden="1" customWidth="1"/>
    <col min="14" max="14" width="10.7109375" customWidth="1"/>
    <col min="15" max="15" width="40.42578125" customWidth="1"/>
    <col min="16" max="16" width="10.42578125" customWidth="1"/>
    <col min="17" max="17" width="37.28515625" customWidth="1"/>
    <col min="18" max="18" width="101.7109375" customWidth="1"/>
    <col min="19" max="19" width="9.28515625" customWidth="1"/>
    <col min="20" max="16384" width="9.28515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6184 Financial Viability Risk Assessment Template</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4.65" customHeight="1" x14ac:dyDescent="0.2">
      <c r="A9" s="27"/>
      <c r="B9" s="27"/>
      <c r="C9" s="27"/>
      <c r="D9" s="27"/>
      <c r="E9" s="27"/>
      <c r="F9" s="27"/>
      <c r="G9" s="27"/>
      <c r="H9" s="27"/>
      <c r="I9" s="27"/>
      <c r="J9" s="27"/>
      <c r="K9" s="27"/>
      <c r="L9" s="27"/>
      <c r="M9" s="27"/>
      <c r="N9" s="27"/>
      <c r="O9" s="27"/>
      <c r="P9" s="27"/>
      <c r="Q9" s="27"/>
      <c r="R9" s="27"/>
    </row>
    <row r="10" spans="1:19" ht="15.75" x14ac:dyDescent="0.2">
      <c r="A10" s="3"/>
      <c r="B10" s="3"/>
      <c r="C10" s="309" t="s">
        <v>1</v>
      </c>
      <c r="D10" s="309"/>
      <c r="E10" s="309"/>
      <c r="F10" s="309"/>
      <c r="G10" s="309"/>
      <c r="H10" s="305" t="e">
        <f>CHOOSE('Bidder Instructions'!$H$39,'1.2a Alternative Guarantor'!E$15,#REF!,"No sub-contractor selected")</f>
        <v>#VALUE!</v>
      </c>
      <c r="I10" s="305"/>
      <c r="J10" s="305"/>
      <c r="K10" s="305"/>
      <c r="L10" s="305"/>
      <c r="M10" s="305"/>
      <c r="N10" s="305"/>
      <c r="O10" s="305"/>
      <c r="P10" s="305"/>
      <c r="Q10" s="305"/>
      <c r="R10" s="305"/>
    </row>
    <row r="11" spans="1:19" ht="15.75" x14ac:dyDescent="0.2">
      <c r="A11" s="3"/>
      <c r="B11" s="3"/>
      <c r="C11" s="309" t="s">
        <v>0</v>
      </c>
      <c r="D11" s="309"/>
      <c r="E11" s="309"/>
      <c r="F11" s="309"/>
      <c r="G11" s="309"/>
      <c r="H11" s="305" t="e">
        <f>#REF!</f>
        <v>#REF!</v>
      </c>
      <c r="I11" s="305"/>
      <c r="J11" s="305"/>
      <c r="K11" s="305"/>
      <c r="L11" s="305"/>
      <c r="M11" s="305"/>
      <c r="N11" s="305"/>
      <c r="O11" s="305"/>
      <c r="P11" s="305"/>
      <c r="Q11" s="305"/>
      <c r="R11" s="305"/>
    </row>
    <row r="12" spans="1:19" ht="15.75" x14ac:dyDescent="0.2">
      <c r="A12" s="3"/>
      <c r="B12" s="3"/>
      <c r="C12" s="309" t="s">
        <v>46</v>
      </c>
      <c r="D12" s="309"/>
      <c r="E12" s="309"/>
      <c r="F12" s="309"/>
      <c r="G12" s="309"/>
      <c r="H12" s="305" t="e">
        <f>#REF!</f>
        <v>#REF!</v>
      </c>
      <c r="I12" s="305"/>
      <c r="J12" s="305"/>
      <c r="K12" s="305"/>
      <c r="L12" s="305"/>
      <c r="M12" s="305"/>
      <c r="N12" s="305"/>
      <c r="O12" s="305"/>
      <c r="P12" s="305"/>
      <c r="Q12" s="305"/>
      <c r="R12" s="305"/>
    </row>
    <row r="13" spans="1:19" ht="15.75" x14ac:dyDescent="0.2">
      <c r="A13" s="3"/>
      <c r="B13" s="3"/>
      <c r="C13" s="309" t="s">
        <v>47</v>
      </c>
      <c r="D13" s="309"/>
      <c r="E13" s="309"/>
      <c r="F13" s="309"/>
      <c r="G13" s="309"/>
      <c r="H13" s="305" t="e">
        <f>#REF!</f>
        <v>#REF!</v>
      </c>
      <c r="I13" s="305"/>
      <c r="J13" s="305"/>
      <c r="K13" s="305"/>
      <c r="L13" s="305"/>
      <c r="M13" s="305"/>
      <c r="N13" s="305"/>
      <c r="O13" s="305"/>
      <c r="P13" s="305"/>
      <c r="Q13" s="305"/>
      <c r="R13" s="305"/>
    </row>
    <row r="14" spans="1:19" ht="15.75" x14ac:dyDescent="0.2">
      <c r="A14" s="3"/>
      <c r="B14" s="3"/>
      <c r="C14" s="309" t="s">
        <v>64</v>
      </c>
      <c r="D14" s="309"/>
      <c r="E14" s="309"/>
      <c r="F14" s="309"/>
      <c r="G14" s="309"/>
      <c r="H14" s="308" t="e">
        <f>CHOOSE('Bidder Instructions'!$H$39,'1.2a Alternative Guarantor'!G$21,#REF!,"No sub-contractor selected")</f>
        <v>#VALUE!</v>
      </c>
      <c r="I14" s="308"/>
      <c r="J14" s="308"/>
      <c r="K14" s="308"/>
      <c r="L14" s="308"/>
      <c r="M14" s="308"/>
      <c r="N14" s="308"/>
      <c r="O14" s="308"/>
      <c r="P14" s="308"/>
      <c r="Q14" s="308"/>
      <c r="R14" s="308"/>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399</v>
      </c>
      <c r="D17" s="3"/>
      <c r="E17" s="5"/>
      <c r="F17" s="5"/>
      <c r="G17" s="5"/>
      <c r="H17" s="4"/>
      <c r="I17" s="4"/>
      <c r="J17" s="4"/>
      <c r="K17" s="4"/>
      <c r="L17" s="4"/>
      <c r="M17" s="4"/>
      <c r="N17" s="4"/>
      <c r="O17" s="6"/>
      <c r="P17" s="6"/>
      <c r="Q17" s="4"/>
      <c r="R17" s="4"/>
    </row>
    <row r="18" spans="1:18" ht="15.4" customHeight="1" x14ac:dyDescent="0.25">
      <c r="A18" s="8"/>
      <c r="B18" s="8"/>
      <c r="C18" s="310" t="s">
        <v>3</v>
      </c>
      <c r="D18" s="310"/>
      <c r="E18" s="7" t="s">
        <v>58</v>
      </c>
      <c r="F18" s="7"/>
      <c r="G18" s="7" t="s">
        <v>57</v>
      </c>
      <c r="H18" s="155" t="s">
        <v>59</v>
      </c>
      <c r="I18" s="155"/>
      <c r="J18" s="155" t="s">
        <v>60</v>
      </c>
      <c r="K18" s="155" t="s">
        <v>61</v>
      </c>
      <c r="L18" s="155"/>
      <c r="M18" s="155" t="s">
        <v>62</v>
      </c>
      <c r="N18" s="306" t="s">
        <v>400</v>
      </c>
      <c r="O18" s="306"/>
      <c r="P18" s="306"/>
      <c r="Q18" s="306"/>
      <c r="R18" s="306"/>
    </row>
    <row r="19" spans="1:18" ht="141" customHeight="1" x14ac:dyDescent="0.2">
      <c r="A19" s="3"/>
      <c r="B19" s="3"/>
      <c r="C19" s="165">
        <v>1</v>
      </c>
      <c r="D19" s="165" t="s">
        <v>163</v>
      </c>
      <c r="E19" s="166" t="e">
        <f>'1.2a Alternative Guarantor'!E156</f>
        <v>#DIV/0!</v>
      </c>
      <c r="F19" s="166" t="e">
        <f>'1.2a Alternative Guarantor'!F156</f>
        <v>#DIV/0!</v>
      </c>
      <c r="G19" s="166" t="e">
        <f>'1.2a Alternative Guarantor'!G156</f>
        <v>#DIV/0!</v>
      </c>
      <c r="H19" s="223" t="e">
        <f>'1.2a Alternative Guarantor'!E168</f>
        <v>#DIV/0!</v>
      </c>
      <c r="I19" s="235" t="e">
        <f>'1.2a Alternative Guarantor'!F168</f>
        <v>#DIV/0!</v>
      </c>
      <c r="J19" s="235" t="e">
        <f>'1.2a Alternative Guarantor'!G168</f>
        <v>#DIV/0!</v>
      </c>
      <c r="K19" s="9"/>
      <c r="L19" s="9"/>
      <c r="M19" s="9"/>
      <c r="N19" s="307"/>
      <c r="O19" s="307"/>
      <c r="P19" s="307"/>
      <c r="Q19" s="307"/>
      <c r="R19" s="307"/>
    </row>
    <row r="20" spans="1:18" ht="141" customHeight="1" x14ac:dyDescent="0.2">
      <c r="A20" s="3"/>
      <c r="B20" s="3"/>
      <c r="C20" s="165">
        <v>2</v>
      </c>
      <c r="D20" s="165" t="s">
        <v>67</v>
      </c>
      <c r="E20" s="166">
        <f>'1.2a Alternative Guarantor'!E157</f>
        <v>0</v>
      </c>
      <c r="F20" s="166">
        <f>'1.2a Alternative Guarantor'!F157</f>
        <v>0</v>
      </c>
      <c r="G20" s="166">
        <f>'1.2a Alternative Guarantor'!G157</f>
        <v>0</v>
      </c>
      <c r="H20" s="235" t="str">
        <f>'1.2a Alternative Guarantor'!E169</f>
        <v>R</v>
      </c>
      <c r="I20" s="235" t="str">
        <f>'1.2a Alternative Guarantor'!F169</f>
        <v>R</v>
      </c>
      <c r="J20" s="235" t="str">
        <f>'1.2a Alternative Guarantor'!G169</f>
        <v>R</v>
      </c>
      <c r="K20" s="9"/>
      <c r="L20" s="9"/>
      <c r="M20" s="9"/>
      <c r="N20" s="307"/>
      <c r="O20" s="307"/>
      <c r="P20" s="307"/>
      <c r="Q20" s="307"/>
      <c r="R20" s="307"/>
    </row>
    <row r="21" spans="1:18" ht="141" customHeight="1" x14ac:dyDescent="0.2">
      <c r="A21" s="3"/>
      <c r="B21" s="3"/>
      <c r="C21" s="165" t="s">
        <v>68</v>
      </c>
      <c r="D21" s="165" t="s">
        <v>249</v>
      </c>
      <c r="E21" s="166" t="str">
        <f>'1.2a Alternative Guarantor'!E158</f>
        <v>N/A</v>
      </c>
      <c r="F21" s="166" t="str">
        <f>'1.2a Alternative Guarantor'!F158</f>
        <v>N/A</v>
      </c>
      <c r="G21" s="166" t="str">
        <f>'1.2a Alternative Guarantor'!G158</f>
        <v>N/A</v>
      </c>
      <c r="H21" s="235" t="str">
        <f>'1.2a Alternative Guarantor'!E170</f>
        <v>N/A</v>
      </c>
      <c r="I21" s="235" t="str">
        <f>'1.2a Alternative Guarantor'!F170</f>
        <v>N/A</v>
      </c>
      <c r="J21" s="235" t="str">
        <f>'1.2a Alternative Guarantor'!G170</f>
        <v>N/A</v>
      </c>
      <c r="K21" s="9"/>
      <c r="L21" s="9"/>
      <c r="M21" s="9"/>
      <c r="N21" s="307"/>
      <c r="O21" s="307"/>
      <c r="P21" s="307"/>
      <c r="Q21" s="307"/>
      <c r="R21" s="307"/>
    </row>
    <row r="22" spans="1:18" ht="141" customHeight="1" x14ac:dyDescent="0.2">
      <c r="A22" s="3"/>
      <c r="B22" s="3"/>
      <c r="C22" s="165" t="s">
        <v>71</v>
      </c>
      <c r="D22" s="165" t="s">
        <v>72</v>
      </c>
      <c r="E22" s="166" t="e">
        <f>'1.2a Alternative Guarantor'!E159</f>
        <v>#DIV/0!</v>
      </c>
      <c r="F22" s="166" t="e">
        <f>'1.2a Alternative Guarantor'!F159</f>
        <v>#DIV/0!</v>
      </c>
      <c r="G22" s="166" t="e">
        <f>'1.2a Alternative Guarantor'!G159</f>
        <v>#DIV/0!</v>
      </c>
      <c r="H22" s="235" t="e">
        <f>'1.2a Alternative Guarantor'!E171</f>
        <v>#DIV/0!</v>
      </c>
      <c r="I22" s="235" t="e">
        <f>'1.2a Alternative Guarantor'!F171</f>
        <v>#DIV/0!</v>
      </c>
      <c r="J22" s="235" t="e">
        <f>'1.2a Alternative Guarantor'!G171</f>
        <v>#DIV/0!</v>
      </c>
      <c r="K22" s="9"/>
      <c r="L22" s="9"/>
      <c r="M22" s="9"/>
      <c r="N22" s="307"/>
      <c r="O22" s="307"/>
      <c r="P22" s="307"/>
      <c r="Q22" s="307"/>
      <c r="R22" s="307"/>
    </row>
    <row r="23" spans="1:18" ht="141" customHeight="1" x14ac:dyDescent="0.2">
      <c r="A23" s="3"/>
      <c r="B23" s="3"/>
      <c r="C23" s="165">
        <v>4</v>
      </c>
      <c r="D23" s="165" t="s">
        <v>80</v>
      </c>
      <c r="E23" s="166" t="e">
        <f>'1.2a Alternative Guarantor'!E160</f>
        <v>#DIV/0!</v>
      </c>
      <c r="F23" s="166" t="e">
        <f>'1.2a Alternative Guarantor'!F160</f>
        <v>#DIV/0!</v>
      </c>
      <c r="G23" s="166" t="e">
        <f>'1.2a Alternative Guarantor'!G160</f>
        <v>#DIV/0!</v>
      </c>
      <c r="H23" s="235" t="e">
        <f>'1.2a Alternative Guarantor'!E172</f>
        <v>#DIV/0!</v>
      </c>
      <c r="I23" s="235" t="e">
        <f>'1.2a Alternative Guarantor'!F172</f>
        <v>#DIV/0!</v>
      </c>
      <c r="J23" s="235" t="e">
        <f>'1.2a Alternative Guarantor'!G172</f>
        <v>#DIV/0!</v>
      </c>
      <c r="K23" s="169"/>
      <c r="L23" s="9"/>
      <c r="M23" s="171"/>
      <c r="N23" s="303"/>
      <c r="O23" s="303"/>
      <c r="P23" s="303"/>
      <c r="Q23" s="303"/>
      <c r="R23" s="304"/>
    </row>
    <row r="24" spans="1:18" ht="141" customHeight="1" x14ac:dyDescent="0.2">
      <c r="A24" s="3"/>
      <c r="B24" s="3"/>
      <c r="C24" s="165">
        <v>5</v>
      </c>
      <c r="D24" s="165" t="s">
        <v>74</v>
      </c>
      <c r="E24" s="166" t="e">
        <f>'1.2a Alternative Guarantor'!E161</f>
        <v>#DIV/0!</v>
      </c>
      <c r="F24" s="166" t="e">
        <f>'1.2a Alternative Guarantor'!F161</f>
        <v>#DIV/0!</v>
      </c>
      <c r="G24" s="166" t="e">
        <f>'1.2a Alternative Guarantor'!G161</f>
        <v>#DIV/0!</v>
      </c>
      <c r="H24" s="235" t="str">
        <f>'1.2a Alternative Guarantor'!E173</f>
        <v>G</v>
      </c>
      <c r="I24" s="235" t="str">
        <f>'1.2a Alternative Guarantor'!F173</f>
        <v>G</v>
      </c>
      <c r="J24" s="235" t="str">
        <f>'1.2a Alternative Guarantor'!G173</f>
        <v>G</v>
      </c>
      <c r="K24" s="169"/>
      <c r="L24" s="9"/>
      <c r="M24" s="171"/>
      <c r="N24" s="303"/>
      <c r="O24" s="303"/>
      <c r="P24" s="303"/>
      <c r="Q24" s="303"/>
      <c r="R24" s="304"/>
    </row>
    <row r="25" spans="1:18" ht="141" customHeight="1" x14ac:dyDescent="0.2">
      <c r="A25" s="3"/>
      <c r="B25" s="3"/>
      <c r="C25" s="165">
        <v>6</v>
      </c>
      <c r="D25" s="165" t="s">
        <v>77</v>
      </c>
      <c r="E25" s="166" t="e">
        <f>'1.2a Alternative Guarantor'!E162</f>
        <v>#DIV/0!</v>
      </c>
      <c r="F25" s="166" t="e">
        <f>'1.2a Alternative Guarantor'!F162</f>
        <v>#DIV/0!</v>
      </c>
      <c r="G25" s="166" t="e">
        <f>'1.2a Alternative Guarantor'!G162</f>
        <v>#DIV/0!</v>
      </c>
      <c r="H25" s="235" t="e">
        <f>'1.2a Alternative Guarantor'!E174</f>
        <v>#DIV/0!</v>
      </c>
      <c r="I25" s="235" t="e">
        <f>'1.2a Alternative Guarantor'!F174</f>
        <v>#DIV/0!</v>
      </c>
      <c r="J25" s="235" t="e">
        <f>'1.2a Alternative Guarantor'!G174</f>
        <v>#DIV/0!</v>
      </c>
      <c r="K25" s="169"/>
      <c r="L25" s="9"/>
      <c r="M25" s="171"/>
      <c r="N25" s="303"/>
      <c r="O25" s="303"/>
      <c r="P25" s="303"/>
      <c r="Q25" s="303"/>
      <c r="R25" s="304"/>
    </row>
    <row r="26" spans="1:18" ht="141" customHeight="1" x14ac:dyDescent="0.2">
      <c r="A26" s="3"/>
      <c r="B26" s="3"/>
      <c r="C26" s="165">
        <v>7</v>
      </c>
      <c r="D26" s="165" t="s">
        <v>78</v>
      </c>
      <c r="E26" s="166">
        <f>'1.2a Alternative Guarantor'!E163</f>
        <v>0</v>
      </c>
      <c r="F26" s="166">
        <f>'1.2a Alternative Guarantor'!F163</f>
        <v>0</v>
      </c>
      <c r="G26" s="166">
        <f>'1.2a Alternative Guarantor'!G163</f>
        <v>0</v>
      </c>
      <c r="H26" s="235" t="str">
        <f>'1.2a Alternative Guarantor'!E175</f>
        <v>R</v>
      </c>
      <c r="I26" s="235" t="str">
        <f>'1.2a Alternative Guarantor'!F175</f>
        <v>R</v>
      </c>
      <c r="J26" s="235" t="str">
        <f>'1.2a Alternative Guarantor'!G175</f>
        <v>R</v>
      </c>
      <c r="K26" s="9"/>
      <c r="L26" s="9"/>
      <c r="M26" s="9"/>
      <c r="N26" s="307"/>
      <c r="O26" s="307"/>
      <c r="P26" s="307"/>
      <c r="Q26" s="307"/>
      <c r="R26" s="307"/>
    </row>
    <row r="27" spans="1:18" ht="141" customHeight="1" x14ac:dyDescent="0.2">
      <c r="A27" s="3"/>
      <c r="B27" s="3"/>
      <c r="C27" s="165">
        <v>8</v>
      </c>
      <c r="D27" s="165" t="s">
        <v>79</v>
      </c>
      <c r="E27" s="166" t="e">
        <f>'1.2a Alternative Guarantor'!E164</f>
        <v>#DIV/0!</v>
      </c>
      <c r="F27" s="166" t="e">
        <f>'1.2a Alternative Guarantor'!F164</f>
        <v>#DIV/0!</v>
      </c>
      <c r="G27" s="166" t="e">
        <f>'1.2a Alternative Guarantor'!G164</f>
        <v>#DIV/0!</v>
      </c>
      <c r="H27" s="235" t="e">
        <f>'1.2a Alternative Guarantor'!E176</f>
        <v>#DIV/0!</v>
      </c>
      <c r="I27" s="235" t="e">
        <f>'1.2a Alternative Guarantor'!F176</f>
        <v>#DIV/0!</v>
      </c>
      <c r="J27" s="235" t="e">
        <f>'1.2a Alternative Guarantor'!G176</f>
        <v>#DIV/0!</v>
      </c>
      <c r="K27" s="10"/>
      <c r="L27" s="10"/>
      <c r="M27" s="10"/>
      <c r="N27" s="307"/>
      <c r="O27" s="307"/>
      <c r="P27" s="307"/>
      <c r="Q27" s="307"/>
      <c r="R27" s="307"/>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117" t="s">
        <v>154</v>
      </c>
      <c r="B34" s="117"/>
      <c r="C34" s="117"/>
      <c r="D34" s="117"/>
      <c r="E34" s="117"/>
      <c r="F34" s="117"/>
      <c r="G34" s="117"/>
      <c r="H34" s="117"/>
      <c r="I34" s="117"/>
      <c r="J34" s="117"/>
      <c r="K34" s="117"/>
      <c r="L34" s="117"/>
      <c r="M34" s="117"/>
      <c r="N34" s="117"/>
      <c r="O34" s="117"/>
      <c r="P34" s="117"/>
      <c r="Q34" s="117"/>
      <c r="R34" s="117"/>
      <c r="S34" s="117"/>
    </row>
    <row r="35" spans="1:19" ht="14.65" customHeight="1" x14ac:dyDescent="0.2"/>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17" priority="14" stopIfTrue="1">
      <formula>K19="R"</formula>
    </cfRule>
    <cfRule type="expression" dxfId="16" priority="15" stopIfTrue="1">
      <formula>K19="A"</formula>
    </cfRule>
    <cfRule type="expression" dxfId="15" priority="16" stopIfTrue="1">
      <formula>K19="G"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9:J27">
    <cfRule type="expression" dxfId="11" priority="1" stopIfTrue="1">
      <formula>H19="R"</formula>
    </cfRule>
    <cfRule type="expression" dxfId="10" priority="2" stopIfTrue="1">
      <formula>H19="A"</formula>
    </cfRule>
    <cfRule type="expression" dxfId="9" priority="3"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65" customHeight="1" zeroHeight="1" x14ac:dyDescent="0.2"/>
  <cols>
    <col min="1" max="2" width="3.7109375" customWidth="1"/>
    <col min="3" max="3" width="1.7109375" customWidth="1"/>
    <col min="4" max="4" width="13" customWidth="1"/>
    <col min="5" max="6" width="20.42578125" customWidth="1"/>
    <col min="7" max="7" width="93.7109375" customWidth="1"/>
    <col min="8" max="8" width="128.7109375" customWidth="1"/>
    <col min="9" max="9" width="130.42578125" bestFit="1" customWidth="1"/>
    <col min="10" max="10" width="9.28515625" customWidth="1"/>
  </cols>
  <sheetData>
    <row r="1" spans="1:18" s="27" customFormat="1" ht="12" x14ac:dyDescent="0.2">
      <c r="A1" s="109"/>
      <c r="B1" s="109"/>
      <c r="C1" s="109"/>
      <c r="D1" s="109"/>
      <c r="E1" s="109"/>
      <c r="F1" s="109"/>
      <c r="G1" s="109"/>
      <c r="H1" s="109"/>
      <c r="I1" s="109"/>
      <c r="J1" s="109"/>
      <c r="K1"/>
      <c r="L1"/>
      <c r="M1"/>
      <c r="N1"/>
      <c r="O1"/>
      <c r="P1"/>
      <c r="Q1"/>
      <c r="R1"/>
    </row>
    <row r="2" spans="1:18" s="27" customFormat="1" ht="12.75" x14ac:dyDescent="0.2">
      <c r="A2" s="109"/>
      <c r="B2" s="109"/>
      <c r="C2" s="109"/>
      <c r="D2" s="111" t="str">
        <f>cstProjectName</f>
        <v>RM 6184 Financial Viability Risk Assessment Template</v>
      </c>
      <c r="E2" s="109"/>
      <c r="F2" s="109"/>
      <c r="G2" s="109"/>
      <c r="H2" s="109"/>
      <c r="I2" s="109"/>
      <c r="J2" s="109"/>
      <c r="K2"/>
      <c r="L2"/>
      <c r="M2"/>
      <c r="N2"/>
      <c r="O2"/>
      <c r="P2"/>
      <c r="Q2"/>
      <c r="R2"/>
    </row>
    <row r="3" spans="1:18" s="27" customFormat="1" ht="12.75"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
      <c r="A5" s="109"/>
      <c r="B5" s="109"/>
      <c r="C5" s="109"/>
      <c r="D5" s="113" t="str">
        <f>HYPERLINK("#'Contents'!A1",sysChkWord)</f>
        <v>All Checks OK</v>
      </c>
      <c r="E5" s="109"/>
      <c r="F5" s="109"/>
      <c r="G5" s="109"/>
      <c r="H5" s="109"/>
      <c r="I5" s="109"/>
      <c r="J5" s="109"/>
      <c r="K5"/>
      <c r="L5"/>
      <c r="M5"/>
      <c r="N5"/>
      <c r="O5"/>
      <c r="P5"/>
      <c r="Q5"/>
      <c r="R5"/>
    </row>
    <row r="6" spans="1:18" s="27" customFormat="1" ht="12.75" x14ac:dyDescent="0.2">
      <c r="A6" s="109"/>
      <c r="B6" s="114"/>
      <c r="C6" s="240"/>
      <c r="D6" s="240" t="str">
        <f>HYPERLINK("#'Contents'!A1","Click for Contents")</f>
        <v>Click for Contents</v>
      </c>
      <c r="E6" s="113"/>
      <c r="F6" s="113"/>
      <c r="G6" s="113"/>
      <c r="H6" s="113"/>
      <c r="I6" s="113"/>
      <c r="J6" s="113"/>
      <c r="K6"/>
      <c r="L6"/>
      <c r="M6"/>
      <c r="N6"/>
      <c r="O6"/>
      <c r="P6"/>
      <c r="Q6"/>
      <c r="R6"/>
    </row>
    <row r="7" spans="1:18" s="27" customFormat="1" ht="12"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2" x14ac:dyDescent="0.2">
      <c r="J9"/>
      <c r="K9"/>
      <c r="L9"/>
      <c r="M9"/>
      <c r="N9"/>
      <c r="O9"/>
      <c r="P9"/>
      <c r="Q9"/>
      <c r="R9"/>
    </row>
    <row r="10" spans="1:18" ht="34.15" customHeight="1" x14ac:dyDescent="0.2">
      <c r="A10" s="27"/>
      <c r="B10" s="27"/>
      <c r="C10" s="27"/>
      <c r="E10" s="177" t="s">
        <v>388</v>
      </c>
      <c r="F10" s="179"/>
      <c r="G10" s="179"/>
      <c r="H10" s="176"/>
      <c r="I10" s="77"/>
    </row>
    <row r="11" spans="1:18" ht="15" x14ac:dyDescent="0.2">
      <c r="A11" s="27"/>
      <c r="B11" s="27"/>
      <c r="C11" s="27"/>
      <c r="E11" s="177" t="s">
        <v>391</v>
      </c>
      <c r="F11" s="176"/>
      <c r="G11" s="176"/>
      <c r="H11" s="178" t="s">
        <v>286</v>
      </c>
      <c r="I11" s="77"/>
    </row>
    <row r="12" spans="1:18" ht="15" x14ac:dyDescent="0.2">
      <c r="A12" s="27"/>
      <c r="B12" s="27"/>
      <c r="C12" s="27"/>
      <c r="D12" s="27"/>
      <c r="E12" s="187"/>
      <c r="F12" s="52"/>
      <c r="G12" s="52"/>
      <c r="H12" s="52"/>
      <c r="I12" s="52"/>
    </row>
    <row r="13" spans="1:18" s="27" customFormat="1" ht="15" x14ac:dyDescent="0.2">
      <c r="E13" s="187"/>
      <c r="F13" s="52"/>
      <c r="G13" s="52"/>
      <c r="H13" s="52"/>
      <c r="I13" s="52"/>
      <c r="J13"/>
      <c r="K13"/>
      <c r="L13"/>
      <c r="M13"/>
      <c r="N13"/>
      <c r="O13"/>
      <c r="P13"/>
      <c r="Q13"/>
      <c r="R13"/>
    </row>
    <row r="14" spans="1:18" s="27" customFormat="1" ht="15" x14ac:dyDescent="0.2">
      <c r="E14" s="177" t="s">
        <v>392</v>
      </c>
      <c r="F14" s="52"/>
      <c r="G14" s="52"/>
      <c r="H14" s="52"/>
      <c r="I14" s="52"/>
      <c r="J14"/>
      <c r="K14"/>
      <c r="L14"/>
      <c r="M14"/>
      <c r="N14"/>
      <c r="O14"/>
      <c r="P14"/>
      <c r="Q14"/>
      <c r="R14"/>
    </row>
    <row r="15" spans="1:18" s="27" customFormat="1" ht="12" x14ac:dyDescent="0.2">
      <c r="E15" s="52"/>
      <c r="F15" s="52"/>
      <c r="G15" s="52"/>
      <c r="H15" s="52"/>
      <c r="I15" s="52"/>
      <c r="J15"/>
      <c r="K15"/>
      <c r="L15"/>
      <c r="M15"/>
      <c r="N15"/>
      <c r="O15"/>
      <c r="P15"/>
      <c r="Q15"/>
      <c r="R15"/>
    </row>
    <row r="16" spans="1:18" s="27" customFormat="1" ht="12" x14ac:dyDescent="0.2">
      <c r="E16" s="52"/>
      <c r="F16" s="52"/>
      <c r="G16" s="52"/>
      <c r="H16" s="52"/>
      <c r="I16" s="52"/>
      <c r="J16"/>
      <c r="K16"/>
      <c r="L16"/>
      <c r="M16"/>
      <c r="N16"/>
      <c r="O16"/>
      <c r="P16"/>
      <c r="Q16"/>
      <c r="R16"/>
    </row>
    <row r="17" spans="1:16383" s="27" customFormat="1" ht="12"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75" x14ac:dyDescent="0.25">
      <c r="A18" s="27"/>
      <c r="B18" s="27"/>
      <c r="C18" s="27"/>
      <c r="D18" s="27"/>
      <c r="E18" s="117"/>
      <c r="F18" s="117"/>
      <c r="G18" s="117"/>
      <c r="H18" s="311" t="s">
        <v>161</v>
      </c>
      <c r="I18" s="311"/>
    </row>
    <row r="19" spans="1:16383" ht="15.75" x14ac:dyDescent="0.25">
      <c r="A19" s="27"/>
      <c r="B19" s="27"/>
      <c r="C19" s="27"/>
      <c r="E19" s="117" t="s">
        <v>168</v>
      </c>
      <c r="F19" s="117" t="s">
        <v>162</v>
      </c>
      <c r="G19" s="117" t="s">
        <v>301</v>
      </c>
      <c r="H19" s="172" t="s">
        <v>420</v>
      </c>
      <c r="I19" s="172" t="s">
        <v>375</v>
      </c>
    </row>
    <row r="20" spans="1:16383" ht="124.9" customHeight="1" x14ac:dyDescent="0.2">
      <c r="A20" s="27"/>
      <c r="B20" s="27"/>
      <c r="C20" s="27"/>
      <c r="E20" s="173">
        <v>1</v>
      </c>
      <c r="F20" s="174" t="s">
        <v>163</v>
      </c>
      <c r="G20" s="174"/>
      <c r="H20" s="175" t="s">
        <v>355</v>
      </c>
      <c r="I20" s="175" t="s">
        <v>303</v>
      </c>
    </row>
    <row r="21" spans="1:16383" ht="124.9" customHeight="1" x14ac:dyDescent="0.2">
      <c r="A21" s="27"/>
      <c r="B21" s="27"/>
      <c r="C21" s="27"/>
      <c r="E21" s="173">
        <v>2</v>
      </c>
      <c r="F21" s="174" t="s">
        <v>67</v>
      </c>
      <c r="G21" s="174"/>
      <c r="H21" s="175" t="s">
        <v>377</v>
      </c>
      <c r="I21" s="175" t="s">
        <v>302</v>
      </c>
    </row>
    <row r="22" spans="1:16383" ht="321.39999999999998" customHeight="1" x14ac:dyDescent="0.2">
      <c r="A22" s="27"/>
      <c r="B22" s="27"/>
      <c r="C22" s="27"/>
      <c r="E22" s="173" t="s">
        <v>164</v>
      </c>
      <c r="F22" s="174" t="s">
        <v>249</v>
      </c>
      <c r="G22" s="174"/>
      <c r="H22" s="175" t="s">
        <v>354</v>
      </c>
      <c r="I22" s="175" t="s">
        <v>337</v>
      </c>
    </row>
    <row r="23" spans="1:16383" ht="362.65" customHeight="1" x14ac:dyDescent="0.2">
      <c r="A23" s="27"/>
      <c r="B23" s="27"/>
      <c r="C23" s="27"/>
      <c r="E23" s="173" t="s">
        <v>165</v>
      </c>
      <c r="F23" s="174" t="s">
        <v>76</v>
      </c>
      <c r="G23" s="174"/>
      <c r="H23" s="175" t="s">
        <v>378</v>
      </c>
      <c r="I23" s="175" t="s">
        <v>338</v>
      </c>
    </row>
    <row r="24" spans="1:16383" ht="360" x14ac:dyDescent="0.2">
      <c r="A24" s="27"/>
      <c r="B24" s="27"/>
      <c r="C24" s="27"/>
      <c r="E24" s="173">
        <v>4</v>
      </c>
      <c r="F24" s="174" t="s">
        <v>80</v>
      </c>
      <c r="G24" s="174"/>
      <c r="H24" s="175" t="s">
        <v>379</v>
      </c>
      <c r="I24" s="175" t="s">
        <v>356</v>
      </c>
    </row>
    <row r="25" spans="1:16383" ht="142.9" customHeight="1" x14ac:dyDescent="0.2">
      <c r="A25" s="27"/>
      <c r="B25" s="27"/>
      <c r="C25" s="27"/>
      <c r="E25" s="173">
        <v>5</v>
      </c>
      <c r="F25" s="174" t="s">
        <v>74</v>
      </c>
      <c r="G25" s="174"/>
      <c r="H25" s="175" t="s">
        <v>380</v>
      </c>
      <c r="I25" s="175" t="s">
        <v>357</v>
      </c>
    </row>
    <row r="26" spans="1:16383" ht="124.9" customHeight="1" x14ac:dyDescent="0.2">
      <c r="A26" s="27"/>
      <c r="B26" s="27"/>
      <c r="C26" s="27"/>
      <c r="E26" s="173">
        <v>6</v>
      </c>
      <c r="F26" s="174" t="s">
        <v>77</v>
      </c>
      <c r="G26" s="174"/>
      <c r="H26" s="175" t="s">
        <v>304</v>
      </c>
      <c r="I26" s="175" t="s">
        <v>304</v>
      </c>
    </row>
    <row r="27" spans="1:16383" ht="125.65" customHeight="1" x14ac:dyDescent="0.2">
      <c r="A27" s="27"/>
      <c r="B27" s="27"/>
      <c r="C27" s="27"/>
      <c r="E27" s="173">
        <v>7</v>
      </c>
      <c r="F27" s="174" t="s">
        <v>78</v>
      </c>
      <c r="G27" s="174"/>
      <c r="H27" s="175" t="s">
        <v>167</v>
      </c>
      <c r="I27" s="175" t="s">
        <v>166</v>
      </c>
    </row>
    <row r="28" spans="1:16383" ht="370.5" customHeight="1" x14ac:dyDescent="0.2">
      <c r="A28" s="27"/>
      <c r="B28" s="27"/>
      <c r="C28" s="27"/>
      <c r="E28" s="173">
        <v>8</v>
      </c>
      <c r="F28" s="174" t="s">
        <v>79</v>
      </c>
      <c r="G28" s="174"/>
      <c r="H28" s="175" t="s">
        <v>306</v>
      </c>
      <c r="I28" s="175" t="s">
        <v>307</v>
      </c>
    </row>
    <row r="29" spans="1:16383" ht="14.65" customHeight="1" x14ac:dyDescent="0.2"/>
    <row r="30" spans="1:16383" ht="14.65" customHeight="1" x14ac:dyDescent="0.2"/>
    <row r="31" spans="1:16383" s="27" customFormat="1" ht="15.75" x14ac:dyDescent="0.2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65" customHeight="1" x14ac:dyDescent="0.2"/>
  </sheetData>
  <sheetProtection algorithmName="SHA-512" hashValue="aaVaeKBET2wvTfyQsmwJb9KoBxgcwba9uudxtJoIl8FOJdI/aLOn25V/LYvCQt1lNjkKYZnFwsO3X6HCLk6GDQ==" saltValue="UWw3LXhpphyA3qkBIVj6JA=="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42578125" style="80" customWidth="1"/>
    <col min="3" max="16384" width="8.7109375" style="80" hidden="1"/>
  </cols>
  <sheetData>
    <row r="1" ht="12"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9" sqref="F19"/>
    </sheetView>
  </sheetViews>
  <sheetFormatPr defaultColWidth="0" defaultRowHeight="12" zeroHeight="1" x14ac:dyDescent="0.2"/>
  <cols>
    <col min="1" max="2" width="5.42578125" style="219" customWidth="1"/>
    <col min="3" max="3" width="2" style="219" customWidth="1"/>
    <col min="4" max="4" width="20.42578125" style="219" customWidth="1"/>
    <col min="5" max="5" width="32.28515625" style="219" customWidth="1"/>
    <col min="6" max="6" width="48.5703125" style="219" customWidth="1"/>
    <col min="7" max="7" width="77.28515625" style="219" bestFit="1" customWidth="1"/>
    <col min="8" max="8" width="9.28515625" style="219" customWidth="1"/>
    <col min="9" max="16384" width="9.28515625" style="219" hidden="1"/>
  </cols>
  <sheetData>
    <row r="1" spans="1:8" x14ac:dyDescent="0.2">
      <c r="A1" s="81"/>
      <c r="B1" s="81"/>
      <c r="C1" s="81"/>
      <c r="D1" s="81"/>
      <c r="E1" s="81"/>
      <c r="F1" s="83"/>
      <c r="G1" s="83"/>
      <c r="H1" s="83"/>
    </row>
    <row r="2" spans="1:8" ht="12.75" x14ac:dyDescent="0.2">
      <c r="A2" s="81"/>
      <c r="B2" s="81"/>
      <c r="C2" s="84" t="str">
        <f>cstProjectName</f>
        <v>RM 6184 Financial Viability Risk Assessment Template</v>
      </c>
      <c r="D2" s="81"/>
      <c r="E2" s="81"/>
      <c r="F2" s="81"/>
      <c r="G2" s="81"/>
      <c r="H2" s="81"/>
    </row>
    <row r="3" spans="1:8" ht="12.75" x14ac:dyDescent="0.2">
      <c r="A3" s="81"/>
      <c r="B3" s="81"/>
      <c r="C3" s="85" t="str">
        <f ca="1">MID(CELL("filename",A1),FIND("]",CELL("filename",A1))+1,256)&amp;" Sheet"</f>
        <v>Setup Sheet</v>
      </c>
      <c r="D3" s="81"/>
      <c r="E3" s="81"/>
      <c r="F3" s="81"/>
      <c r="G3" s="81"/>
      <c r="H3" s="81"/>
    </row>
    <row r="4" spans="1:8" x14ac:dyDescent="0.2">
      <c r="A4" s="81"/>
      <c r="B4" s="81"/>
      <c r="C4" s="82" t="str">
        <f>IF(ISBLANK(cstProtectiveMarking),"",cstProtectiveMarking)</f>
        <v>OFFICIAL</v>
      </c>
      <c r="D4" s="81"/>
      <c r="E4" s="81"/>
      <c r="F4" s="81"/>
      <c r="G4" s="81"/>
      <c r="H4" s="81"/>
    </row>
    <row r="5" spans="1:8" x14ac:dyDescent="0.2">
      <c r="A5" s="81"/>
      <c r="B5" s="81"/>
      <c r="C5" s="86" t="str">
        <f>HYPERLINK("#'Contents'!A1",sysChkWord)</f>
        <v>All Checks OK</v>
      </c>
      <c r="D5" s="86"/>
      <c r="E5" s="81"/>
      <c r="F5" s="81"/>
      <c r="G5" s="81"/>
      <c r="H5" s="81"/>
    </row>
    <row r="6" spans="1:8" ht="12.75" x14ac:dyDescent="0.2">
      <c r="A6" s="81"/>
      <c r="B6" s="87"/>
      <c r="C6" s="250" t="str">
        <f>HYPERLINK("#'Contents'!A1","Click for Contents")</f>
        <v>Click for Contents</v>
      </c>
      <c r="D6" s="250"/>
      <c r="E6" s="86"/>
      <c r="F6" s="86"/>
      <c r="G6" s="81"/>
      <c r="H6" s="81"/>
    </row>
    <row r="7" spans="1:8" x14ac:dyDescent="0.2">
      <c r="A7" s="81"/>
      <c r="B7" s="81"/>
      <c r="C7" s="81"/>
      <c r="D7" s="81"/>
      <c r="E7" s="81"/>
      <c r="F7" s="81"/>
      <c r="G7" s="81"/>
      <c r="H7" s="81"/>
    </row>
    <row r="8" spans="1:8" x14ac:dyDescent="0.2">
      <c r="A8" s="83">
        <f>SUM(A9:A28)</f>
        <v>0</v>
      </c>
      <c r="B8" s="88">
        <f>SUM(B9:B28)</f>
        <v>0</v>
      </c>
      <c r="C8" s="89"/>
      <c r="D8" s="89"/>
      <c r="E8" s="89"/>
      <c r="F8" s="89"/>
      <c r="G8" s="89"/>
      <c r="H8" s="89"/>
    </row>
    <row r="9" spans="1:8" x14ac:dyDescent="0.2">
      <c r="A9" s="80"/>
      <c r="B9" s="80"/>
      <c r="C9" s="80"/>
      <c r="D9" s="80"/>
      <c r="E9" s="80"/>
      <c r="F9" s="233" t="s">
        <v>100</v>
      </c>
      <c r="G9" s="80"/>
    </row>
    <row r="10" spans="1:8" x14ac:dyDescent="0.2">
      <c r="A10" s="80"/>
      <c r="B10" s="80"/>
      <c r="C10" s="80"/>
      <c r="D10" s="80"/>
      <c r="E10" s="80"/>
      <c r="F10" s="80"/>
      <c r="G10" s="80"/>
    </row>
    <row r="11" spans="1:8" ht="15.75" x14ac:dyDescent="0.25">
      <c r="A11" s="90"/>
      <c r="B11" s="90"/>
      <c r="C11" s="90"/>
      <c r="D11" s="90" t="s">
        <v>393</v>
      </c>
      <c r="E11" s="90"/>
      <c r="F11" s="90"/>
      <c r="G11" s="90"/>
    </row>
    <row r="12" spans="1:8" x14ac:dyDescent="0.2">
      <c r="A12" s="80"/>
      <c r="B12" s="80"/>
      <c r="C12" s="80"/>
      <c r="D12" s="80"/>
      <c r="E12" s="80"/>
      <c r="F12" s="80"/>
      <c r="G12" s="80"/>
    </row>
    <row r="13" spans="1:8" ht="15" x14ac:dyDescent="0.2">
      <c r="A13" s="80"/>
      <c r="B13" s="80"/>
      <c r="C13" s="80"/>
      <c r="D13" s="312" t="s">
        <v>404</v>
      </c>
      <c r="E13" s="312"/>
      <c r="F13" s="312"/>
      <c r="G13" s="312"/>
    </row>
    <row r="14" spans="1:8" x14ac:dyDescent="0.2">
      <c r="A14" s="80"/>
      <c r="B14" s="80"/>
      <c r="C14" s="80"/>
      <c r="D14" s="80"/>
      <c r="E14" s="80"/>
      <c r="F14" s="80"/>
      <c r="G14" s="80"/>
    </row>
    <row r="15" spans="1:8" ht="15.75" x14ac:dyDescent="0.25">
      <c r="A15" s="90"/>
      <c r="B15" s="90"/>
      <c r="C15" s="90"/>
      <c r="D15" s="90" t="s">
        <v>251</v>
      </c>
      <c r="E15" s="90"/>
      <c r="F15" s="90"/>
      <c r="G15" s="90"/>
      <c r="H15"/>
    </row>
    <row r="16" spans="1:8" x14ac:dyDescent="0.2">
      <c r="A16" s="80"/>
      <c r="B16" s="80"/>
      <c r="C16" s="80"/>
      <c r="D16" s="80"/>
      <c r="E16" s="80"/>
      <c r="F16" s="80"/>
      <c r="G16" s="80"/>
      <c r="H16"/>
    </row>
    <row r="17" spans="1:8" x14ac:dyDescent="0.2">
      <c r="A17" s="80"/>
      <c r="B17" s="80"/>
      <c r="C17" s="80"/>
      <c r="D17" s="80"/>
      <c r="E17" s="91" t="s">
        <v>341</v>
      </c>
      <c r="F17" s="205" t="s">
        <v>486</v>
      </c>
      <c r="G17" s="97" t="s">
        <v>340</v>
      </c>
      <c r="H17"/>
    </row>
    <row r="18" spans="1:8" x14ac:dyDescent="0.2">
      <c r="A18" s="80"/>
      <c r="B18" s="80"/>
      <c r="C18" s="80"/>
      <c r="D18" s="80"/>
      <c r="E18" s="93" t="s">
        <v>252</v>
      </c>
      <c r="F18" s="206" t="s">
        <v>464</v>
      </c>
      <c r="G18" s="97" t="s">
        <v>394</v>
      </c>
      <c r="H18"/>
    </row>
    <row r="19" spans="1:8" x14ac:dyDescent="0.2">
      <c r="A19" s="80"/>
      <c r="B19" s="80"/>
      <c r="C19" s="80"/>
      <c r="D19" s="80"/>
      <c r="E19" s="93" t="s">
        <v>322</v>
      </c>
      <c r="F19" s="207" t="s">
        <v>465</v>
      </c>
      <c r="G19" s="125" t="s">
        <v>440</v>
      </c>
      <c r="H19"/>
    </row>
    <row r="20" spans="1:8" x14ac:dyDescent="0.2">
      <c r="A20" s="80"/>
      <c r="B20" s="80"/>
      <c r="C20" s="80"/>
      <c r="D20" s="80"/>
      <c r="E20" s="93" t="s">
        <v>253</v>
      </c>
      <c r="F20" s="208"/>
      <c r="G20" s="125" t="s">
        <v>441</v>
      </c>
      <c r="H20"/>
    </row>
    <row r="21" spans="1:8" x14ac:dyDescent="0.2">
      <c r="A21" s="80"/>
      <c r="B21" s="80"/>
      <c r="C21" s="80"/>
      <c r="D21" s="80"/>
      <c r="E21" s="91" t="s">
        <v>323</v>
      </c>
      <c r="F21" s="207" t="s">
        <v>466</v>
      </c>
      <c r="G21" s="125" t="s">
        <v>442</v>
      </c>
      <c r="H21"/>
    </row>
    <row r="22" spans="1:8" x14ac:dyDescent="0.2">
      <c r="A22" s="80"/>
      <c r="B22" s="80"/>
      <c r="C22" s="80"/>
      <c r="D22" s="80"/>
      <c r="E22" s="93" t="s">
        <v>254</v>
      </c>
      <c r="F22" s="205" t="s">
        <v>255</v>
      </c>
      <c r="G22" s="125" t="s">
        <v>364</v>
      </c>
      <c r="H22"/>
    </row>
    <row r="23" spans="1:8" x14ac:dyDescent="0.2">
      <c r="A23" s="80"/>
      <c r="B23" s="80"/>
      <c r="C23" s="80"/>
      <c r="D23" s="80"/>
      <c r="E23" s="80"/>
      <c r="F23" s="209" t="s">
        <v>401</v>
      </c>
      <c r="G23" s="92"/>
      <c r="H23"/>
    </row>
    <row r="24" spans="1:8" ht="15.75" x14ac:dyDescent="0.25">
      <c r="A24" s="90"/>
      <c r="B24" s="90"/>
      <c r="C24" s="90"/>
      <c r="D24" s="90" t="s">
        <v>256</v>
      </c>
      <c r="E24" s="90"/>
      <c r="F24" s="90"/>
      <c r="G24" s="90"/>
      <c r="H24"/>
    </row>
    <row r="25" spans="1:8" x14ac:dyDescent="0.2">
      <c r="A25" s="80"/>
      <c r="B25" s="80"/>
      <c r="C25" s="80"/>
      <c r="D25" s="80"/>
      <c r="E25" s="91"/>
      <c r="F25" s="80"/>
      <c r="G25" s="80"/>
      <c r="H25"/>
    </row>
    <row r="26" spans="1:8" x14ac:dyDescent="0.2">
      <c r="A26" s="80"/>
      <c r="B26" s="80"/>
      <c r="C26" s="80"/>
      <c r="D26" s="80"/>
      <c r="E26" s="93" t="s">
        <v>324</v>
      </c>
      <c r="F26" s="229">
        <v>44287</v>
      </c>
      <c r="G26" s="97" t="s">
        <v>342</v>
      </c>
      <c r="H26"/>
    </row>
    <row r="27" spans="1:8" x14ac:dyDescent="0.2">
      <c r="A27" s="80"/>
      <c r="B27" s="80"/>
      <c r="C27" s="80"/>
      <c r="D27" s="80"/>
      <c r="E27" s="91"/>
      <c r="F27" s="91"/>
      <c r="G27" s="80"/>
      <c r="H27"/>
    </row>
    <row r="28" spans="1:8" ht="15.75" x14ac:dyDescent="0.25">
      <c r="A28" s="90"/>
      <c r="B28" s="90"/>
      <c r="C28" s="90"/>
      <c r="D28" s="90" t="s">
        <v>283</v>
      </c>
      <c r="E28" s="90"/>
      <c r="F28" s="90"/>
      <c r="G28" s="90"/>
      <c r="H28" s="90"/>
    </row>
    <row r="29" spans="1:8" ht="11.65" customHeight="1" x14ac:dyDescent="0.2"/>
    <row r="30" spans="1:8" ht="11.65" hidden="1" customHeight="1" x14ac:dyDescent="0.2"/>
    <row r="31" spans="1:8" ht="11.65" hidden="1" customHeight="1" x14ac:dyDescent="0.2"/>
    <row r="32" spans="1:8" ht="11.65" hidden="1" customHeight="1" x14ac:dyDescent="0.2"/>
    <row r="33" ht="11.65" hidden="1" customHeight="1" x14ac:dyDescent="0.2"/>
    <row r="34" ht="11.65" hidden="1" customHeight="1" x14ac:dyDescent="0.2"/>
    <row r="35" ht="11.65" hidden="1" customHeight="1" x14ac:dyDescent="0.2"/>
    <row r="36" ht="11.65" hidden="1" customHeight="1" x14ac:dyDescent="0.2"/>
    <row r="37" ht="11.65" hidden="1" customHeight="1" x14ac:dyDescent="0.2"/>
    <row r="38" ht="11.65" hidden="1" customHeight="1" x14ac:dyDescent="0.2"/>
    <row r="39" ht="11.65" hidden="1" customHeight="1" x14ac:dyDescent="0.2"/>
    <row r="40" ht="11.65" hidden="1" customHeight="1" x14ac:dyDescent="0.2"/>
    <row r="41" ht="11.6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65" customHeight="1" zeroHeight="1" outlineLevelRow="1" x14ac:dyDescent="0.2"/>
  <cols>
    <col min="1" max="2" width="5.42578125" customWidth="1"/>
    <col min="3" max="3" width="2" customWidth="1"/>
    <col min="4" max="4" width="20.42578125" customWidth="1"/>
    <col min="5" max="5" width="32.28515625" customWidth="1"/>
    <col min="6" max="6" width="48.5703125" customWidth="1"/>
    <col min="7" max="7" width="77.28515625" bestFit="1" customWidth="1"/>
    <col min="8" max="8" width="9.28515625" customWidth="1"/>
    <col min="9" max="16384" width="9.28515625" hidden="1"/>
  </cols>
  <sheetData>
    <row r="1" spans="1:8" ht="12" x14ac:dyDescent="0.2">
      <c r="A1" s="81"/>
      <c r="B1" s="81"/>
      <c r="C1" s="82" t="s">
        <v>413</v>
      </c>
      <c r="D1" s="81"/>
      <c r="E1" s="81"/>
      <c r="F1" s="83"/>
      <c r="G1" s="83"/>
      <c r="H1" s="83"/>
    </row>
    <row r="2" spans="1:8" ht="12.75" x14ac:dyDescent="0.2">
      <c r="A2" s="81"/>
      <c r="B2" s="81"/>
      <c r="C2" s="84" t="str">
        <f>cstProjectName</f>
        <v>RM 6184 Financial Viability Risk Assessment Template</v>
      </c>
      <c r="D2" s="81"/>
      <c r="E2" s="81"/>
      <c r="F2" s="81"/>
      <c r="G2" s="81"/>
      <c r="H2" s="81"/>
    </row>
    <row r="3" spans="1:8" ht="12.75" x14ac:dyDescent="0.2">
      <c r="A3" s="81"/>
      <c r="B3" s="81"/>
      <c r="C3" s="85" t="str">
        <f ca="1">MID(CELL("filename",A1),FIND("]",CELL("filename",A1))+1,256)&amp;" Sheet"</f>
        <v>SysConfig Sheet</v>
      </c>
      <c r="D3" s="81"/>
      <c r="E3" s="81"/>
      <c r="F3" s="81"/>
      <c r="G3" s="81"/>
      <c r="H3" s="81"/>
    </row>
    <row r="4" spans="1:8" ht="12" x14ac:dyDescent="0.2">
      <c r="A4" s="81"/>
      <c r="B4" s="81"/>
      <c r="C4" s="82" t="str">
        <f>IF(ISBLANK(cstProtectiveMarking),"",cstProtectiveMarking)</f>
        <v>OFFICIAL</v>
      </c>
      <c r="D4" s="81"/>
      <c r="E4" s="81"/>
      <c r="F4" s="81"/>
      <c r="G4" s="81"/>
      <c r="H4" s="81"/>
    </row>
    <row r="5" spans="1:8" ht="12" x14ac:dyDescent="0.2">
      <c r="A5" s="81"/>
      <c r="B5" s="81"/>
      <c r="C5" s="86" t="str">
        <f>HYPERLINK("#'Contents'!A1",sysChkWord)</f>
        <v>All Checks OK</v>
      </c>
      <c r="D5" s="86"/>
      <c r="E5" s="81"/>
      <c r="F5" s="81"/>
      <c r="G5" s="81"/>
      <c r="H5" s="81"/>
    </row>
    <row r="6" spans="1:8" ht="12.75" x14ac:dyDescent="0.2">
      <c r="A6" s="81"/>
      <c r="B6" s="87"/>
      <c r="C6" s="250" t="str">
        <f>HYPERLINK("#'Contents'!A1","Click for Contents")</f>
        <v>Click for Contents</v>
      </c>
      <c r="D6" s="250"/>
      <c r="E6" s="86"/>
      <c r="F6" s="86"/>
      <c r="G6" s="81"/>
      <c r="H6" s="81"/>
    </row>
    <row r="7" spans="1:8" ht="12" x14ac:dyDescent="0.2">
      <c r="A7" s="81"/>
      <c r="B7" s="81"/>
      <c r="C7" s="81"/>
      <c r="D7" s="81"/>
      <c r="E7" s="81"/>
      <c r="F7" s="81"/>
      <c r="G7" s="81"/>
      <c r="H7" s="81"/>
    </row>
    <row r="8" spans="1:8" ht="12" x14ac:dyDescent="0.2">
      <c r="A8" s="83">
        <f>SUM(A9:A76)</f>
        <v>0</v>
      </c>
      <c r="B8" s="88">
        <f>SUM(B9:B76)</f>
        <v>0</v>
      </c>
      <c r="C8" s="89"/>
      <c r="D8" s="89"/>
      <c r="E8" s="89"/>
      <c r="F8" s="89"/>
      <c r="G8" s="89"/>
      <c r="H8" s="89"/>
    </row>
    <row r="9" spans="1:8" ht="12" x14ac:dyDescent="0.2">
      <c r="A9" s="80"/>
      <c r="B9" s="80"/>
      <c r="C9" s="80"/>
      <c r="D9" s="80"/>
      <c r="E9" s="80"/>
      <c r="F9" s="80"/>
      <c r="G9" s="80"/>
    </row>
    <row r="10" spans="1:8" s="27" customFormat="1" ht="12" x14ac:dyDescent="0.2">
      <c r="A10" s="80"/>
      <c r="B10" s="80"/>
      <c r="C10" s="80"/>
      <c r="D10" s="80"/>
      <c r="E10" s="80"/>
      <c r="F10" s="80"/>
      <c r="G10" s="80"/>
    </row>
    <row r="11" spans="1:8" s="27" customFormat="1" ht="15.75" x14ac:dyDescent="0.25">
      <c r="A11" s="90"/>
      <c r="B11" s="90"/>
      <c r="C11" s="90"/>
      <c r="D11" s="90" t="s">
        <v>393</v>
      </c>
      <c r="E11" s="90"/>
      <c r="F11" s="90"/>
      <c r="G11" s="90"/>
    </row>
    <row r="12" spans="1:8" s="27" customFormat="1" ht="12" x14ac:dyDescent="0.2">
      <c r="A12" s="80"/>
      <c r="B12" s="80"/>
      <c r="C12" s="80"/>
      <c r="D12" s="80"/>
      <c r="E12" s="80"/>
      <c r="F12" s="80"/>
      <c r="G12" s="80"/>
    </row>
    <row r="13" spans="1:8" s="27" customFormat="1" ht="39" customHeight="1" x14ac:dyDescent="0.2">
      <c r="A13" s="80"/>
      <c r="B13" s="80"/>
      <c r="C13" s="80"/>
      <c r="D13" s="313" t="s">
        <v>414</v>
      </c>
      <c r="E13" s="313"/>
      <c r="F13" s="313"/>
      <c r="G13" s="313"/>
    </row>
    <row r="14" spans="1:8" s="27" customFormat="1" ht="12" x14ac:dyDescent="0.2">
      <c r="A14" s="80"/>
      <c r="B14" s="80"/>
      <c r="C14" s="80"/>
      <c r="D14" s="80"/>
      <c r="E14" s="80"/>
      <c r="F14" s="80"/>
      <c r="G14" s="80"/>
    </row>
    <row r="15" spans="1:8" ht="15.75" x14ac:dyDescent="0.25">
      <c r="A15" s="90"/>
      <c r="B15" s="90"/>
      <c r="C15" s="90"/>
      <c r="D15" s="90" t="s">
        <v>405</v>
      </c>
      <c r="E15" s="90"/>
      <c r="F15" s="90"/>
      <c r="G15" s="90"/>
    </row>
    <row r="16" spans="1:8" ht="12" x14ac:dyDescent="0.2">
      <c r="A16" s="80"/>
      <c r="B16" s="80"/>
      <c r="C16" s="80"/>
      <c r="D16" s="80"/>
      <c r="E16" s="80"/>
      <c r="F16" s="97" t="s">
        <v>314</v>
      </c>
      <c r="G16" s="80"/>
    </row>
    <row r="17" spans="1:7" ht="12" x14ac:dyDescent="0.2">
      <c r="A17" s="80"/>
      <c r="B17" s="80"/>
      <c r="C17" s="80"/>
      <c r="D17" s="80"/>
      <c r="E17" s="80"/>
      <c r="F17" s="80"/>
      <c r="G17" s="80"/>
    </row>
    <row r="18" spans="1:7" ht="15.75" x14ac:dyDescent="0.25">
      <c r="A18" s="90"/>
      <c r="B18" s="90"/>
      <c r="C18" s="90"/>
      <c r="D18" s="90" t="s">
        <v>406</v>
      </c>
      <c r="E18" s="90"/>
      <c r="F18" s="90"/>
      <c r="G18" s="90"/>
    </row>
    <row r="19" spans="1:7" ht="12" outlineLevel="1" x14ac:dyDescent="0.2">
      <c r="A19" s="80"/>
      <c r="B19" s="80"/>
      <c r="C19" s="80"/>
      <c r="D19" s="80"/>
      <c r="E19" s="80"/>
      <c r="F19" s="80"/>
      <c r="G19" s="80"/>
    </row>
    <row r="20" spans="1:7" ht="12" outlineLevel="1" x14ac:dyDescent="0.2">
      <c r="A20" s="80"/>
      <c r="B20" s="80"/>
      <c r="C20" s="80"/>
      <c r="D20" s="80"/>
      <c r="E20" s="80"/>
      <c r="F20" s="207" t="s">
        <v>105</v>
      </c>
      <c r="G20" s="80"/>
    </row>
    <row r="21" spans="1:7" ht="12" outlineLevel="1" x14ac:dyDescent="0.2">
      <c r="A21" s="80"/>
      <c r="B21" s="80"/>
      <c r="C21" s="80"/>
      <c r="D21" s="80"/>
      <c r="E21" s="80"/>
      <c r="F21" s="207" t="s">
        <v>106</v>
      </c>
      <c r="G21" s="80"/>
    </row>
    <row r="22" spans="1:7" ht="12" outlineLevel="1" x14ac:dyDescent="0.2">
      <c r="A22" s="80"/>
      <c r="B22" s="80"/>
      <c r="C22" s="80"/>
      <c r="D22" s="80"/>
      <c r="E22" s="80"/>
      <c r="F22" s="207" t="s">
        <v>101</v>
      </c>
      <c r="G22" s="80"/>
    </row>
    <row r="23" spans="1:7" ht="12" outlineLevel="1" x14ac:dyDescent="0.2">
      <c r="A23" s="80"/>
      <c r="B23" s="80"/>
      <c r="C23" s="80"/>
      <c r="D23" s="80"/>
      <c r="E23" s="80"/>
      <c r="F23" s="207" t="s">
        <v>102</v>
      </c>
      <c r="G23" s="80"/>
    </row>
    <row r="24" spans="1:7" ht="12" outlineLevel="1" x14ac:dyDescent="0.2">
      <c r="A24" s="80"/>
      <c r="B24" s="80"/>
      <c r="C24" s="80"/>
      <c r="D24" s="80"/>
      <c r="E24" s="80"/>
      <c r="F24" s="207" t="s">
        <v>103</v>
      </c>
      <c r="G24" s="80"/>
    </row>
    <row r="25" spans="1:7" ht="12" outlineLevel="1" x14ac:dyDescent="0.2">
      <c r="A25" s="80"/>
      <c r="B25" s="80"/>
      <c r="C25" s="80"/>
      <c r="D25" s="80"/>
      <c r="E25" s="80"/>
      <c r="F25" s="207" t="s">
        <v>443</v>
      </c>
      <c r="G25" s="80"/>
    </row>
    <row r="26" spans="1:7" ht="12" outlineLevel="1" x14ac:dyDescent="0.2">
      <c r="A26" s="80"/>
      <c r="B26" s="80"/>
      <c r="C26" s="80"/>
      <c r="D26" s="80"/>
      <c r="E26" s="80"/>
      <c r="F26" s="207" t="s">
        <v>104</v>
      </c>
      <c r="G26" s="80"/>
    </row>
    <row r="27" spans="1:7" ht="12" outlineLevel="1" x14ac:dyDescent="0.2">
      <c r="A27" s="80"/>
      <c r="B27" s="80"/>
      <c r="C27" s="80"/>
      <c r="D27" s="80"/>
      <c r="E27" s="80"/>
      <c r="F27" s="207" t="s">
        <v>48</v>
      </c>
      <c r="G27" s="80"/>
    </row>
    <row r="28" spans="1:7" ht="12" x14ac:dyDescent="0.2">
      <c r="A28" s="80"/>
      <c r="B28" s="80"/>
      <c r="C28" s="80"/>
      <c r="D28" s="80"/>
      <c r="E28" s="80"/>
      <c r="F28" s="125" t="s">
        <v>402</v>
      </c>
      <c r="G28" s="80"/>
    </row>
    <row r="29" spans="1:7" ht="15.75" x14ac:dyDescent="0.25">
      <c r="A29" s="90"/>
      <c r="B29" s="90"/>
      <c r="C29" s="90"/>
      <c r="D29" s="90" t="s">
        <v>407</v>
      </c>
      <c r="E29" s="90"/>
      <c r="F29" s="90"/>
      <c r="G29" s="90"/>
    </row>
    <row r="30" spans="1:7" ht="12" outlineLevel="1" x14ac:dyDescent="0.2">
      <c r="A30" s="80"/>
      <c r="B30" s="80"/>
      <c r="C30" s="80"/>
      <c r="D30" s="80"/>
      <c r="E30" s="80"/>
      <c r="F30" s="80"/>
      <c r="G30" s="80"/>
    </row>
    <row r="31" spans="1:7" ht="12.75" outlineLevel="1" x14ac:dyDescent="0.2">
      <c r="A31" s="80"/>
      <c r="B31" s="80"/>
      <c r="C31" s="80"/>
      <c r="D31" s="61"/>
      <c r="E31" s="126" t="s">
        <v>369</v>
      </c>
      <c r="F31" s="61"/>
      <c r="G31" s="80"/>
    </row>
    <row r="32" spans="1:7" ht="12" outlineLevel="1" x14ac:dyDescent="0.2">
      <c r="A32" s="80"/>
      <c r="B32" s="80"/>
      <c r="C32" s="80"/>
      <c r="D32" s="61"/>
      <c r="E32" s="61"/>
      <c r="F32" s="207" t="s">
        <v>372</v>
      </c>
      <c r="G32" s="80"/>
    </row>
    <row r="33" spans="1:7" ht="12" outlineLevel="1" x14ac:dyDescent="0.2">
      <c r="A33" s="80"/>
      <c r="B33" s="80"/>
      <c r="C33" s="80"/>
      <c r="D33" s="61"/>
      <c r="E33" s="61"/>
      <c r="F33" s="207" t="s">
        <v>419</v>
      </c>
      <c r="G33" s="80"/>
    </row>
    <row r="34" spans="1:7" ht="12" outlineLevel="1" x14ac:dyDescent="0.2">
      <c r="A34" s="80"/>
      <c r="B34" s="80"/>
      <c r="C34" s="80"/>
      <c r="D34" s="61"/>
      <c r="E34" s="61"/>
      <c r="F34" s="125" t="s">
        <v>403</v>
      </c>
      <c r="G34" s="80"/>
    </row>
    <row r="35" spans="1:7" ht="12" x14ac:dyDescent="0.2">
      <c r="A35" s="80"/>
      <c r="B35" s="80"/>
      <c r="C35" s="80"/>
      <c r="D35" s="80"/>
      <c r="E35" s="80"/>
      <c r="G35" s="80"/>
    </row>
    <row r="36" spans="1:7" ht="15.75" x14ac:dyDescent="0.25">
      <c r="A36" s="90"/>
      <c r="B36" s="90"/>
      <c r="C36" s="90"/>
      <c r="D36" s="90" t="s">
        <v>408</v>
      </c>
      <c r="E36" s="90"/>
      <c r="F36" s="90"/>
      <c r="G36" s="90"/>
    </row>
    <row r="37" spans="1:7" ht="12" outlineLevel="1" x14ac:dyDescent="0.2">
      <c r="A37" s="80"/>
      <c r="B37" s="80"/>
      <c r="C37" s="80"/>
      <c r="D37" s="80"/>
      <c r="E37" s="80"/>
      <c r="F37" s="80"/>
      <c r="G37" s="80"/>
    </row>
    <row r="38" spans="1:7" ht="12" outlineLevel="1" x14ac:dyDescent="0.2">
      <c r="A38" s="80"/>
      <c r="B38" s="80"/>
      <c r="C38" s="80"/>
      <c r="D38" s="80"/>
      <c r="E38" s="80"/>
      <c r="F38" s="207" t="s">
        <v>140</v>
      </c>
      <c r="G38" s="80"/>
    </row>
    <row r="39" spans="1:7" ht="12" outlineLevel="1" x14ac:dyDescent="0.2">
      <c r="A39" s="80"/>
      <c r="B39" s="80"/>
      <c r="C39" s="80"/>
      <c r="D39" s="80"/>
      <c r="E39" s="80"/>
      <c r="F39" s="207" t="s">
        <v>141</v>
      </c>
      <c r="G39" s="80"/>
    </row>
    <row r="40" spans="1:7" ht="12" x14ac:dyDescent="0.2">
      <c r="A40" s="80"/>
      <c r="B40" s="80"/>
      <c r="C40" s="80"/>
      <c r="D40" s="80"/>
      <c r="E40" s="80"/>
      <c r="F40" s="125" t="s">
        <v>402</v>
      </c>
      <c r="G40" s="80"/>
    </row>
    <row r="41" spans="1:7" ht="15.75" x14ac:dyDescent="0.25">
      <c r="A41" s="90"/>
      <c r="B41" s="90"/>
      <c r="C41" s="90"/>
      <c r="D41" s="90" t="s">
        <v>409</v>
      </c>
      <c r="E41" s="90"/>
      <c r="F41" s="90"/>
      <c r="G41" s="90"/>
    </row>
    <row r="42" spans="1:7" ht="12" x14ac:dyDescent="0.2">
      <c r="A42" s="80"/>
      <c r="B42" s="80"/>
      <c r="C42" s="80"/>
      <c r="D42" s="80"/>
      <c r="E42" s="80"/>
      <c r="F42" s="80"/>
      <c r="G42" s="80"/>
    </row>
    <row r="43" spans="1:7" s="27" customFormat="1" ht="13.5" thickBot="1" x14ac:dyDescent="0.25">
      <c r="A43" s="80"/>
      <c r="B43" s="80"/>
      <c r="C43" s="80"/>
      <c r="D43" s="80"/>
      <c r="E43" s="129" t="s">
        <v>345</v>
      </c>
      <c r="F43" s="129" t="s">
        <v>344</v>
      </c>
      <c r="G43" s="80"/>
    </row>
    <row r="44" spans="1:7" ht="12" x14ac:dyDescent="0.2">
      <c r="A44" s="80"/>
      <c r="B44" s="80"/>
      <c r="C44" s="80"/>
      <c r="D44" s="80"/>
      <c r="E44" s="91" t="s">
        <v>257</v>
      </c>
      <c r="F44" s="127">
        <v>1000</v>
      </c>
      <c r="G44" s="97" t="s">
        <v>343</v>
      </c>
    </row>
    <row r="45" spans="1:7" ht="12" x14ac:dyDescent="0.2">
      <c r="A45" s="80"/>
      <c r="B45" s="80"/>
      <c r="C45" s="80"/>
      <c r="D45" s="80"/>
      <c r="E45" s="91" t="s">
        <v>258</v>
      </c>
      <c r="F45" s="127">
        <v>1000000</v>
      </c>
      <c r="G45" s="97" t="s">
        <v>343</v>
      </c>
    </row>
    <row r="46" spans="1:7" ht="12" x14ac:dyDescent="0.2">
      <c r="A46" s="80"/>
      <c r="B46" s="80"/>
      <c r="C46" s="80"/>
      <c r="D46" s="80"/>
      <c r="E46" s="91" t="s">
        <v>259</v>
      </c>
      <c r="F46" s="127">
        <v>7</v>
      </c>
      <c r="G46" s="97" t="s">
        <v>346</v>
      </c>
    </row>
    <row r="47" spans="1:7" ht="12" x14ac:dyDescent="0.2">
      <c r="A47" s="80"/>
      <c r="B47" s="80"/>
      <c r="C47" s="80"/>
      <c r="D47" s="80"/>
      <c r="E47" s="91" t="s">
        <v>260</v>
      </c>
      <c r="F47" s="127">
        <v>52</v>
      </c>
      <c r="G47" s="97" t="s">
        <v>347</v>
      </c>
    </row>
    <row r="48" spans="1:7" ht="12" x14ac:dyDescent="0.2">
      <c r="A48" s="80"/>
      <c r="B48" s="80"/>
      <c r="C48" s="80"/>
      <c r="D48" s="80"/>
      <c r="E48" s="91" t="s">
        <v>261</v>
      </c>
      <c r="F48" s="127">
        <v>3</v>
      </c>
      <c r="G48" s="97" t="s">
        <v>348</v>
      </c>
    </row>
    <row r="49" spans="1:7" ht="12" x14ac:dyDescent="0.2">
      <c r="A49" s="80"/>
      <c r="B49" s="80"/>
      <c r="C49" s="80"/>
      <c r="D49" s="80"/>
      <c r="E49" s="91" t="s">
        <v>262</v>
      </c>
      <c r="F49" s="127">
        <v>12</v>
      </c>
      <c r="G49" s="97" t="s">
        <v>349</v>
      </c>
    </row>
    <row r="50" spans="1:7" ht="12" x14ac:dyDescent="0.2">
      <c r="A50" s="80"/>
      <c r="B50" s="80"/>
      <c r="C50" s="80"/>
      <c r="D50" s="80"/>
      <c r="E50" s="91" t="s">
        <v>294</v>
      </c>
      <c r="F50" s="127">
        <v>365</v>
      </c>
      <c r="G50" s="97" t="s">
        <v>350</v>
      </c>
    </row>
    <row r="51" spans="1:7" ht="12" x14ac:dyDescent="0.2">
      <c r="A51" s="80"/>
      <c r="B51" s="80"/>
      <c r="C51" s="80"/>
      <c r="D51" s="80"/>
      <c r="E51" s="80"/>
      <c r="F51" s="125" t="s">
        <v>370</v>
      </c>
      <c r="G51" s="80"/>
    </row>
    <row r="52" spans="1:7" ht="15.75" x14ac:dyDescent="0.25">
      <c r="A52" s="90"/>
      <c r="B52" s="90"/>
      <c r="C52" s="90"/>
      <c r="D52" s="90" t="s">
        <v>410</v>
      </c>
      <c r="E52" s="90"/>
      <c r="F52" s="90"/>
      <c r="G52" s="90"/>
    </row>
    <row r="53" spans="1:7" ht="12" x14ac:dyDescent="0.2">
      <c r="A53" s="80"/>
      <c r="B53" s="80"/>
      <c r="C53" s="80"/>
      <c r="D53" s="80"/>
      <c r="E53" s="80"/>
      <c r="F53" s="80"/>
      <c r="G53" s="80"/>
    </row>
    <row r="54" spans="1:7" ht="36" x14ac:dyDescent="0.2">
      <c r="A54" s="80"/>
      <c r="B54" s="98">
        <f>IF(eTol="",1,0)</f>
        <v>0</v>
      </c>
      <c r="C54" s="80"/>
      <c r="D54" s="80"/>
      <c r="E54" s="93" t="s">
        <v>263</v>
      </c>
      <c r="F54" s="230">
        <v>2</v>
      </c>
      <c r="G54" s="210" t="s">
        <v>351</v>
      </c>
    </row>
    <row r="55" spans="1:7" ht="12" x14ac:dyDescent="0.2">
      <c r="A55" s="80"/>
      <c r="B55" s="80"/>
      <c r="C55" s="80"/>
      <c r="D55" s="80"/>
      <c r="E55" s="80"/>
      <c r="F55" s="80"/>
      <c r="G55" s="99"/>
    </row>
    <row r="56" spans="1:7" ht="12" x14ac:dyDescent="0.2">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2">
      <c r="A57" s="80"/>
      <c r="B57" s="80"/>
      <c r="C57" s="80"/>
      <c r="D57" s="80"/>
      <c r="E57" s="93"/>
      <c r="F57" s="125" t="s">
        <v>370</v>
      </c>
      <c r="G57" s="99"/>
    </row>
    <row r="58" spans="1:7" ht="15.75" x14ac:dyDescent="0.25">
      <c r="A58" s="90"/>
      <c r="B58" s="90"/>
      <c r="C58" s="90"/>
      <c r="D58" s="90" t="s">
        <v>411</v>
      </c>
      <c r="E58" s="90"/>
      <c r="F58" s="90"/>
      <c r="G58" s="90"/>
    </row>
    <row r="59" spans="1:7" ht="12" x14ac:dyDescent="0.2">
      <c r="A59" s="80"/>
      <c r="B59" s="80"/>
      <c r="C59" s="80"/>
      <c r="D59" s="80"/>
      <c r="E59" s="80"/>
      <c r="F59" s="80"/>
      <c r="G59" s="80"/>
    </row>
    <row r="60" spans="1:7" s="27" customFormat="1" ht="12" x14ac:dyDescent="0.2">
      <c r="A60" s="80"/>
      <c r="B60" s="80"/>
      <c r="C60" s="80"/>
      <c r="D60" s="80"/>
      <c r="E60" s="80" t="s">
        <v>353</v>
      </c>
      <c r="F60" s="80"/>
      <c r="G60" s="80"/>
    </row>
    <row r="61" spans="1:7" s="27" customFormat="1" ht="12" x14ac:dyDescent="0.2">
      <c r="A61" s="80"/>
      <c r="B61" s="80"/>
      <c r="C61" s="80"/>
      <c r="D61" s="80"/>
      <c r="E61" s="80"/>
      <c r="F61" s="80"/>
      <c r="G61" s="80"/>
    </row>
    <row r="62" spans="1:7" ht="12" x14ac:dyDescent="0.2">
      <c r="A62" s="80"/>
      <c r="B62" s="80"/>
      <c r="C62" s="80"/>
      <c r="D62" s="80"/>
      <c r="E62" s="101" t="s">
        <v>265</v>
      </c>
      <c r="F62" s="102" t="s">
        <v>266</v>
      </c>
      <c r="G62" s="103" t="s">
        <v>267</v>
      </c>
    </row>
    <row r="63" spans="1:7" ht="12" x14ac:dyDescent="0.2">
      <c r="A63" s="80"/>
      <c r="B63" s="80"/>
      <c r="C63" s="80"/>
      <c r="D63" s="80"/>
      <c r="E63" s="104" t="s">
        <v>257</v>
      </c>
      <c r="F63" s="207" t="s">
        <v>421</v>
      </c>
      <c r="G63" s="231" t="s">
        <v>276</v>
      </c>
    </row>
    <row r="64" spans="1:7" ht="12" x14ac:dyDescent="0.2">
      <c r="A64" s="80"/>
      <c r="B64" s="80"/>
      <c r="C64" s="80"/>
      <c r="D64" s="80"/>
      <c r="E64" s="104" t="s">
        <v>258</v>
      </c>
      <c r="F64" s="207" t="s">
        <v>422</v>
      </c>
      <c r="G64" s="231" t="s">
        <v>269</v>
      </c>
    </row>
    <row r="65" spans="1:8" ht="12" x14ac:dyDescent="0.2">
      <c r="A65" s="80"/>
      <c r="B65" s="80"/>
      <c r="C65" s="80"/>
      <c r="D65" s="80"/>
      <c r="E65" s="104" t="s">
        <v>259</v>
      </c>
      <c r="F65" s="207" t="s">
        <v>423</v>
      </c>
      <c r="G65" s="231" t="s">
        <v>268</v>
      </c>
    </row>
    <row r="66" spans="1:8" ht="12" x14ac:dyDescent="0.2">
      <c r="A66" s="80"/>
      <c r="B66" s="80"/>
      <c r="C66" s="80"/>
      <c r="D66" s="80"/>
      <c r="E66" s="104" t="s">
        <v>260</v>
      </c>
      <c r="F66" s="207" t="s">
        <v>424</v>
      </c>
      <c r="G66" s="231" t="s">
        <v>277</v>
      </c>
    </row>
    <row r="67" spans="1:8" ht="12" x14ac:dyDescent="0.2">
      <c r="A67" s="80"/>
      <c r="B67" s="80"/>
      <c r="C67" s="80"/>
      <c r="D67" s="80"/>
      <c r="E67" s="104" t="s">
        <v>261</v>
      </c>
      <c r="F67" s="207" t="s">
        <v>425</v>
      </c>
      <c r="G67" s="231" t="s">
        <v>270</v>
      </c>
    </row>
    <row r="68" spans="1:8" ht="12" x14ac:dyDescent="0.2">
      <c r="A68" s="80"/>
      <c r="B68" s="80"/>
      <c r="C68" s="80"/>
      <c r="D68" s="80"/>
      <c r="E68" s="104" t="s">
        <v>262</v>
      </c>
      <c r="F68" s="207" t="s">
        <v>426</v>
      </c>
      <c r="G68" s="231" t="s">
        <v>271</v>
      </c>
    </row>
    <row r="69" spans="1:8" ht="12" x14ac:dyDescent="0.2">
      <c r="A69" s="80"/>
      <c r="B69" s="80"/>
      <c r="C69" s="80"/>
      <c r="D69" s="80"/>
      <c r="E69" s="104" t="s">
        <v>294</v>
      </c>
      <c r="F69" s="207" t="s">
        <v>427</v>
      </c>
      <c r="G69" s="231" t="s">
        <v>295</v>
      </c>
    </row>
    <row r="70" spans="1:8" ht="12" x14ac:dyDescent="0.2">
      <c r="A70" s="80"/>
      <c r="B70" s="80"/>
      <c r="C70" s="80"/>
      <c r="D70" s="80"/>
      <c r="E70" s="104" t="s">
        <v>272</v>
      </c>
      <c r="F70" s="207" t="s">
        <v>428</v>
      </c>
      <c r="G70" s="231" t="s">
        <v>273</v>
      </c>
    </row>
    <row r="71" spans="1:8" ht="12" x14ac:dyDescent="0.2">
      <c r="A71" s="80"/>
      <c r="B71" s="80"/>
      <c r="C71" s="80"/>
      <c r="D71" s="80"/>
      <c r="E71" s="104" t="s">
        <v>274</v>
      </c>
      <c r="F71" s="207" t="s">
        <v>429</v>
      </c>
      <c r="G71" s="231" t="s">
        <v>275</v>
      </c>
    </row>
    <row r="72" spans="1:8" ht="12" x14ac:dyDescent="0.2">
      <c r="A72" s="80"/>
      <c r="B72" s="80"/>
      <c r="C72" s="80"/>
      <c r="D72" s="80"/>
      <c r="E72" s="104" t="s">
        <v>278</v>
      </c>
      <c r="F72" s="207" t="s">
        <v>296</v>
      </c>
      <c r="G72" s="231" t="s">
        <v>279</v>
      </c>
    </row>
    <row r="73" spans="1:8" ht="12" x14ac:dyDescent="0.2">
      <c r="A73" s="80"/>
      <c r="B73" s="80"/>
      <c r="C73" s="80"/>
      <c r="D73" s="80"/>
      <c r="E73" s="104" t="s">
        <v>280</v>
      </c>
      <c r="F73" s="232" t="s">
        <v>430</v>
      </c>
      <c r="G73" s="231" t="s">
        <v>281</v>
      </c>
    </row>
    <row r="74" spans="1:8" ht="12" x14ac:dyDescent="0.2">
      <c r="A74" s="80"/>
      <c r="B74" s="80"/>
      <c r="C74" s="80"/>
      <c r="D74" s="80"/>
      <c r="E74" s="106" t="s">
        <v>282</v>
      </c>
      <c r="F74" s="107"/>
      <c r="G74" s="108"/>
    </row>
    <row r="75" spans="1:8" ht="12" x14ac:dyDescent="0.2">
      <c r="A75" s="80"/>
      <c r="B75" s="80"/>
      <c r="C75" s="80"/>
      <c r="D75" s="80"/>
      <c r="E75" s="80"/>
      <c r="F75" s="125" t="s">
        <v>401</v>
      </c>
      <c r="G75" s="80"/>
    </row>
    <row r="76" spans="1:8" ht="15.75" x14ac:dyDescent="0.25">
      <c r="A76" s="90"/>
      <c r="B76" s="90"/>
      <c r="C76" s="90"/>
      <c r="D76" s="90" t="s">
        <v>283</v>
      </c>
      <c r="E76" s="90"/>
      <c r="F76" s="90"/>
      <c r="G76" s="90"/>
      <c r="H76" s="90"/>
    </row>
    <row r="77" spans="1:8" ht="11.65" customHeight="1" x14ac:dyDescent="0.2"/>
    <row r="78" spans="1:8" ht="11.65" customHeight="1" x14ac:dyDescent="0.2"/>
    <row r="79" spans="1:8" ht="11.65" customHeight="1" x14ac:dyDescent="0.2"/>
    <row r="80" spans="1:8" ht="11.65" customHeight="1" x14ac:dyDescent="0.2"/>
    <row r="81" ht="11.65" customHeight="1" x14ac:dyDescent="0.2"/>
    <row r="82" ht="11.65" customHeight="1" x14ac:dyDescent="0.2"/>
    <row r="83" ht="11.65" customHeight="1" x14ac:dyDescent="0.2"/>
    <row r="84" ht="11.65" hidden="1" customHeight="1" x14ac:dyDescent="0.2"/>
    <row r="85" ht="11.65" hidden="1" customHeight="1" x14ac:dyDescent="0.2"/>
    <row r="86" ht="11.65" hidden="1" customHeight="1" x14ac:dyDescent="0.2"/>
    <row r="87" ht="11.65" hidden="1" customHeight="1" x14ac:dyDescent="0.2"/>
    <row r="88" ht="11.65" hidden="1" customHeight="1" x14ac:dyDescent="0.2"/>
    <row r="89" ht="11.65" hidden="1" customHeight="1" x14ac:dyDescent="0.2"/>
    <row r="90" ht="11.65" customHeight="1" x14ac:dyDescent="0.2"/>
    <row r="91" ht="11.65" customHeight="1" x14ac:dyDescent="0.2"/>
    <row r="92" ht="11.65" customHeight="1" x14ac:dyDescent="0.2"/>
    <row r="93" ht="11.65" customHeight="1" x14ac:dyDescent="0.2"/>
    <row r="94" ht="11.65" customHeight="1" x14ac:dyDescent="0.2"/>
    <row r="95" ht="11.65" customHeight="1" x14ac:dyDescent="0.2"/>
    <row r="96" ht="11.65" customHeight="1" x14ac:dyDescent="0.2"/>
    <row r="97" ht="11.65" customHeight="1" x14ac:dyDescent="0.2"/>
    <row r="98" ht="11.65" customHeight="1" x14ac:dyDescent="0.2"/>
    <row r="99" ht="11.65" customHeight="1" x14ac:dyDescent="0.2"/>
    <row r="100" ht="11.65" customHeight="1" x14ac:dyDescent="0.2"/>
    <row r="101" ht="11.65" customHeight="1" x14ac:dyDescent="0.2"/>
    <row r="102" ht="11.65" customHeight="1" x14ac:dyDescent="0.2"/>
    <row r="103" ht="11.65" customHeight="1" x14ac:dyDescent="0.2"/>
    <row r="104" ht="11.65" customHeight="1" x14ac:dyDescent="0.2"/>
    <row r="105" ht="11.65" customHeight="1" x14ac:dyDescent="0.2"/>
    <row r="106" ht="11.65" customHeight="1" x14ac:dyDescent="0.2"/>
    <row r="107" ht="11.65" customHeight="1" x14ac:dyDescent="0.2"/>
    <row r="108" ht="11.65" customHeight="1" x14ac:dyDescent="0.2"/>
    <row r="109" ht="11.6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1" sqref="E31:K31"/>
    </sheetView>
  </sheetViews>
  <sheetFormatPr defaultColWidth="0" defaultRowHeight="14.65" customHeight="1" zeroHeight="1" outlineLevelRow="1" x14ac:dyDescent="0.2"/>
  <cols>
    <col min="1" max="2" width="3.28515625" style="27" customWidth="1"/>
    <col min="3" max="3" width="16.42578125" customWidth="1"/>
    <col min="4" max="4" width="42.7109375" customWidth="1"/>
    <col min="5" max="5" width="16.42578125" customWidth="1"/>
    <col min="6" max="6" width="23.42578125" customWidth="1"/>
    <col min="7" max="7" width="41.28515625" bestFit="1" customWidth="1"/>
    <col min="8" max="8" width="16.42578125" customWidth="1"/>
    <col min="9" max="9" width="18.42578125" customWidth="1"/>
    <col min="10" max="10" width="21" customWidth="1"/>
    <col min="11" max="11" width="22.28515625" customWidth="1"/>
    <col min="12" max="12" width="9.28515625" customWidth="1"/>
    <col min="13" max="16384" width="9.28515625" hidden="1"/>
  </cols>
  <sheetData>
    <row r="1" spans="1:12" s="27" customFormat="1" ht="12" x14ac:dyDescent="0.2">
      <c r="A1" s="109"/>
      <c r="B1" s="109"/>
      <c r="C1" s="110"/>
      <c r="D1" s="109"/>
      <c r="E1" s="109"/>
      <c r="F1" s="109"/>
      <c r="G1" s="109"/>
      <c r="H1" s="109"/>
      <c r="I1" s="109"/>
      <c r="J1" s="109"/>
      <c r="K1" s="109"/>
      <c r="L1" s="109"/>
    </row>
    <row r="2" spans="1:12" s="27" customFormat="1" ht="12.75" x14ac:dyDescent="0.2">
      <c r="A2" s="109"/>
      <c r="B2" s="109"/>
      <c r="C2" s="111" t="str">
        <f>cstProjectName</f>
        <v>RM 6184 Financial Viability Risk Assessment Template</v>
      </c>
      <c r="D2" s="109"/>
      <c r="E2" s="109"/>
      <c r="F2" s="109"/>
      <c r="G2" s="109"/>
      <c r="H2" s="109"/>
      <c r="I2" s="109"/>
      <c r="J2" s="109"/>
      <c r="K2" s="109"/>
      <c r="L2" s="109"/>
    </row>
    <row r="3" spans="1:12" s="27" customFormat="1" ht="12.75"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
      <c r="A4" s="109"/>
      <c r="B4" s="109"/>
      <c r="C4" s="110" t="str">
        <f>IF(ISBLANK(cstProtectiveMarking),"",cstProtectiveMarking)</f>
        <v>OFFICIAL</v>
      </c>
      <c r="D4" s="109"/>
      <c r="E4" s="109"/>
      <c r="F4" s="109"/>
      <c r="G4" s="109"/>
      <c r="H4" s="109"/>
      <c r="I4" s="109"/>
      <c r="J4" s="109"/>
      <c r="K4" s="109"/>
      <c r="L4" s="109"/>
    </row>
    <row r="5" spans="1:12" s="27" customFormat="1" ht="12" x14ac:dyDescent="0.2">
      <c r="A5" s="109"/>
      <c r="B5" s="109"/>
      <c r="C5" s="113" t="str">
        <f>HYPERLINK("#'Contents'!A1",sysChkWord)</f>
        <v>All Checks OK</v>
      </c>
      <c r="D5" s="109"/>
      <c r="E5" s="109"/>
      <c r="F5" s="109"/>
      <c r="G5" s="109"/>
      <c r="H5" s="109"/>
      <c r="I5" s="109"/>
      <c r="J5" s="109"/>
      <c r="K5" s="109"/>
      <c r="L5" s="109"/>
    </row>
    <row r="6" spans="1:12" s="27" customFormat="1" ht="12.75" x14ac:dyDescent="0.2">
      <c r="A6" s="109"/>
      <c r="B6" s="114"/>
      <c r="C6" s="250" t="str">
        <f>HYPERLINK("#'Contents'!A1","Click for Contents")</f>
        <v>Click for Contents</v>
      </c>
      <c r="D6" s="250"/>
      <c r="E6" s="113"/>
      <c r="F6" s="113"/>
      <c r="G6" s="109"/>
      <c r="H6" s="109"/>
      <c r="I6" s="109"/>
      <c r="J6" s="109"/>
      <c r="K6" s="109"/>
      <c r="L6" s="109"/>
    </row>
    <row r="7" spans="1:12" s="27" customFormat="1" ht="12" x14ac:dyDescent="0.2">
      <c r="A7" s="109"/>
      <c r="B7" s="109"/>
      <c r="C7" s="109"/>
      <c r="D7" s="109"/>
      <c r="E7" s="109"/>
      <c r="F7" s="109"/>
      <c r="G7" s="109"/>
      <c r="H7" s="109"/>
      <c r="I7" s="109"/>
      <c r="J7" s="109"/>
      <c r="K7" s="109"/>
      <c r="L7" s="109"/>
    </row>
    <row r="8" spans="1:12" s="27" customFormat="1" ht="12" x14ac:dyDescent="0.2">
      <c r="A8" s="185">
        <f>SUM(A9:A71)</f>
        <v>0</v>
      </c>
      <c r="B8" s="185">
        <f>SUM(B9:B71)</f>
        <v>0</v>
      </c>
      <c r="C8" s="116"/>
      <c r="D8" s="116"/>
      <c r="E8" s="116"/>
      <c r="F8" s="116"/>
      <c r="G8" s="116"/>
      <c r="H8" s="116"/>
      <c r="I8" s="109"/>
      <c r="J8" s="109"/>
      <c r="K8" s="109"/>
      <c r="L8" s="109"/>
    </row>
    <row r="9" spans="1:12" ht="15" x14ac:dyDescent="0.2">
      <c r="A9" s="79"/>
      <c r="B9" s="79"/>
      <c r="C9" s="35"/>
      <c r="D9" s="35"/>
      <c r="E9" s="35"/>
      <c r="F9" s="35"/>
      <c r="G9" s="35"/>
      <c r="H9" s="35"/>
      <c r="I9" s="35"/>
      <c r="J9" s="35"/>
      <c r="K9" s="35"/>
      <c r="L9" s="79"/>
    </row>
    <row r="10" spans="1:12" ht="15.75" x14ac:dyDescent="0.25">
      <c r="C10" s="90"/>
      <c r="D10" s="90" t="s">
        <v>97</v>
      </c>
      <c r="E10" s="90"/>
      <c r="F10" s="90"/>
      <c r="G10" s="90"/>
      <c r="H10" s="90"/>
      <c r="I10" s="90"/>
      <c r="J10" s="90"/>
      <c r="K10" s="90"/>
    </row>
    <row r="11" spans="1:12" s="80" customFormat="1" ht="12" x14ac:dyDescent="0.2"/>
    <row r="12" spans="1:12" s="80" customFormat="1" ht="55.9" customHeight="1" x14ac:dyDescent="0.2">
      <c r="D12" s="260" t="s">
        <v>453</v>
      </c>
      <c r="E12" s="260"/>
      <c r="F12" s="260"/>
      <c r="G12" s="260"/>
      <c r="H12" s="260"/>
      <c r="I12" s="260"/>
      <c r="J12" s="260"/>
      <c r="K12" s="260"/>
    </row>
    <row r="13" spans="1:12" ht="55.9" customHeight="1" x14ac:dyDescent="0.2">
      <c r="C13" s="180"/>
      <c r="D13" s="258" t="s">
        <v>452</v>
      </c>
      <c r="E13" s="272"/>
      <c r="F13" s="272"/>
      <c r="G13" s="272"/>
      <c r="H13" s="272"/>
      <c r="I13" s="272"/>
      <c r="J13" s="272"/>
      <c r="K13" s="272"/>
    </row>
    <row r="14" spans="1:12" ht="51" customHeight="1" x14ac:dyDescent="0.2">
      <c r="C14" s="180"/>
      <c r="D14" s="258" t="s">
        <v>389</v>
      </c>
      <c r="E14" s="258"/>
      <c r="F14" s="258"/>
      <c r="G14" s="258"/>
      <c r="H14" s="258"/>
      <c r="I14" s="258"/>
      <c r="J14" s="258"/>
      <c r="K14" s="258"/>
    </row>
    <row r="15" spans="1:12" ht="48" customHeight="1" x14ac:dyDescent="0.2">
      <c r="C15" s="180"/>
      <c r="D15" s="260" t="s">
        <v>371</v>
      </c>
      <c r="E15" s="260"/>
      <c r="F15" s="260"/>
      <c r="G15" s="260"/>
      <c r="H15" s="260"/>
      <c r="I15" s="260"/>
      <c r="J15" s="260"/>
      <c r="K15" s="260"/>
    </row>
    <row r="16" spans="1:12" s="219" customFormat="1" ht="48" customHeight="1" x14ac:dyDescent="0.2">
      <c r="C16" s="220"/>
      <c r="D16" s="260" t="s">
        <v>454</v>
      </c>
      <c r="E16" s="260"/>
      <c r="F16" s="260"/>
      <c r="G16" s="260"/>
      <c r="H16" s="260"/>
      <c r="I16" s="260"/>
      <c r="J16" s="260"/>
      <c r="K16" s="260"/>
    </row>
    <row r="17" spans="3:11" s="216" customFormat="1" ht="15" x14ac:dyDescent="0.2">
      <c r="C17" s="217"/>
      <c r="D17" s="218"/>
      <c r="E17" s="218"/>
      <c r="F17" s="218"/>
      <c r="G17" s="218"/>
      <c r="H17" s="218"/>
      <c r="I17" s="218"/>
      <c r="J17" s="218"/>
      <c r="K17" s="218"/>
    </row>
    <row r="18" spans="3:11" ht="15.75" x14ac:dyDescent="0.25">
      <c r="C18" s="90"/>
      <c r="D18" s="90" t="s">
        <v>365</v>
      </c>
      <c r="E18" s="90"/>
      <c r="F18" s="90"/>
      <c r="G18" s="90"/>
      <c r="H18" s="90"/>
      <c r="I18" s="90"/>
      <c r="J18" s="90"/>
      <c r="K18" s="90"/>
    </row>
    <row r="19" spans="3:11" ht="12" x14ac:dyDescent="0.2">
      <c r="C19" s="27"/>
      <c r="D19" s="27"/>
      <c r="E19" s="27"/>
      <c r="F19" s="27"/>
      <c r="G19" s="27"/>
      <c r="H19" s="27"/>
      <c r="I19" s="27"/>
      <c r="J19" s="27"/>
      <c r="K19" s="27"/>
    </row>
    <row r="20" spans="3:11" ht="13.5" thickBot="1" x14ac:dyDescent="0.25">
      <c r="C20" s="129"/>
      <c r="D20" s="129" t="s">
        <v>97</v>
      </c>
      <c r="E20" s="129"/>
      <c r="F20" s="129"/>
      <c r="G20" s="129"/>
      <c r="H20" s="129"/>
      <c r="I20" s="129"/>
      <c r="J20" s="129"/>
      <c r="K20" s="129"/>
    </row>
    <row r="21" spans="3:11" ht="90" customHeight="1" outlineLevel="1" x14ac:dyDescent="0.2">
      <c r="C21" s="181" t="s">
        <v>91</v>
      </c>
      <c r="D21" s="258" t="s">
        <v>456</v>
      </c>
      <c r="E21" s="270"/>
      <c r="F21" s="270"/>
      <c r="G21" s="270"/>
      <c r="H21" s="270"/>
      <c r="I21" s="270"/>
      <c r="J21" s="270"/>
      <c r="K21" s="270"/>
    </row>
    <row r="22" spans="3:11" ht="82.9" customHeight="1" outlineLevel="1" x14ac:dyDescent="0.2">
      <c r="C22" s="182" t="s">
        <v>92</v>
      </c>
      <c r="D22" s="258" t="s">
        <v>457</v>
      </c>
      <c r="E22" s="271"/>
      <c r="F22" s="271"/>
      <c r="G22" s="271"/>
      <c r="H22" s="271"/>
      <c r="I22" s="271"/>
      <c r="J22" s="271"/>
      <c r="K22" s="271"/>
    </row>
    <row r="23" spans="3:11" s="27" customFormat="1" ht="31.15" customHeight="1" outlineLevel="1" x14ac:dyDescent="0.2">
      <c r="C23" s="182" t="s">
        <v>93</v>
      </c>
      <c r="D23" s="260" t="s">
        <v>436</v>
      </c>
      <c r="E23" s="260"/>
      <c r="F23" s="260"/>
      <c r="G23" s="260"/>
      <c r="H23" s="260"/>
      <c r="I23" s="260"/>
      <c r="J23" s="57" t="s">
        <v>146</v>
      </c>
      <c r="K23" s="211" t="s">
        <v>105</v>
      </c>
    </row>
    <row r="24" spans="3:11" ht="39.4" customHeight="1" outlineLevel="1" x14ac:dyDescent="0.25">
      <c r="C24" s="180"/>
      <c r="D24" s="261" t="s">
        <v>458</v>
      </c>
      <c r="E24" s="262"/>
      <c r="F24" s="262"/>
      <c r="G24" s="262"/>
      <c r="H24" s="262"/>
      <c r="I24" s="262"/>
      <c r="J24" s="57" t="s">
        <v>22</v>
      </c>
      <c r="K24" s="212">
        <v>422</v>
      </c>
    </row>
    <row r="25" spans="3:11" ht="15" x14ac:dyDescent="0.2">
      <c r="C25" s="180"/>
      <c r="D25" s="36"/>
      <c r="E25" s="35"/>
      <c r="F25" s="35"/>
      <c r="G25" s="35"/>
      <c r="H25" s="35"/>
      <c r="I25" s="35"/>
      <c r="J25" s="35"/>
      <c r="K25" s="35"/>
    </row>
    <row r="26" spans="3:11" ht="13.5" thickBot="1" x14ac:dyDescent="0.25">
      <c r="C26" s="129"/>
      <c r="D26" s="129" t="s">
        <v>316</v>
      </c>
      <c r="E26" s="129"/>
      <c r="F26" s="129"/>
      <c r="G26" s="129"/>
      <c r="H26" s="129"/>
      <c r="I26" s="129"/>
      <c r="J26" s="129"/>
      <c r="K26" s="129"/>
    </row>
    <row r="27" spans="3:11" ht="12" x14ac:dyDescent="0.2">
      <c r="C27" s="27"/>
      <c r="D27" s="27"/>
      <c r="E27" s="27"/>
      <c r="F27" s="27"/>
      <c r="G27" s="27"/>
      <c r="H27" s="27"/>
      <c r="I27" s="27"/>
      <c r="J27" s="27"/>
      <c r="K27" s="27"/>
    </row>
    <row r="28" spans="3:11" ht="41.65" customHeight="1" outlineLevel="1" x14ac:dyDescent="0.2">
      <c r="C28" s="183"/>
      <c r="D28" s="265" t="s">
        <v>326</v>
      </c>
      <c r="E28" s="266"/>
      <c r="F28" s="266"/>
      <c r="G28" s="266"/>
      <c r="H28" s="266"/>
      <c r="I28" s="266"/>
      <c r="J28" s="266"/>
      <c r="K28" s="266"/>
    </row>
    <row r="29" spans="3:11" ht="76.900000000000006" customHeight="1" outlineLevel="1" x14ac:dyDescent="0.2">
      <c r="C29" s="180" t="s">
        <v>94</v>
      </c>
      <c r="D29" s="59" t="s">
        <v>327</v>
      </c>
      <c r="E29" s="263" t="s">
        <v>459</v>
      </c>
      <c r="F29" s="267"/>
      <c r="G29" s="267"/>
      <c r="H29" s="267"/>
      <c r="I29" s="267"/>
      <c r="J29" s="267"/>
      <c r="K29" s="267"/>
    </row>
    <row r="30" spans="3:11" ht="76.900000000000006" customHeight="1" outlineLevel="1" x14ac:dyDescent="0.2">
      <c r="C30" s="180" t="s">
        <v>95</v>
      </c>
      <c r="D30" s="128" t="s">
        <v>462</v>
      </c>
      <c r="E30" s="263" t="s">
        <v>463</v>
      </c>
      <c r="F30" s="264"/>
      <c r="G30" s="264"/>
      <c r="H30" s="264"/>
      <c r="I30" s="264"/>
      <c r="J30" s="264"/>
      <c r="K30" s="264"/>
    </row>
    <row r="31" spans="3:11" ht="76.900000000000006" customHeight="1" outlineLevel="1" x14ac:dyDescent="0.2">
      <c r="C31" s="180" t="s">
        <v>96</v>
      </c>
      <c r="D31" s="60" t="s">
        <v>461</v>
      </c>
      <c r="E31" s="263" t="s">
        <v>487</v>
      </c>
      <c r="F31" s="264"/>
      <c r="G31" s="264"/>
      <c r="H31" s="264"/>
      <c r="I31" s="264"/>
      <c r="J31" s="264"/>
      <c r="K31" s="264"/>
    </row>
    <row r="32" spans="3:11" ht="15" x14ac:dyDescent="0.2">
      <c r="C32" s="180"/>
      <c r="D32" s="1"/>
      <c r="E32" s="35"/>
      <c r="F32" s="35"/>
      <c r="G32" s="35"/>
      <c r="H32" s="35"/>
      <c r="I32" s="35"/>
      <c r="J32" s="35"/>
      <c r="K32" s="35"/>
    </row>
    <row r="33" spans="3:11" ht="13.5" thickBot="1" x14ac:dyDescent="0.25">
      <c r="C33" s="129"/>
      <c r="D33" s="129" t="s">
        <v>297</v>
      </c>
      <c r="E33" s="129"/>
      <c r="F33" s="129"/>
      <c r="G33" s="129"/>
      <c r="H33" s="129"/>
      <c r="I33" s="129"/>
      <c r="J33" s="129"/>
      <c r="K33" s="129"/>
    </row>
    <row r="34" spans="3:11" ht="15" x14ac:dyDescent="0.2">
      <c r="C34" s="184"/>
      <c r="F34" s="35"/>
      <c r="G34" s="35"/>
      <c r="H34" s="35"/>
      <c r="I34" s="35"/>
      <c r="J34" s="35"/>
      <c r="K34" s="35"/>
    </row>
    <row r="35" spans="3:11" ht="15" outlineLevel="1" x14ac:dyDescent="0.2">
      <c r="C35" s="180"/>
      <c r="D35" s="131" t="s">
        <v>107</v>
      </c>
      <c r="E35" s="35"/>
      <c r="F35" s="35"/>
      <c r="G35" s="35"/>
      <c r="H35" s="35"/>
      <c r="I35" s="35"/>
      <c r="J35" s="35"/>
      <c r="K35" s="35"/>
    </row>
    <row r="36" spans="3:11" ht="15" outlineLevel="1" x14ac:dyDescent="0.2">
      <c r="C36" s="180"/>
      <c r="D36" s="189" t="s">
        <v>325</v>
      </c>
      <c r="E36" s="27"/>
      <c r="F36" s="35"/>
      <c r="G36" s="35"/>
      <c r="H36" s="35"/>
      <c r="I36" s="35"/>
      <c r="J36" s="35"/>
      <c r="K36" s="35"/>
    </row>
    <row r="37" spans="3:11" ht="15" outlineLevel="1" x14ac:dyDescent="0.2">
      <c r="C37" s="180"/>
      <c r="D37" s="1"/>
      <c r="E37" s="35"/>
      <c r="F37" s="35"/>
      <c r="G37" s="35"/>
      <c r="H37" s="35"/>
      <c r="I37" s="35"/>
      <c r="J37" s="35"/>
      <c r="K37" s="35"/>
    </row>
    <row r="38" spans="3:11" ht="15.75" outlineLevel="1" x14ac:dyDescent="0.25">
      <c r="C38" s="180"/>
      <c r="D38" s="62" t="s">
        <v>368</v>
      </c>
      <c r="E38" s="35"/>
      <c r="G38" s="35"/>
      <c r="H38" s="35"/>
      <c r="I38" s="35"/>
      <c r="J38" s="35"/>
      <c r="K38" s="35"/>
    </row>
    <row r="39" spans="3:11" ht="15" outlineLevel="1" x14ac:dyDescent="0.2">
      <c r="C39" s="180"/>
      <c r="D39" s="94" t="s">
        <v>419</v>
      </c>
      <c r="E39" s="130">
        <f>MATCH($D$39,SysConfig!$F$32:$F$33,0)</f>
        <v>2</v>
      </c>
      <c r="G39" s="35"/>
      <c r="H39" s="35"/>
      <c r="I39" s="35"/>
      <c r="J39" s="35"/>
      <c r="K39" s="35"/>
    </row>
    <row r="40" spans="3:11" ht="15" x14ac:dyDescent="0.2">
      <c r="C40" s="180"/>
      <c r="D40" s="1"/>
      <c r="E40" s="35"/>
      <c r="F40" s="35"/>
      <c r="G40" s="35"/>
      <c r="H40" s="35"/>
      <c r="I40" s="35"/>
      <c r="J40" s="35"/>
      <c r="K40" s="35"/>
    </row>
    <row r="41" spans="3:11" ht="13.5" thickBot="1" x14ac:dyDescent="0.25">
      <c r="C41" s="129"/>
      <c r="D41" s="129" t="s">
        <v>317</v>
      </c>
      <c r="E41" s="129"/>
      <c r="F41" s="129"/>
      <c r="G41" s="129"/>
      <c r="H41" s="129"/>
      <c r="I41" s="129"/>
      <c r="J41" s="129"/>
      <c r="K41" s="129"/>
    </row>
    <row r="42" spans="3:11" ht="15" x14ac:dyDescent="0.2">
      <c r="C42" s="184"/>
      <c r="D42" s="1"/>
      <c r="E42" s="35"/>
      <c r="F42" s="35"/>
      <c r="G42" s="35"/>
      <c r="H42" s="35"/>
      <c r="I42" s="35"/>
      <c r="J42" s="35"/>
      <c r="K42" s="35"/>
    </row>
    <row r="43" spans="3:11" ht="22.5" customHeight="1" outlineLevel="1" x14ac:dyDescent="0.2">
      <c r="C43" s="180"/>
      <c r="D43" s="273" t="s">
        <v>328</v>
      </c>
      <c r="E43" s="274"/>
      <c r="F43" s="35"/>
      <c r="G43" s="35"/>
      <c r="H43" s="35"/>
      <c r="I43" s="35"/>
      <c r="J43" s="35"/>
      <c r="K43" s="35"/>
    </row>
    <row r="44" spans="3:11" ht="93" customHeight="1" outlineLevel="1" x14ac:dyDescent="0.2">
      <c r="C44" s="180"/>
      <c r="D44" s="252" t="s">
        <v>390</v>
      </c>
      <c r="E44" s="253"/>
      <c r="F44" s="253"/>
      <c r="G44" s="253"/>
      <c r="H44" s="253"/>
      <c r="I44" s="253"/>
      <c r="J44" s="253"/>
      <c r="K44" s="253"/>
    </row>
    <row r="45" spans="3:11" ht="27.4" customHeight="1" outlineLevel="1" x14ac:dyDescent="0.2">
      <c r="C45" s="180"/>
      <c r="D45" s="254" t="s">
        <v>98</v>
      </c>
      <c r="E45" s="256" t="s">
        <v>385</v>
      </c>
      <c r="F45" s="257"/>
      <c r="G45" s="257"/>
      <c r="H45" s="257"/>
      <c r="I45" s="257"/>
      <c r="J45" s="257"/>
      <c r="K45" s="257"/>
    </row>
    <row r="46" spans="3:11" ht="50.65" customHeight="1" outlineLevel="1" x14ac:dyDescent="0.2">
      <c r="C46" s="180"/>
      <c r="D46" s="255"/>
      <c r="E46" s="256" t="s">
        <v>437</v>
      </c>
      <c r="F46" s="268"/>
      <c r="G46" s="268"/>
      <c r="H46" s="268"/>
      <c r="I46" s="268"/>
      <c r="J46" s="268"/>
      <c r="K46" s="268"/>
    </row>
    <row r="47" spans="3:11" ht="15" outlineLevel="1" x14ac:dyDescent="0.2">
      <c r="C47" s="180"/>
      <c r="D47" s="1"/>
      <c r="E47" s="58"/>
      <c r="F47" s="58"/>
      <c r="G47" s="58"/>
      <c r="H47" s="58"/>
      <c r="I47" s="58"/>
      <c r="J47" s="58"/>
      <c r="K47" s="58"/>
    </row>
    <row r="48" spans="3:11" ht="34.5" customHeight="1" outlineLevel="1" x14ac:dyDescent="0.2">
      <c r="C48" s="180"/>
      <c r="D48" s="254" t="s">
        <v>99</v>
      </c>
      <c r="E48" s="256" t="s">
        <v>478</v>
      </c>
      <c r="F48" s="257"/>
      <c r="G48" s="257"/>
      <c r="H48" s="257"/>
      <c r="I48" s="257"/>
      <c r="J48" s="257"/>
      <c r="K48" s="257"/>
    </row>
    <row r="49" spans="3:11" ht="97.9" customHeight="1" outlineLevel="1" x14ac:dyDescent="0.2">
      <c r="C49" s="180"/>
      <c r="D49" s="255"/>
      <c r="E49" s="256" t="s">
        <v>446</v>
      </c>
      <c r="F49" s="257"/>
      <c r="G49" s="257"/>
      <c r="H49" s="257"/>
      <c r="I49" s="257"/>
      <c r="J49" s="257"/>
      <c r="K49" s="257"/>
    </row>
    <row r="50" spans="3:11" ht="7.15" customHeight="1" outlineLevel="1" x14ac:dyDescent="0.2">
      <c r="C50" s="180"/>
      <c r="D50" s="56"/>
      <c r="E50" s="58"/>
      <c r="F50" s="58"/>
      <c r="G50" s="58"/>
      <c r="H50" s="58"/>
      <c r="I50" s="58"/>
      <c r="J50" s="58"/>
      <c r="K50" s="58"/>
    </row>
    <row r="51" spans="3:11" ht="48.4" customHeight="1" outlineLevel="1" x14ac:dyDescent="0.2">
      <c r="C51" s="180"/>
      <c r="D51" s="254" t="s">
        <v>438</v>
      </c>
      <c r="E51" s="256" t="s">
        <v>444</v>
      </c>
      <c r="F51" s="257"/>
      <c r="G51" s="257"/>
      <c r="H51" s="257"/>
      <c r="I51" s="257"/>
      <c r="J51" s="257"/>
      <c r="K51" s="257"/>
    </row>
    <row r="52" spans="3:11" ht="27.4" customHeight="1" outlineLevel="1" x14ac:dyDescent="0.2">
      <c r="C52" s="180"/>
      <c r="D52" s="255"/>
      <c r="E52" s="256" t="s">
        <v>386</v>
      </c>
      <c r="F52" s="257"/>
      <c r="G52" s="257"/>
      <c r="H52" s="257"/>
      <c r="I52" s="257"/>
      <c r="J52" s="257"/>
      <c r="K52" s="257"/>
    </row>
    <row r="53" spans="3:11" ht="34.5" customHeight="1" outlineLevel="1" x14ac:dyDescent="0.2">
      <c r="C53" s="180"/>
      <c r="D53" s="252" t="s">
        <v>439</v>
      </c>
      <c r="E53" s="253"/>
      <c r="F53" s="253"/>
      <c r="G53" s="253"/>
      <c r="H53" s="253"/>
      <c r="I53" s="253"/>
      <c r="J53" s="253"/>
      <c r="K53" s="253"/>
    </row>
    <row r="54" spans="3:11" ht="15.75" outlineLevel="1" x14ac:dyDescent="0.2">
      <c r="C54" s="180"/>
      <c r="D54" s="34"/>
      <c r="E54" s="35"/>
      <c r="F54" s="35"/>
      <c r="G54" s="35"/>
      <c r="H54" s="228"/>
      <c r="I54" s="35"/>
      <c r="J54" s="35"/>
      <c r="K54" s="35"/>
    </row>
    <row r="55" spans="3:11" ht="23.65" customHeight="1" outlineLevel="1" x14ac:dyDescent="0.2">
      <c r="C55" s="180"/>
      <c r="D55" s="275" t="s">
        <v>329</v>
      </c>
      <c r="E55" s="276"/>
      <c r="F55" s="35"/>
      <c r="G55" s="35"/>
      <c r="H55" s="35"/>
      <c r="I55" s="35"/>
      <c r="J55" s="35"/>
      <c r="K55" s="35"/>
    </row>
    <row r="56" spans="3:11" ht="31.5" customHeight="1" outlineLevel="1" x14ac:dyDescent="0.2">
      <c r="C56" s="180"/>
      <c r="D56" s="258" t="s">
        <v>382</v>
      </c>
      <c r="E56" s="259"/>
      <c r="F56" s="259"/>
      <c r="G56" s="259"/>
      <c r="H56" s="259"/>
      <c r="I56" s="259"/>
      <c r="J56" s="259"/>
      <c r="K56" s="259"/>
    </row>
    <row r="57" spans="3:11" ht="31.5" customHeight="1" outlineLevel="1" x14ac:dyDescent="0.2">
      <c r="C57" s="180"/>
      <c r="D57" s="258" t="s">
        <v>331</v>
      </c>
      <c r="E57" s="259"/>
      <c r="F57" s="259"/>
      <c r="G57" s="259"/>
      <c r="H57" s="259"/>
      <c r="I57" s="259"/>
      <c r="J57" s="259"/>
      <c r="K57" s="259"/>
    </row>
    <row r="58" spans="3:11" s="219" customFormat="1" ht="31.5" customHeight="1" outlineLevel="1" x14ac:dyDescent="0.2">
      <c r="C58" s="220"/>
      <c r="D58" s="36" t="s">
        <v>477</v>
      </c>
      <c r="E58" s="234"/>
      <c r="F58" s="234"/>
      <c r="G58" s="234"/>
      <c r="H58" s="234"/>
      <c r="I58" s="234"/>
      <c r="J58" s="234"/>
      <c r="K58" s="234"/>
    </row>
    <row r="59" spans="3:11" ht="31.5" customHeight="1" outlineLevel="1" x14ac:dyDescent="0.2">
      <c r="C59" s="180"/>
      <c r="D59" s="258" t="s">
        <v>308</v>
      </c>
      <c r="E59" s="259"/>
      <c r="F59" s="259"/>
      <c r="G59" s="259"/>
      <c r="H59" s="259"/>
      <c r="I59" s="259"/>
      <c r="J59" s="259"/>
      <c r="K59" s="259"/>
    </row>
    <row r="60" spans="3:11" ht="15.75" outlineLevel="1" x14ac:dyDescent="0.2">
      <c r="C60" s="180"/>
      <c r="D60" s="34"/>
      <c r="E60" s="35"/>
      <c r="F60" s="35"/>
      <c r="G60" s="35"/>
      <c r="H60" s="35"/>
      <c r="I60" s="35"/>
      <c r="J60" s="35"/>
      <c r="K60" s="35"/>
    </row>
    <row r="61" spans="3:11" ht="23.65" customHeight="1" outlineLevel="1" x14ac:dyDescent="0.2">
      <c r="C61" s="180"/>
      <c r="D61" s="277" t="s">
        <v>330</v>
      </c>
      <c r="E61" s="274"/>
      <c r="F61" s="35"/>
      <c r="G61" s="35"/>
      <c r="H61" s="35"/>
      <c r="I61" s="35"/>
      <c r="J61" s="35"/>
      <c r="K61" s="35"/>
    </row>
    <row r="62" spans="3:11" ht="8.65" customHeight="1" outlineLevel="1" x14ac:dyDescent="0.2">
      <c r="C62" s="180"/>
      <c r="D62" s="258"/>
      <c r="E62" s="259"/>
      <c r="F62" s="259"/>
      <c r="G62" s="259"/>
      <c r="H62" s="259"/>
      <c r="I62" s="259"/>
      <c r="J62" s="259"/>
      <c r="K62" s="259"/>
    </row>
    <row r="63" spans="3:11" ht="31.5" customHeight="1" outlineLevel="1" x14ac:dyDescent="0.2">
      <c r="C63" s="180"/>
      <c r="D63" s="258" t="s">
        <v>312</v>
      </c>
      <c r="E63" s="259"/>
      <c r="F63" s="259"/>
      <c r="G63" s="259"/>
      <c r="H63" s="259"/>
      <c r="I63" s="259"/>
      <c r="J63" s="259"/>
      <c r="K63" s="259"/>
    </row>
    <row r="64" spans="3:11" ht="89.65" customHeight="1" outlineLevel="1" x14ac:dyDescent="0.2">
      <c r="C64" s="180"/>
      <c r="D64" s="252" t="s">
        <v>313</v>
      </c>
      <c r="E64" s="253"/>
      <c r="F64" s="253"/>
      <c r="G64" s="253"/>
      <c r="H64" s="253"/>
      <c r="I64" s="253"/>
      <c r="J64" s="253"/>
      <c r="K64" s="253"/>
    </row>
    <row r="65" spans="1:12" ht="49.15" customHeight="1" outlineLevel="1" x14ac:dyDescent="0.2">
      <c r="C65" s="180"/>
      <c r="D65" s="258" t="s">
        <v>387</v>
      </c>
      <c r="E65" s="272"/>
      <c r="F65" s="272"/>
      <c r="G65" s="272"/>
      <c r="H65" s="272"/>
      <c r="I65" s="272"/>
      <c r="J65" s="272"/>
      <c r="K65" s="272"/>
    </row>
    <row r="66" spans="1:12" s="27" customFormat="1" ht="13.5" thickBot="1" x14ac:dyDescent="0.25">
      <c r="C66" s="129"/>
      <c r="D66" s="129" t="s">
        <v>305</v>
      </c>
      <c r="E66" s="129"/>
      <c r="F66" s="129"/>
      <c r="G66" s="129"/>
      <c r="H66" s="129"/>
      <c r="I66" s="129"/>
      <c r="J66" s="129"/>
      <c r="K66" s="129"/>
    </row>
    <row r="67" spans="1:12" s="27" customFormat="1" ht="15" x14ac:dyDescent="0.2">
      <c r="C67" s="184"/>
      <c r="F67" s="35"/>
      <c r="G67" s="35"/>
      <c r="H67" s="35"/>
      <c r="I67" s="35"/>
      <c r="J67" s="35"/>
      <c r="K67" s="35"/>
    </row>
    <row r="68" spans="1:12" s="27" customFormat="1" ht="15" x14ac:dyDescent="0.2">
      <c r="C68" s="180"/>
      <c r="D68" s="258" t="s">
        <v>381</v>
      </c>
      <c r="E68" s="269"/>
      <c r="F68" s="269"/>
      <c r="G68" s="269"/>
      <c r="H68" s="269"/>
      <c r="I68" s="269"/>
      <c r="J68" s="269"/>
      <c r="K68" s="269"/>
    </row>
    <row r="69" spans="1:12" s="27" customFormat="1" ht="90.4" hidden="1" customHeight="1" x14ac:dyDescent="0.2">
      <c r="C69" s="180"/>
      <c r="D69" s="258" t="s">
        <v>398</v>
      </c>
      <c r="E69" s="269"/>
      <c r="F69" s="269"/>
      <c r="G69" s="269"/>
      <c r="H69" s="269"/>
      <c r="I69" s="269"/>
      <c r="J69" s="269"/>
      <c r="K69" s="269"/>
    </row>
    <row r="70" spans="1:12" s="219" customFormat="1" ht="16.149999999999999" customHeight="1" x14ac:dyDescent="0.2">
      <c r="C70" s="220"/>
      <c r="D70" s="221"/>
      <c r="E70" s="222"/>
      <c r="F70" s="222"/>
      <c r="G70" s="222"/>
      <c r="H70" s="222"/>
      <c r="I70" s="222"/>
      <c r="J70" s="222"/>
      <c r="K70" s="222"/>
    </row>
    <row r="71" spans="1:12" ht="15.75" x14ac:dyDescent="0.25">
      <c r="A71" s="117" t="s">
        <v>154</v>
      </c>
      <c r="B71" s="117"/>
      <c r="C71" s="117"/>
      <c r="D71" s="117"/>
      <c r="E71" s="117"/>
      <c r="F71" s="117"/>
      <c r="G71" s="117"/>
      <c r="H71" s="117"/>
      <c r="I71" s="117"/>
      <c r="J71" s="117"/>
      <c r="K71" s="117"/>
      <c r="L71" s="117"/>
    </row>
    <row r="72" spans="1:12" ht="14.65" customHeight="1" x14ac:dyDescent="0.2"/>
    <row r="73" spans="1:12" ht="14.65" hidden="1" customHeight="1" x14ac:dyDescent="0.2"/>
    <row r="74" spans="1:12" ht="14.65" hidden="1" customHeight="1" x14ac:dyDescent="0.2"/>
    <row r="75" spans="1:12" ht="14.65" hidden="1" customHeight="1" x14ac:dyDescent="0.2"/>
    <row r="76" spans="1:12" ht="14.65" hidden="1" customHeight="1" x14ac:dyDescent="0.2"/>
    <row r="77" spans="1:12" ht="14.65" hidden="1" customHeight="1" x14ac:dyDescent="0.2"/>
    <row r="78" spans="1:12" ht="14.65" hidden="1" customHeight="1" x14ac:dyDescent="0.2"/>
    <row r="79" spans="1:12" ht="14.65" hidden="1" customHeight="1" x14ac:dyDescent="0.2"/>
    <row r="80" spans="1:12" ht="14.65" hidden="1" customHeight="1" x14ac:dyDescent="0.2"/>
    <row r="81" ht="14.65" hidden="1" customHeight="1" x14ac:dyDescent="0.2"/>
    <row r="82" ht="14.65" hidden="1" customHeight="1" x14ac:dyDescent="0.2"/>
    <row r="83" ht="14.65" hidden="1" customHeight="1" x14ac:dyDescent="0.2"/>
    <row r="84" ht="14.65" hidden="1" customHeight="1" x14ac:dyDescent="0.2"/>
    <row r="85" ht="14.65" hidden="1" customHeight="1" x14ac:dyDescent="0.2"/>
    <row r="86" ht="14.65" hidden="1" customHeight="1" x14ac:dyDescent="0.2"/>
    <row r="87" ht="14.65" hidden="1" customHeight="1" x14ac:dyDescent="0.2"/>
    <row r="88" ht="14.65" hidden="1" customHeight="1" x14ac:dyDescent="0.2"/>
    <row r="89" ht="14.65" customHeight="1" x14ac:dyDescent="0.2"/>
  </sheetData>
  <sheetProtection algorithmName="SHA-512" hashValue="5BLMrlQo4Kmg7r3XPvnG2aLQaNyXUGmowUTi0Fx8CfbNhKeKq27KPHXyExV2+FwvrF0X97nkbqqwaSGGJkEDAw==" saltValue="Is/ocU8KhfQylhNgTMeqKg=="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24" activePane="bottomLeft" state="frozen"/>
      <selection activeCell="A9" sqref="A9"/>
      <selection pane="bottomLeft" activeCell="I33" sqref="I33"/>
    </sheetView>
  </sheetViews>
  <sheetFormatPr defaultColWidth="0" defaultRowHeight="0" customHeight="1" zeroHeight="1" x14ac:dyDescent="0.2"/>
  <cols>
    <col min="1" max="2" width="3.7109375" customWidth="1"/>
    <col min="3" max="3" width="24" customWidth="1"/>
    <col min="4" max="4" width="63.7109375" customWidth="1"/>
    <col min="5" max="5" width="14.42578125" customWidth="1"/>
    <col min="6" max="6" width="22.85546875" customWidth="1"/>
    <col min="7" max="7" width="14.42578125" customWidth="1"/>
    <col min="8" max="8" width="19.42578125" bestFit="1" customWidth="1"/>
    <col min="9" max="9" width="16.28515625" customWidth="1"/>
    <col min="10" max="10" width="18" customWidth="1"/>
    <col min="11" max="11" width="22.85546875" customWidth="1"/>
    <col min="12" max="12" width="19.28515625" customWidth="1"/>
    <col min="13" max="21" width="8.7109375" customWidth="1"/>
    <col min="22" max="22" width="8.7109375" style="66" customWidth="1"/>
    <col min="23" max="24" width="0" hidden="1" customWidth="1"/>
    <col min="25" max="16384" width="9.28515625" hidden="1"/>
  </cols>
  <sheetData>
    <row r="1" spans="1:22"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2.75" x14ac:dyDescent="0.2">
      <c r="A2" s="109"/>
      <c r="B2" s="109"/>
      <c r="C2" s="111" t="str">
        <f>cstProjectName</f>
        <v>RM 6184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75"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75" x14ac:dyDescent="0.2">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2"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6.899999999999999" customHeight="1" x14ac:dyDescent="0.2">
      <c r="A9" s="35"/>
      <c r="B9" s="35"/>
      <c r="C9" s="35"/>
      <c r="D9" s="35"/>
      <c r="E9" s="35"/>
      <c r="F9" s="35"/>
      <c r="G9" s="35"/>
      <c r="H9" s="35"/>
      <c r="I9" s="35"/>
      <c r="J9" s="35"/>
      <c r="K9" s="35"/>
      <c r="L9" s="35"/>
      <c r="M9" s="35"/>
      <c r="N9" s="35"/>
      <c r="O9" s="35"/>
      <c r="P9" s="35"/>
      <c r="Q9" s="35"/>
      <c r="R9" s="35"/>
      <c r="S9" s="35"/>
      <c r="T9" s="35"/>
      <c r="U9" s="35"/>
      <c r="V9" s="35"/>
    </row>
    <row r="10" spans="1:22" ht="15.75" x14ac:dyDescent="0.2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2"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5" x14ac:dyDescent="0.25">
      <c r="B12" s="27"/>
      <c r="C12" s="97"/>
      <c r="D12" s="29"/>
      <c r="E12" s="27"/>
      <c r="F12" s="27"/>
      <c r="G12" s="27"/>
      <c r="I12" s="29"/>
      <c r="K12" s="134"/>
      <c r="L12" s="134"/>
      <c r="M12" s="26"/>
      <c r="N12" s="26"/>
      <c r="O12" s="26"/>
      <c r="P12" s="26"/>
      <c r="Q12" s="26"/>
      <c r="R12" s="26"/>
      <c r="S12" s="26"/>
      <c r="T12" s="26"/>
      <c r="U12" s="26"/>
      <c r="V12" s="26"/>
    </row>
    <row r="13" spans="1:22" ht="15" thickBot="1" x14ac:dyDescent="0.2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5.75" thickBot="1" x14ac:dyDescent="0.25">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 x14ac:dyDescent="0.2">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 x14ac:dyDescent="0.2">
      <c r="B16" s="27"/>
      <c r="C16" s="139">
        <v>2</v>
      </c>
      <c r="D16" s="139" t="s">
        <v>67</v>
      </c>
      <c r="E16" s="143">
        <v>0.02</v>
      </c>
      <c r="F16" s="141"/>
      <c r="G16" s="143">
        <v>0.04</v>
      </c>
      <c r="H16" s="142" t="s">
        <v>49</v>
      </c>
      <c r="I16" s="26"/>
      <c r="J16" s="202" t="str">
        <f>"x"&amp;" &lt; "&amp;TEXT(E16,"0.0%")</f>
        <v>x &lt; 2.0%</v>
      </c>
      <c r="K16" s="137" t="str">
        <f>TEXT(E16,"0.0%")&amp;" ≤ "&amp;" x "&amp;" ≤ "&amp;TEXT(G16,"0.0%")</f>
        <v>2.0% ≤  x  ≤ 4.0%</v>
      </c>
      <c r="L16" s="138" t="str">
        <f>"x"&amp;" &gt; "&amp;TEXT(G16,"0.0%")</f>
        <v>x &gt; 4.0%</v>
      </c>
      <c r="M16" s="26"/>
      <c r="N16" s="26"/>
      <c r="O16" s="26"/>
      <c r="P16" s="26"/>
      <c r="Q16" s="26"/>
      <c r="R16" s="26"/>
      <c r="S16" s="26"/>
      <c r="T16" s="26"/>
      <c r="U16" s="26"/>
      <c r="V16" s="26"/>
    </row>
    <row r="17" spans="2:22" ht="15" x14ac:dyDescent="0.2">
      <c r="B17" s="27"/>
      <c r="C17" s="139" t="s">
        <v>68</v>
      </c>
      <c r="D17" s="139" t="s">
        <v>383</v>
      </c>
      <c r="E17" s="141"/>
      <c r="F17" s="141"/>
      <c r="G17" s="141"/>
      <c r="H17" s="142" t="s">
        <v>49</v>
      </c>
      <c r="I17" s="26"/>
      <c r="J17" s="141"/>
      <c r="K17" s="141"/>
      <c r="L17" s="141"/>
      <c r="M17" s="26"/>
      <c r="N17" s="26"/>
      <c r="O17" s="26"/>
      <c r="P17" s="26"/>
      <c r="Q17" s="26"/>
      <c r="R17" s="26"/>
      <c r="S17" s="26"/>
      <c r="T17" s="26"/>
      <c r="U17" s="26"/>
      <c r="V17" s="26"/>
    </row>
    <row r="18" spans="2:22" ht="15" x14ac:dyDescent="0.2">
      <c r="B18" s="27"/>
      <c r="C18" s="139" t="s">
        <v>71</v>
      </c>
      <c r="D18" s="139" t="s">
        <v>76</v>
      </c>
      <c r="E18" s="140">
        <v>2</v>
      </c>
      <c r="F18" s="141"/>
      <c r="G18" s="140">
        <v>1</v>
      </c>
      <c r="H18" s="142" t="s">
        <v>50</v>
      </c>
      <c r="I18" s="26"/>
      <c r="J18" s="201" t="str">
        <f>"x"&amp;" &gt; "&amp;E18</f>
        <v>x &gt; 2</v>
      </c>
      <c r="K18" s="135" t="str">
        <f>E18&amp;" ≥ "&amp;" x "&amp;" ≥ "&amp;G18</f>
        <v>2 ≥  x  ≥ 1</v>
      </c>
      <c r="L18" s="136" t="str">
        <f>"x"&amp;" &lt; "&amp;G18</f>
        <v>x &lt; 1</v>
      </c>
      <c r="M18" s="26"/>
      <c r="N18" s="26"/>
      <c r="O18" s="26"/>
      <c r="P18" s="26"/>
      <c r="Q18" s="26"/>
      <c r="R18" s="26"/>
      <c r="S18" s="26"/>
      <c r="T18" s="26"/>
      <c r="U18" s="26"/>
      <c r="V18" s="26"/>
    </row>
    <row r="19" spans="2:22" ht="15" x14ac:dyDescent="0.2">
      <c r="B19" s="27"/>
      <c r="C19" s="139">
        <v>4</v>
      </c>
      <c r="D19" s="139" t="s">
        <v>80</v>
      </c>
      <c r="E19" s="140">
        <v>3.5</v>
      </c>
      <c r="F19" s="141"/>
      <c r="G19" s="140">
        <v>2.5</v>
      </c>
      <c r="H19" s="142" t="s">
        <v>50</v>
      </c>
      <c r="I19" s="26"/>
      <c r="J19" s="201" t="str">
        <f>"x"&amp;" &gt; "&amp;E19</f>
        <v>x &gt; 3.5</v>
      </c>
      <c r="K19" s="135" t="str">
        <f>E19&amp;" ≥ "&amp;" x "&amp;" ≥ "&amp;G19</f>
        <v>3.5 ≥  x  ≥ 2.5</v>
      </c>
      <c r="L19" s="136" t="str">
        <f>"x"&amp;" &lt; "&amp;G19</f>
        <v>x &lt; 2.5</v>
      </c>
      <c r="M19" s="26"/>
      <c r="N19" s="26"/>
      <c r="O19" s="26"/>
      <c r="P19" s="26"/>
      <c r="Q19" s="26"/>
      <c r="R19" s="26"/>
      <c r="S19" s="26"/>
      <c r="T19" s="26"/>
      <c r="U19" s="26"/>
      <c r="V19" s="26"/>
    </row>
    <row r="20" spans="2:22" ht="15" x14ac:dyDescent="0.2">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 x14ac:dyDescent="0.2">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 x14ac:dyDescent="0.2">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 x14ac:dyDescent="0.2">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2" x14ac:dyDescent="0.2">
      <c r="B24" s="27"/>
      <c r="C24" s="39"/>
      <c r="D24" s="26"/>
      <c r="E24" s="26"/>
      <c r="F24" s="26"/>
      <c r="G24" s="26"/>
      <c r="H24" s="26"/>
      <c r="I24" s="26"/>
      <c r="J24" s="26"/>
      <c r="K24" s="26"/>
      <c r="L24" s="26"/>
      <c r="M24" s="26"/>
      <c r="N24" s="26"/>
      <c r="O24" s="26"/>
      <c r="P24" s="26"/>
      <c r="Q24" s="26"/>
      <c r="R24" s="26"/>
      <c r="S24" s="26"/>
      <c r="T24" s="26"/>
      <c r="U24" s="26"/>
      <c r="V24" s="26"/>
    </row>
    <row r="25" spans="2:22" ht="12" x14ac:dyDescent="0.2">
      <c r="B25" s="27"/>
      <c r="C25" s="39"/>
      <c r="D25" s="26"/>
      <c r="E25" s="26"/>
      <c r="F25" s="26"/>
      <c r="G25" s="26"/>
      <c r="H25" s="26"/>
      <c r="I25" s="26"/>
      <c r="J25" s="26"/>
      <c r="K25" s="26"/>
      <c r="L25" s="26"/>
      <c r="M25" s="26"/>
      <c r="N25" s="26"/>
      <c r="O25" s="26"/>
      <c r="P25" s="26"/>
      <c r="Q25" s="26"/>
      <c r="R25" s="26"/>
      <c r="S25" s="26"/>
      <c r="T25" s="26"/>
      <c r="U25" s="26"/>
      <c r="V25" s="26"/>
    </row>
    <row r="26" spans="2:22" ht="15" x14ac:dyDescent="0.2">
      <c r="B26" s="27"/>
      <c r="D26" s="139" t="s">
        <v>384</v>
      </c>
      <c r="H26" s="26"/>
      <c r="I26" s="26"/>
      <c r="J26" s="26"/>
      <c r="K26" s="26"/>
      <c r="L26" s="26"/>
      <c r="M26" s="26"/>
      <c r="N26" s="26"/>
      <c r="O26" s="26"/>
      <c r="P26" s="26"/>
      <c r="Q26" s="26"/>
      <c r="R26" s="26"/>
      <c r="S26" s="26"/>
      <c r="T26" s="26"/>
      <c r="U26" s="26"/>
      <c r="V26" s="26"/>
    </row>
    <row r="27" spans="2:22" ht="15" x14ac:dyDescent="0.2">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2" x14ac:dyDescent="0.2">
      <c r="C28" s="39"/>
      <c r="D28" s="26"/>
      <c r="E28" s="26"/>
      <c r="F28" s="26"/>
      <c r="G28" s="26"/>
      <c r="H28" s="26"/>
      <c r="I28" s="26"/>
      <c r="J28" s="26"/>
      <c r="K28" s="26"/>
      <c r="L28" s="26"/>
      <c r="M28" s="26"/>
      <c r="N28" s="26"/>
      <c r="O28" s="26"/>
      <c r="P28" s="26"/>
      <c r="Q28" s="26"/>
      <c r="R28" s="26"/>
      <c r="S28" s="26"/>
      <c r="T28" s="26"/>
      <c r="U28" s="26"/>
      <c r="V28" s="26"/>
    </row>
    <row r="29" spans="2:22" s="219" customFormat="1" ht="12" x14ac:dyDescent="0.2">
      <c r="C29" s="39"/>
      <c r="D29" s="26"/>
      <c r="E29" s="26"/>
      <c r="F29" s="26"/>
      <c r="G29" s="26"/>
      <c r="H29" s="26"/>
      <c r="I29" s="26"/>
      <c r="J29" s="26"/>
      <c r="K29" s="26"/>
      <c r="L29" s="26"/>
      <c r="M29" s="26"/>
      <c r="N29" s="26"/>
      <c r="O29" s="26"/>
      <c r="P29" s="26"/>
      <c r="Q29" s="26"/>
      <c r="R29" s="26"/>
      <c r="S29" s="26"/>
      <c r="T29" s="26"/>
      <c r="U29" s="26"/>
      <c r="V29" s="26"/>
    </row>
    <row r="30" spans="2:22" s="219" customFormat="1" ht="36.6" customHeight="1" thickBot="1" x14ac:dyDescent="0.25">
      <c r="C30" s="39"/>
      <c r="D30" s="242" t="s">
        <v>468</v>
      </c>
      <c r="E30" s="243" t="s">
        <v>470</v>
      </c>
      <c r="F30" s="243" t="s">
        <v>469</v>
      </c>
      <c r="G30" s="26"/>
      <c r="H30" s="26"/>
      <c r="I30" s="26"/>
      <c r="J30" s="26"/>
      <c r="K30" s="26"/>
      <c r="L30" s="26"/>
      <c r="M30" s="26"/>
      <c r="N30" s="26"/>
      <c r="O30" s="26"/>
      <c r="P30" s="26"/>
      <c r="Q30" s="26"/>
      <c r="R30" s="26"/>
      <c r="S30" s="26"/>
      <c r="T30" s="26"/>
      <c r="U30" s="26"/>
      <c r="V30" s="26"/>
    </row>
    <row r="31" spans="2:22" s="219" customFormat="1" ht="14.25" x14ac:dyDescent="0.2">
      <c r="C31" s="39"/>
      <c r="D31" s="29" t="str">
        <f>'2.1 Lead Ancillary Input '!G16</f>
        <v>1.1 - Built Estate incl. Education - Hire &amp; Purchase less than £15m 3D</v>
      </c>
      <c r="E31" s="247" t="str">
        <f>IF('2.1 Lead Ancillary Input '!H16=TRUE,"YES","")</f>
        <v/>
      </c>
      <c r="F31" s="248">
        <v>2500</v>
      </c>
      <c r="G31" s="26"/>
      <c r="H31" s="26"/>
      <c r="I31" s="26"/>
      <c r="J31" s="26"/>
      <c r="K31" s="26"/>
      <c r="L31" s="26"/>
      <c r="M31" s="26"/>
      <c r="N31" s="26"/>
      <c r="O31" s="26"/>
      <c r="P31" s="26"/>
      <c r="Q31" s="26"/>
      <c r="R31" s="26"/>
      <c r="S31" s="26"/>
      <c r="T31" s="26"/>
      <c r="U31" s="26"/>
      <c r="V31" s="26"/>
    </row>
    <row r="32" spans="2:22" s="219" customFormat="1" ht="14.25" x14ac:dyDescent="0.2">
      <c r="C32" s="39"/>
      <c r="D32" s="29" t="str">
        <f>'2.1 Lead Ancillary Input '!G17</f>
        <v>1.2 - Built Estate incl. Education - Purchase 3D &gt;£15m</v>
      </c>
      <c r="E32" s="247" t="str">
        <f>IF('2.1 Lead Ancillary Input '!H17=TRUE,"YES","")</f>
        <v/>
      </c>
      <c r="F32" s="248">
        <v>7500</v>
      </c>
      <c r="G32" s="26"/>
      <c r="H32" s="26"/>
      <c r="I32" s="26"/>
      <c r="J32" s="26"/>
      <c r="K32" s="26"/>
      <c r="L32" s="26"/>
      <c r="M32" s="26"/>
      <c r="N32" s="26"/>
      <c r="O32" s="26"/>
      <c r="P32" s="26"/>
      <c r="Q32" s="26"/>
      <c r="R32" s="26"/>
      <c r="S32" s="26"/>
      <c r="T32" s="26"/>
      <c r="U32" s="26"/>
      <c r="V32" s="26"/>
    </row>
    <row r="33" spans="1:22" s="219" customFormat="1" ht="14.25" x14ac:dyDescent="0.2">
      <c r="C33" s="39"/>
      <c r="D33" s="29" t="str">
        <f>'2.1 Lead Ancillary Input '!G18</f>
        <v>1.3 - Built Estate incl. Education - Purchase 2D</v>
      </c>
      <c r="E33" s="247" t="str">
        <f>IF('2.1 Lead Ancillary Input '!H18=TRUE,"YES","")</f>
        <v/>
      </c>
      <c r="F33" s="248">
        <v>7500</v>
      </c>
      <c r="G33" s="26"/>
      <c r="H33" s="26"/>
      <c r="I33" s="26"/>
      <c r="J33" s="26"/>
      <c r="K33" s="26"/>
      <c r="L33" s="26"/>
      <c r="M33" s="26"/>
      <c r="N33" s="26"/>
      <c r="O33" s="26"/>
      <c r="P33" s="26"/>
      <c r="Q33" s="26"/>
      <c r="R33" s="26"/>
      <c r="S33" s="26"/>
      <c r="T33" s="26"/>
      <c r="U33" s="26"/>
      <c r="V33" s="26"/>
    </row>
    <row r="34" spans="1:22" s="219" customFormat="1" ht="14.25" x14ac:dyDescent="0.2">
      <c r="C34" s="39"/>
      <c r="D34" s="29" t="str">
        <f>'2.1 Lead Ancillary Input '!G19</f>
        <v>2.1 - Healthcare - Hire &amp; Purchase 3D</v>
      </c>
      <c r="E34" s="247" t="str">
        <f>IF('2.1 Lead Ancillary Input '!H19=TRUE,"YES","")</f>
        <v/>
      </c>
      <c r="F34" s="248">
        <v>2500</v>
      </c>
      <c r="G34" s="26"/>
      <c r="H34" s="26"/>
      <c r="I34" s="26"/>
      <c r="J34" s="26"/>
      <c r="K34" s="26"/>
      <c r="L34" s="26"/>
      <c r="M34" s="26"/>
      <c r="N34" s="26"/>
      <c r="O34" s="26"/>
      <c r="P34" s="26"/>
      <c r="Q34" s="26"/>
      <c r="R34" s="26"/>
      <c r="S34" s="26"/>
      <c r="T34" s="26"/>
      <c r="U34" s="26"/>
      <c r="V34" s="26"/>
    </row>
    <row r="35" spans="1:22" s="219" customFormat="1" ht="14.25" x14ac:dyDescent="0.2">
      <c r="C35" s="39"/>
      <c r="D35" s="29" t="str">
        <f>'2.1 Lead Ancillary Input '!G20</f>
        <v>2.2 - Healthcare - Purchase 2D</v>
      </c>
      <c r="E35" s="247" t="str">
        <f>IF('2.1 Lead Ancillary Input '!H20=TRUE,"YES","")</f>
        <v/>
      </c>
      <c r="F35" s="248">
        <v>3500</v>
      </c>
      <c r="G35" s="26"/>
      <c r="H35" s="26"/>
      <c r="I35" s="26"/>
      <c r="J35" s="26"/>
      <c r="K35" s="26"/>
      <c r="L35" s="26"/>
      <c r="M35" s="26"/>
      <c r="N35" s="26"/>
      <c r="O35" s="26"/>
      <c r="P35" s="26"/>
      <c r="Q35" s="26"/>
      <c r="R35" s="26"/>
      <c r="S35" s="26"/>
      <c r="T35" s="26"/>
      <c r="U35" s="26"/>
      <c r="V35" s="26"/>
    </row>
    <row r="36" spans="1:22" s="219" customFormat="1" ht="14.25" x14ac:dyDescent="0.2">
      <c r="C36" s="39"/>
      <c r="D36" s="29" t="str">
        <f>'2.1 Lead Ancillary Input '!G21</f>
        <v>3 - Residential</v>
      </c>
      <c r="E36" s="247" t="str">
        <f>IF('2.1 Lead Ancillary Input '!H21=TRUE,"YES","")</f>
        <v/>
      </c>
      <c r="F36" s="248">
        <v>5000</v>
      </c>
      <c r="G36" s="26"/>
      <c r="H36" s="26"/>
      <c r="I36" s="26"/>
      <c r="J36" s="26"/>
      <c r="K36" s="26"/>
      <c r="L36" s="26"/>
      <c r="M36" s="26"/>
      <c r="N36" s="26"/>
      <c r="O36" s="26"/>
      <c r="P36" s="26"/>
      <c r="Q36" s="26"/>
      <c r="R36" s="26"/>
      <c r="S36" s="26"/>
      <c r="T36" s="26"/>
      <c r="U36" s="26"/>
      <c r="V36" s="26"/>
    </row>
    <row r="37" spans="1:22" s="219" customFormat="1" ht="14.25" x14ac:dyDescent="0.2">
      <c r="C37" s="39"/>
      <c r="D37" s="29" t="str">
        <f>'2.1 Lead Ancillary Input '!G22</f>
        <v>4.1 - Justice - 3D</v>
      </c>
      <c r="E37" s="247" t="str">
        <f>IF('2.1 Lead Ancillary Input '!H22=TRUE,"YES","")</f>
        <v/>
      </c>
      <c r="F37" s="248">
        <v>12500</v>
      </c>
      <c r="G37" s="26"/>
      <c r="H37" s="26"/>
      <c r="I37" s="26"/>
      <c r="J37" s="26"/>
      <c r="K37" s="26"/>
      <c r="L37" s="26"/>
      <c r="M37" s="26"/>
      <c r="N37" s="26"/>
      <c r="O37" s="26"/>
      <c r="P37" s="26"/>
      <c r="Q37" s="26"/>
      <c r="R37" s="26"/>
      <c r="S37" s="26"/>
      <c r="T37" s="26"/>
      <c r="U37" s="26"/>
      <c r="V37" s="26"/>
    </row>
    <row r="38" spans="1:22" s="219" customFormat="1" ht="14.25" x14ac:dyDescent="0.2">
      <c r="C38" s="39"/>
      <c r="D38" s="29" t="str">
        <f>'2.1 Lead Ancillary Input '!G23</f>
        <v>4.2 - Justtice - 2D</v>
      </c>
      <c r="E38" s="247" t="str">
        <f>IF('2.1 Lead Ancillary Input '!H23=TRUE,"YES","")</f>
        <v/>
      </c>
      <c r="F38" s="248">
        <v>12500</v>
      </c>
      <c r="G38" s="26"/>
      <c r="H38" s="26"/>
      <c r="I38" s="26"/>
      <c r="J38" s="26"/>
      <c r="K38" s="26"/>
      <c r="L38" s="26"/>
      <c r="M38" s="26"/>
      <c r="N38" s="26"/>
      <c r="O38" s="26"/>
      <c r="P38" s="26"/>
      <c r="Q38" s="26"/>
      <c r="R38" s="26"/>
      <c r="S38" s="26"/>
      <c r="T38" s="26"/>
      <c r="U38" s="26"/>
      <c r="V38" s="26"/>
    </row>
    <row r="39" spans="1:22" s="219" customFormat="1" ht="14.25" x14ac:dyDescent="0.2">
      <c r="C39" s="39"/>
      <c r="D39" s="29" t="str">
        <f>'2.1 Lead Ancillary Input '!G24</f>
        <v>5.1 - Defence - 3D</v>
      </c>
      <c r="E39" s="247" t="str">
        <f>IF('2.1 Lead Ancillary Input '!H24=TRUE,"YES","")</f>
        <v/>
      </c>
      <c r="F39" s="248">
        <v>8000</v>
      </c>
      <c r="G39" s="26"/>
      <c r="H39" s="26"/>
      <c r="I39" s="26"/>
      <c r="J39" s="26"/>
      <c r="K39" s="26"/>
      <c r="L39" s="26"/>
      <c r="M39" s="26"/>
      <c r="N39" s="26"/>
      <c r="O39" s="26"/>
      <c r="P39" s="26"/>
      <c r="Q39" s="26"/>
      <c r="R39" s="26"/>
      <c r="S39" s="26"/>
      <c r="T39" s="26"/>
      <c r="U39" s="26"/>
      <c r="V39" s="26"/>
    </row>
    <row r="40" spans="1:22" s="219" customFormat="1" ht="14.25" x14ac:dyDescent="0.2">
      <c r="C40" s="39"/>
      <c r="D40" s="29" t="str">
        <f>'2.1 Lead Ancillary Input '!G25</f>
        <v>5.2 - Defence - 2D</v>
      </c>
      <c r="E40" s="247" t="str">
        <f>IF('2.1 Lead Ancillary Input '!H25=TRUE,"YES","")</f>
        <v/>
      </c>
      <c r="F40" s="248">
        <v>8000</v>
      </c>
      <c r="G40" s="26"/>
      <c r="H40" s="26"/>
      <c r="I40" s="26"/>
      <c r="J40" s="26"/>
      <c r="K40" s="26"/>
      <c r="L40" s="26"/>
      <c r="M40" s="26"/>
      <c r="N40" s="26"/>
      <c r="O40" s="26"/>
      <c r="P40" s="26"/>
      <c r="Q40" s="26"/>
      <c r="R40" s="26"/>
      <c r="S40" s="26"/>
      <c r="T40" s="26"/>
      <c r="U40" s="26"/>
      <c r="V40" s="26"/>
    </row>
    <row r="41" spans="1:22" s="219" customFormat="1" ht="14.25" x14ac:dyDescent="0.2">
      <c r="C41" s="39"/>
      <c r="D41" s="29" t="str">
        <f>'2.1 Lead Ancillary Input '!G26</f>
        <v>6 - Thermal Efficiency</v>
      </c>
      <c r="E41" s="247" t="str">
        <f>IF('2.1 Lead Ancillary Input '!H26=TRUE,"YES","")</f>
        <v/>
      </c>
      <c r="F41" s="248">
        <v>2500</v>
      </c>
      <c r="G41" s="26"/>
      <c r="H41" s="26"/>
      <c r="I41" s="26"/>
      <c r="J41" s="26"/>
      <c r="K41" s="26"/>
      <c r="L41" s="26"/>
      <c r="M41" s="26"/>
      <c r="N41" s="26"/>
      <c r="O41" s="26"/>
      <c r="P41" s="26"/>
      <c r="Q41" s="26"/>
      <c r="R41" s="26"/>
      <c r="S41" s="26"/>
      <c r="T41" s="26"/>
      <c r="U41" s="26"/>
      <c r="V41" s="26"/>
    </row>
    <row r="42" spans="1:22" s="219" customFormat="1" ht="14.25" x14ac:dyDescent="0.2">
      <c r="C42" s="39"/>
      <c r="D42" s="29"/>
      <c r="E42" s="247"/>
      <c r="F42" s="248"/>
      <c r="G42" s="26"/>
      <c r="H42" s="26"/>
      <c r="I42" s="26"/>
      <c r="J42" s="26"/>
      <c r="K42" s="26"/>
      <c r="L42" s="26"/>
      <c r="M42" s="26"/>
      <c r="N42" s="26"/>
      <c r="O42" s="26"/>
      <c r="P42" s="26"/>
      <c r="Q42" s="26"/>
      <c r="R42" s="26"/>
      <c r="S42" s="26"/>
      <c r="T42" s="26"/>
      <c r="U42" s="26"/>
      <c r="V42" s="26"/>
    </row>
    <row r="43" spans="1:22" s="219" customFormat="1" ht="25.15" customHeight="1" x14ac:dyDescent="0.2">
      <c r="C43" s="278"/>
      <c r="D43" s="278"/>
      <c r="E43" s="278"/>
      <c r="F43" s="278"/>
      <c r="G43" s="278"/>
      <c r="H43" s="278"/>
      <c r="I43" s="278"/>
      <c r="J43" s="278"/>
      <c r="K43" s="278"/>
      <c r="L43" s="278"/>
      <c r="M43" s="26"/>
      <c r="N43" s="26"/>
      <c r="O43" s="26"/>
      <c r="P43" s="26"/>
      <c r="Q43" s="26"/>
      <c r="R43" s="26"/>
      <c r="S43" s="26"/>
      <c r="T43" s="26"/>
      <c r="U43" s="26"/>
      <c r="V43" s="26"/>
    </row>
    <row r="44" spans="1:22" ht="12" x14ac:dyDescent="0.2">
      <c r="A44" s="27"/>
      <c r="B44" s="27"/>
      <c r="C44" s="39"/>
      <c r="D44" s="97"/>
      <c r="E44" s="26"/>
      <c r="F44" s="26"/>
      <c r="G44" s="26"/>
      <c r="H44" s="26"/>
      <c r="I44" s="26"/>
      <c r="J44" s="26"/>
      <c r="K44" s="26"/>
      <c r="L44" s="26"/>
      <c r="M44" s="26"/>
      <c r="N44" s="26"/>
      <c r="O44" s="26"/>
      <c r="P44" s="26"/>
      <c r="Q44" s="26"/>
      <c r="R44" s="26"/>
      <c r="S44" s="26"/>
      <c r="T44" s="26"/>
      <c r="U44" s="26"/>
      <c r="V44" s="26"/>
    </row>
    <row r="45" spans="1:22" ht="15.75" x14ac:dyDescent="0.2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65" customHeight="1" x14ac:dyDescent="0.2">
      <c r="V46" s="27"/>
    </row>
    <row r="47" spans="1:22" ht="14.65" hidden="1" customHeight="1" x14ac:dyDescent="0.2"/>
    <row r="48" spans="1:22" ht="14.65" hidden="1" customHeight="1" x14ac:dyDescent="0.2"/>
    <row r="49" ht="14.65" hidden="1" customHeight="1" x14ac:dyDescent="0.2"/>
    <row r="50" ht="14.65" hidden="1" customHeight="1" x14ac:dyDescent="0.2"/>
    <row r="51" ht="14.65" hidden="1" customHeight="1" x14ac:dyDescent="0.2"/>
    <row r="52" ht="14.65" hidden="1" customHeight="1" x14ac:dyDescent="0.2"/>
    <row r="53" ht="14.65" hidden="1" customHeight="1" x14ac:dyDescent="0.2"/>
    <row r="54" ht="14.65" hidden="1" customHeight="1" x14ac:dyDescent="0.2"/>
    <row r="55" ht="14.65" hidden="1" customHeight="1" x14ac:dyDescent="0.2"/>
    <row r="56" ht="14.65" hidden="1" customHeight="1" x14ac:dyDescent="0.2"/>
    <row r="57" ht="14.65" hidden="1" customHeight="1" x14ac:dyDescent="0.2"/>
    <row r="58" ht="14.65" hidden="1" customHeight="1" x14ac:dyDescent="0.2"/>
  </sheetData>
  <sheetProtection algorithmName="SHA-512" hashValue="twB5cm/chmumdb86RLEY2UG2z8MtZb+UuPJWv79ihLsX1a6NS7qkogUpHiUxKV9OuZYDDs3t//r0GtFKOuKjPA==" saltValue="yaXPDJWODS2UCnT7CyJakA==" spinCount="100000" sheet="1" objects="1" scenarios="1"/>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70" zoomScaleNormal="70" zoomScaleSheetLayoutView="80" workbookViewId="0">
      <pane ySplit="8" topLeftCell="A132" activePane="bottomLeft" state="frozen"/>
      <selection activeCell="A9" sqref="A9"/>
      <selection pane="bottomLeft" activeCell="L166" sqref="L166"/>
    </sheetView>
  </sheetViews>
  <sheetFormatPr defaultColWidth="0" defaultRowHeight="14.65" customHeight="1" zeroHeight="1" x14ac:dyDescent="0.2"/>
  <cols>
    <col min="1" max="2" width="3.85546875" customWidth="1"/>
    <col min="3" max="3" width="1.7109375" customWidth="1"/>
    <col min="4" max="4" width="71.42578125" customWidth="1"/>
    <col min="5" max="5" width="25.140625" bestFit="1" customWidth="1"/>
    <col min="6" max="7" width="26.5703125" bestFit="1" customWidth="1"/>
    <col min="8" max="8" width="3.7109375" customWidth="1"/>
    <col min="9" max="9" width="71.42578125" customWidth="1"/>
    <col min="10" max="10" width="26.42578125" customWidth="1"/>
    <col min="11" max="12" width="26.5703125" bestFit="1" customWidth="1"/>
    <col min="13" max="13" width="3.7109375" customWidth="1"/>
    <col min="14" max="14" width="71.42578125" customWidth="1"/>
    <col min="15" max="17" width="26.5703125" customWidth="1"/>
    <col min="18" max="18" width="3.7109375" customWidth="1"/>
    <col min="19" max="19" width="71.42578125" customWidth="1"/>
    <col min="20" max="22" width="26.42578125" customWidth="1"/>
    <col min="23" max="23" width="3.5703125" customWidth="1"/>
    <col min="24" max="24" width="71.42578125" customWidth="1"/>
    <col min="25" max="27" width="26.42578125" customWidth="1"/>
    <col min="28" max="28" width="8" customWidth="1"/>
    <col min="29" max="50" width="0" hidden="1" customWidth="1"/>
    <col min="51" max="16384" width="8.7109375" hidden="1"/>
  </cols>
  <sheetData>
    <row r="1" spans="1:28"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2.75" x14ac:dyDescent="0.2">
      <c r="A2" s="109"/>
      <c r="B2" s="109"/>
      <c r="C2" s="116"/>
      <c r="D2" s="111" t="str">
        <f>cstProjectName</f>
        <v>RM 6184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75"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2" x14ac:dyDescent="0.2">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2" x14ac:dyDescent="0.2">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75" x14ac:dyDescent="0.2">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2" x14ac:dyDescent="0.2">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2" x14ac:dyDescent="0.2">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3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ht="15" x14ac:dyDescent="0.2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ht="15" x14ac:dyDescent="0.2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3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ht="15" x14ac:dyDescent="0.2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ht="15" x14ac:dyDescent="0.2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ht="15" x14ac:dyDescent="0.2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3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3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ht="15" x14ac:dyDescent="0.2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149999999999999" customHeight="1" x14ac:dyDescent="0.3">
      <c r="A19" s="144"/>
      <c r="B19" s="144"/>
      <c r="C19" s="27"/>
      <c r="I19" s="11"/>
      <c r="J19" s="27"/>
      <c r="K19" s="27"/>
      <c r="L19" s="27"/>
      <c r="M19" s="27"/>
      <c r="N19" s="11"/>
      <c r="S19" s="11"/>
      <c r="T19" s="27"/>
      <c r="U19" s="27"/>
      <c r="V19" s="27"/>
      <c r="X19" s="71"/>
      <c r="Y19" s="68"/>
      <c r="Z19" s="68"/>
      <c r="AA19" s="68"/>
    </row>
    <row r="20" spans="1:28" ht="18" x14ac:dyDescent="0.25">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2.75" x14ac:dyDescent="0.2">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2" x14ac:dyDescent="0.2">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2" x14ac:dyDescent="0.2">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2" x14ac:dyDescent="0.2">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2" x14ac:dyDescent="0.2">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2" x14ac:dyDescent="0.2">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2" x14ac:dyDescent="0.2">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2" x14ac:dyDescent="0.2">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2" x14ac:dyDescent="0.2">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2" x14ac:dyDescent="0.2">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2" x14ac:dyDescent="0.2">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2" x14ac:dyDescent="0.2">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2" x14ac:dyDescent="0.2">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2" x14ac:dyDescent="0.2">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2" x14ac:dyDescent="0.2">
      <c r="A35" s="144"/>
      <c r="B35" s="144"/>
      <c r="C35" s="27"/>
      <c r="E35" s="15"/>
      <c r="F35" s="15"/>
      <c r="G35" s="15"/>
      <c r="I35" s="27"/>
      <c r="J35" s="15"/>
      <c r="K35" s="15"/>
      <c r="L35" s="15"/>
      <c r="M35" s="27"/>
      <c r="O35" s="15"/>
      <c r="P35" s="15"/>
      <c r="Q35" s="15"/>
      <c r="S35" s="27"/>
      <c r="T35" s="15"/>
      <c r="U35" s="15"/>
      <c r="V35" s="15"/>
      <c r="X35" s="27"/>
      <c r="Y35" s="15"/>
      <c r="Z35" s="15"/>
      <c r="AA35" s="15"/>
    </row>
    <row r="36" spans="1:28" ht="12" x14ac:dyDescent="0.2">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2" x14ac:dyDescent="0.2">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2" x14ac:dyDescent="0.2">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2" x14ac:dyDescent="0.2">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2" x14ac:dyDescent="0.2">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2" x14ac:dyDescent="0.2">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2" x14ac:dyDescent="0.2">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2" x14ac:dyDescent="0.2">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2" x14ac:dyDescent="0.2">
      <c r="A44" s="144"/>
      <c r="B44" s="144"/>
      <c r="C44" s="27"/>
      <c r="E44" s="15"/>
      <c r="F44" s="15"/>
      <c r="G44" s="15"/>
      <c r="I44" s="27"/>
      <c r="J44" s="15"/>
      <c r="K44" s="15"/>
      <c r="L44" s="15"/>
      <c r="M44" s="27"/>
      <c r="O44" s="15"/>
      <c r="P44" s="15"/>
      <c r="Q44" s="15"/>
      <c r="S44" s="27"/>
      <c r="T44" s="15"/>
      <c r="U44" s="15"/>
      <c r="V44" s="15"/>
      <c r="X44" s="27"/>
      <c r="Y44" s="15"/>
      <c r="Z44" s="15"/>
      <c r="AA44" s="15"/>
    </row>
    <row r="45" spans="1:28" ht="12" x14ac:dyDescent="0.2">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2" x14ac:dyDescent="0.2">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2" x14ac:dyDescent="0.2">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2" x14ac:dyDescent="0.2">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2" x14ac:dyDescent="0.2">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2" x14ac:dyDescent="0.2">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2" x14ac:dyDescent="0.2">
      <c r="A51" s="144"/>
      <c r="B51" s="144"/>
      <c r="C51" s="27"/>
      <c r="E51" s="15"/>
      <c r="F51" s="15"/>
      <c r="G51" s="15"/>
      <c r="I51" s="27"/>
      <c r="J51" s="15"/>
      <c r="K51" s="15"/>
      <c r="L51" s="15"/>
      <c r="M51" s="27"/>
      <c r="O51" s="15"/>
      <c r="P51" s="15"/>
      <c r="Q51" s="15"/>
      <c r="S51" s="27"/>
      <c r="T51" s="15"/>
      <c r="U51" s="15"/>
      <c r="V51" s="15"/>
      <c r="X51" s="27"/>
      <c r="Y51" s="15"/>
      <c r="Z51" s="15"/>
      <c r="AA51" s="15"/>
    </row>
    <row r="52" spans="1:28" ht="15" x14ac:dyDescent="0.2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ht="15" x14ac:dyDescent="0.2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2" x14ac:dyDescent="0.2">
      <c r="A54" s="144"/>
      <c r="B54" s="144"/>
      <c r="C54" s="27"/>
      <c r="E54" s="15"/>
      <c r="F54" s="15"/>
      <c r="G54" s="15"/>
      <c r="I54" s="27"/>
      <c r="J54" s="15"/>
      <c r="K54" s="15"/>
      <c r="L54" s="15"/>
      <c r="M54" s="27"/>
      <c r="O54" s="15"/>
      <c r="P54" s="15"/>
      <c r="Q54" s="15"/>
      <c r="S54" s="27"/>
      <c r="T54" s="15"/>
      <c r="U54" s="15"/>
      <c r="V54" s="15"/>
      <c r="X54" s="27"/>
      <c r="Y54" s="15"/>
      <c r="Z54" s="15"/>
      <c r="AA54" s="15"/>
    </row>
    <row r="55" spans="1:28" ht="12.75" x14ac:dyDescent="0.2">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2" x14ac:dyDescent="0.2">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2" x14ac:dyDescent="0.2">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2" x14ac:dyDescent="0.2">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2" x14ac:dyDescent="0.2">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2" x14ac:dyDescent="0.2">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2" x14ac:dyDescent="0.2">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2" x14ac:dyDescent="0.2">
      <c r="A62" s="144"/>
      <c r="B62" s="144"/>
      <c r="C62" s="27"/>
      <c r="E62" s="17"/>
      <c r="F62" s="17"/>
      <c r="G62" s="17"/>
      <c r="I62" s="27"/>
      <c r="J62" s="17"/>
      <c r="K62" s="17"/>
      <c r="L62" s="17"/>
      <c r="M62" s="27"/>
      <c r="O62" s="17"/>
      <c r="P62" s="17"/>
      <c r="Q62" s="17"/>
      <c r="S62" s="27"/>
      <c r="T62" s="17"/>
      <c r="U62" s="17"/>
      <c r="V62" s="17"/>
      <c r="X62" s="27"/>
      <c r="Y62" s="17"/>
      <c r="Z62" s="17"/>
      <c r="AA62" s="17"/>
    </row>
    <row r="63" spans="1:28" ht="12" x14ac:dyDescent="0.2">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2" x14ac:dyDescent="0.2">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2" x14ac:dyDescent="0.2">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2" x14ac:dyDescent="0.2">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2" x14ac:dyDescent="0.2">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2" x14ac:dyDescent="0.2">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2" x14ac:dyDescent="0.2">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2" x14ac:dyDescent="0.2">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2" x14ac:dyDescent="0.2">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2" x14ac:dyDescent="0.2">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2" x14ac:dyDescent="0.2">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2" x14ac:dyDescent="0.2">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2" x14ac:dyDescent="0.2">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2" x14ac:dyDescent="0.2">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2" x14ac:dyDescent="0.2">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2" x14ac:dyDescent="0.2">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2" x14ac:dyDescent="0.2">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2" x14ac:dyDescent="0.2">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2" x14ac:dyDescent="0.2">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2" x14ac:dyDescent="0.2">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2" x14ac:dyDescent="0.2">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2" x14ac:dyDescent="0.2">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2" x14ac:dyDescent="0.2">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2" x14ac:dyDescent="0.2">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2" x14ac:dyDescent="0.2">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2" x14ac:dyDescent="0.2">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2" x14ac:dyDescent="0.2">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2" x14ac:dyDescent="0.2">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2" x14ac:dyDescent="0.2">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2" x14ac:dyDescent="0.2">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2" x14ac:dyDescent="0.2">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2" x14ac:dyDescent="0.2">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2" x14ac:dyDescent="0.2">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2" x14ac:dyDescent="0.2">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2" x14ac:dyDescent="0.2">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2" x14ac:dyDescent="0.2">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2" x14ac:dyDescent="0.2">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2" x14ac:dyDescent="0.2">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2" x14ac:dyDescent="0.2">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2" x14ac:dyDescent="0.2">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2" x14ac:dyDescent="0.2">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2" x14ac:dyDescent="0.2">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2" x14ac:dyDescent="0.2">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2" x14ac:dyDescent="0.2">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2" x14ac:dyDescent="0.2">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2" x14ac:dyDescent="0.2">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2" x14ac:dyDescent="0.2">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2" x14ac:dyDescent="0.2">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2" x14ac:dyDescent="0.2">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2" x14ac:dyDescent="0.2">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2" x14ac:dyDescent="0.2">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2" x14ac:dyDescent="0.2">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2" x14ac:dyDescent="0.2">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2" x14ac:dyDescent="0.2">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2" x14ac:dyDescent="0.2">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2" x14ac:dyDescent="0.2">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2" x14ac:dyDescent="0.2">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2" x14ac:dyDescent="0.2">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2" x14ac:dyDescent="0.2">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2" x14ac:dyDescent="0.2">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2" x14ac:dyDescent="0.2">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2" x14ac:dyDescent="0.2">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2" x14ac:dyDescent="0.2">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2" x14ac:dyDescent="0.2">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2" x14ac:dyDescent="0.2">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2" x14ac:dyDescent="0.2">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2" x14ac:dyDescent="0.2">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2" x14ac:dyDescent="0.2">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2" x14ac:dyDescent="0.2">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2" x14ac:dyDescent="0.2">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2" x14ac:dyDescent="0.2">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2" x14ac:dyDescent="0.2">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2" x14ac:dyDescent="0.2">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2" x14ac:dyDescent="0.2">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2" x14ac:dyDescent="0.2">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2">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2">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2" x14ac:dyDescent="0.2">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2" x14ac:dyDescent="0.2">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2" x14ac:dyDescent="0.2">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2" x14ac:dyDescent="0.2">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2.75" x14ac:dyDescent="0.2">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2" x14ac:dyDescent="0.2">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2" x14ac:dyDescent="0.2">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2" x14ac:dyDescent="0.2">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2" x14ac:dyDescent="0.2">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2" x14ac:dyDescent="0.2">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2" x14ac:dyDescent="0.2">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2.75" x14ac:dyDescent="0.2">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2.75" x14ac:dyDescent="0.2">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2" x14ac:dyDescent="0.2">
      <c r="A153" s="144"/>
      <c r="B153" s="144"/>
      <c r="C153" s="27"/>
      <c r="I153" s="27"/>
      <c r="J153" s="27"/>
      <c r="K153" s="27"/>
      <c r="L153" s="27"/>
      <c r="M153" s="27"/>
      <c r="S153" s="27"/>
      <c r="T153" s="27"/>
      <c r="U153" s="27"/>
      <c r="V153" s="27"/>
      <c r="X153" s="68"/>
      <c r="Y153" s="68"/>
      <c r="Z153" s="68"/>
      <c r="AA153" s="68"/>
    </row>
    <row r="154" spans="1:28" ht="12" x14ac:dyDescent="0.2">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2" x14ac:dyDescent="0.2">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2" x14ac:dyDescent="0.2">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2" x14ac:dyDescent="0.2">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5" x14ac:dyDescent="0.2">
      <c r="A158" s="144"/>
      <c r="B158" s="144"/>
      <c r="C158" s="27"/>
      <c r="D158" s="91" t="s">
        <v>249</v>
      </c>
      <c r="E158" s="141"/>
      <c r="F158" s="141"/>
      <c r="G158" s="141"/>
      <c r="H158" s="27"/>
      <c r="I158" s="146"/>
      <c r="J158" s="27"/>
      <c r="K158" s="27"/>
      <c r="L158" s="27"/>
      <c r="M158" s="27"/>
      <c r="N158" s="91" t="s">
        <v>249</v>
      </c>
      <c r="O158" s="141"/>
      <c r="P158" s="141"/>
      <c r="Q158" s="141"/>
      <c r="R158" s="27"/>
      <c r="S158" s="146"/>
      <c r="T158" s="27"/>
      <c r="U158" s="27"/>
      <c r="V158" s="27"/>
      <c r="W158" s="27"/>
      <c r="X158" s="91" t="s">
        <v>249</v>
      </c>
      <c r="Y158" s="141"/>
      <c r="Z158" s="141"/>
      <c r="AA158" s="141"/>
    </row>
    <row r="159" spans="1:28" ht="12" x14ac:dyDescent="0.2">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6">IF((O117+O116+O123+O115 +O118 +O126+  O101+O96+O97+O94+O102+O103 - O89-O88-O85-O87)/(O34+   IF(O36&lt;0,O36,0)   -   O52)&lt;0,0,(O117+O116+O123+O115 +O118 +O126+  O101+O96+O97+O94+O102+O103 - O89-O88-O85-O87)/(O34+IF(O36&lt;0,O36,0) -O52))</f>
        <v>#DIV/0!</v>
      </c>
      <c r="P159" s="150" t="e">
        <f t="shared" si="146"/>
        <v>#DIV/0!</v>
      </c>
      <c r="Q159" s="150" t="e">
        <f t="shared" si="146"/>
        <v>#DIV/0!</v>
      </c>
      <c r="R159" s="27"/>
      <c r="S159" s="146"/>
      <c r="T159" s="27"/>
      <c r="U159" s="27"/>
      <c r="V159" s="27"/>
      <c r="W159" s="27"/>
      <c r="X159" s="91" t="s">
        <v>76</v>
      </c>
      <c r="Y159" s="150" t="e">
        <f t="shared" ref="Y159:AA159" si="147">IF((Y117+Y116+Y123+Y115 +Y118 +Y126+  Y101+Y96+Y97+Y94+Y102+Y103 - Y89-Y88-Y85-Y87)/(Y34+   IF(Y36&lt;0,Y36,0)   -   Y52)&lt;0,0,(Y117+Y116+Y123+Y115 +Y118 +Y126+  Y101+Y96+Y97+Y94+Y102+Y103 - Y89-Y88-Y85-Y87)/(Y34+IF(Y36&lt;0,Y36,0) -Y52))</f>
        <v>#DIV/0!</v>
      </c>
      <c r="Z159" s="150" t="e">
        <f t="shared" si="147"/>
        <v>#DIV/0!</v>
      </c>
      <c r="AA159" s="150" t="e">
        <f t="shared" si="147"/>
        <v>#DIV/0!</v>
      </c>
    </row>
    <row r="160" spans="1:28" ht="12" x14ac:dyDescent="0.2">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48">IF(((F117+F116+F123+F115 +F118 +F126+  F101+F96+F97+F94+F102+F103 - F89-F88-F85-F87)-(F70-F119))/(F34+IF(F36&lt;0,F36,0)-F52)&lt;0,0,((F117+F116+F123+F115 +F118 +F126+  F101+F96+F97+F94+F102+F103 - F89-F88-F85-F87)-(F70-F119))/(F34+IF(F36&lt;0,F36,0)-F52))</f>
        <v>#DIV/0!</v>
      </c>
      <c r="G160" s="150" t="e">
        <f t="shared" si="148"/>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49">IF(((P117+P116+P123+P115 +P118 +P126+  P101+P96+P97+P94+P102+P103 - P89-P88-P85-P87)-(P70-P119))/(P34+IF(P36&lt;0,P36,0)-P52)&lt;0,0,((P117+P116+P123+P115 +P118 +P126+  P101+P96+P97+P94+P102+P103 - P89-P88-P85-P87)-(P70-P119))/(P34+IF(P36&lt;0,P36,0)-P52))</f>
        <v>#DIV/0!</v>
      </c>
      <c r="Q160" s="150" t="e">
        <f t="shared" si="149"/>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0">IF(((Z117+Z116+Z123+Z115 +Z118 +Z126+  Z101+Z96+Z97+Z94+Z102+Z103 - Z89-Z88-Z85-Z87)-(Z70-Z119))/(Z34+IF(Z36&lt;0,Z36,0)-Z52)&lt;0,0,((Z117+Z116+Z123+Z115 +Z118 +Z126+  Z101+Z96+Z97+Z94+Z102+Z103 - Z89-Z88-Z85-Z87)-(Z70-Z119))/(Z34+IF(Z36&lt;0,Z36,0)-Z52))</f>
        <v>#DIV/0!</v>
      </c>
      <c r="AA160" s="150" t="e">
        <f t="shared" si="150"/>
        <v>#DIV/0!</v>
      </c>
    </row>
    <row r="161" spans="1:28" ht="12" x14ac:dyDescent="0.2">
      <c r="A161" s="144"/>
      <c r="B161" s="144"/>
      <c r="C161" s="27"/>
      <c r="D161" s="91" t="s">
        <v>74</v>
      </c>
      <c r="E161" s="150" t="e">
        <f>(E34+ IF(E36&lt;0,E36,0) +E40)/-(E37+E38)</f>
        <v>#DIV/0!</v>
      </c>
      <c r="F161" s="150" t="e">
        <f t="shared" ref="F161:G161" si="151">(F34+ IF(F36&lt;0,F36,0) +F40)/-(F37+F38)</f>
        <v>#DIV/0!</v>
      </c>
      <c r="G161" s="150" t="e">
        <f t="shared" si="151"/>
        <v>#DIV/0!</v>
      </c>
      <c r="H161" s="27"/>
      <c r="I161" s="146"/>
      <c r="J161" s="27"/>
      <c r="K161" s="27"/>
      <c r="L161" s="27"/>
      <c r="M161" s="27"/>
      <c r="N161" s="91" t="s">
        <v>74</v>
      </c>
      <c r="O161" s="150" t="e">
        <f t="shared" ref="O161:Q161" si="152">(O34+ IF(O36&lt;0,O36,0) +O40)/-(O37+O38)</f>
        <v>#DIV/0!</v>
      </c>
      <c r="P161" s="150" t="e">
        <f t="shared" si="152"/>
        <v>#DIV/0!</v>
      </c>
      <c r="Q161" s="150" t="e">
        <f t="shared" si="152"/>
        <v>#DIV/0!</v>
      </c>
      <c r="R161" s="27"/>
      <c r="S161" s="146"/>
      <c r="T161" s="27"/>
      <c r="U161" s="27"/>
      <c r="V161" s="27"/>
      <c r="W161" s="27"/>
      <c r="X161" s="91" t="s">
        <v>74</v>
      </c>
      <c r="Y161" s="150" t="e">
        <f t="shared" ref="Y161:AA161" si="153">(Y34+ IF(Y36&lt;0,Y36,0) +Y40)/-(Y37+Y38)</f>
        <v>#DIV/0!</v>
      </c>
      <c r="Z161" s="150" t="e">
        <f t="shared" si="153"/>
        <v>#DIV/0!</v>
      </c>
      <c r="AA161" s="150" t="e">
        <f t="shared" si="153"/>
        <v>#DIV/0!</v>
      </c>
    </row>
    <row r="162" spans="1:28" ht="12" x14ac:dyDescent="0.2">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4">(O91-O75)/O109</f>
        <v>#DIV/0!</v>
      </c>
      <c r="P162" s="150" t="e">
        <f t="shared" si="154"/>
        <v>#DIV/0!</v>
      </c>
      <c r="Q162" s="150" t="e">
        <f t="shared" si="154"/>
        <v>#DIV/0!</v>
      </c>
      <c r="R162" s="27"/>
      <c r="S162" s="146"/>
      <c r="T162" s="27"/>
      <c r="U162" s="27"/>
      <c r="V162" s="27"/>
      <c r="W162" s="27"/>
      <c r="X162" s="91" t="s">
        <v>77</v>
      </c>
      <c r="Y162" s="150" t="e">
        <f t="shared" ref="Y162:AA162" si="155">(Y91-Y75)/Y109</f>
        <v>#DIV/0!</v>
      </c>
      <c r="Z162" s="150" t="e">
        <f t="shared" si="155"/>
        <v>#DIV/0!</v>
      </c>
      <c r="AA162" s="150" t="e">
        <f t="shared" si="155"/>
        <v>#DIV/0!</v>
      </c>
    </row>
    <row r="163" spans="1:28" ht="12" x14ac:dyDescent="0.2">
      <c r="A163" s="144"/>
      <c r="B163" s="144"/>
      <c r="C163" s="27"/>
      <c r="D163" s="91" t="s">
        <v>78</v>
      </c>
      <c r="E163" s="150">
        <f>E134</f>
        <v>0</v>
      </c>
      <c r="F163" s="150">
        <f>F134</f>
        <v>0</v>
      </c>
      <c r="G163" s="150">
        <f>G134</f>
        <v>0</v>
      </c>
      <c r="H163" s="27"/>
      <c r="I163" s="146"/>
      <c r="J163" s="27"/>
      <c r="K163" s="27"/>
      <c r="L163" s="27"/>
      <c r="M163" s="27"/>
      <c r="N163" s="91" t="s">
        <v>78</v>
      </c>
      <c r="O163" s="150">
        <f t="shared" ref="O163:Q163" si="156">O134</f>
        <v>0</v>
      </c>
      <c r="P163" s="150">
        <f t="shared" si="156"/>
        <v>0</v>
      </c>
      <c r="Q163" s="150">
        <f t="shared" si="156"/>
        <v>0</v>
      </c>
      <c r="R163" s="27"/>
      <c r="S163" s="146"/>
      <c r="T163" s="27"/>
      <c r="U163" s="27"/>
      <c r="V163" s="27"/>
      <c r="W163" s="27"/>
      <c r="X163" s="91" t="s">
        <v>78</v>
      </c>
      <c r="Y163" s="150">
        <f t="shared" ref="Y163:AA163" si="157">Y134</f>
        <v>0</v>
      </c>
      <c r="Z163" s="150">
        <f t="shared" si="157"/>
        <v>0</v>
      </c>
      <c r="AA163" s="150">
        <f t="shared" si="157"/>
        <v>0</v>
      </c>
    </row>
    <row r="164" spans="1:28" ht="12" x14ac:dyDescent="0.2">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58">(O81+O82+O66+O67+O138)/(O58+O57+O59+O60+O91)</f>
        <v>#DIV/0!</v>
      </c>
      <c r="P164" s="151" t="e">
        <f t="shared" si="158"/>
        <v>#DIV/0!</v>
      </c>
      <c r="Q164" s="151" t="e">
        <f t="shared" si="158"/>
        <v>#DIV/0!</v>
      </c>
      <c r="R164" s="27"/>
      <c r="S164" s="146"/>
      <c r="T164" s="27"/>
      <c r="U164" s="27"/>
      <c r="V164" s="27"/>
      <c r="W164" s="27"/>
      <c r="X164" s="91" t="s">
        <v>79</v>
      </c>
      <c r="Y164" s="151" t="e">
        <f t="shared" ref="Y164:AA164" si="159">(Y81+Y82+Y66+Y67+Y138)/(Y58+Y57+Y59+Y60+Y91)</f>
        <v>#DIV/0!</v>
      </c>
      <c r="Z164" s="151" t="e">
        <f t="shared" si="159"/>
        <v>#DIV/0!</v>
      </c>
      <c r="AA164" s="151" t="e">
        <f t="shared" si="159"/>
        <v>#DIV/0!</v>
      </c>
    </row>
    <row r="165" spans="1:28" ht="12" x14ac:dyDescent="0.2">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2" x14ac:dyDescent="0.2">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2" x14ac:dyDescent="0.2">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2" x14ac:dyDescent="0.2">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2" x14ac:dyDescent="0.2">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5" x14ac:dyDescent="0.2">
      <c r="A170" s="144"/>
      <c r="B170" s="144"/>
      <c r="C170" s="27"/>
      <c r="D170" s="27" t="s">
        <v>249</v>
      </c>
      <c r="E170" s="141"/>
      <c r="F170" s="141"/>
      <c r="G170" s="141"/>
      <c r="H170" s="27"/>
      <c r="I170" s="146"/>
      <c r="J170" s="27"/>
      <c r="K170" s="27"/>
      <c r="L170" s="27"/>
      <c r="M170" s="27"/>
      <c r="N170" s="27" t="s">
        <v>249</v>
      </c>
      <c r="O170" s="141"/>
      <c r="P170" s="141"/>
      <c r="Q170" s="141"/>
      <c r="R170" s="27"/>
      <c r="S170" s="146"/>
      <c r="T170" s="27"/>
      <c r="U170" s="27"/>
      <c r="V170" s="27"/>
      <c r="W170" s="27"/>
      <c r="X170" s="27" t="s">
        <v>249</v>
      </c>
      <c r="Y170" s="141"/>
      <c r="Z170" s="141"/>
      <c r="AA170" s="141"/>
    </row>
    <row r="171" spans="1:28" ht="12" x14ac:dyDescent="0.2">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2" x14ac:dyDescent="0.2">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2" x14ac:dyDescent="0.2">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2" x14ac:dyDescent="0.2">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2" x14ac:dyDescent="0.2">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2" x14ac:dyDescent="0.2">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2" x14ac:dyDescent="0.2">
      <c r="A177" s="144"/>
      <c r="B177" s="144"/>
      <c r="C177" s="27"/>
      <c r="I177" s="146"/>
      <c r="J177" s="27"/>
      <c r="K177" s="27"/>
      <c r="L177" s="27"/>
      <c r="M177" s="27"/>
      <c r="S177" s="146"/>
      <c r="T177" s="27"/>
      <c r="U177" s="27"/>
      <c r="V177" s="27"/>
    </row>
    <row r="178" spans="1:28" ht="15.75" x14ac:dyDescent="0.2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65" customHeight="1" x14ac:dyDescent="0.2"/>
    <row r="180" spans="1:28" ht="14.65" hidden="1" customHeight="1" x14ac:dyDescent="0.2"/>
    <row r="181" spans="1:28" ht="14.65" hidden="1" customHeight="1" x14ac:dyDescent="0.2"/>
    <row r="182" spans="1:28" ht="14.65" hidden="1" customHeight="1" x14ac:dyDescent="0.2"/>
    <row r="183" spans="1:28" ht="14.65" hidden="1" customHeight="1" x14ac:dyDescent="0.2"/>
    <row r="184" spans="1:28" ht="14.65" hidden="1" customHeight="1" x14ac:dyDescent="0.2"/>
    <row r="185" spans="1:28" ht="14.65" hidden="1" customHeight="1" x14ac:dyDescent="0.2"/>
    <row r="186" spans="1:28" ht="14.65" hidden="1" customHeight="1" x14ac:dyDescent="0.2"/>
    <row r="187" spans="1:28" ht="14.65" hidden="1" customHeight="1" x14ac:dyDescent="0.2"/>
    <row r="188" spans="1:28" ht="14.65" hidden="1" customHeight="1" x14ac:dyDescent="0.2"/>
    <row r="189" spans="1:28" ht="14.65" hidden="1" customHeight="1" x14ac:dyDescent="0.2"/>
    <row r="190" spans="1:28" ht="14.65" hidden="1" customHeight="1" x14ac:dyDescent="0.2"/>
    <row r="191" spans="1:28" ht="14.65" hidden="1" customHeight="1" x14ac:dyDescent="0.2"/>
    <row r="192" spans="1:28" ht="14.65" hidden="1" customHeight="1" x14ac:dyDescent="0.2"/>
    <row r="193" ht="14.65" hidden="1" customHeight="1" x14ac:dyDescent="0.2"/>
    <row r="194" ht="14.65" hidden="1" customHeight="1" x14ac:dyDescent="0.2"/>
    <row r="195" ht="14.65" hidden="1" customHeight="1" x14ac:dyDescent="0.2"/>
    <row r="196" ht="14.65" hidden="1" customHeight="1" x14ac:dyDescent="0.2"/>
  </sheetData>
  <sheetProtection algorithmName="SHA-512" hashValue="fMD+A/Oo3RqE+Yv+H7aww6vMhTOV+u4H1Kd5zBCAvAkifEtdQb6vM6SXyaNi5trTlFxtqbFjoGziQOUE0BPnfA==" saltValue="xFELwYWT2HRib7qgpmC/M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1:E174 E172:G173">
    <cfRule type="expression" dxfId="398" priority="1051" stopIfTrue="1">
      <formula>E171="R"</formula>
    </cfRule>
    <cfRule type="expression" dxfId="397" priority="1052" stopIfTrue="1">
      <formula>E171="A"</formula>
    </cfRule>
    <cfRule type="expression" dxfId="396" priority="1053" stopIfTrue="1">
      <formula>E171="G"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69 E172:G173 E171:E174">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1:F174">
    <cfRule type="expression" dxfId="386" priority="188" stopIfTrue="1">
      <formula>F171="R"</formula>
    </cfRule>
    <cfRule type="expression" dxfId="385" priority="189" stopIfTrue="1">
      <formula>F171="A"</formula>
    </cfRule>
    <cfRule type="expression" dxfId="384" priority="190" stopIfTrue="1">
      <formula>F171="G"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69 F171: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1:G174">
    <cfRule type="expression" dxfId="371" priority="176" stopIfTrue="1">
      <formula>G171="R"</formula>
    </cfRule>
    <cfRule type="expression" dxfId="370" priority="177" stopIfTrue="1">
      <formula>G171="A"</formula>
    </cfRule>
    <cfRule type="expression" dxfId="369" priority="178" stopIfTrue="1">
      <formula>G171="G"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69 G171: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1:Q171 O174:Q174">
    <cfRule type="expression" dxfId="359" priority="164" stopIfTrue="1">
      <formula>O171="R"</formula>
    </cfRule>
    <cfRule type="expression" dxfId="358" priority="165" stopIfTrue="1">
      <formula>O171="A"</formula>
    </cfRule>
    <cfRule type="expression" dxfId="357" priority="166" stopIfTrue="1">
      <formula>O171="G"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69 O174:Q174 O171:Q171">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1:AA171 Y174:AA174">
    <cfRule type="expression" dxfId="347" priority="152" stopIfTrue="1">
      <formula>Y171="R"</formula>
    </cfRule>
    <cfRule type="expression" dxfId="346" priority="153" stopIfTrue="1">
      <formula>Y171="A"</formula>
    </cfRule>
    <cfRule type="expression" dxfId="345" priority="154" stopIfTrue="1">
      <formula>Y171="G"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69 Y174:AA174 Y171:AA171">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65" customHeight="1" zeroHeight="1" x14ac:dyDescent="0.2"/>
  <cols>
    <col min="1" max="1" width="4.28515625" customWidth="1"/>
    <col min="2" max="2" width="6" customWidth="1"/>
    <col min="3" max="3" width="1.7109375" customWidth="1"/>
    <col min="4" max="4" width="77" bestFit="1" customWidth="1"/>
    <col min="5" max="13" width="26.42578125" customWidth="1"/>
    <col min="14" max="14" width="3.7109375" customWidth="1"/>
    <col min="15" max="15" width="71.42578125" customWidth="1"/>
    <col min="16" max="24" width="26.42578125" customWidth="1"/>
    <col min="25" max="25" width="3.7109375" customWidth="1"/>
    <col min="26" max="26" width="71.42578125" customWidth="1"/>
    <col min="27" max="29" width="26.42578125" customWidth="1"/>
    <col min="30" max="30" width="3.7109375" customWidth="1"/>
    <col min="31" max="31" width="71.42578125" customWidth="1"/>
    <col min="32" max="40" width="26.42578125" customWidth="1"/>
    <col min="41" max="41" width="4.7109375" customWidth="1"/>
    <col min="42" max="42" width="71.42578125" customWidth="1"/>
    <col min="43" max="45" width="26.42578125" customWidth="1"/>
    <col min="46" max="46" width="8.7109375" customWidth="1"/>
    <col min="47" max="60" width="0" hidden="1" customWidth="1"/>
    <col min="61" max="16384" width="8.7109375" hidden="1"/>
  </cols>
  <sheetData>
    <row r="1" spans="1:46"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2"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2.75" x14ac:dyDescent="0.2">
      <c r="A3" s="109"/>
      <c r="B3" s="109"/>
      <c r="C3" s="109"/>
      <c r="D3" s="111" t="str">
        <f>cstProjectName</f>
        <v>RM 6184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75"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2" x14ac:dyDescent="0.2">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2" x14ac:dyDescent="0.2">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75" x14ac:dyDescent="0.2">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2" x14ac:dyDescent="0.2">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3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ht="15" x14ac:dyDescent="0.2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15" x14ac:dyDescent="0.2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3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ht="15" x14ac:dyDescent="0.2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ht="15" x14ac:dyDescent="0.2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ht="15" x14ac:dyDescent="0.2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3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3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3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25" x14ac:dyDescent="0.3">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25">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2.75" x14ac:dyDescent="0.2">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2" x14ac:dyDescent="0.2">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2" x14ac:dyDescent="0.2">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2" x14ac:dyDescent="0.2">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2" x14ac:dyDescent="0.2">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2" x14ac:dyDescent="0.2">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4" x14ac:dyDescent="0.2">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2" x14ac:dyDescent="0.2">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2" x14ac:dyDescent="0.2">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2" x14ac:dyDescent="0.2">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2" x14ac:dyDescent="0.2">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2" x14ac:dyDescent="0.2">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2" x14ac:dyDescent="0.2">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2" x14ac:dyDescent="0.2">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2" x14ac:dyDescent="0.2">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2" x14ac:dyDescent="0.2">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2" x14ac:dyDescent="0.2">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2" x14ac:dyDescent="0.2">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2" x14ac:dyDescent="0.2">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2" x14ac:dyDescent="0.2">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2" x14ac:dyDescent="0.2">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2"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2" x14ac:dyDescent="0.2">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2" x14ac:dyDescent="0.2">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2" x14ac:dyDescent="0.2">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2" x14ac:dyDescent="0.2">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2" x14ac:dyDescent="0.2">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2" x14ac:dyDescent="0.2">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2" x14ac:dyDescent="0.2">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2" x14ac:dyDescent="0.2">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2" x14ac:dyDescent="0.2">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2" x14ac:dyDescent="0.2">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2" x14ac:dyDescent="0.2">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2" x14ac:dyDescent="0.2">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ht="15" x14ac:dyDescent="0.2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2" x14ac:dyDescent="0.2">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2.75" x14ac:dyDescent="0.2">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2" x14ac:dyDescent="0.2">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2" x14ac:dyDescent="0.2">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2" x14ac:dyDescent="0.2">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2" x14ac:dyDescent="0.2">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2" x14ac:dyDescent="0.2">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2" x14ac:dyDescent="0.2">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2" x14ac:dyDescent="0.2">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2" x14ac:dyDescent="0.2">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2" x14ac:dyDescent="0.2">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2" x14ac:dyDescent="0.2">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2" x14ac:dyDescent="0.2">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2" x14ac:dyDescent="0.2">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2" x14ac:dyDescent="0.2">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2" x14ac:dyDescent="0.2">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2" x14ac:dyDescent="0.2">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2" x14ac:dyDescent="0.2">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2" x14ac:dyDescent="0.2">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2" x14ac:dyDescent="0.2">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2" x14ac:dyDescent="0.2">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2" x14ac:dyDescent="0.2">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2" x14ac:dyDescent="0.2">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2" x14ac:dyDescent="0.2">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2" x14ac:dyDescent="0.2">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2" x14ac:dyDescent="0.2">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2" x14ac:dyDescent="0.2">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2" x14ac:dyDescent="0.2">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2" x14ac:dyDescent="0.2">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2" x14ac:dyDescent="0.2">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2" x14ac:dyDescent="0.2">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2" x14ac:dyDescent="0.2">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2" x14ac:dyDescent="0.2">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2" x14ac:dyDescent="0.2">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2" x14ac:dyDescent="0.2">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2" x14ac:dyDescent="0.2">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2" x14ac:dyDescent="0.2">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2" x14ac:dyDescent="0.2">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2" x14ac:dyDescent="0.2">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2" x14ac:dyDescent="0.2">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2" x14ac:dyDescent="0.2">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2" x14ac:dyDescent="0.2">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2" x14ac:dyDescent="0.2">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2" x14ac:dyDescent="0.2">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2" x14ac:dyDescent="0.2">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2" x14ac:dyDescent="0.2">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2" x14ac:dyDescent="0.2">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2" x14ac:dyDescent="0.2">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2" x14ac:dyDescent="0.2">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2" x14ac:dyDescent="0.2">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2" x14ac:dyDescent="0.2">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2" x14ac:dyDescent="0.2">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2" x14ac:dyDescent="0.2">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2" x14ac:dyDescent="0.2">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2" x14ac:dyDescent="0.2">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2" x14ac:dyDescent="0.2">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2" x14ac:dyDescent="0.2">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2" x14ac:dyDescent="0.2">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2" x14ac:dyDescent="0.2">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2" x14ac:dyDescent="0.2">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2">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2">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2" x14ac:dyDescent="0.2">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2"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2" x14ac:dyDescent="0.2">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2" x14ac:dyDescent="0.2">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2.75" x14ac:dyDescent="0.2">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2" x14ac:dyDescent="0.2">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2" x14ac:dyDescent="0.2">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2" x14ac:dyDescent="0.2">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2" x14ac:dyDescent="0.2">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2" x14ac:dyDescent="0.2">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2" x14ac:dyDescent="0.2">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2.75" x14ac:dyDescent="0.2">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2.75" x14ac:dyDescent="0.2">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2" x14ac:dyDescent="0.2">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2" x14ac:dyDescent="0.2">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ht="15" x14ac:dyDescent="0.2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2" x14ac:dyDescent="0.2">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2" x14ac:dyDescent="0.2">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2" x14ac:dyDescent="0.2">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2" x14ac:dyDescent="0.2">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2" x14ac:dyDescent="0.2">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2" x14ac:dyDescent="0.2">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2" x14ac:dyDescent="0.2">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2" x14ac:dyDescent="0.2">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2" x14ac:dyDescent="0.2">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2" x14ac:dyDescent="0.2">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2" x14ac:dyDescent="0.2">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ht="15" x14ac:dyDescent="0.2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2" x14ac:dyDescent="0.2">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2" x14ac:dyDescent="0.2">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2" x14ac:dyDescent="0.2">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2" x14ac:dyDescent="0.2">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2" x14ac:dyDescent="0.2">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2" x14ac:dyDescent="0.2">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2" x14ac:dyDescent="0.2">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2" x14ac:dyDescent="0.2">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2" x14ac:dyDescent="0.2">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2" x14ac:dyDescent="0.2">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75" x14ac:dyDescent="0.2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65" customHeight="1" x14ac:dyDescent="0.2"/>
    <row r="158" spans="1:46" ht="14.65" hidden="1" customHeight="1" x14ac:dyDescent="0.2"/>
    <row r="159" spans="1:46" ht="14.65" hidden="1" customHeight="1" x14ac:dyDescent="0.2"/>
    <row r="160" spans="1:46" ht="14.65" hidden="1" customHeight="1" x14ac:dyDescent="0.2"/>
    <row r="161" ht="14.65" hidden="1" customHeight="1" x14ac:dyDescent="0.2"/>
    <row r="162" ht="14.65" hidden="1" customHeight="1" x14ac:dyDescent="0.2"/>
    <row r="163" ht="14.65" hidden="1" customHeight="1" x14ac:dyDescent="0.2"/>
    <row r="164" ht="14.65" hidden="1" customHeight="1" x14ac:dyDescent="0.2"/>
    <row r="165" ht="14.65" hidden="1" customHeight="1" x14ac:dyDescent="0.2"/>
    <row r="166" ht="14.65" hidden="1" customHeight="1" x14ac:dyDescent="0.2"/>
    <row r="167" ht="14.65" hidden="1" customHeight="1" x14ac:dyDescent="0.2"/>
    <row r="168" ht="14.65" hidden="1" customHeight="1" x14ac:dyDescent="0.2"/>
    <row r="169" ht="14.65" hidden="1" customHeight="1" x14ac:dyDescent="0.2"/>
    <row r="170" ht="14.65" hidden="1" customHeight="1" x14ac:dyDescent="0.2"/>
    <row r="171" ht="14.65" hidden="1" customHeight="1" x14ac:dyDescent="0.2"/>
    <row r="172" ht="14.65" hidden="1" customHeight="1" x14ac:dyDescent="0.2"/>
    <row r="173" ht="14.65" hidden="1" customHeight="1" x14ac:dyDescent="0.2"/>
    <row r="174" ht="14.65" hidden="1" customHeight="1" x14ac:dyDescent="0.2"/>
    <row r="175" ht="14.65" hidden="1" customHeight="1" x14ac:dyDescent="0.2"/>
    <row r="176" ht="14.65" hidden="1" customHeight="1" x14ac:dyDescent="0.2"/>
    <row r="177" ht="14.65" hidden="1" customHeight="1" x14ac:dyDescent="0.2"/>
    <row r="178" ht="14.65" hidden="1" customHeight="1" x14ac:dyDescent="0.2"/>
  </sheetData>
  <sheetProtection algorithmName="SHA-512" hashValue="EPEhUZ4W4+CBvmvVrQqYkbgMQ3cH/zQGBzRoRzP7oqKLsENqINcSvZTeFlffvtR/yf4SV/l8PnnSm2waL0xMgQ==" saltValue="Fma6QnoBZqGok5MVMh3tag=="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48" activePane="bottomLeft" state="frozen"/>
      <selection activeCell="A9" sqref="A9"/>
      <selection pane="bottomLeft" activeCell="D15" sqref="D15"/>
    </sheetView>
  </sheetViews>
  <sheetFormatPr defaultColWidth="0" defaultRowHeight="14.65" customHeight="1" zeroHeight="1" x14ac:dyDescent="0.2"/>
  <cols>
    <col min="1" max="2" width="4" customWidth="1"/>
    <col min="3" max="3" width="1.7109375" customWidth="1"/>
    <col min="4" max="4" width="71.42578125" customWidth="1"/>
    <col min="5" max="7" width="26.42578125" customWidth="1"/>
    <col min="8" max="8" width="8.7109375" customWidth="1"/>
    <col min="9" max="9" width="30" customWidth="1"/>
    <col min="10" max="20" width="0" hidden="1" customWidth="1"/>
    <col min="21" max="16384" width="9.28515625" hidden="1"/>
  </cols>
  <sheetData>
    <row r="1" spans="1:9" ht="12" x14ac:dyDescent="0.2">
      <c r="A1" s="109" t="s">
        <v>100</v>
      </c>
      <c r="B1" s="109"/>
      <c r="C1" s="109"/>
      <c r="D1" s="109"/>
      <c r="E1" s="109"/>
      <c r="F1" s="109"/>
      <c r="G1" s="109"/>
      <c r="H1" s="109"/>
      <c r="I1" s="109"/>
    </row>
    <row r="2" spans="1:9" ht="12.75" x14ac:dyDescent="0.2">
      <c r="A2" s="109"/>
      <c r="B2" s="109"/>
      <c r="C2" s="109"/>
      <c r="D2" s="111" t="str">
        <f>cstProjectName</f>
        <v>RM 6184 Financial Viability Risk Assessment Template</v>
      </c>
      <c r="E2" s="109"/>
      <c r="F2" s="109"/>
      <c r="G2" s="109"/>
      <c r="H2" s="109"/>
      <c r="I2" s="109"/>
    </row>
    <row r="3" spans="1:9" ht="12.75" x14ac:dyDescent="0.2">
      <c r="A3" s="109"/>
      <c r="B3" s="109"/>
      <c r="C3" s="109"/>
      <c r="D3" s="112" t="str">
        <f ca="1">MID(CELL("filename",A1),FIND("]",CELL("filename",A1))+1,256)&amp;" Sheet"</f>
        <v>1.2a Alternative Guarantor Sheet</v>
      </c>
      <c r="E3" s="109"/>
      <c r="F3" s="109"/>
      <c r="G3" s="109"/>
      <c r="H3" s="109"/>
      <c r="I3" s="109"/>
    </row>
    <row r="4" spans="1:9" ht="12" x14ac:dyDescent="0.2">
      <c r="A4" s="109"/>
      <c r="B4" s="109"/>
      <c r="C4" s="109"/>
      <c r="D4" s="110" t="str">
        <f>IF(ISBLANK(cstProtectiveMarking),"",cstProtectiveMarking)</f>
        <v>OFFICIAL</v>
      </c>
      <c r="E4" s="109"/>
      <c r="F4" s="109"/>
      <c r="G4" s="109"/>
      <c r="H4" s="109"/>
      <c r="I4" s="109"/>
    </row>
    <row r="5" spans="1:9" ht="12" x14ac:dyDescent="0.2">
      <c r="A5" s="109"/>
      <c r="B5" s="109"/>
      <c r="C5" s="109"/>
      <c r="D5" s="113" t="str">
        <f>HYPERLINK("#'Contents'!A1",sysChkWord)</f>
        <v>All Checks OK</v>
      </c>
      <c r="E5" s="109"/>
      <c r="F5" s="109"/>
      <c r="G5" s="109"/>
      <c r="H5" s="109"/>
      <c r="I5" s="109"/>
    </row>
    <row r="6" spans="1:9" ht="12.75" x14ac:dyDescent="0.2">
      <c r="A6" s="109"/>
      <c r="B6" s="114"/>
      <c r="C6" s="109"/>
      <c r="D6" s="250" t="str">
        <f>HYPERLINK("#'Contents'!A1","Click for Contents")</f>
        <v>Click for Contents</v>
      </c>
      <c r="E6" s="250"/>
      <c r="F6" s="109"/>
      <c r="G6" s="109"/>
      <c r="H6" s="109"/>
      <c r="I6" s="109"/>
    </row>
    <row r="7" spans="1:9" ht="12" x14ac:dyDescent="0.2">
      <c r="A7" s="109"/>
      <c r="B7" s="109"/>
      <c r="C7" s="109"/>
      <c r="D7" s="109"/>
      <c r="E7" s="109"/>
      <c r="F7" s="109"/>
      <c r="G7" s="109"/>
      <c r="H7" s="109"/>
      <c r="I7" s="109"/>
    </row>
    <row r="8" spans="1:9" ht="12" x14ac:dyDescent="0.2">
      <c r="A8" s="185">
        <f>SUM(A9:A184)</f>
        <v>0</v>
      </c>
      <c r="B8" s="185">
        <f>SUM(B9:B184)</f>
        <v>0</v>
      </c>
      <c r="C8" s="116"/>
      <c r="D8" s="116"/>
      <c r="E8" s="116"/>
      <c r="F8" s="116"/>
      <c r="G8" s="116"/>
      <c r="H8" s="109"/>
      <c r="I8" s="109"/>
    </row>
    <row r="9" spans="1:9" ht="21" x14ac:dyDescent="0.35">
      <c r="A9" s="55"/>
      <c r="B9" s="54"/>
      <c r="C9" s="54"/>
      <c r="D9" s="54"/>
      <c r="E9" s="54"/>
      <c r="F9" s="54"/>
      <c r="G9" s="54"/>
      <c r="H9" s="54"/>
      <c r="I9" s="54"/>
    </row>
    <row r="10" spans="1:9" ht="15" x14ac:dyDescent="0.25">
      <c r="A10" s="97"/>
      <c r="B10" s="25"/>
      <c r="C10" s="25"/>
      <c r="D10" s="25" t="s">
        <v>100</v>
      </c>
      <c r="E10" s="25"/>
      <c r="F10" s="25"/>
      <c r="G10" s="25"/>
      <c r="H10" s="25"/>
      <c r="I10" s="25"/>
    </row>
    <row r="11" spans="1:9" ht="15" x14ac:dyDescent="0.25">
      <c r="A11" s="97"/>
      <c r="B11" s="25"/>
      <c r="C11" s="25"/>
      <c r="D11" s="25"/>
      <c r="E11" s="25"/>
      <c r="F11" s="25"/>
      <c r="G11" s="25"/>
      <c r="H11" s="25"/>
      <c r="I11" s="25"/>
    </row>
    <row r="12" spans="1:9" ht="21" x14ac:dyDescent="0.35">
      <c r="A12" s="97"/>
      <c r="B12" s="25"/>
      <c r="C12" s="25"/>
      <c r="D12" s="55" t="s">
        <v>321</v>
      </c>
      <c r="E12" s="25"/>
      <c r="F12" s="25"/>
      <c r="G12" s="25"/>
      <c r="H12" s="25"/>
      <c r="I12" s="25"/>
    </row>
    <row r="13" spans="1:9" ht="15" x14ac:dyDescent="0.25">
      <c r="A13" s="97"/>
      <c r="B13" s="25"/>
      <c r="C13" s="25"/>
      <c r="D13" s="97" t="s">
        <v>455</v>
      </c>
      <c r="E13" s="25"/>
      <c r="F13" s="25"/>
      <c r="G13" s="25"/>
      <c r="H13" s="25"/>
      <c r="I13" s="25"/>
    </row>
    <row r="14" spans="1:9" ht="15" x14ac:dyDescent="0.25">
      <c r="A14" s="97"/>
      <c r="B14" s="25"/>
      <c r="C14" s="25"/>
      <c r="D14" s="146" t="s">
        <v>449</v>
      </c>
      <c r="E14" s="146"/>
      <c r="F14" s="146"/>
      <c r="G14" s="146"/>
      <c r="H14" s="146"/>
      <c r="I14" s="25"/>
    </row>
    <row r="15" spans="1:9" s="27" customFormat="1" ht="15" x14ac:dyDescent="0.25">
      <c r="A15" s="97"/>
      <c r="B15" s="25"/>
      <c r="C15" s="25"/>
      <c r="D15" s="15" t="s">
        <v>265</v>
      </c>
      <c r="E15" s="279" t="s">
        <v>451</v>
      </c>
      <c r="F15" s="280"/>
      <c r="G15" s="281"/>
      <c r="H15" s="146"/>
      <c r="I15" s="25"/>
    </row>
    <row r="16" spans="1:9" ht="15" x14ac:dyDescent="0.25">
      <c r="A16" s="97"/>
      <c r="B16" s="25"/>
      <c r="C16" s="25"/>
      <c r="D16" s="237" t="s">
        <v>46</v>
      </c>
      <c r="E16" s="238"/>
      <c r="H16" s="25"/>
      <c r="I16" s="25"/>
    </row>
    <row r="17" spans="1:9" ht="13.9" customHeight="1" x14ac:dyDescent="0.35">
      <c r="A17" s="53"/>
      <c r="B17" s="144"/>
      <c r="C17" s="27"/>
      <c r="D17" s="237" t="s">
        <v>47</v>
      </c>
      <c r="E17" s="239"/>
      <c r="H17" s="27"/>
    </row>
    <row r="18" spans="1:9" ht="13.9" customHeight="1" x14ac:dyDescent="0.35">
      <c r="A18" s="53"/>
      <c r="B18" s="144"/>
      <c r="C18" s="27"/>
      <c r="D18" s="237" t="s">
        <v>450</v>
      </c>
      <c r="E18" s="279"/>
      <c r="F18" s="280"/>
      <c r="G18" s="281"/>
      <c r="H18" s="27"/>
      <c r="I18" s="27"/>
    </row>
    <row r="19" spans="1:9" ht="21" x14ac:dyDescent="0.35">
      <c r="A19" s="53"/>
      <c r="B19" s="144"/>
      <c r="C19" s="27"/>
      <c r="D19" s="11"/>
      <c r="E19" s="27"/>
      <c r="F19" s="27"/>
      <c r="G19" s="27"/>
      <c r="H19" s="27"/>
      <c r="I19" s="27"/>
    </row>
    <row r="20" spans="1:9" ht="18" x14ac:dyDescent="0.25">
      <c r="A20" s="25"/>
      <c r="B20" s="144"/>
      <c r="C20" s="25"/>
      <c r="D20" s="12" t="s">
        <v>5</v>
      </c>
      <c r="E20" s="25"/>
      <c r="F20" s="25"/>
      <c r="G20" s="224" t="s">
        <v>6</v>
      </c>
      <c r="H20" s="25"/>
      <c r="I20" s="25"/>
    </row>
    <row r="21" spans="1:9" ht="12.75" x14ac:dyDescent="0.2">
      <c r="A21" s="27"/>
      <c r="B21" s="144"/>
      <c r="C21" s="27"/>
      <c r="D21" s="28" t="s">
        <v>65</v>
      </c>
      <c r="E21" s="96" t="s">
        <v>7</v>
      </c>
      <c r="F21" s="96" t="s">
        <v>7</v>
      </c>
      <c r="G21" s="96" t="s">
        <v>7</v>
      </c>
      <c r="H21" s="27"/>
    </row>
    <row r="22" spans="1:9" ht="15" x14ac:dyDescent="0.25">
      <c r="A22" s="25"/>
      <c r="B22" s="144"/>
      <c r="C22" s="27"/>
      <c r="D22" s="130" t="s">
        <v>8</v>
      </c>
      <c r="E22" s="188">
        <v>12</v>
      </c>
      <c r="F22" s="188">
        <v>12</v>
      </c>
      <c r="G22" s="188">
        <v>12</v>
      </c>
      <c r="H22" s="27"/>
    </row>
    <row r="23" spans="1:9" ht="12" x14ac:dyDescent="0.2">
      <c r="A23" s="27"/>
      <c r="B23" s="144"/>
      <c r="C23" s="27"/>
      <c r="D23" s="130" t="s">
        <v>9</v>
      </c>
      <c r="E23" s="95" t="s">
        <v>10</v>
      </c>
      <c r="F23" s="95" t="s">
        <v>10</v>
      </c>
      <c r="G23" s="95" t="s">
        <v>10</v>
      </c>
      <c r="H23" s="27"/>
    </row>
    <row r="24" spans="1:9" ht="12" x14ac:dyDescent="0.2">
      <c r="A24" s="27"/>
      <c r="B24" s="144"/>
      <c r="C24" s="27"/>
      <c r="D24" s="130" t="s">
        <v>146</v>
      </c>
      <c r="E24" s="227" t="s">
        <v>48</v>
      </c>
      <c r="F24" s="227" t="s">
        <v>48</v>
      </c>
      <c r="G24" s="227" t="s">
        <v>48</v>
      </c>
      <c r="H24" s="27"/>
    </row>
    <row r="25" spans="1:9" ht="12" x14ac:dyDescent="0.2">
      <c r="A25" s="27"/>
      <c r="B25" s="144"/>
      <c r="C25" s="27"/>
      <c r="D25" s="130" t="s">
        <v>363</v>
      </c>
      <c r="E25" s="95" t="s">
        <v>11</v>
      </c>
      <c r="F25" s="95" t="s">
        <v>11</v>
      </c>
      <c r="G25" s="95" t="s">
        <v>11</v>
      </c>
      <c r="H25" s="27"/>
    </row>
    <row r="26" spans="1:9" ht="12" x14ac:dyDescent="0.2">
      <c r="A26" s="144">
        <f>IF(OR(E26&lt;0,F26&lt;0,G26&lt;0),1,0)</f>
        <v>0</v>
      </c>
      <c r="C26" s="27"/>
      <c r="D26" s="13" t="s">
        <v>4</v>
      </c>
      <c r="E26" s="132">
        <v>0</v>
      </c>
      <c r="F26" s="132">
        <v>0</v>
      </c>
      <c r="G26" s="132">
        <v>0</v>
      </c>
      <c r="H26" s="27"/>
    </row>
    <row r="27" spans="1:9" ht="12" x14ac:dyDescent="0.2">
      <c r="A27" s="144">
        <f>IF(OR(E27&lt;0,F27&lt;0,G27&lt;0),1,0)</f>
        <v>0</v>
      </c>
      <c r="C27" s="27"/>
      <c r="D27" s="13" t="s">
        <v>12</v>
      </c>
      <c r="E27" s="132">
        <v>0</v>
      </c>
      <c r="F27" s="132">
        <v>0</v>
      </c>
      <c r="G27" s="132">
        <v>0</v>
      </c>
      <c r="H27" s="27"/>
    </row>
    <row r="28" spans="1:9" ht="12" x14ac:dyDescent="0.2">
      <c r="A28" s="144"/>
      <c r="C28" s="27"/>
      <c r="D28" s="14" t="s">
        <v>13</v>
      </c>
      <c r="E28" s="49">
        <f>E26+E27</f>
        <v>0</v>
      </c>
      <c r="F28" s="49">
        <f>F26+F27</f>
        <v>0</v>
      </c>
      <c r="G28" s="49">
        <f>G26+G27</f>
        <v>0</v>
      </c>
      <c r="H28" s="27"/>
    </row>
    <row r="29" spans="1:9" ht="12" x14ac:dyDescent="0.2">
      <c r="A29" s="144"/>
      <c r="C29" s="27"/>
      <c r="D29" s="13" t="s">
        <v>169</v>
      </c>
      <c r="E29" s="132">
        <v>0</v>
      </c>
      <c r="F29" s="132">
        <v>0</v>
      </c>
      <c r="G29" s="132">
        <v>0</v>
      </c>
      <c r="H29" s="27"/>
    </row>
    <row r="30" spans="1:9" ht="12" x14ac:dyDescent="0.2">
      <c r="A30" s="144"/>
      <c r="C30" s="27"/>
      <c r="D30" s="13" t="s">
        <v>170</v>
      </c>
      <c r="E30" s="132">
        <v>0</v>
      </c>
      <c r="F30" s="132">
        <v>0</v>
      </c>
      <c r="G30" s="132">
        <v>0</v>
      </c>
      <c r="H30" s="27"/>
    </row>
    <row r="31" spans="1:9" ht="12" x14ac:dyDescent="0.2">
      <c r="A31" s="144">
        <f>IF(OR(E31&lt;0,F31&lt;0,G31&lt;0),1,0)</f>
        <v>0</v>
      </c>
      <c r="C31" s="27"/>
      <c r="D31" s="13" t="s">
        <v>250</v>
      </c>
      <c r="E31" s="132">
        <v>0</v>
      </c>
      <c r="F31" s="132">
        <v>0</v>
      </c>
      <c r="G31" s="132">
        <v>0</v>
      </c>
      <c r="H31" s="27"/>
    </row>
    <row r="32" spans="1:9" ht="12" x14ac:dyDescent="0.2">
      <c r="A32" s="144"/>
      <c r="C32" s="27"/>
      <c r="D32" s="13" t="s">
        <v>205</v>
      </c>
      <c r="E32" s="132">
        <v>0</v>
      </c>
      <c r="F32" s="132">
        <v>0</v>
      </c>
      <c r="G32" s="132">
        <v>0</v>
      </c>
      <c r="H32" s="27"/>
    </row>
    <row r="33" spans="1:8" ht="12" x14ac:dyDescent="0.2">
      <c r="A33" s="144">
        <f>IF(OR(E33&lt;0,F33&lt;0,G33&lt;0),1,0)</f>
        <v>0</v>
      </c>
      <c r="C33" s="27"/>
      <c r="D33" s="13" t="s">
        <v>171</v>
      </c>
      <c r="E33" s="132">
        <v>0</v>
      </c>
      <c r="F33" s="132">
        <v>0</v>
      </c>
      <c r="G33" s="132">
        <v>0</v>
      </c>
      <c r="H33" s="27"/>
    </row>
    <row r="34" spans="1:8" ht="12" x14ac:dyDescent="0.2">
      <c r="A34" s="144"/>
      <c r="C34" s="27"/>
      <c r="D34" s="14" t="s">
        <v>14</v>
      </c>
      <c r="E34" s="49">
        <f>E28+E29+E30+E31+E32+E33</f>
        <v>0</v>
      </c>
      <c r="F34" s="49">
        <f t="shared" ref="F34:G34" si="0">F28+F29+F30+F31+F32+F33</f>
        <v>0</v>
      </c>
      <c r="G34" s="49">
        <f t="shared" si="0"/>
        <v>0</v>
      </c>
      <c r="H34" s="27"/>
    </row>
    <row r="35" spans="1:8" ht="12" x14ac:dyDescent="0.2">
      <c r="A35" s="144"/>
      <c r="C35" s="27"/>
      <c r="D35" s="27"/>
      <c r="E35" s="15"/>
      <c r="F35" s="15"/>
      <c r="G35" s="15"/>
      <c r="H35" s="27"/>
    </row>
    <row r="36" spans="1:8" ht="12" x14ac:dyDescent="0.2">
      <c r="A36" s="144"/>
      <c r="C36" s="27"/>
      <c r="D36" s="13" t="s">
        <v>376</v>
      </c>
      <c r="E36" s="132">
        <v>0</v>
      </c>
      <c r="F36" s="132">
        <v>0</v>
      </c>
      <c r="G36" s="132">
        <v>0</v>
      </c>
      <c r="H36" s="27"/>
    </row>
    <row r="37" spans="1:8" ht="12" x14ac:dyDescent="0.2">
      <c r="A37" s="144">
        <f>IF(OR(E37&lt;0,F37&lt;0,G37&lt;0),1,0)</f>
        <v>0</v>
      </c>
      <c r="C37" s="27"/>
      <c r="D37" s="13" t="s">
        <v>73</v>
      </c>
      <c r="E37" s="132">
        <v>0</v>
      </c>
      <c r="F37" s="132">
        <v>0</v>
      </c>
      <c r="G37" s="132">
        <v>0</v>
      </c>
      <c r="H37" s="27"/>
    </row>
    <row r="38" spans="1:8" ht="12" x14ac:dyDescent="0.2">
      <c r="A38" s="144">
        <f>IF(OR(E38&lt;0,F38&lt;0,G38&lt;0),1,0)</f>
        <v>0</v>
      </c>
      <c r="C38" s="27"/>
      <c r="D38" s="13" t="s">
        <v>15</v>
      </c>
      <c r="E38" s="132">
        <v>0</v>
      </c>
      <c r="F38" s="132">
        <v>0</v>
      </c>
      <c r="G38" s="132">
        <v>0</v>
      </c>
      <c r="H38" s="27"/>
    </row>
    <row r="39" spans="1:8" ht="12" x14ac:dyDescent="0.2">
      <c r="A39" s="144"/>
      <c r="C39" s="27"/>
      <c r="D39" s="13" t="s">
        <v>172</v>
      </c>
      <c r="E39" s="132">
        <v>0</v>
      </c>
      <c r="F39" s="132">
        <v>0</v>
      </c>
      <c r="G39" s="132">
        <v>0</v>
      </c>
      <c r="H39" s="27"/>
    </row>
    <row r="40" spans="1:8" ht="12" x14ac:dyDescent="0.2">
      <c r="A40" s="144"/>
      <c r="C40" s="27"/>
      <c r="D40" s="13" t="s">
        <v>147</v>
      </c>
      <c r="E40" s="132">
        <v>0</v>
      </c>
      <c r="F40" s="132">
        <v>0</v>
      </c>
      <c r="G40" s="132">
        <v>0</v>
      </c>
      <c r="H40" s="27"/>
    </row>
    <row r="41" spans="1:8" ht="12" x14ac:dyDescent="0.2">
      <c r="A41" s="144">
        <f>IF(OR(E41&lt;0,F41&lt;0,G41&lt;0),1,0)</f>
        <v>0</v>
      </c>
      <c r="C41" s="27"/>
      <c r="D41" s="13" t="s">
        <v>173</v>
      </c>
      <c r="E41" s="132">
        <v>0</v>
      </c>
      <c r="F41" s="132">
        <v>0</v>
      </c>
      <c r="G41" s="132">
        <v>0</v>
      </c>
      <c r="H41" s="27"/>
    </row>
    <row r="42" spans="1:8" ht="12" x14ac:dyDescent="0.2">
      <c r="A42" s="144"/>
      <c r="C42" s="27"/>
      <c r="D42" s="13" t="s">
        <v>134</v>
      </c>
      <c r="E42" s="132">
        <v>0</v>
      </c>
      <c r="F42" s="132">
        <v>0</v>
      </c>
      <c r="G42" s="132">
        <v>0</v>
      </c>
      <c r="H42" s="27"/>
    </row>
    <row r="43" spans="1:8" ht="12" x14ac:dyDescent="0.2">
      <c r="A43" s="144"/>
      <c r="C43" s="27"/>
      <c r="D43" s="14" t="s">
        <v>16</v>
      </c>
      <c r="E43" s="49">
        <f>E34+E36+E37+E38+E39+E40+E41+E42</f>
        <v>0</v>
      </c>
      <c r="F43" s="49">
        <f t="shared" ref="F43:G43" si="1">F34+F36+F37+F38+F39+F40+F41+F42</f>
        <v>0</v>
      </c>
      <c r="G43" s="49">
        <f t="shared" si="1"/>
        <v>0</v>
      </c>
      <c r="H43" s="27"/>
    </row>
    <row r="44" spans="1:8" ht="12" x14ac:dyDescent="0.2">
      <c r="A44" s="144"/>
      <c r="C44" s="27"/>
      <c r="D44" s="27"/>
      <c r="E44" s="15"/>
      <c r="F44" s="15"/>
      <c r="G44" s="15"/>
      <c r="H44" s="27"/>
    </row>
    <row r="45" spans="1:8" ht="12" x14ac:dyDescent="0.2">
      <c r="A45" s="144"/>
      <c r="C45" s="27"/>
      <c r="D45" s="13" t="s">
        <v>174</v>
      </c>
      <c r="E45" s="132">
        <v>0</v>
      </c>
      <c r="F45" s="132">
        <v>0</v>
      </c>
      <c r="G45" s="132">
        <v>0</v>
      </c>
      <c r="H45" s="27"/>
    </row>
    <row r="46" spans="1:8" ht="12" x14ac:dyDescent="0.2">
      <c r="A46" s="144"/>
      <c r="C46" s="27"/>
      <c r="D46" s="13" t="s">
        <v>185</v>
      </c>
      <c r="E46" s="132">
        <v>0</v>
      </c>
      <c r="F46" s="132">
        <v>0</v>
      </c>
      <c r="G46" s="132">
        <v>0</v>
      </c>
      <c r="H46" s="27"/>
    </row>
    <row r="47" spans="1:8" ht="12" x14ac:dyDescent="0.2">
      <c r="A47" s="144"/>
      <c r="C47" s="27"/>
      <c r="D47" s="14" t="s">
        <v>17</v>
      </c>
      <c r="E47" s="49">
        <f>E43+E45+E46</f>
        <v>0</v>
      </c>
      <c r="F47" s="49">
        <f t="shared" ref="F47:G47" si="2">F43+F45+F46</f>
        <v>0</v>
      </c>
      <c r="G47" s="49">
        <f t="shared" si="2"/>
        <v>0</v>
      </c>
      <c r="H47" s="27"/>
    </row>
    <row r="48" spans="1:8" ht="12" x14ac:dyDescent="0.2">
      <c r="A48" s="144"/>
      <c r="C48" s="27"/>
      <c r="D48" s="13" t="s">
        <v>2</v>
      </c>
      <c r="E48" s="132">
        <v>0</v>
      </c>
      <c r="F48" s="132">
        <v>0</v>
      </c>
      <c r="G48" s="132">
        <v>0</v>
      </c>
      <c r="H48" s="27"/>
    </row>
    <row r="49" spans="1:9" ht="12" x14ac:dyDescent="0.2">
      <c r="A49" s="144">
        <f>IF(OR(E49&lt;0,F49&lt;0,G49&lt;0),1,0)</f>
        <v>0</v>
      </c>
      <c r="C49" s="27"/>
      <c r="D49" s="13" t="s">
        <v>18</v>
      </c>
      <c r="E49" s="132">
        <v>0</v>
      </c>
      <c r="F49" s="132">
        <v>0</v>
      </c>
      <c r="G49" s="132">
        <v>0</v>
      </c>
      <c r="H49" s="27"/>
    </row>
    <row r="50" spans="1:9" ht="12" x14ac:dyDescent="0.2">
      <c r="A50" s="144"/>
      <c r="C50" s="27"/>
      <c r="D50" s="14" t="s">
        <v>19</v>
      </c>
      <c r="E50" s="49">
        <f>E47+E48+E49</f>
        <v>0</v>
      </c>
      <c r="F50" s="49">
        <f>F47+F48+F49</f>
        <v>0</v>
      </c>
      <c r="G50" s="49">
        <f>G47+G48+G49</f>
        <v>0</v>
      </c>
      <c r="H50" s="27"/>
    </row>
    <row r="51" spans="1:9" ht="12" x14ac:dyDescent="0.2">
      <c r="A51" s="144"/>
      <c r="C51" s="27"/>
      <c r="D51" s="27"/>
      <c r="E51" s="15"/>
      <c r="F51" s="15"/>
      <c r="G51" s="15"/>
      <c r="H51" s="27"/>
    </row>
    <row r="52" spans="1:9" ht="15" x14ac:dyDescent="0.25">
      <c r="A52" s="144">
        <f>IF(OR(E52&lt;0,F52&lt;0,G52&lt;0),1,0)</f>
        <v>0</v>
      </c>
      <c r="C52" s="38"/>
      <c r="D52" s="37" t="s">
        <v>20</v>
      </c>
      <c r="E52" s="132">
        <v>0</v>
      </c>
      <c r="F52" s="132">
        <v>0</v>
      </c>
      <c r="G52" s="132">
        <v>0</v>
      </c>
      <c r="H52" s="38"/>
      <c r="I52" s="38"/>
    </row>
    <row r="53" spans="1:9" ht="15" x14ac:dyDescent="0.25">
      <c r="A53" s="144">
        <f>IF(OR(E53&lt;0,F53&lt;0,G53&lt;0),1,0)</f>
        <v>0</v>
      </c>
      <c r="C53" s="38"/>
      <c r="D53" s="37" t="s">
        <v>111</v>
      </c>
      <c r="E53" s="132">
        <v>0</v>
      </c>
      <c r="F53" s="132">
        <v>0</v>
      </c>
      <c r="G53" s="132">
        <v>0</v>
      </c>
      <c r="H53" s="38"/>
      <c r="I53" s="38"/>
    </row>
    <row r="54" spans="1:9" ht="12" x14ac:dyDescent="0.2">
      <c r="A54" s="144"/>
      <c r="C54" s="27"/>
      <c r="D54" s="27"/>
      <c r="E54" s="15"/>
      <c r="F54" s="15"/>
      <c r="G54" s="15"/>
      <c r="H54" s="27"/>
    </row>
    <row r="55" spans="1:9" ht="12.75" x14ac:dyDescent="0.2">
      <c r="A55" s="144"/>
      <c r="C55" s="27"/>
      <c r="D55" s="28" t="s">
        <v>21</v>
      </c>
      <c r="E55" s="148" t="str">
        <f>E21</f>
        <v>31/XX/20XX</v>
      </c>
      <c r="F55" s="148" t="str">
        <f>F21</f>
        <v>31/XX/20XX</v>
      </c>
      <c r="G55" s="148" t="str">
        <f>G21</f>
        <v>31/XX/20XX</v>
      </c>
      <c r="H55" s="27"/>
    </row>
    <row r="56" spans="1:9" ht="12" x14ac:dyDescent="0.2">
      <c r="A56" s="144"/>
      <c r="C56" s="27"/>
      <c r="D56" s="13" t="s">
        <v>186</v>
      </c>
      <c r="E56" s="132">
        <v>0</v>
      </c>
      <c r="F56" s="132">
        <v>0</v>
      </c>
      <c r="G56" s="132">
        <v>0</v>
      </c>
      <c r="H56" s="27"/>
    </row>
    <row r="57" spans="1:9" ht="12" x14ac:dyDescent="0.2">
      <c r="A57" s="144">
        <f>IF(OR(E57&lt;0,F57&lt;0,G57&lt;0),1,0)</f>
        <v>0</v>
      </c>
      <c r="C57" s="27"/>
      <c r="D57" s="13" t="s">
        <v>175</v>
      </c>
      <c r="E57" s="132">
        <v>0</v>
      </c>
      <c r="F57" s="132">
        <v>0</v>
      </c>
      <c r="G57" s="132">
        <v>0</v>
      </c>
      <c r="H57" s="27"/>
    </row>
    <row r="58" spans="1:9" ht="12" x14ac:dyDescent="0.2">
      <c r="A58" s="144">
        <f>IF(OR(E58&lt;0,F58&lt;0,G58&lt;0),1,0)</f>
        <v>0</v>
      </c>
      <c r="C58" s="27"/>
      <c r="D58" s="13" t="s">
        <v>22</v>
      </c>
      <c r="E58" s="132">
        <v>0</v>
      </c>
      <c r="F58" s="132">
        <v>0</v>
      </c>
      <c r="G58" s="132">
        <v>0</v>
      </c>
      <c r="H58" s="27"/>
    </row>
    <row r="59" spans="1:9" ht="12" x14ac:dyDescent="0.2">
      <c r="A59" s="144">
        <f t="shared" ref="A59:A60" si="3">IF(OR(E59&lt;0,F59&lt;0,G59&lt;0),1,0)</f>
        <v>0</v>
      </c>
      <c r="C59" s="27"/>
      <c r="D59" s="13" t="s">
        <v>108</v>
      </c>
      <c r="E59" s="132">
        <v>0</v>
      </c>
      <c r="F59" s="132">
        <v>0</v>
      </c>
      <c r="G59" s="132">
        <v>0</v>
      </c>
      <c r="H59" s="27"/>
    </row>
    <row r="60" spans="1:9" ht="12" x14ac:dyDescent="0.2">
      <c r="A60" s="144">
        <f t="shared" si="3"/>
        <v>0</v>
      </c>
      <c r="C60" s="27"/>
      <c r="D60" s="13" t="s">
        <v>109</v>
      </c>
      <c r="E60" s="132">
        <v>0</v>
      </c>
      <c r="F60" s="132">
        <v>0</v>
      </c>
      <c r="G60" s="132">
        <v>0</v>
      </c>
      <c r="H60" s="27"/>
    </row>
    <row r="61" spans="1:9" ht="12" x14ac:dyDescent="0.2">
      <c r="A61" s="144"/>
      <c r="C61" s="27"/>
      <c r="D61" s="14" t="s">
        <v>23</v>
      </c>
      <c r="E61" s="49">
        <f>SUM(E56:E60)</f>
        <v>0</v>
      </c>
      <c r="F61" s="49">
        <f t="shared" ref="F61:G61" si="4">SUM(F56:F60)</f>
        <v>0</v>
      </c>
      <c r="G61" s="49">
        <f t="shared" si="4"/>
        <v>0</v>
      </c>
      <c r="H61" s="27"/>
    </row>
    <row r="62" spans="1:9" ht="12" x14ac:dyDescent="0.2">
      <c r="A62" s="144"/>
      <c r="C62" s="27"/>
      <c r="D62" s="27"/>
      <c r="E62" s="17"/>
      <c r="F62" s="17"/>
      <c r="G62" s="17"/>
      <c r="H62" s="27"/>
    </row>
    <row r="63" spans="1:9" ht="12" x14ac:dyDescent="0.2">
      <c r="A63" s="144">
        <f t="shared" ref="A63:A72" si="5">IF(OR(E63&lt;0,F63&lt;0,G63&lt;0),1,0)</f>
        <v>0</v>
      </c>
      <c r="C63" s="27"/>
      <c r="D63" s="18" t="s">
        <v>110</v>
      </c>
      <c r="E63" s="132">
        <v>0</v>
      </c>
      <c r="F63" s="132">
        <v>0</v>
      </c>
      <c r="G63" s="132">
        <v>0</v>
      </c>
      <c r="H63" s="27"/>
    </row>
    <row r="64" spans="1:9" ht="12" x14ac:dyDescent="0.2">
      <c r="A64" s="144">
        <f t="shared" si="5"/>
        <v>0</v>
      </c>
      <c r="C64" s="27"/>
      <c r="D64" s="18" t="s">
        <v>332</v>
      </c>
      <c r="E64" s="132">
        <v>0</v>
      </c>
      <c r="F64" s="132">
        <v>0</v>
      </c>
      <c r="G64" s="132">
        <v>0</v>
      </c>
      <c r="H64" s="27"/>
    </row>
    <row r="65" spans="1:8" ht="12" x14ac:dyDescent="0.2">
      <c r="A65" s="144">
        <f t="shared" si="5"/>
        <v>0</v>
      </c>
      <c r="C65" s="27"/>
      <c r="D65" s="18" t="s">
        <v>118</v>
      </c>
      <c r="E65" s="132">
        <v>0</v>
      </c>
      <c r="F65" s="132">
        <v>0</v>
      </c>
      <c r="G65" s="132">
        <v>0</v>
      </c>
      <c r="H65" s="27"/>
    </row>
    <row r="66" spans="1:8" ht="12" x14ac:dyDescent="0.2">
      <c r="A66" s="144">
        <f t="shared" si="5"/>
        <v>0</v>
      </c>
      <c r="C66" s="27"/>
      <c r="D66" s="18" t="s">
        <v>135</v>
      </c>
      <c r="E66" s="132">
        <v>0</v>
      </c>
      <c r="F66" s="132">
        <v>0</v>
      </c>
      <c r="G66" s="132">
        <v>0</v>
      </c>
      <c r="H66" s="27"/>
    </row>
    <row r="67" spans="1:8" ht="12" x14ac:dyDescent="0.2">
      <c r="A67" s="144">
        <f t="shared" si="5"/>
        <v>0</v>
      </c>
      <c r="C67" s="27"/>
      <c r="D67" s="18" t="s">
        <v>136</v>
      </c>
      <c r="E67" s="132">
        <v>0</v>
      </c>
      <c r="F67" s="132">
        <v>0</v>
      </c>
      <c r="G67" s="132">
        <v>0</v>
      </c>
      <c r="H67" s="27"/>
    </row>
    <row r="68" spans="1:8" ht="12" x14ac:dyDescent="0.2">
      <c r="A68" s="144">
        <f t="shared" si="5"/>
        <v>0</v>
      </c>
      <c r="C68" s="27"/>
      <c r="D68" s="18" t="s">
        <v>112</v>
      </c>
      <c r="E68" s="132">
        <v>0</v>
      </c>
      <c r="F68" s="132">
        <v>0</v>
      </c>
      <c r="G68" s="132">
        <v>0</v>
      </c>
      <c r="H68" s="27"/>
    </row>
    <row r="69" spans="1:8" ht="12" x14ac:dyDescent="0.2">
      <c r="A69" s="144">
        <f t="shared" si="5"/>
        <v>0</v>
      </c>
      <c r="C69" s="27"/>
      <c r="D69" s="18" t="s">
        <v>333</v>
      </c>
      <c r="E69" s="132">
        <v>0</v>
      </c>
      <c r="F69" s="132">
        <v>0</v>
      </c>
      <c r="G69" s="132">
        <v>0</v>
      </c>
      <c r="H69" s="27"/>
    </row>
    <row r="70" spans="1:8" ht="12" x14ac:dyDescent="0.2">
      <c r="A70" s="144">
        <f t="shared" si="5"/>
        <v>0</v>
      </c>
      <c r="C70" s="27"/>
      <c r="D70" s="18" t="s">
        <v>176</v>
      </c>
      <c r="E70" s="132">
        <v>0</v>
      </c>
      <c r="F70" s="132">
        <v>0</v>
      </c>
      <c r="G70" s="132">
        <v>0</v>
      </c>
      <c r="H70" s="27"/>
    </row>
    <row r="71" spans="1:8" ht="12" x14ac:dyDescent="0.2">
      <c r="A71" s="144">
        <f t="shared" si="5"/>
        <v>0</v>
      </c>
      <c r="C71" s="27"/>
      <c r="D71" s="18" t="s">
        <v>113</v>
      </c>
      <c r="E71" s="132">
        <v>0</v>
      </c>
      <c r="F71" s="132">
        <v>0</v>
      </c>
      <c r="G71" s="132">
        <v>0</v>
      </c>
      <c r="H71" s="27"/>
    </row>
    <row r="72" spans="1:8" ht="12" x14ac:dyDescent="0.2">
      <c r="A72" s="144">
        <f t="shared" si="5"/>
        <v>0</v>
      </c>
      <c r="C72" s="27"/>
      <c r="D72" s="18" t="s">
        <v>114</v>
      </c>
      <c r="E72" s="132">
        <v>0</v>
      </c>
      <c r="F72" s="132">
        <v>0</v>
      </c>
      <c r="G72" s="132">
        <v>0</v>
      </c>
      <c r="H72" s="27"/>
    </row>
    <row r="73" spans="1:8" ht="12" x14ac:dyDescent="0.2">
      <c r="A73" s="144"/>
      <c r="C73" s="27"/>
      <c r="D73" s="14" t="s">
        <v>24</v>
      </c>
      <c r="E73" s="49">
        <f>SUM(E63:E72)</f>
        <v>0</v>
      </c>
      <c r="F73" s="49">
        <f>SUM(F63:F72)</f>
        <v>0</v>
      </c>
      <c r="G73" s="49">
        <f>SUM(G63:G72)</f>
        <v>0</v>
      </c>
      <c r="H73" s="27"/>
    </row>
    <row r="74" spans="1:8" ht="12" x14ac:dyDescent="0.2">
      <c r="A74" s="144"/>
      <c r="C74" s="27"/>
      <c r="D74" s="27"/>
      <c r="E74" s="17"/>
      <c r="F74" s="17"/>
      <c r="G74" s="17"/>
      <c r="H74" s="27"/>
    </row>
    <row r="75" spans="1:8" ht="12" x14ac:dyDescent="0.2">
      <c r="A75" s="144">
        <f t="shared" ref="A75:A90" si="6">IF(OR(E75&lt;0,F75&lt;0,G75&lt;0),1,0)</f>
        <v>0</v>
      </c>
      <c r="C75" s="27"/>
      <c r="D75" s="13" t="s">
        <v>25</v>
      </c>
      <c r="E75" s="132">
        <v>0</v>
      </c>
      <c r="F75" s="132">
        <v>0</v>
      </c>
      <c r="G75" s="132">
        <v>0</v>
      </c>
      <c r="H75" s="27"/>
    </row>
    <row r="76" spans="1:8" ht="12" x14ac:dyDescent="0.2">
      <c r="A76" s="144">
        <f t="shared" si="6"/>
        <v>0</v>
      </c>
      <c r="C76" s="27"/>
      <c r="D76" s="13" t="s">
        <v>115</v>
      </c>
      <c r="E76" s="132">
        <v>0</v>
      </c>
      <c r="F76" s="132">
        <v>0</v>
      </c>
      <c r="G76" s="132">
        <v>0</v>
      </c>
      <c r="H76" s="27"/>
    </row>
    <row r="77" spans="1:8" ht="12" x14ac:dyDescent="0.2">
      <c r="A77" s="144">
        <f t="shared" si="6"/>
        <v>0</v>
      </c>
      <c r="C77" s="27"/>
      <c r="D77" s="13" t="s">
        <v>116</v>
      </c>
      <c r="E77" s="132">
        <v>0</v>
      </c>
      <c r="F77" s="132">
        <v>0</v>
      </c>
      <c r="G77" s="132">
        <v>0</v>
      </c>
      <c r="H77" s="27"/>
    </row>
    <row r="78" spans="1:8" ht="12" x14ac:dyDescent="0.2">
      <c r="A78" s="144">
        <f t="shared" si="6"/>
        <v>0</v>
      </c>
      <c r="C78" s="27"/>
      <c r="D78" s="13" t="s">
        <v>114</v>
      </c>
      <c r="E78" s="132">
        <v>0</v>
      </c>
      <c r="F78" s="132">
        <v>0</v>
      </c>
      <c r="G78" s="132">
        <v>0</v>
      </c>
      <c r="H78" s="27"/>
    </row>
    <row r="79" spans="1:8" ht="12" x14ac:dyDescent="0.2">
      <c r="A79" s="144">
        <f t="shared" si="6"/>
        <v>0</v>
      </c>
      <c r="C79" s="27"/>
      <c r="D79" s="13" t="s">
        <v>118</v>
      </c>
      <c r="E79" s="132">
        <v>0</v>
      </c>
      <c r="F79" s="132">
        <v>0</v>
      </c>
      <c r="G79" s="132">
        <v>0</v>
      </c>
      <c r="H79" s="27"/>
    </row>
    <row r="80" spans="1:8" ht="12" x14ac:dyDescent="0.2">
      <c r="A80" s="144">
        <f t="shared" si="6"/>
        <v>0</v>
      </c>
      <c r="C80" s="27"/>
      <c r="D80" s="13" t="s">
        <v>117</v>
      </c>
      <c r="E80" s="132">
        <v>0</v>
      </c>
      <c r="F80" s="132">
        <v>0</v>
      </c>
      <c r="G80" s="132">
        <v>0</v>
      </c>
      <c r="H80" s="27"/>
    </row>
    <row r="81" spans="1:8" ht="12" x14ac:dyDescent="0.2">
      <c r="A81" s="144">
        <f t="shared" si="6"/>
        <v>0</v>
      </c>
      <c r="C81" s="27"/>
      <c r="D81" s="21" t="s">
        <v>226</v>
      </c>
      <c r="E81" s="132">
        <v>0</v>
      </c>
      <c r="F81" s="132">
        <v>0</v>
      </c>
      <c r="G81" s="132">
        <v>0</v>
      </c>
      <c r="H81" s="27"/>
    </row>
    <row r="82" spans="1:8" ht="12" x14ac:dyDescent="0.2">
      <c r="A82" s="144">
        <f t="shared" si="6"/>
        <v>0</v>
      </c>
      <c r="C82" s="27"/>
      <c r="D82" s="63" t="s">
        <v>136</v>
      </c>
      <c r="E82" s="132">
        <v>0</v>
      </c>
      <c r="F82" s="132">
        <v>0</v>
      </c>
      <c r="G82" s="132">
        <v>0</v>
      </c>
      <c r="H82" s="27"/>
    </row>
    <row r="83" spans="1:8" ht="12" x14ac:dyDescent="0.2">
      <c r="A83" s="144">
        <f t="shared" si="6"/>
        <v>0</v>
      </c>
      <c r="C83" s="27"/>
      <c r="D83" s="13" t="s">
        <v>32</v>
      </c>
      <c r="E83" s="132">
        <v>0</v>
      </c>
      <c r="F83" s="132">
        <v>0</v>
      </c>
      <c r="G83" s="132">
        <v>0</v>
      </c>
      <c r="H83" s="27"/>
    </row>
    <row r="84" spans="1:8" ht="12" x14ac:dyDescent="0.2">
      <c r="A84" s="144">
        <f t="shared" si="6"/>
        <v>0</v>
      </c>
      <c r="C84" s="27"/>
      <c r="D84" s="13" t="s">
        <v>28</v>
      </c>
      <c r="E84" s="132">
        <v>0</v>
      </c>
      <c r="F84" s="132">
        <v>0</v>
      </c>
      <c r="G84" s="132">
        <v>0</v>
      </c>
      <c r="H84" s="27"/>
    </row>
    <row r="85" spans="1:8" ht="12" x14ac:dyDescent="0.2">
      <c r="A85" s="144">
        <f t="shared" si="6"/>
        <v>0</v>
      </c>
      <c r="C85" s="27"/>
      <c r="D85" s="13" t="s">
        <v>69</v>
      </c>
      <c r="E85" s="132">
        <v>0</v>
      </c>
      <c r="F85" s="132">
        <v>0</v>
      </c>
      <c r="G85" s="132">
        <v>0</v>
      </c>
      <c r="H85" s="27"/>
    </row>
    <row r="86" spans="1:8" ht="12" x14ac:dyDescent="0.2">
      <c r="A86" s="144">
        <f t="shared" si="6"/>
        <v>0</v>
      </c>
      <c r="C86" s="27"/>
      <c r="D86" s="20" t="s">
        <v>70</v>
      </c>
      <c r="E86" s="132">
        <v>0</v>
      </c>
      <c r="F86" s="132">
        <v>0</v>
      </c>
      <c r="G86" s="132">
        <v>0</v>
      </c>
      <c r="H86" s="27"/>
    </row>
    <row r="87" spans="1:8" ht="12" x14ac:dyDescent="0.2">
      <c r="A87" s="144">
        <f t="shared" si="6"/>
        <v>0</v>
      </c>
      <c r="C87" s="27"/>
      <c r="D87" s="20" t="s">
        <v>112</v>
      </c>
      <c r="E87" s="132">
        <v>0</v>
      </c>
      <c r="F87" s="132">
        <v>0</v>
      </c>
      <c r="G87" s="132">
        <v>0</v>
      </c>
      <c r="H87" s="27"/>
    </row>
    <row r="88" spans="1:8" ht="12" x14ac:dyDescent="0.2">
      <c r="A88" s="144">
        <f t="shared" si="6"/>
        <v>0</v>
      </c>
      <c r="C88" s="27"/>
      <c r="D88" s="20" t="s">
        <v>119</v>
      </c>
      <c r="E88" s="132">
        <v>0</v>
      </c>
      <c r="F88" s="132">
        <v>0</v>
      </c>
      <c r="G88" s="132">
        <v>0</v>
      </c>
      <c r="H88" s="27"/>
    </row>
    <row r="89" spans="1:8" ht="12" x14ac:dyDescent="0.2">
      <c r="A89" s="144">
        <f t="shared" si="6"/>
        <v>0</v>
      </c>
      <c r="C89" s="27"/>
      <c r="D89" s="13" t="s">
        <v>187</v>
      </c>
      <c r="E89" s="132">
        <v>0</v>
      </c>
      <c r="F89" s="132">
        <v>0</v>
      </c>
      <c r="G89" s="132">
        <v>0</v>
      </c>
      <c r="H89" s="27"/>
    </row>
    <row r="90" spans="1:8" ht="12" x14ac:dyDescent="0.2">
      <c r="A90" s="144">
        <f t="shared" si="6"/>
        <v>0</v>
      </c>
      <c r="C90" s="27"/>
      <c r="D90" s="13" t="s">
        <v>120</v>
      </c>
      <c r="E90" s="132">
        <v>0</v>
      </c>
      <c r="F90" s="132">
        <v>0</v>
      </c>
      <c r="G90" s="132">
        <v>0</v>
      </c>
      <c r="H90" s="27"/>
    </row>
    <row r="91" spans="1:8" ht="12" x14ac:dyDescent="0.2">
      <c r="A91" s="144"/>
      <c r="C91" s="27"/>
      <c r="D91" s="14" t="s">
        <v>29</v>
      </c>
      <c r="E91" s="49">
        <f>SUM(E75:E90)</f>
        <v>0</v>
      </c>
      <c r="F91" s="49">
        <f>SUM(F75:F90)</f>
        <v>0</v>
      </c>
      <c r="G91" s="49">
        <f>SUM(G75:G90)</f>
        <v>0</v>
      </c>
      <c r="H91" s="27"/>
    </row>
    <row r="92" spans="1:8" ht="12" x14ac:dyDescent="0.2">
      <c r="A92" s="144"/>
      <c r="C92" s="27"/>
      <c r="D92" s="27"/>
      <c r="E92" s="17"/>
      <c r="F92" s="17"/>
      <c r="G92" s="17"/>
      <c r="H92" s="27"/>
    </row>
    <row r="93" spans="1:8" ht="12" x14ac:dyDescent="0.2">
      <c r="A93" s="144">
        <f t="shared" ref="A93:A108" si="7">IF(OR(E93&lt;0,F93&lt;0,G93&lt;0),1,0)</f>
        <v>0</v>
      </c>
      <c r="C93" s="27"/>
      <c r="D93" s="19" t="s">
        <v>121</v>
      </c>
      <c r="E93" s="132">
        <v>0</v>
      </c>
      <c r="F93" s="132">
        <v>0</v>
      </c>
      <c r="G93" s="132">
        <v>0</v>
      </c>
      <c r="H93" s="27"/>
    </row>
    <row r="94" spans="1:8" ht="12" x14ac:dyDescent="0.2">
      <c r="A94" s="144">
        <f t="shared" si="7"/>
        <v>0</v>
      </c>
      <c r="C94" s="27"/>
      <c r="D94" s="19" t="s">
        <v>31</v>
      </c>
      <c r="E94" s="132">
        <v>0</v>
      </c>
      <c r="F94" s="132">
        <v>0</v>
      </c>
      <c r="G94" s="132">
        <v>0</v>
      </c>
      <c r="H94" s="27"/>
    </row>
    <row r="95" spans="1:8" ht="12" x14ac:dyDescent="0.2">
      <c r="A95" s="144">
        <f t="shared" si="7"/>
        <v>0</v>
      </c>
      <c r="C95" s="27"/>
      <c r="D95" s="19" t="s">
        <v>122</v>
      </c>
      <c r="E95" s="132">
        <v>0</v>
      </c>
      <c r="F95" s="132">
        <v>0</v>
      </c>
      <c r="G95" s="132">
        <v>0</v>
      </c>
      <c r="H95" s="27"/>
    </row>
    <row r="96" spans="1:8" ht="12" x14ac:dyDescent="0.2">
      <c r="A96" s="144">
        <f t="shared" si="7"/>
        <v>0</v>
      </c>
      <c r="C96" s="27"/>
      <c r="D96" s="19" t="s">
        <v>177</v>
      </c>
      <c r="E96" s="132">
        <v>0</v>
      </c>
      <c r="F96" s="132">
        <v>0</v>
      </c>
      <c r="G96" s="132">
        <v>0</v>
      </c>
      <c r="H96" s="27"/>
    </row>
    <row r="97" spans="1:8" ht="12" x14ac:dyDescent="0.2">
      <c r="A97" s="144">
        <f t="shared" si="7"/>
        <v>0</v>
      </c>
      <c r="C97" s="27"/>
      <c r="D97" s="21" t="s">
        <v>128</v>
      </c>
      <c r="E97" s="132">
        <v>0</v>
      </c>
      <c r="F97" s="132">
        <v>0</v>
      </c>
      <c r="G97" s="132">
        <v>0</v>
      </c>
      <c r="H97" s="27"/>
    </row>
    <row r="98" spans="1:8" ht="12" x14ac:dyDescent="0.2">
      <c r="A98" s="144">
        <f t="shared" si="7"/>
        <v>0</v>
      </c>
      <c r="C98" s="27"/>
      <c r="D98" s="19" t="s">
        <v>123</v>
      </c>
      <c r="E98" s="132">
        <v>0</v>
      </c>
      <c r="F98" s="132">
        <v>0</v>
      </c>
      <c r="G98" s="132">
        <v>0</v>
      </c>
      <c r="H98" s="27"/>
    </row>
    <row r="99" spans="1:8" ht="12" x14ac:dyDescent="0.2">
      <c r="A99" s="144">
        <f t="shared" si="7"/>
        <v>0</v>
      </c>
      <c r="C99" s="27"/>
      <c r="D99" s="19" t="s">
        <v>178</v>
      </c>
      <c r="E99" s="132">
        <v>0</v>
      </c>
      <c r="F99" s="132">
        <v>0</v>
      </c>
      <c r="G99" s="132">
        <v>0</v>
      </c>
      <c r="H99" s="27"/>
    </row>
    <row r="100" spans="1:8" ht="12" x14ac:dyDescent="0.2">
      <c r="A100" s="144">
        <f t="shared" si="7"/>
        <v>0</v>
      </c>
      <c r="C100" s="27"/>
      <c r="D100" s="19" t="s">
        <v>137</v>
      </c>
      <c r="E100" s="132">
        <v>0</v>
      </c>
      <c r="F100" s="132">
        <v>0</v>
      </c>
      <c r="G100" s="132">
        <v>0</v>
      </c>
      <c r="H100" s="27"/>
    </row>
    <row r="101" spans="1:8" ht="12" x14ac:dyDescent="0.2">
      <c r="A101" s="144">
        <f t="shared" si="7"/>
        <v>0</v>
      </c>
      <c r="C101" s="27"/>
      <c r="D101" s="21" t="s">
        <v>142</v>
      </c>
      <c r="E101" s="132">
        <v>0</v>
      </c>
      <c r="F101" s="132">
        <v>0</v>
      </c>
      <c r="G101" s="132">
        <v>0</v>
      </c>
      <c r="H101" s="27"/>
    </row>
    <row r="102" spans="1:8" ht="12" x14ac:dyDescent="0.2">
      <c r="A102" s="144">
        <f t="shared" si="7"/>
        <v>0</v>
      </c>
      <c r="C102" s="27"/>
      <c r="D102" s="65" t="s">
        <v>138</v>
      </c>
      <c r="E102" s="132">
        <v>0</v>
      </c>
      <c r="F102" s="132">
        <v>0</v>
      </c>
      <c r="G102" s="132">
        <v>0</v>
      </c>
      <c r="H102" s="27"/>
    </row>
    <row r="103" spans="1:8" ht="12" x14ac:dyDescent="0.2">
      <c r="A103" s="144">
        <f t="shared" si="7"/>
        <v>0</v>
      </c>
      <c r="C103" s="27"/>
      <c r="D103" s="19" t="s">
        <v>112</v>
      </c>
      <c r="E103" s="132">
        <v>0</v>
      </c>
      <c r="F103" s="132">
        <v>0</v>
      </c>
      <c r="G103" s="132">
        <v>0</v>
      </c>
      <c r="H103" s="27"/>
    </row>
    <row r="104" spans="1:8" s="27" customFormat="1" ht="12" x14ac:dyDescent="0.2">
      <c r="A104" s="144">
        <f t="shared" si="7"/>
        <v>0</v>
      </c>
      <c r="D104" s="19" t="s">
        <v>339</v>
      </c>
      <c r="E104" s="132">
        <v>0</v>
      </c>
      <c r="F104" s="132">
        <v>0</v>
      </c>
      <c r="G104" s="132">
        <v>0</v>
      </c>
    </row>
    <row r="105" spans="1:8" ht="12" x14ac:dyDescent="0.2">
      <c r="A105" s="144">
        <f t="shared" si="7"/>
        <v>0</v>
      </c>
      <c r="C105" s="27"/>
      <c r="D105" s="19" t="s">
        <v>34</v>
      </c>
      <c r="E105" s="132">
        <v>0</v>
      </c>
      <c r="F105" s="132">
        <v>0</v>
      </c>
      <c r="G105" s="132">
        <v>0</v>
      </c>
      <c r="H105" s="27"/>
    </row>
    <row r="106" spans="1:8" ht="12" x14ac:dyDescent="0.2">
      <c r="A106" s="144">
        <f t="shared" si="7"/>
        <v>0</v>
      </c>
      <c r="C106" s="27"/>
      <c r="D106" s="19" t="s">
        <v>33</v>
      </c>
      <c r="E106" s="132">
        <v>0</v>
      </c>
      <c r="F106" s="132">
        <v>0</v>
      </c>
      <c r="G106" s="132">
        <v>0</v>
      </c>
      <c r="H106" s="27"/>
    </row>
    <row r="107" spans="1:8" ht="12" x14ac:dyDescent="0.2">
      <c r="A107" s="144">
        <f t="shared" si="7"/>
        <v>0</v>
      </c>
      <c r="C107" s="27"/>
      <c r="D107" s="19" t="s">
        <v>124</v>
      </c>
      <c r="E107" s="132">
        <v>0</v>
      </c>
      <c r="F107" s="132">
        <v>0</v>
      </c>
      <c r="G107" s="132">
        <v>0</v>
      </c>
      <c r="H107" s="27"/>
    </row>
    <row r="108" spans="1:8" ht="12" x14ac:dyDescent="0.2">
      <c r="A108" s="144">
        <f t="shared" si="7"/>
        <v>0</v>
      </c>
      <c r="C108" s="27"/>
      <c r="D108" s="19" t="s">
        <v>125</v>
      </c>
      <c r="E108" s="132">
        <v>0</v>
      </c>
      <c r="F108" s="132">
        <v>0</v>
      </c>
      <c r="G108" s="132">
        <v>0</v>
      </c>
      <c r="H108" s="27"/>
    </row>
    <row r="109" spans="1:8" ht="12" x14ac:dyDescent="0.2">
      <c r="A109" s="144"/>
      <c r="C109" s="27"/>
      <c r="D109" s="14" t="s">
        <v>35</v>
      </c>
      <c r="E109" s="49">
        <f>SUM(E93:E108)</f>
        <v>0</v>
      </c>
      <c r="F109" s="49">
        <f>SUM(F93:F108)</f>
        <v>0</v>
      </c>
      <c r="G109" s="49">
        <f>SUM(G93:G108)</f>
        <v>0</v>
      </c>
      <c r="H109" s="27"/>
    </row>
    <row r="110" spans="1:8" ht="12" x14ac:dyDescent="0.2">
      <c r="A110" s="144"/>
      <c r="C110" s="27"/>
      <c r="D110" s="27"/>
      <c r="E110" s="17"/>
      <c r="F110" s="17"/>
      <c r="G110" s="17"/>
      <c r="H110" s="27"/>
    </row>
    <row r="111" spans="1:8" ht="12" x14ac:dyDescent="0.2">
      <c r="A111" s="144"/>
      <c r="C111" s="27"/>
      <c r="D111" s="14" t="s">
        <v>36</v>
      </c>
      <c r="E111" s="49">
        <f>E91-E109</f>
        <v>0</v>
      </c>
      <c r="F111" s="49">
        <f>F91-F109</f>
        <v>0</v>
      </c>
      <c r="G111" s="49">
        <f>G91-G109</f>
        <v>0</v>
      </c>
      <c r="H111" s="27"/>
    </row>
    <row r="112" spans="1:8" ht="12" x14ac:dyDescent="0.2">
      <c r="A112" s="144"/>
      <c r="C112" s="27"/>
      <c r="D112" s="27"/>
      <c r="E112" s="17"/>
      <c r="F112" s="17"/>
      <c r="G112" s="17"/>
      <c r="H112" s="27"/>
    </row>
    <row r="113" spans="1:9" ht="12" x14ac:dyDescent="0.2">
      <c r="A113" s="144"/>
      <c r="C113" s="27"/>
      <c r="D113" s="22" t="s">
        <v>237</v>
      </c>
      <c r="E113" s="50">
        <f>(E61+E91+E73)-E109</f>
        <v>0</v>
      </c>
      <c r="F113" s="50">
        <f>(F61+F91+F73)-F109</f>
        <v>0</v>
      </c>
      <c r="G113" s="50">
        <f>(G61+G91+G73)-G109</f>
        <v>0</v>
      </c>
      <c r="H113" s="27"/>
    </row>
    <row r="114" spans="1:9" ht="12" x14ac:dyDescent="0.2">
      <c r="A114" s="144"/>
      <c r="C114" s="27"/>
      <c r="D114" s="27"/>
      <c r="E114" s="17"/>
      <c r="F114" s="17"/>
      <c r="G114" s="17"/>
      <c r="H114" s="27"/>
    </row>
    <row r="115" spans="1:9" ht="12" x14ac:dyDescent="0.2">
      <c r="A115" s="144">
        <f t="shared" ref="A115:A128" si="8">IF(OR(E115&lt;0,F115&lt;0,G115&lt;0),1,0)</f>
        <v>0</v>
      </c>
      <c r="C115" s="27"/>
      <c r="D115" s="19" t="s">
        <v>128</v>
      </c>
      <c r="E115" s="132">
        <v>0</v>
      </c>
      <c r="F115" s="132">
        <v>0</v>
      </c>
      <c r="G115" s="132">
        <v>0</v>
      </c>
      <c r="H115" s="27"/>
    </row>
    <row r="116" spans="1:9" ht="12" x14ac:dyDescent="0.2">
      <c r="A116" s="144">
        <f t="shared" si="8"/>
        <v>0</v>
      </c>
      <c r="C116" s="27"/>
      <c r="D116" s="64" t="s">
        <v>130</v>
      </c>
      <c r="E116" s="132">
        <v>0</v>
      </c>
      <c r="F116" s="132">
        <v>0</v>
      </c>
      <c r="G116" s="132">
        <v>0</v>
      </c>
      <c r="H116" s="27"/>
    </row>
    <row r="117" spans="1:9" ht="12" x14ac:dyDescent="0.2">
      <c r="A117" s="144">
        <f t="shared" si="8"/>
        <v>0</v>
      </c>
      <c r="C117" s="27"/>
      <c r="D117" s="21" t="s">
        <v>142</v>
      </c>
      <c r="E117" s="132">
        <v>0</v>
      </c>
      <c r="F117" s="132">
        <v>0</v>
      </c>
      <c r="G117" s="132">
        <v>0</v>
      </c>
      <c r="H117" s="27"/>
    </row>
    <row r="118" spans="1:9" ht="12" x14ac:dyDescent="0.2">
      <c r="A118" s="144">
        <f t="shared" si="8"/>
        <v>0</v>
      </c>
      <c r="C118" s="27"/>
      <c r="D118" s="13" t="s">
        <v>138</v>
      </c>
      <c r="E118" s="132">
        <v>0</v>
      </c>
      <c r="F118" s="132">
        <v>0</v>
      </c>
      <c r="G118" s="132">
        <v>0</v>
      </c>
      <c r="H118" s="27"/>
    </row>
    <row r="119" spans="1:9" ht="12" x14ac:dyDescent="0.2">
      <c r="A119" s="144">
        <f t="shared" si="8"/>
        <v>0</v>
      </c>
      <c r="C119" s="27"/>
      <c r="D119" s="13" t="s">
        <v>37</v>
      </c>
      <c r="E119" s="132">
        <v>0</v>
      </c>
      <c r="F119" s="132">
        <v>0</v>
      </c>
      <c r="G119" s="132">
        <v>0</v>
      </c>
      <c r="H119" s="27"/>
    </row>
    <row r="120" spans="1:9" ht="12" x14ac:dyDescent="0.2">
      <c r="A120" s="144">
        <f t="shared" si="8"/>
        <v>0</v>
      </c>
      <c r="C120" s="27"/>
      <c r="D120" s="13" t="s">
        <v>126</v>
      </c>
      <c r="E120" s="132">
        <v>0</v>
      </c>
      <c r="F120" s="132">
        <v>0</v>
      </c>
      <c r="G120" s="132">
        <v>0</v>
      </c>
      <c r="H120" s="27"/>
    </row>
    <row r="121" spans="1:9" ht="12" x14ac:dyDescent="0.2">
      <c r="A121" s="144">
        <f t="shared" si="8"/>
        <v>0</v>
      </c>
      <c r="C121" s="27"/>
      <c r="D121" s="13" t="s">
        <v>33</v>
      </c>
      <c r="E121" s="132">
        <v>0</v>
      </c>
      <c r="F121" s="132">
        <v>0</v>
      </c>
      <c r="G121" s="132">
        <v>0</v>
      </c>
      <c r="H121" s="27"/>
    </row>
    <row r="122" spans="1:9" ht="12" x14ac:dyDescent="0.2">
      <c r="A122" s="144">
        <f t="shared" si="8"/>
        <v>0</v>
      </c>
      <c r="C122" s="27"/>
      <c r="D122" s="13" t="s">
        <v>127</v>
      </c>
      <c r="E122" s="132">
        <v>0</v>
      </c>
      <c r="F122" s="132">
        <v>0</v>
      </c>
      <c r="G122" s="132">
        <v>0</v>
      </c>
      <c r="H122" s="27"/>
    </row>
    <row r="123" spans="1:9" ht="12" x14ac:dyDescent="0.2">
      <c r="A123" s="144">
        <f t="shared" si="8"/>
        <v>0</v>
      </c>
      <c r="C123" s="27"/>
      <c r="D123" s="19" t="s">
        <v>177</v>
      </c>
      <c r="E123" s="132">
        <v>0</v>
      </c>
      <c r="F123" s="132">
        <v>0</v>
      </c>
      <c r="G123" s="132">
        <v>0</v>
      </c>
      <c r="H123" s="27"/>
    </row>
    <row r="124" spans="1:9" ht="12" x14ac:dyDescent="0.2">
      <c r="A124" s="144">
        <f t="shared" si="8"/>
        <v>0</v>
      </c>
      <c r="C124" s="27"/>
      <c r="D124" s="19" t="s">
        <v>137</v>
      </c>
      <c r="E124" s="132">
        <v>0</v>
      </c>
      <c r="F124" s="132">
        <v>0</v>
      </c>
      <c r="G124" s="132">
        <v>0</v>
      </c>
      <c r="H124" s="27"/>
    </row>
    <row r="125" spans="1:9" ht="12" x14ac:dyDescent="0.2">
      <c r="A125" s="144">
        <f t="shared" si="8"/>
        <v>0</v>
      </c>
      <c r="C125" s="27"/>
      <c r="D125" s="19" t="s">
        <v>139</v>
      </c>
      <c r="E125" s="132">
        <v>0</v>
      </c>
      <c r="F125" s="132">
        <v>0</v>
      </c>
      <c r="G125" s="132">
        <v>0</v>
      </c>
      <c r="H125" s="27"/>
    </row>
    <row r="126" spans="1:9" ht="12" x14ac:dyDescent="0.2">
      <c r="A126" s="144">
        <f t="shared" si="8"/>
        <v>0</v>
      </c>
      <c r="C126" s="27"/>
      <c r="D126" s="19" t="s">
        <v>112</v>
      </c>
      <c r="E126" s="132">
        <v>0</v>
      </c>
      <c r="F126" s="132">
        <v>0</v>
      </c>
      <c r="G126" s="132">
        <v>0</v>
      </c>
      <c r="H126" s="27"/>
      <c r="I126" s="27"/>
    </row>
    <row r="127" spans="1:9" s="27" customFormat="1" ht="12" x14ac:dyDescent="0.2">
      <c r="A127" s="144">
        <f t="shared" si="8"/>
        <v>0</v>
      </c>
      <c r="D127" s="19" t="s">
        <v>339</v>
      </c>
      <c r="E127" s="132">
        <v>0</v>
      </c>
      <c r="F127" s="132">
        <v>0</v>
      </c>
      <c r="G127" s="132">
        <v>0</v>
      </c>
    </row>
    <row r="128" spans="1:9" ht="12" x14ac:dyDescent="0.2">
      <c r="A128" s="144">
        <f t="shared" si="8"/>
        <v>0</v>
      </c>
      <c r="C128" s="27"/>
      <c r="D128" s="13" t="s">
        <v>334</v>
      </c>
      <c r="E128" s="132">
        <v>0</v>
      </c>
      <c r="F128" s="132">
        <v>0</v>
      </c>
      <c r="G128" s="132">
        <v>0</v>
      </c>
      <c r="H128" s="27"/>
    </row>
    <row r="129" spans="1:9" ht="12" x14ac:dyDescent="0.2">
      <c r="A129" s="144"/>
      <c r="C129" s="27"/>
      <c r="D129" s="14" t="s">
        <v>336</v>
      </c>
      <c r="E129" s="49">
        <f>SUM(E115:E128)</f>
        <v>0</v>
      </c>
      <c r="F129" s="49">
        <f>SUM(F115:F128)</f>
        <v>0</v>
      </c>
      <c r="G129" s="49">
        <f>SUM(G115:G128)</f>
        <v>0</v>
      </c>
      <c r="H129" s="27"/>
    </row>
    <row r="130" spans="1:9" ht="12" x14ac:dyDescent="0.2">
      <c r="A130" s="144"/>
      <c r="C130" s="27"/>
      <c r="D130" s="27"/>
      <c r="E130" s="17"/>
      <c r="F130" s="17"/>
      <c r="G130" s="17"/>
      <c r="H130" s="27"/>
    </row>
    <row r="131" spans="1:9" ht="12" x14ac:dyDescent="0.2">
      <c r="B131" s="144"/>
      <c r="C131" s="27"/>
      <c r="D131" s="13" t="s">
        <v>445</v>
      </c>
      <c r="E131" s="132">
        <v>0</v>
      </c>
      <c r="F131" s="132">
        <v>0</v>
      </c>
      <c r="G131" s="132">
        <v>0</v>
      </c>
      <c r="H131" s="27"/>
    </row>
    <row r="132" spans="1:9" ht="12" x14ac:dyDescent="0.2">
      <c r="B132" s="144"/>
      <c r="C132" s="27"/>
      <c r="D132" s="13" t="s">
        <v>179</v>
      </c>
      <c r="E132" s="132">
        <v>0</v>
      </c>
      <c r="F132" s="132">
        <v>0</v>
      </c>
      <c r="G132" s="132">
        <v>0</v>
      </c>
      <c r="H132" s="27"/>
    </row>
    <row r="133" spans="1:9" ht="12" x14ac:dyDescent="0.2">
      <c r="B133" s="144"/>
      <c r="C133" s="27"/>
      <c r="D133" s="13" t="s">
        <v>129</v>
      </c>
      <c r="E133" s="132">
        <v>0</v>
      </c>
      <c r="F133" s="132">
        <v>0</v>
      </c>
      <c r="G133" s="132">
        <v>0</v>
      </c>
      <c r="H133" s="27"/>
    </row>
    <row r="134" spans="1:9" ht="12" x14ac:dyDescent="0.2">
      <c r="A134" s="144"/>
      <c r="C134" s="27"/>
      <c r="D134" s="14" t="s">
        <v>38</v>
      </c>
      <c r="E134" s="49">
        <f>SUM(E131:E133)</f>
        <v>0</v>
      </c>
      <c r="F134" s="49">
        <f t="shared" ref="F134:G134" si="9">SUM(F131:F133)</f>
        <v>0</v>
      </c>
      <c r="G134" s="49">
        <f t="shared" si="9"/>
        <v>0</v>
      </c>
      <c r="H134" s="27"/>
    </row>
    <row r="135" spans="1:9" ht="12" x14ac:dyDescent="0.2">
      <c r="A135" s="144"/>
      <c r="C135" s="27"/>
      <c r="D135" s="27"/>
      <c r="E135" s="17"/>
      <c r="F135" s="17"/>
      <c r="G135" s="17"/>
      <c r="H135" s="27"/>
    </row>
    <row r="136" spans="1:9" ht="12" x14ac:dyDescent="0.2">
      <c r="A136" s="144"/>
      <c r="C136" s="27"/>
      <c r="D136" s="22" t="s">
        <v>39</v>
      </c>
      <c r="E136" s="50">
        <f>E129+E134</f>
        <v>0</v>
      </c>
      <c r="F136" s="50">
        <f>F129+F134</f>
        <v>0</v>
      </c>
      <c r="G136" s="50">
        <f>G129+G134</f>
        <v>0</v>
      </c>
      <c r="H136" s="27"/>
    </row>
    <row r="137" spans="1:9" ht="12" x14ac:dyDescent="0.2">
      <c r="A137" s="144"/>
      <c r="C137" s="44"/>
      <c r="D137" s="46"/>
      <c r="E137" s="47"/>
      <c r="F137" s="47"/>
      <c r="G137" s="47"/>
      <c r="H137" s="44"/>
      <c r="I137" s="44"/>
    </row>
    <row r="138" spans="1:9" ht="12" x14ac:dyDescent="0.2">
      <c r="A138" s="144">
        <f t="shared" ref="A138" si="10">IF(OR(E138&lt;0,F138&lt;0,G138&lt;0),1,0)</f>
        <v>0</v>
      </c>
      <c r="C138" s="44"/>
      <c r="D138" s="37" t="s">
        <v>180</v>
      </c>
      <c r="E138" s="132">
        <v>0</v>
      </c>
      <c r="F138" s="132">
        <v>0</v>
      </c>
      <c r="G138" s="132">
        <v>0</v>
      </c>
      <c r="H138" s="44"/>
      <c r="I138" s="44"/>
    </row>
    <row r="139" spans="1:9" ht="12" x14ac:dyDescent="0.2">
      <c r="A139" s="144"/>
      <c r="C139" s="44"/>
      <c r="D139" s="37" t="s">
        <v>181</v>
      </c>
      <c r="E139" s="94" t="s">
        <v>141</v>
      </c>
      <c r="F139" s="94" t="s">
        <v>141</v>
      </c>
      <c r="G139" s="94" t="s">
        <v>141</v>
      </c>
      <c r="H139" s="44"/>
      <c r="I139" s="44"/>
    </row>
    <row r="140" spans="1:9" ht="12" x14ac:dyDescent="0.2">
      <c r="A140" s="144"/>
      <c r="C140" s="27"/>
      <c r="D140" s="23" t="s">
        <v>40</v>
      </c>
      <c r="E140" s="27"/>
      <c r="F140" s="27"/>
      <c r="G140" s="27"/>
      <c r="H140" s="27"/>
    </row>
    <row r="141" spans="1:9" ht="12" x14ac:dyDescent="0.2">
      <c r="A141" s="144"/>
      <c r="C141" s="144"/>
      <c r="D141" s="144"/>
      <c r="E141" s="144"/>
      <c r="F141" s="144"/>
      <c r="G141" s="144"/>
      <c r="H141" s="144"/>
    </row>
    <row r="142" spans="1:9" ht="12" x14ac:dyDescent="0.2">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2" x14ac:dyDescent="0.2">
      <c r="A143" s="144"/>
      <c r="C143" s="27"/>
      <c r="D143" s="23"/>
      <c r="E143" s="27"/>
      <c r="F143" s="27"/>
      <c r="G143" s="27"/>
      <c r="H143" s="27"/>
    </row>
    <row r="144" spans="1:9" ht="12.75" x14ac:dyDescent="0.2">
      <c r="A144" s="144"/>
      <c r="C144" s="27"/>
      <c r="D144" s="28" t="s">
        <v>243</v>
      </c>
      <c r="E144" s="148" t="str">
        <f>E21</f>
        <v>31/XX/20XX</v>
      </c>
      <c r="F144" s="148" t="str">
        <f>F21</f>
        <v>31/XX/20XX</v>
      </c>
      <c r="G144" s="148" t="str">
        <f>G21</f>
        <v>31/XX/20XX</v>
      </c>
      <c r="H144" s="27"/>
    </row>
    <row r="145" spans="1:9" ht="12" x14ac:dyDescent="0.2">
      <c r="A145" s="144"/>
      <c r="C145" s="27"/>
      <c r="D145" s="13" t="s">
        <v>246</v>
      </c>
      <c r="E145" s="132">
        <v>0</v>
      </c>
      <c r="F145" s="132">
        <v>0</v>
      </c>
      <c r="G145" s="132">
        <v>0</v>
      </c>
      <c r="H145" s="27"/>
    </row>
    <row r="146" spans="1:9" ht="12" x14ac:dyDescent="0.2">
      <c r="A146" s="144"/>
      <c r="C146" s="27"/>
      <c r="D146" s="13" t="s">
        <v>188</v>
      </c>
      <c r="E146" s="132">
        <v>0</v>
      </c>
      <c r="F146" s="132">
        <v>0</v>
      </c>
      <c r="G146" s="132">
        <v>0</v>
      </c>
      <c r="H146" s="27"/>
    </row>
    <row r="147" spans="1:9" ht="12" x14ac:dyDescent="0.2">
      <c r="A147" s="144"/>
      <c r="C147" s="27"/>
      <c r="D147" s="14" t="s">
        <v>247</v>
      </c>
      <c r="E147" s="49">
        <f>SUM(E145:E146)</f>
        <v>0</v>
      </c>
      <c r="F147" s="49">
        <f>SUM(F145:F146)</f>
        <v>0</v>
      </c>
      <c r="G147" s="49">
        <f>SUM(G145:G146)</f>
        <v>0</v>
      </c>
      <c r="H147" s="27"/>
    </row>
    <row r="148" spans="1:9" ht="12" x14ac:dyDescent="0.2">
      <c r="A148" s="144"/>
      <c r="C148" s="27"/>
      <c r="D148" s="16"/>
      <c r="E148" s="27"/>
      <c r="F148" s="27"/>
      <c r="G148" s="27"/>
      <c r="H148" s="27"/>
    </row>
    <row r="149" spans="1:9" ht="12" x14ac:dyDescent="0.2">
      <c r="A149" s="144"/>
      <c r="C149" s="27"/>
      <c r="D149" s="13" t="s">
        <v>183</v>
      </c>
      <c r="E149" s="132"/>
      <c r="F149" s="132"/>
      <c r="G149" s="132"/>
      <c r="H149" s="27"/>
    </row>
    <row r="150" spans="1:9" ht="12" x14ac:dyDescent="0.2">
      <c r="A150" s="144"/>
      <c r="C150" s="27"/>
      <c r="D150" s="16"/>
      <c r="E150" s="16"/>
      <c r="F150" s="16"/>
      <c r="G150" s="16"/>
      <c r="H150" s="27"/>
    </row>
    <row r="151" spans="1:9" ht="12.75" x14ac:dyDescent="0.2">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2.75" x14ac:dyDescent="0.2">
      <c r="A152" s="144"/>
      <c r="C152" s="27"/>
      <c r="D152" s="67" t="s">
        <v>318</v>
      </c>
      <c r="E152" s="49">
        <f>'RAG Thresholds'!$D$27</f>
        <v>0</v>
      </c>
      <c r="F152" s="49">
        <f>'RAG Thresholds'!$D$27</f>
        <v>0</v>
      </c>
      <c r="G152" s="49">
        <f>'RAG Thresholds'!$D$27</f>
        <v>0</v>
      </c>
      <c r="H152" s="27"/>
    </row>
    <row r="153" spans="1:9" ht="12" x14ac:dyDescent="0.2">
      <c r="A153" s="144"/>
      <c r="C153" s="27"/>
      <c r="D153" s="27"/>
      <c r="E153" s="27"/>
      <c r="F153" s="27"/>
      <c r="G153" s="27"/>
      <c r="H153" s="27"/>
    </row>
    <row r="154" spans="1:9" ht="12" x14ac:dyDescent="0.2">
      <c r="A154" s="144"/>
      <c r="C154" s="44"/>
      <c r="D154" s="44"/>
      <c r="E154" s="45"/>
      <c r="F154" s="45"/>
      <c r="G154" s="45"/>
      <c r="H154" s="44"/>
      <c r="I154" s="44"/>
    </row>
    <row r="155" spans="1:9" ht="12" x14ac:dyDescent="0.2">
      <c r="A155" s="144"/>
      <c r="C155" s="27"/>
      <c r="D155" s="146" t="s">
        <v>63</v>
      </c>
      <c r="E155" s="27"/>
      <c r="F155" s="27"/>
      <c r="G155" s="27"/>
      <c r="H155" s="27"/>
    </row>
    <row r="156" spans="1:9" ht="12" x14ac:dyDescent="0.2">
      <c r="A156" s="144"/>
      <c r="C156" s="27"/>
      <c r="D156" s="91" t="s">
        <v>163</v>
      </c>
      <c r="E156" s="150" t="e">
        <f>E26/E152</f>
        <v>#DIV/0!</v>
      </c>
      <c r="F156" s="150" t="e">
        <f t="shared" ref="F156:G156" si="12">F26/F152</f>
        <v>#DIV/0!</v>
      </c>
      <c r="G156" s="150" t="e">
        <f t="shared" si="12"/>
        <v>#DIV/0!</v>
      </c>
      <c r="H156" s="27"/>
    </row>
    <row r="157" spans="1:9" ht="12" x14ac:dyDescent="0.2">
      <c r="A157" s="144"/>
      <c r="C157" s="27"/>
      <c r="D157" s="91" t="s">
        <v>67</v>
      </c>
      <c r="E157" s="151">
        <f>IF(E26=0,0,IF(E36&lt;0,(E34+E36)/E26,E34/E26))</f>
        <v>0</v>
      </c>
      <c r="F157" s="151">
        <f t="shared" ref="F157:G157" si="13">IF(F26=0,0,IF(F36&lt;0,(F34+F36)/F26,F34/F26))</f>
        <v>0</v>
      </c>
      <c r="G157" s="151">
        <f t="shared" si="13"/>
        <v>0</v>
      </c>
      <c r="H157" s="27"/>
    </row>
    <row r="158" spans="1:9" ht="12" x14ac:dyDescent="0.2">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2" x14ac:dyDescent="0.2">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2" x14ac:dyDescent="0.2">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2" x14ac:dyDescent="0.2">
      <c r="A161" s="144"/>
      <c r="C161" s="27"/>
      <c r="D161" s="91" t="s">
        <v>74</v>
      </c>
      <c r="E161" s="150" t="e">
        <f>(E34+ IF(E36&lt;0,E36,0)+E40)/-(E37+E38)</f>
        <v>#DIV/0!</v>
      </c>
      <c r="F161" s="150" t="e">
        <f t="shared" ref="F161:G161" si="18">(F34+ IF(F36&lt;0,F36,0)+F40)/-(F37+F38)</f>
        <v>#DIV/0!</v>
      </c>
      <c r="G161" s="150" t="e">
        <f t="shared" si="18"/>
        <v>#DIV/0!</v>
      </c>
      <c r="H161" s="27"/>
    </row>
    <row r="162" spans="1:8" ht="12" x14ac:dyDescent="0.2">
      <c r="A162" s="144"/>
      <c r="C162" s="27"/>
      <c r="D162" s="91" t="s">
        <v>77</v>
      </c>
      <c r="E162" s="150" t="e">
        <f>(E91-E75)/E109</f>
        <v>#DIV/0!</v>
      </c>
      <c r="F162" s="150" t="e">
        <f t="shared" ref="F162:G162" si="19">(F91-F75)/F109</f>
        <v>#DIV/0!</v>
      </c>
      <c r="G162" s="150" t="e">
        <f t="shared" si="19"/>
        <v>#DIV/0!</v>
      </c>
      <c r="H162" s="27"/>
    </row>
    <row r="163" spans="1:8" ht="12" x14ac:dyDescent="0.2">
      <c r="A163" s="144"/>
      <c r="C163" s="27"/>
      <c r="D163" s="91" t="s">
        <v>78</v>
      </c>
      <c r="E163" s="150">
        <f>E134</f>
        <v>0</v>
      </c>
      <c r="F163" s="150">
        <f t="shared" ref="F163:G163" si="20">F134</f>
        <v>0</v>
      </c>
      <c r="G163" s="150">
        <f t="shared" si="20"/>
        <v>0</v>
      </c>
      <c r="H163" s="27"/>
    </row>
    <row r="164" spans="1:8" ht="12" x14ac:dyDescent="0.2">
      <c r="A164" s="144"/>
      <c r="C164" s="27"/>
      <c r="D164" s="91" t="s">
        <v>79</v>
      </c>
      <c r="E164" s="151" t="e">
        <f>(E81+E82+E66+E67+E138)/(E58+E57+E59+E60+E91)</f>
        <v>#DIV/0!</v>
      </c>
      <c r="F164" s="151" t="e">
        <f t="shared" ref="F164:G164" si="21">(F81+F82+F66+F67+F138)/(F58+F57+F59+F60+F91)</f>
        <v>#DIV/0!</v>
      </c>
      <c r="G164" s="151" t="e">
        <f t="shared" si="21"/>
        <v>#DIV/0!</v>
      </c>
      <c r="H164" s="27"/>
    </row>
    <row r="165" spans="1:8" ht="12" x14ac:dyDescent="0.2">
      <c r="A165" s="144"/>
      <c r="C165" s="27"/>
      <c r="D165" s="42"/>
      <c r="E165" s="48"/>
      <c r="F165" s="48"/>
      <c r="G165" s="48"/>
      <c r="H165" s="27"/>
    </row>
    <row r="166" spans="1:8" ht="12" x14ac:dyDescent="0.2">
      <c r="A166" s="144"/>
      <c r="C166" s="27"/>
      <c r="D166" s="42"/>
      <c r="E166" s="43"/>
      <c r="F166" s="43"/>
      <c r="G166" s="43"/>
      <c r="H166" s="27"/>
    </row>
    <row r="167" spans="1:8" ht="12" x14ac:dyDescent="0.2">
      <c r="A167" s="144"/>
      <c r="C167" s="27"/>
      <c r="D167" s="146" t="s">
        <v>44</v>
      </c>
      <c r="E167" s="27"/>
      <c r="F167" s="27"/>
      <c r="G167" s="27"/>
      <c r="H167" s="27"/>
    </row>
    <row r="168" spans="1:8" ht="12" x14ac:dyDescent="0.2">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2" x14ac:dyDescent="0.2">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2" x14ac:dyDescent="0.2">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2" x14ac:dyDescent="0.2">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2" x14ac:dyDescent="0.2">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2" x14ac:dyDescent="0.2">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2" x14ac:dyDescent="0.2">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2" x14ac:dyDescent="0.2">
      <c r="A175" s="144"/>
      <c r="C175" s="27"/>
      <c r="D175" s="27" t="s">
        <v>78</v>
      </c>
      <c r="E175" s="152" t="str">
        <f>IF(E163&gt;'RAG Thresholds'!$E$22,"G","R")</f>
        <v>R</v>
      </c>
      <c r="F175" s="152" t="str">
        <f>IF(F163&gt;'RAG Thresholds'!$E$22,"G","R")</f>
        <v>R</v>
      </c>
      <c r="G175" s="152" t="str">
        <f>IF(G163&gt;'RAG Thresholds'!$E$22,"G","R")</f>
        <v>R</v>
      </c>
      <c r="H175" s="27"/>
    </row>
    <row r="176" spans="1:8" ht="12" x14ac:dyDescent="0.2">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2" x14ac:dyDescent="0.2">
      <c r="A177" s="144"/>
      <c r="C177" s="27"/>
      <c r="D177" s="27"/>
      <c r="E177" s="27"/>
      <c r="F177" s="27"/>
      <c r="G177" s="27"/>
      <c r="H177" s="27"/>
    </row>
    <row r="178" spans="1:9" ht="12" x14ac:dyDescent="0.2">
      <c r="A178" s="144"/>
      <c r="C178" s="27"/>
      <c r="D178" s="27"/>
      <c r="E178" s="27"/>
      <c r="F178" s="27"/>
      <c r="G178" s="27"/>
      <c r="H178" s="27"/>
    </row>
    <row r="179" spans="1:9" ht="12" x14ac:dyDescent="0.2">
      <c r="A179" s="144"/>
      <c r="C179" s="27"/>
      <c r="D179" s="27"/>
      <c r="E179" s="27"/>
      <c r="F179" s="27"/>
      <c r="G179" s="27"/>
      <c r="H179" s="27"/>
    </row>
    <row r="180" spans="1:9" ht="12" x14ac:dyDescent="0.2">
      <c r="A180" s="144"/>
      <c r="C180" s="27"/>
      <c r="D180" s="27"/>
      <c r="E180" s="27"/>
      <c r="F180" s="27"/>
      <c r="G180" s="27"/>
      <c r="H180" s="27"/>
    </row>
    <row r="181" spans="1:9" ht="12" x14ac:dyDescent="0.2">
      <c r="A181" s="144"/>
      <c r="C181" s="27"/>
      <c r="D181" s="27"/>
      <c r="E181" s="27"/>
      <c r="F181" s="27"/>
      <c r="G181" s="27"/>
      <c r="H181" s="27"/>
    </row>
    <row r="182" spans="1:9" ht="12" x14ac:dyDescent="0.2">
      <c r="A182" s="144"/>
      <c r="C182" s="27"/>
      <c r="D182" s="27"/>
      <c r="E182" s="27"/>
      <c r="F182" s="27"/>
      <c r="G182" s="27"/>
      <c r="H182" s="27"/>
    </row>
    <row r="183" spans="1:9" ht="12" x14ac:dyDescent="0.2">
      <c r="A183" s="144"/>
      <c r="C183" s="27"/>
      <c r="D183" s="27"/>
      <c r="E183" s="27"/>
      <c r="F183" s="27"/>
      <c r="G183" s="27"/>
      <c r="H183" s="27"/>
    </row>
    <row r="184" spans="1:9" ht="15.75" x14ac:dyDescent="0.25">
      <c r="A184" s="90" t="s">
        <v>154</v>
      </c>
      <c r="B184" s="90"/>
      <c r="C184" s="90"/>
      <c r="D184" s="90"/>
      <c r="E184" s="90"/>
      <c r="F184" s="90"/>
      <c r="G184" s="90"/>
      <c r="H184" s="90"/>
      <c r="I184" s="90"/>
    </row>
    <row r="185" spans="1:9" ht="14.65" customHeight="1" x14ac:dyDescent="0.2"/>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abSelected="1" topLeftCell="D1" zoomScale="90" zoomScaleNormal="90" workbookViewId="0">
      <pane ySplit="8" topLeftCell="A9" activePane="bottomLeft" state="frozen"/>
      <selection activeCell="A9" sqref="A9"/>
      <selection pane="bottomLeft" activeCell="G22" sqref="G22"/>
    </sheetView>
  </sheetViews>
  <sheetFormatPr defaultColWidth="0" defaultRowHeight="12" x14ac:dyDescent="0.2"/>
  <cols>
    <col min="1" max="2" width="5.28515625" customWidth="1"/>
    <col min="3" max="3" width="45" customWidth="1"/>
    <col min="4" max="4" width="25.42578125" customWidth="1"/>
    <col min="5" max="5" width="54.7109375" style="191" customWidth="1"/>
    <col min="6" max="6" width="9.28515625" style="219" customWidth="1"/>
    <col min="7" max="7" width="57.5703125" style="219" customWidth="1"/>
    <col min="8" max="8" width="17.140625" style="219" customWidth="1"/>
    <col min="9" max="9" width="38.5703125" style="219" customWidth="1"/>
    <col min="10" max="10" width="9.28515625" customWidth="1"/>
    <col min="11" max="16384" width="9.28515625" hidden="1"/>
  </cols>
  <sheetData>
    <row r="1" spans="1:10" x14ac:dyDescent="0.2">
      <c r="A1" s="109"/>
      <c r="B1" s="109"/>
      <c r="C1" s="110"/>
      <c r="D1" s="109"/>
      <c r="E1" s="192"/>
      <c r="F1" s="109"/>
      <c r="G1" s="109"/>
      <c r="H1" s="109"/>
      <c r="I1" s="109"/>
      <c r="J1" s="109"/>
    </row>
    <row r="2" spans="1:10" ht="12.75" x14ac:dyDescent="0.2">
      <c r="A2" s="109"/>
      <c r="B2" s="109"/>
      <c r="C2" s="111" t="str">
        <f>cstProjectName</f>
        <v>RM 6184 Financial Viability Risk Assessment Template</v>
      </c>
      <c r="D2" s="109"/>
      <c r="E2" s="192"/>
      <c r="F2" s="109"/>
      <c r="G2" s="109"/>
      <c r="H2" s="109"/>
      <c r="I2" s="109"/>
      <c r="J2" s="109"/>
    </row>
    <row r="3" spans="1:10" ht="12.75" x14ac:dyDescent="0.2">
      <c r="A3" s="109"/>
      <c r="B3" s="109"/>
      <c r="C3" s="112" t="str">
        <f ca="1">MID(CELL("filename",A1),FIND("]",CELL("filename",A1))+1,256)&amp;" Sheet"</f>
        <v>2.1 Lead Ancillary Input  Sheet</v>
      </c>
      <c r="D3" s="109"/>
      <c r="E3" s="192"/>
      <c r="F3" s="109"/>
      <c r="G3" s="109"/>
      <c r="H3" s="109"/>
      <c r="I3" s="109"/>
      <c r="J3" s="109"/>
    </row>
    <row r="4" spans="1:10" x14ac:dyDescent="0.2">
      <c r="A4" s="109"/>
      <c r="B4" s="109"/>
      <c r="C4" s="110" t="str">
        <f>IF(ISBLANK(cstProtectiveMarking),"",cstProtectiveMarking)</f>
        <v>OFFICIAL</v>
      </c>
      <c r="D4" s="109"/>
      <c r="E4" s="192"/>
      <c r="F4" s="109"/>
      <c r="G4" s="109"/>
      <c r="H4" s="109"/>
      <c r="I4" s="109"/>
      <c r="J4" s="109"/>
    </row>
    <row r="5" spans="1:10" x14ac:dyDescent="0.2">
      <c r="A5" s="109"/>
      <c r="B5" s="109"/>
      <c r="C5" s="113" t="str">
        <f>HYPERLINK("#'Contents'!A1",sysChkWord)</f>
        <v>All Checks OK</v>
      </c>
      <c r="D5" s="109"/>
      <c r="E5" s="192"/>
      <c r="F5" s="109"/>
      <c r="G5" s="109"/>
      <c r="H5" s="109"/>
      <c r="I5" s="109"/>
      <c r="J5" s="109"/>
    </row>
    <row r="6" spans="1:10" ht="12.75" x14ac:dyDescent="0.2">
      <c r="A6" s="109"/>
      <c r="B6" s="114"/>
      <c r="C6" s="250" t="str">
        <f>HYPERLINK("#'Contents'!A1","Click for Contents")</f>
        <v>Click for Contents</v>
      </c>
      <c r="D6" s="250"/>
      <c r="E6" s="193"/>
      <c r="F6" s="113"/>
      <c r="G6" s="113"/>
      <c r="H6" s="113"/>
      <c r="I6" s="113"/>
      <c r="J6" s="113"/>
    </row>
    <row r="7" spans="1:10" x14ac:dyDescent="0.2">
      <c r="A7" s="109"/>
      <c r="B7" s="109"/>
      <c r="C7" s="109"/>
      <c r="D7" s="109"/>
      <c r="E7" s="192"/>
      <c r="F7" s="109"/>
      <c r="G7" s="109"/>
      <c r="H7" s="109"/>
      <c r="I7" s="109"/>
      <c r="J7" s="109"/>
    </row>
    <row r="8" spans="1:10" x14ac:dyDescent="0.2">
      <c r="A8" s="83">
        <f>SUM(A9:A85)</f>
        <v>0</v>
      </c>
      <c r="B8" s="83">
        <f>SUM(B9:B85)</f>
        <v>0</v>
      </c>
      <c r="C8" s="116"/>
      <c r="D8" s="116"/>
      <c r="E8" s="194"/>
      <c r="F8" s="116"/>
      <c r="G8" s="116"/>
      <c r="H8" s="116"/>
      <c r="I8" s="116"/>
      <c r="J8" s="116"/>
    </row>
    <row r="9" spans="1:10" x14ac:dyDescent="0.2">
      <c r="A9" s="31"/>
      <c r="B9" s="31"/>
      <c r="C9" s="31"/>
      <c r="D9" s="31"/>
      <c r="E9" s="195"/>
    </row>
    <row r="10" spans="1:10" x14ac:dyDescent="0.2">
      <c r="A10" s="31"/>
      <c r="B10" s="31"/>
      <c r="C10" s="145" t="s">
        <v>89</v>
      </c>
      <c r="D10" s="145"/>
      <c r="E10" s="196"/>
      <c r="G10" s="196" t="s">
        <v>471</v>
      </c>
      <c r="H10" s="196"/>
      <c r="I10" s="196"/>
    </row>
    <row r="11" spans="1:10" x14ac:dyDescent="0.2">
      <c r="A11" s="31"/>
      <c r="B11" s="31"/>
      <c r="C11" s="145" t="str">
        <f>CHOOSE('Bidder Instructions'!$E$39,'1.1b Lead Financial Input'!D$18,'1.1a Lead Financial Input'!D$18)</f>
        <v>Lead Bidder Name</v>
      </c>
      <c r="D11" s="145" t="s">
        <v>51</v>
      </c>
      <c r="E11" s="196" t="s">
        <v>52</v>
      </c>
      <c r="G11" s="196"/>
      <c r="H11" s="196"/>
      <c r="I11" s="196"/>
    </row>
    <row r="12" spans="1:10" ht="15" x14ac:dyDescent="0.25">
      <c r="A12" s="31"/>
      <c r="B12" s="31"/>
      <c r="C12" s="31" t="s">
        <v>0</v>
      </c>
      <c r="D12" s="95"/>
      <c r="E12" s="197"/>
      <c r="G12" s="244" t="s">
        <v>472</v>
      </c>
      <c r="H12" s="236" t="s">
        <v>485</v>
      </c>
      <c r="I12" s="196"/>
    </row>
    <row r="13" spans="1:10" ht="15" x14ac:dyDescent="0.25">
      <c r="A13" s="31"/>
      <c r="B13" s="31"/>
      <c r="C13" s="31" t="s">
        <v>46</v>
      </c>
      <c r="D13" s="105"/>
      <c r="E13" s="197"/>
      <c r="G13" s="244" t="s">
        <v>473</v>
      </c>
      <c r="H13" s="282" t="s">
        <v>492</v>
      </c>
      <c r="I13" s="283"/>
    </row>
    <row r="14" spans="1:10" ht="15" x14ac:dyDescent="0.25">
      <c r="A14" s="31"/>
      <c r="B14" s="31"/>
      <c r="C14" s="31" t="s">
        <v>47</v>
      </c>
      <c r="D14" s="95"/>
      <c r="E14" s="197"/>
      <c r="G14" s="197"/>
      <c r="H14" s="197"/>
      <c r="I14" s="197"/>
    </row>
    <row r="15" spans="1:10" ht="15" x14ac:dyDescent="0.25">
      <c r="A15" s="31"/>
      <c r="B15" s="31"/>
      <c r="C15" s="31" t="s">
        <v>53</v>
      </c>
      <c r="D15" s="95"/>
      <c r="E15" s="198"/>
      <c r="G15" s="245" t="s">
        <v>474</v>
      </c>
      <c r="H15" s="197" t="s">
        <v>475</v>
      </c>
      <c r="I15" s="197"/>
    </row>
    <row r="16" spans="1:10" ht="15" x14ac:dyDescent="0.25">
      <c r="A16" s="31"/>
      <c r="B16" s="31"/>
      <c r="C16" s="31" t="s">
        <v>45</v>
      </c>
      <c r="D16" s="132"/>
      <c r="E16" s="198"/>
      <c r="G16" s="246" t="s">
        <v>493</v>
      </c>
      <c r="H16" s="249" t="b">
        <v>0</v>
      </c>
      <c r="I16" s="197"/>
    </row>
    <row r="17" spans="1:9" ht="15" x14ac:dyDescent="0.25">
      <c r="A17" s="31"/>
      <c r="B17" s="31"/>
      <c r="C17" s="31" t="s">
        <v>54</v>
      </c>
      <c r="D17" s="96"/>
      <c r="E17" s="198"/>
      <c r="G17" s="246" t="s">
        <v>488</v>
      </c>
      <c r="H17" s="249" t="b">
        <v>0</v>
      </c>
      <c r="I17" s="197"/>
    </row>
    <row r="18" spans="1:9" ht="15" x14ac:dyDescent="0.25">
      <c r="A18" s="31"/>
      <c r="B18" s="31"/>
      <c r="C18" s="31" t="s">
        <v>90</v>
      </c>
      <c r="D18" s="31"/>
      <c r="E18" s="195"/>
      <c r="G18" s="246" t="s">
        <v>489</v>
      </c>
      <c r="H18" s="249" t="b">
        <v>0</v>
      </c>
      <c r="I18" s="197"/>
    </row>
    <row r="19" spans="1:9" ht="15" x14ac:dyDescent="0.25">
      <c r="A19" s="31"/>
      <c r="B19" s="31"/>
      <c r="C19" s="32">
        <v>1</v>
      </c>
      <c r="D19" s="95"/>
      <c r="E19" s="198"/>
      <c r="G19" s="246" t="s">
        <v>479</v>
      </c>
      <c r="H19" s="249" t="b">
        <v>0</v>
      </c>
      <c r="I19" s="197"/>
    </row>
    <row r="20" spans="1:9" ht="15" x14ac:dyDescent="0.25">
      <c r="A20" s="31"/>
      <c r="B20" s="31"/>
      <c r="C20" s="32">
        <v>2</v>
      </c>
      <c r="D20" s="95"/>
      <c r="E20" s="198"/>
      <c r="G20" s="246" t="s">
        <v>480</v>
      </c>
      <c r="H20" s="249" t="b">
        <v>0</v>
      </c>
      <c r="I20" s="197"/>
    </row>
    <row r="21" spans="1:9" ht="15" x14ac:dyDescent="0.25">
      <c r="A21" s="31"/>
      <c r="B21" s="31"/>
      <c r="C21" s="32">
        <v>3</v>
      </c>
      <c r="D21" s="95"/>
      <c r="E21" s="198"/>
      <c r="G21" s="246" t="s">
        <v>490</v>
      </c>
      <c r="H21" s="249" t="b">
        <v>0</v>
      </c>
      <c r="I21" s="197"/>
    </row>
    <row r="22" spans="1:9" ht="15" x14ac:dyDescent="0.25">
      <c r="A22" s="31"/>
      <c r="B22" s="31"/>
      <c r="C22" s="32">
        <v>4</v>
      </c>
      <c r="D22" s="95"/>
      <c r="E22" s="198"/>
      <c r="G22" s="246" t="s">
        <v>481</v>
      </c>
      <c r="H22" s="249" t="b">
        <v>0</v>
      </c>
      <c r="I22" s="197"/>
    </row>
    <row r="23" spans="1:9" ht="15" x14ac:dyDescent="0.25">
      <c r="A23" s="31"/>
      <c r="B23" s="31"/>
      <c r="C23" s="32">
        <v>5</v>
      </c>
      <c r="D23" s="95"/>
      <c r="E23" s="198"/>
      <c r="G23" s="246" t="s">
        <v>482</v>
      </c>
      <c r="H23" s="249" t="b">
        <v>0</v>
      </c>
      <c r="I23" s="197"/>
    </row>
    <row r="24" spans="1:9" ht="15" x14ac:dyDescent="0.25">
      <c r="A24" s="31"/>
      <c r="B24" s="31"/>
      <c r="C24" s="31" t="s">
        <v>55</v>
      </c>
      <c r="D24" s="95"/>
      <c r="E24" s="198"/>
      <c r="G24" s="246" t="s">
        <v>483</v>
      </c>
      <c r="H24" s="249" t="b">
        <v>0</v>
      </c>
      <c r="I24" s="197"/>
    </row>
    <row r="25" spans="1:9" s="27" customFormat="1" ht="15" x14ac:dyDescent="0.25">
      <c r="A25" s="31"/>
      <c r="B25" s="31"/>
      <c r="C25" s="31" t="s">
        <v>132</v>
      </c>
      <c r="D25" s="190"/>
      <c r="E25" s="203"/>
      <c r="F25" s="219"/>
      <c r="G25" s="246" t="s">
        <v>484</v>
      </c>
      <c r="H25" s="249" t="b">
        <v>0</v>
      </c>
      <c r="I25" s="197"/>
    </row>
    <row r="26" spans="1:9" ht="15" x14ac:dyDescent="0.25">
      <c r="A26" s="31"/>
      <c r="B26" s="31"/>
      <c r="C26" s="31" t="s">
        <v>56</v>
      </c>
      <c r="D26" s="31"/>
      <c r="E26" s="195"/>
      <c r="G26" s="246" t="s">
        <v>491</v>
      </c>
      <c r="H26" s="249" t="b">
        <v>0</v>
      </c>
      <c r="I26" s="197"/>
    </row>
    <row r="27" spans="1:9" ht="15" x14ac:dyDescent="0.25">
      <c r="A27" s="31"/>
      <c r="B27" s="31"/>
      <c r="C27" s="32">
        <v>1</v>
      </c>
      <c r="D27" s="95"/>
      <c r="E27" s="198"/>
      <c r="G27" s="246"/>
      <c r="H27" s="246"/>
      <c r="I27" s="197"/>
    </row>
    <row r="28" spans="1:9" x14ac:dyDescent="0.2">
      <c r="A28" s="31"/>
      <c r="B28" s="31"/>
      <c r="C28" s="33">
        <v>2</v>
      </c>
      <c r="D28" s="95"/>
      <c r="E28" s="198"/>
      <c r="G28" s="31"/>
      <c r="H28" s="31"/>
      <c r="I28" s="31"/>
    </row>
    <row r="29" spans="1:9" ht="15" x14ac:dyDescent="0.25">
      <c r="A29" s="31"/>
      <c r="B29" s="31"/>
      <c r="C29" s="33">
        <v>3</v>
      </c>
      <c r="D29" s="95"/>
      <c r="E29" s="198"/>
      <c r="G29" s="213" t="s">
        <v>476</v>
      </c>
      <c r="H29" s="31"/>
      <c r="I29" s="31"/>
    </row>
    <row r="30" spans="1:9" x14ac:dyDescent="0.2">
      <c r="A30" s="31"/>
      <c r="B30" s="31"/>
      <c r="C30" s="33">
        <v>4</v>
      </c>
      <c r="D30" s="95"/>
      <c r="E30" s="198"/>
    </row>
    <row r="31" spans="1:9" x14ac:dyDescent="0.2">
      <c r="A31" s="31"/>
      <c r="B31" s="31"/>
      <c r="C31" s="33">
        <v>5</v>
      </c>
      <c r="D31" s="95"/>
      <c r="E31" s="198"/>
    </row>
    <row r="32" spans="1:9" ht="15" x14ac:dyDescent="0.25">
      <c r="A32" s="31"/>
      <c r="B32" s="31"/>
      <c r="C32" s="31"/>
      <c r="D32" s="30"/>
      <c r="E32" s="195"/>
    </row>
    <row r="33" spans="1:5" ht="15" x14ac:dyDescent="0.25">
      <c r="A33" s="31"/>
      <c r="B33" s="31"/>
      <c r="C33" s="31" t="s">
        <v>133</v>
      </c>
      <c r="D33" s="30"/>
      <c r="E33" s="198"/>
    </row>
    <row r="34" spans="1:5" x14ac:dyDescent="0.2">
      <c r="A34" s="31"/>
      <c r="B34" s="31"/>
      <c r="C34" s="31"/>
      <c r="D34" s="31"/>
      <c r="E34" s="195"/>
    </row>
    <row r="35" spans="1:5" x14ac:dyDescent="0.2">
      <c r="A35" s="31"/>
      <c r="B35" s="31"/>
      <c r="C35" s="145" t="str">
        <f>CHOOSE('Bidder Instructions'!$E$39,'1.1b Lead Financial Input'!Z$18,'1.1a Lead Financial Input'!N$18)</f>
        <v>Immediate Parent Name</v>
      </c>
      <c r="D35" s="145" t="s">
        <v>51</v>
      </c>
      <c r="E35" s="196" t="s">
        <v>52</v>
      </c>
    </row>
    <row r="36" spans="1:5" ht="15" x14ac:dyDescent="0.25">
      <c r="A36" s="31"/>
      <c r="B36" s="31"/>
      <c r="C36" s="31" t="s">
        <v>0</v>
      </c>
      <c r="D36" s="95"/>
      <c r="E36" s="197"/>
    </row>
    <row r="37" spans="1:5" ht="15" x14ac:dyDescent="0.25">
      <c r="A37" s="31"/>
      <c r="B37" s="31"/>
      <c r="C37" s="31" t="s">
        <v>46</v>
      </c>
      <c r="D37" s="105"/>
      <c r="E37" s="197"/>
    </row>
    <row r="38" spans="1:5" ht="15" x14ac:dyDescent="0.25">
      <c r="A38" s="31"/>
      <c r="B38" s="31"/>
      <c r="C38" s="31" t="s">
        <v>47</v>
      </c>
      <c r="D38" s="95"/>
      <c r="E38" s="197"/>
    </row>
    <row r="39" spans="1:5" x14ac:dyDescent="0.2">
      <c r="A39" s="31"/>
      <c r="B39" s="31"/>
      <c r="C39" s="31" t="s">
        <v>53</v>
      </c>
      <c r="D39" s="95"/>
      <c r="E39" s="198"/>
    </row>
    <row r="40" spans="1:5" x14ac:dyDescent="0.2">
      <c r="A40" s="31"/>
      <c r="B40" s="31"/>
      <c r="C40" s="31" t="s">
        <v>45</v>
      </c>
      <c r="D40" s="132"/>
      <c r="E40" s="198"/>
    </row>
    <row r="41" spans="1:5" x14ac:dyDescent="0.2">
      <c r="A41" s="31"/>
      <c r="B41" s="31"/>
      <c r="C41" s="31" t="s">
        <v>54</v>
      </c>
      <c r="D41" s="96"/>
      <c r="E41" s="198"/>
    </row>
    <row r="42" spans="1:5" x14ac:dyDescent="0.2">
      <c r="A42" s="31"/>
      <c r="B42" s="31"/>
      <c r="C42" s="31" t="s">
        <v>90</v>
      </c>
      <c r="D42" s="31"/>
      <c r="E42" s="195"/>
    </row>
    <row r="43" spans="1:5" x14ac:dyDescent="0.2">
      <c r="A43" s="31"/>
      <c r="B43" s="31"/>
      <c r="C43" s="32">
        <v>1</v>
      </c>
      <c r="D43" s="95"/>
      <c r="E43" s="198"/>
    </row>
    <row r="44" spans="1:5" x14ac:dyDescent="0.2">
      <c r="A44" s="31"/>
      <c r="B44" s="31"/>
      <c r="C44" s="32">
        <v>2</v>
      </c>
      <c r="D44" s="95"/>
      <c r="E44" s="198"/>
    </row>
    <row r="45" spans="1:5" x14ac:dyDescent="0.2">
      <c r="A45" s="31"/>
      <c r="B45" s="31"/>
      <c r="C45" s="32">
        <v>3</v>
      </c>
      <c r="D45" s="95"/>
      <c r="E45" s="198"/>
    </row>
    <row r="46" spans="1:5" x14ac:dyDescent="0.2">
      <c r="A46" s="31"/>
      <c r="B46" s="31"/>
      <c r="C46" s="32">
        <v>4</v>
      </c>
      <c r="D46" s="95"/>
      <c r="E46" s="198"/>
    </row>
    <row r="47" spans="1:5" x14ac:dyDescent="0.2">
      <c r="A47" s="31"/>
      <c r="B47" s="31"/>
      <c r="C47" s="32">
        <v>5</v>
      </c>
      <c r="D47" s="95"/>
      <c r="E47" s="198"/>
    </row>
    <row r="48" spans="1:5" x14ac:dyDescent="0.2">
      <c r="A48" s="31"/>
      <c r="B48" s="31"/>
      <c r="C48" s="31" t="s">
        <v>55</v>
      </c>
      <c r="D48" s="95"/>
      <c r="E48" s="198"/>
    </row>
    <row r="49" spans="1:5" x14ac:dyDescent="0.2">
      <c r="A49" s="31"/>
      <c r="B49" s="31"/>
      <c r="C49" s="31" t="s">
        <v>132</v>
      </c>
      <c r="D49" s="95"/>
      <c r="E49" s="198"/>
    </row>
    <row r="50" spans="1:5" x14ac:dyDescent="0.2">
      <c r="A50" s="31"/>
      <c r="B50" s="31"/>
      <c r="C50" s="31" t="s">
        <v>56</v>
      </c>
      <c r="D50" s="31"/>
      <c r="E50" s="195"/>
    </row>
    <row r="51" spans="1:5" x14ac:dyDescent="0.2">
      <c r="A51" s="31"/>
      <c r="B51" s="31"/>
      <c r="C51" s="32">
        <v>1</v>
      </c>
      <c r="D51" s="95"/>
      <c r="E51" s="198"/>
    </row>
    <row r="52" spans="1:5" x14ac:dyDescent="0.2">
      <c r="A52" s="31"/>
      <c r="B52" s="31"/>
      <c r="C52" s="33">
        <v>2</v>
      </c>
      <c r="D52" s="95"/>
      <c r="E52" s="198"/>
    </row>
    <row r="53" spans="1:5" x14ac:dyDescent="0.2">
      <c r="A53" s="31"/>
      <c r="B53" s="31"/>
      <c r="C53" s="33">
        <v>3</v>
      </c>
      <c r="D53" s="95"/>
      <c r="E53" s="198"/>
    </row>
    <row r="54" spans="1:5" x14ac:dyDescent="0.2">
      <c r="A54" s="31"/>
      <c r="B54" s="31"/>
      <c r="C54" s="33">
        <v>4</v>
      </c>
      <c r="D54" s="95"/>
      <c r="E54" s="198"/>
    </row>
    <row r="55" spans="1:5" x14ac:dyDescent="0.2">
      <c r="A55" s="31"/>
      <c r="B55" s="31"/>
      <c r="C55" s="33">
        <v>5</v>
      </c>
      <c r="D55" s="95"/>
      <c r="E55" s="198"/>
    </row>
    <row r="56" spans="1:5" x14ac:dyDescent="0.2">
      <c r="A56" s="31"/>
      <c r="B56" s="31"/>
      <c r="C56" s="31"/>
      <c r="D56" s="31"/>
      <c r="E56" s="195"/>
    </row>
    <row r="57" spans="1:5" ht="15" x14ac:dyDescent="0.25">
      <c r="A57" s="31"/>
      <c r="B57" s="31"/>
      <c r="C57" s="31" t="s">
        <v>133</v>
      </c>
      <c r="D57" s="30"/>
      <c r="E57" s="198"/>
    </row>
    <row r="58" spans="1:5" x14ac:dyDescent="0.2">
      <c r="A58" s="31"/>
      <c r="B58" s="31"/>
      <c r="C58" s="31"/>
      <c r="D58" s="31"/>
      <c r="E58" s="195"/>
    </row>
    <row r="59" spans="1:5" x14ac:dyDescent="0.2">
      <c r="A59" s="31"/>
      <c r="B59" s="31"/>
      <c r="C59" s="145" t="str">
        <f>CHOOSE('Bidder Instructions'!$E$39,'1.1b Lead Financial Input'!AP$18,'1.1a Lead Financial Input'!X$18)</f>
        <v>Ultimate Parent Name</v>
      </c>
      <c r="D59" s="145" t="s">
        <v>51</v>
      </c>
      <c r="E59" s="196" t="s">
        <v>52</v>
      </c>
    </row>
    <row r="60" spans="1:5" ht="15" x14ac:dyDescent="0.25">
      <c r="A60" s="31"/>
      <c r="B60" s="31"/>
      <c r="C60" s="31" t="s">
        <v>0</v>
      </c>
      <c r="D60" s="95"/>
      <c r="E60" s="197"/>
    </row>
    <row r="61" spans="1:5" ht="15" x14ac:dyDescent="0.25">
      <c r="A61" s="31"/>
      <c r="B61" s="31"/>
      <c r="C61" s="31" t="s">
        <v>46</v>
      </c>
      <c r="D61" s="105"/>
      <c r="E61" s="197"/>
    </row>
    <row r="62" spans="1:5" ht="15" x14ac:dyDescent="0.25">
      <c r="A62" s="31"/>
      <c r="B62" s="31"/>
      <c r="C62" s="31" t="s">
        <v>47</v>
      </c>
      <c r="D62" s="95"/>
      <c r="E62" s="197"/>
    </row>
    <row r="63" spans="1:5" x14ac:dyDescent="0.2">
      <c r="A63" s="31"/>
      <c r="B63" s="31"/>
      <c r="C63" s="31" t="s">
        <v>53</v>
      </c>
      <c r="D63" s="95"/>
      <c r="E63" s="198"/>
    </row>
    <row r="64" spans="1:5" x14ac:dyDescent="0.2">
      <c r="A64" s="31"/>
      <c r="B64" s="31"/>
      <c r="C64" s="31" t="s">
        <v>45</v>
      </c>
      <c r="D64" s="132"/>
      <c r="E64" s="198"/>
    </row>
    <row r="65" spans="1:5" x14ac:dyDescent="0.2">
      <c r="A65" s="31"/>
      <c r="B65" s="31"/>
      <c r="C65" s="31" t="s">
        <v>54</v>
      </c>
      <c r="D65" s="96"/>
      <c r="E65" s="198"/>
    </row>
    <row r="66" spans="1:5" x14ac:dyDescent="0.2">
      <c r="A66" s="31"/>
      <c r="B66" s="31"/>
      <c r="C66" s="31" t="s">
        <v>90</v>
      </c>
      <c r="D66" s="31"/>
      <c r="E66" s="195"/>
    </row>
    <row r="67" spans="1:5" x14ac:dyDescent="0.2">
      <c r="A67" s="31"/>
      <c r="B67" s="31"/>
      <c r="C67" s="32">
        <v>1</v>
      </c>
      <c r="D67" s="95"/>
      <c r="E67" s="198"/>
    </row>
    <row r="68" spans="1:5" x14ac:dyDescent="0.2">
      <c r="A68" s="31"/>
      <c r="B68" s="31"/>
      <c r="C68" s="32">
        <v>2</v>
      </c>
      <c r="D68" s="95"/>
      <c r="E68" s="198"/>
    </row>
    <row r="69" spans="1:5" x14ac:dyDescent="0.2">
      <c r="A69" s="31"/>
      <c r="B69" s="31"/>
      <c r="C69" s="32">
        <v>3</v>
      </c>
      <c r="D69" s="95"/>
      <c r="E69" s="198"/>
    </row>
    <row r="70" spans="1:5" x14ac:dyDescent="0.2">
      <c r="A70" s="31"/>
      <c r="B70" s="31"/>
      <c r="C70" s="32">
        <v>4</v>
      </c>
      <c r="D70" s="95"/>
      <c r="E70" s="198"/>
    </row>
    <row r="71" spans="1:5" x14ac:dyDescent="0.2">
      <c r="A71" s="31"/>
      <c r="B71" s="31"/>
      <c r="C71" s="32">
        <v>5</v>
      </c>
      <c r="D71" s="95"/>
      <c r="E71" s="198"/>
    </row>
    <row r="72" spans="1:5" x14ac:dyDescent="0.2">
      <c r="A72" s="31"/>
      <c r="B72" s="31"/>
      <c r="C72" s="31" t="s">
        <v>55</v>
      </c>
      <c r="D72" s="95"/>
      <c r="E72" s="198"/>
    </row>
    <row r="73" spans="1:5" x14ac:dyDescent="0.2">
      <c r="A73" s="31"/>
      <c r="B73" s="31"/>
      <c r="C73" s="31" t="s">
        <v>132</v>
      </c>
      <c r="D73" s="95"/>
      <c r="E73" s="198"/>
    </row>
    <row r="74" spans="1:5" x14ac:dyDescent="0.2">
      <c r="A74" s="31"/>
      <c r="B74" s="31"/>
      <c r="C74" s="31" t="s">
        <v>56</v>
      </c>
      <c r="D74" s="31"/>
      <c r="E74" s="195"/>
    </row>
    <row r="75" spans="1:5" x14ac:dyDescent="0.2">
      <c r="A75" s="31"/>
      <c r="B75" s="31"/>
      <c r="C75" s="32">
        <v>1</v>
      </c>
      <c r="D75" s="95"/>
      <c r="E75" s="198"/>
    </row>
    <row r="76" spans="1:5" x14ac:dyDescent="0.2">
      <c r="A76" s="31"/>
      <c r="B76" s="31"/>
      <c r="C76" s="33">
        <v>2</v>
      </c>
      <c r="D76" s="95"/>
      <c r="E76" s="198"/>
    </row>
    <row r="77" spans="1:5" x14ac:dyDescent="0.2">
      <c r="A77" s="31"/>
      <c r="B77" s="31"/>
      <c r="C77" s="33">
        <v>3</v>
      </c>
      <c r="D77" s="95"/>
      <c r="E77" s="198"/>
    </row>
    <row r="78" spans="1:5" x14ac:dyDescent="0.2">
      <c r="A78" s="31"/>
      <c r="B78" s="31"/>
      <c r="C78" s="33">
        <v>4</v>
      </c>
      <c r="D78" s="95"/>
      <c r="E78" s="198"/>
    </row>
    <row r="79" spans="1:5" x14ac:dyDescent="0.2">
      <c r="A79" s="31"/>
      <c r="B79" s="31"/>
      <c r="C79" s="33">
        <v>5</v>
      </c>
      <c r="D79" s="95"/>
      <c r="E79" s="198"/>
    </row>
    <row r="80" spans="1:5" x14ac:dyDescent="0.2">
      <c r="A80" s="31"/>
      <c r="B80" s="31"/>
      <c r="C80" s="31"/>
      <c r="D80" s="31"/>
      <c r="E80" s="195"/>
    </row>
    <row r="81" spans="1:10" ht="15" x14ac:dyDescent="0.25">
      <c r="A81" s="31"/>
      <c r="B81" s="31"/>
      <c r="C81" s="31" t="s">
        <v>133</v>
      </c>
      <c r="D81" s="30"/>
      <c r="E81" s="198"/>
    </row>
    <row r="82" spans="1:10" x14ac:dyDescent="0.2">
      <c r="A82" s="31"/>
      <c r="B82" s="31"/>
      <c r="C82" s="31"/>
      <c r="D82" s="31"/>
      <c r="E82" s="195"/>
    </row>
    <row r="83" spans="1:10" x14ac:dyDescent="0.2">
      <c r="A83" s="31"/>
      <c r="B83" s="31"/>
      <c r="C83" s="31"/>
      <c r="D83" s="31"/>
      <c r="E83" s="195"/>
    </row>
    <row r="84" spans="1:10" x14ac:dyDescent="0.2">
      <c r="A84" s="31"/>
      <c r="B84" s="31"/>
      <c r="C84" s="31"/>
      <c r="D84" s="31"/>
      <c r="E84" s="195"/>
    </row>
    <row r="85" spans="1:10" ht="15.75" x14ac:dyDescent="0.25">
      <c r="A85" s="117" t="s">
        <v>154</v>
      </c>
      <c r="B85" s="117"/>
      <c r="C85" s="117"/>
      <c r="D85" s="117"/>
      <c r="E85" s="199"/>
      <c r="F85" s="117"/>
      <c r="G85" s="117"/>
      <c r="H85" s="117"/>
      <c r="I85" s="117"/>
      <c r="J85" s="117"/>
    </row>
  </sheetData>
  <sheetProtection algorithmName="SHA-512" hashValue="lS3ImBaYP21TKoR+IVIUpKlKuhxktp/S5U6gaEW07EIPVuFYGD1fkD1czARiMRBYVT/VwEypYokCpifMT2zuIw==" saltValue="TcMEZND/9kjsHrCB7YHMAA==" spinCount="100000" sheet="1" objects="1" scenarios="1"/>
  <protectedRanges>
    <protectedRange sqref="D12:D17 D36:D41 D60:D65 E15:E17 D43:E49 D27:E31 E39:E41 D51:E55 E63:E65 D75:E79 E33 E57 E81 D67:E73 D19:E25 F16 J16" name="Ancillary Inputs"/>
    <protectedRange sqref="H13:I13 H12 H16:H26"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161925</xdr:rowOff>
                  </from>
                  <to>
                    <xdr:col>7</xdr:col>
                    <xdr:colOff>733425</xdr:colOff>
                    <xdr:row>17</xdr:row>
                    <xdr:rowOff>19050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733425</xdr:colOff>
                    <xdr:row>18</xdr:row>
                    <xdr:rowOff>19050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733425</xdr:colOff>
                    <xdr:row>19</xdr:row>
                    <xdr:rowOff>19050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142875</xdr:rowOff>
                  </from>
                  <to>
                    <xdr:col>7</xdr:col>
                    <xdr:colOff>733425</xdr:colOff>
                    <xdr:row>20</xdr:row>
                    <xdr:rowOff>19050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161925</xdr:rowOff>
                  </from>
                  <to>
                    <xdr:col>7</xdr:col>
                    <xdr:colOff>733425</xdr:colOff>
                    <xdr:row>21</xdr:row>
                    <xdr:rowOff>19050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733425</xdr:colOff>
                    <xdr:row>22</xdr:row>
                    <xdr:rowOff>19050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733425</xdr:colOff>
                    <xdr:row>23</xdr:row>
                    <xdr:rowOff>19050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142875</xdr:rowOff>
                  </from>
                  <to>
                    <xdr:col>7</xdr:col>
                    <xdr:colOff>733425</xdr:colOff>
                    <xdr:row>24</xdr:row>
                    <xdr:rowOff>19050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161925</xdr:rowOff>
                  </from>
                  <to>
                    <xdr:col>7</xdr:col>
                    <xdr:colOff>733425</xdr:colOff>
                    <xdr:row>25</xdr:row>
                    <xdr:rowOff>19050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733425</xdr:colOff>
                    <xdr:row>26</xdr:row>
                    <xdr:rowOff>19050</xdr:rowOff>
                  </to>
                </anchor>
              </controlPr>
            </control>
          </mc:Choice>
        </mc:AlternateContent>
        <mc:AlternateContent xmlns:mc="http://schemas.openxmlformats.org/markup-compatibility/2006">
          <mc:Choice Requires="x14">
            <control shapeId="58380" r:id="rId14" name="Check Box 12">
              <controlPr defaultSize="0" autoFill="0" autoLine="0" autoPict="0">
                <anchor moveWithCells="1">
                  <from>
                    <xdr:col>7</xdr:col>
                    <xdr:colOff>457200</xdr:colOff>
                    <xdr:row>14</xdr:row>
                    <xdr:rowOff>342900</xdr:rowOff>
                  </from>
                  <to>
                    <xdr:col>7</xdr:col>
                    <xdr:colOff>742950</xdr:colOff>
                    <xdr:row>16</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60" zoomScaleNormal="60" workbookViewId="0">
      <pane ySplit="8" topLeftCell="A18" activePane="bottomLeft" state="frozen"/>
      <selection activeCell="A9" sqref="A9"/>
      <selection pane="bottomLeft" activeCell="D21" sqref="D21"/>
    </sheetView>
  </sheetViews>
  <sheetFormatPr defaultColWidth="0" defaultRowHeight="14.65" customHeight="1" zeroHeight="1" x14ac:dyDescent="0.2"/>
  <cols>
    <col min="1" max="2" width="5" customWidth="1"/>
    <col min="3" max="3" width="37.28515625" customWidth="1"/>
    <col min="4" max="4" width="64.7109375" customWidth="1"/>
    <col min="5" max="10" width="18.42578125" customWidth="1"/>
    <col min="11" max="13" width="9.7109375" hidden="1" customWidth="1"/>
    <col min="14" max="14" width="10.7109375" customWidth="1"/>
    <col min="15" max="15" width="40.42578125" customWidth="1"/>
    <col min="16" max="16" width="10.42578125" customWidth="1"/>
    <col min="17" max="17" width="37.28515625" customWidth="1"/>
    <col min="18" max="18" width="101.7109375" customWidth="1"/>
    <col min="19" max="19" width="9.28515625" customWidth="1"/>
    <col min="20" max="16384" width="9.28515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6184 Financial Viability Risk Assessment Template</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2" x14ac:dyDescent="0.2">
      <c r="A9" s="80"/>
      <c r="B9" s="80"/>
      <c r="C9" s="80"/>
      <c r="D9" s="80"/>
      <c r="E9" s="80"/>
      <c r="F9" s="80"/>
      <c r="G9" s="80"/>
      <c r="H9" s="80"/>
      <c r="I9" s="80"/>
      <c r="J9" s="80"/>
      <c r="K9" s="80"/>
      <c r="L9" s="80"/>
      <c r="M9" s="80"/>
      <c r="N9" s="80"/>
      <c r="O9" s="80"/>
      <c r="P9" s="80"/>
      <c r="Q9" s="80"/>
      <c r="R9" s="80"/>
    </row>
    <row r="10" spans="1:19" ht="15.75" x14ac:dyDescent="0.2">
      <c r="A10" s="3"/>
      <c r="B10" s="3"/>
      <c r="C10" s="287" t="s">
        <v>1</v>
      </c>
      <c r="D10" s="287"/>
      <c r="E10" s="287"/>
      <c r="F10" s="287"/>
      <c r="G10" s="288"/>
      <c r="H10" s="284" t="str">
        <f>CHOOSE('Bidder Instructions'!$E$39,'1.1b Lead Financial Input'!D$18,'1.1a Lead Financial Input'!D$18)</f>
        <v>Lead Bidder Name</v>
      </c>
      <c r="I10" s="285"/>
      <c r="J10" s="285"/>
      <c r="K10" s="285"/>
      <c r="L10" s="285"/>
      <c r="M10" s="285"/>
      <c r="N10" s="285"/>
      <c r="O10" s="285"/>
      <c r="P10" s="285"/>
      <c r="Q10" s="285"/>
      <c r="R10" s="286"/>
    </row>
    <row r="11" spans="1:19" ht="15.75" x14ac:dyDescent="0.2">
      <c r="A11" s="3"/>
      <c r="B11" s="3"/>
      <c r="C11" s="287" t="s">
        <v>0</v>
      </c>
      <c r="D11" s="287"/>
      <c r="E11" s="287"/>
      <c r="F11" s="287"/>
      <c r="G11" s="288"/>
      <c r="H11" s="284">
        <f>'2.1 Lead Ancillary Input '!D12</f>
        <v>0</v>
      </c>
      <c r="I11" s="285"/>
      <c r="J11" s="285"/>
      <c r="K11" s="285"/>
      <c r="L11" s="285"/>
      <c r="M11" s="285"/>
      <c r="N11" s="285"/>
      <c r="O11" s="285"/>
      <c r="P11" s="285"/>
      <c r="Q11" s="285"/>
      <c r="R11" s="286"/>
    </row>
    <row r="12" spans="1:19" ht="15.75" x14ac:dyDescent="0.2">
      <c r="A12" s="3"/>
      <c r="B12" s="3"/>
      <c r="C12" s="287" t="s">
        <v>46</v>
      </c>
      <c r="D12" s="287"/>
      <c r="E12" s="287"/>
      <c r="F12" s="287"/>
      <c r="G12" s="288"/>
      <c r="H12" s="284">
        <f>'2.1 Lead Ancillary Input '!D13</f>
        <v>0</v>
      </c>
      <c r="I12" s="285"/>
      <c r="J12" s="285"/>
      <c r="K12" s="285"/>
      <c r="L12" s="285"/>
      <c r="M12" s="285"/>
      <c r="N12" s="285"/>
      <c r="O12" s="285"/>
      <c r="P12" s="285"/>
      <c r="Q12" s="285"/>
      <c r="R12" s="286"/>
    </row>
    <row r="13" spans="1:19" ht="15.75" x14ac:dyDescent="0.2">
      <c r="A13" s="3"/>
      <c r="B13" s="3"/>
      <c r="C13" s="287" t="s">
        <v>47</v>
      </c>
      <c r="D13" s="287"/>
      <c r="E13" s="287"/>
      <c r="F13" s="287"/>
      <c r="G13" s="288"/>
      <c r="H13" s="284">
        <f>'2.1 Lead Ancillary Input '!D14</f>
        <v>0</v>
      </c>
      <c r="I13" s="285"/>
      <c r="J13" s="285"/>
      <c r="K13" s="285"/>
      <c r="L13" s="285"/>
      <c r="M13" s="285"/>
      <c r="N13" s="285"/>
      <c r="O13" s="285"/>
      <c r="P13" s="285"/>
      <c r="Q13" s="285"/>
      <c r="R13" s="286"/>
    </row>
    <row r="14" spans="1:19" ht="15.75" x14ac:dyDescent="0.2">
      <c r="A14" s="3"/>
      <c r="B14" s="3"/>
      <c r="C14" s="287" t="s">
        <v>64</v>
      </c>
      <c r="D14" s="287"/>
      <c r="E14" s="287"/>
      <c r="F14" s="287"/>
      <c r="G14" s="288"/>
      <c r="H14" s="299" t="str">
        <f>CHOOSE('Bidder Instructions'!$E$39,'1.1b Lead Financial Input'!M$21,'1.1a Lead Financial Input'!G$21)</f>
        <v>31/XX/20XX</v>
      </c>
      <c r="I14" s="300"/>
      <c r="J14" s="300"/>
      <c r="K14" s="300"/>
      <c r="L14" s="300"/>
      <c r="M14" s="300"/>
      <c r="N14" s="300"/>
      <c r="O14" s="300"/>
      <c r="P14" s="300"/>
      <c r="Q14" s="300"/>
      <c r="R14" s="301"/>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399</v>
      </c>
      <c r="D17" s="3"/>
      <c r="E17" s="5"/>
      <c r="F17" s="5"/>
      <c r="G17" s="5"/>
      <c r="H17" s="4"/>
      <c r="I17" s="4"/>
      <c r="J17" s="4"/>
      <c r="K17" s="4"/>
      <c r="L17" s="4"/>
      <c r="M17" s="4"/>
      <c r="N17" s="4"/>
      <c r="O17" s="6"/>
      <c r="P17" s="6"/>
      <c r="Q17" s="4"/>
      <c r="R17" s="4"/>
    </row>
    <row r="18" spans="1:18" ht="15.4" customHeight="1" x14ac:dyDescent="0.25">
      <c r="A18" s="8"/>
      <c r="B18" s="8"/>
      <c r="C18" s="289" t="s">
        <v>3</v>
      </c>
      <c r="D18" s="290"/>
      <c r="E18" s="7" t="s">
        <v>58</v>
      </c>
      <c r="F18" s="7"/>
      <c r="G18" s="7" t="s">
        <v>57</v>
      </c>
      <c r="H18" s="155" t="s">
        <v>59</v>
      </c>
      <c r="I18" s="155"/>
      <c r="J18" s="155" t="s">
        <v>60</v>
      </c>
      <c r="K18" s="155" t="s">
        <v>61</v>
      </c>
      <c r="L18" s="155"/>
      <c r="M18" s="155" t="s">
        <v>62</v>
      </c>
      <c r="N18" s="293" t="s">
        <v>400</v>
      </c>
      <c r="O18" s="294"/>
      <c r="P18" s="294"/>
      <c r="Q18" s="294"/>
      <c r="R18" s="295"/>
    </row>
    <row r="19" spans="1:18" ht="141" customHeight="1" x14ac:dyDescent="0.2">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6"/>
      <c r="O19" s="297"/>
      <c r="P19" s="297"/>
      <c r="Q19" s="297"/>
      <c r="R19" s="298"/>
    </row>
    <row r="20" spans="1:18" ht="141" customHeight="1" x14ac:dyDescent="0.2">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1"/>
      <c r="O20" s="292"/>
      <c r="P20" s="292"/>
      <c r="Q20" s="292"/>
      <c r="R20" s="283"/>
    </row>
    <row r="21" spans="1:18" ht="141" customHeight="1" x14ac:dyDescent="0.2">
      <c r="A21" s="3"/>
      <c r="B21" s="3"/>
      <c r="C21" s="165" t="s">
        <v>68</v>
      </c>
      <c r="D21" s="165" t="s">
        <v>249</v>
      </c>
      <c r="E21" s="141"/>
      <c r="F21" s="141"/>
      <c r="G21" s="141"/>
      <c r="H21" s="141"/>
      <c r="I21" s="141"/>
      <c r="J21" s="141"/>
      <c r="K21" s="9"/>
      <c r="L21" s="9"/>
      <c r="M21" s="9"/>
      <c r="N21" s="291"/>
      <c r="O21" s="292"/>
      <c r="P21" s="292"/>
      <c r="Q21" s="292"/>
      <c r="R21" s="283"/>
    </row>
    <row r="22" spans="1:18" ht="141" customHeight="1" x14ac:dyDescent="0.2">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1"/>
      <c r="O22" s="292"/>
      <c r="P22" s="292"/>
      <c r="Q22" s="292"/>
      <c r="R22" s="283"/>
    </row>
    <row r="23" spans="1:18" ht="141" customHeight="1" x14ac:dyDescent="0.2">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2">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2">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2">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1"/>
      <c r="O26" s="292"/>
      <c r="P26" s="292"/>
      <c r="Q26" s="292"/>
      <c r="R26" s="283"/>
    </row>
    <row r="27" spans="1:18" ht="141" customHeight="1" x14ac:dyDescent="0.2">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1"/>
      <c r="O27" s="292"/>
      <c r="P27" s="292"/>
      <c r="Q27" s="292"/>
      <c r="R27" s="283"/>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117" t="s">
        <v>154</v>
      </c>
      <c r="B34" s="117"/>
      <c r="C34" s="117"/>
      <c r="D34" s="117"/>
      <c r="E34" s="117"/>
      <c r="F34" s="117"/>
      <c r="G34" s="117"/>
      <c r="H34" s="117"/>
      <c r="I34" s="117"/>
      <c r="J34" s="117"/>
      <c r="K34" s="117"/>
      <c r="L34" s="117"/>
      <c r="M34" s="117"/>
      <c r="N34" s="117"/>
      <c r="O34" s="117"/>
      <c r="P34" s="117"/>
      <c r="Q34" s="117"/>
      <c r="R34" s="117"/>
      <c r="S34" s="117"/>
    </row>
    <row r="35" spans="1:19" ht="14.65" customHeight="1" x14ac:dyDescent="0.2"/>
    <row r="36" spans="1:19" ht="14.65" hidden="1" customHeight="1" x14ac:dyDescent="0.2"/>
    <row r="37" spans="1:19" ht="14.65" hidden="1" customHeight="1" x14ac:dyDescent="0.2"/>
    <row r="38" spans="1:19" ht="14.65" hidden="1" customHeight="1" x14ac:dyDescent="0.2"/>
    <row r="39" spans="1:19" ht="14.65" hidden="1" customHeight="1" x14ac:dyDescent="0.2"/>
    <row r="40" spans="1:19" ht="14.65" hidden="1" customHeight="1" x14ac:dyDescent="0.2"/>
    <row r="41" spans="1:19" ht="14.65" hidden="1" customHeight="1" x14ac:dyDescent="0.2"/>
    <row r="42" spans="1:19" ht="14.65" hidden="1" customHeight="1" x14ac:dyDescent="0.2"/>
    <row r="43" spans="1:19" ht="14.65" hidden="1" customHeight="1" x14ac:dyDescent="0.2"/>
    <row r="44" spans="1:19" ht="14.65" hidden="1" customHeight="1" x14ac:dyDescent="0.2"/>
    <row r="45" spans="1:19" ht="14.65" hidden="1" customHeight="1" x14ac:dyDescent="0.2"/>
    <row r="46" spans="1:19" ht="14.65" hidden="1" customHeight="1" x14ac:dyDescent="0.2"/>
    <row r="47" spans="1:19" ht="14.65" hidden="1" customHeight="1" x14ac:dyDescent="0.2"/>
  </sheetData>
  <sheetProtection algorithmName="SHA-512" hashValue="L/BR+wnm1qZTljzcrQ+z3A3RH8wV6nVdeiGk5Wq6UQqUerOTVGACBiZPTLlOnTMWoS9xCPPkDBN7qM8RA9p0Yg==" saltValue="muxqlSfMOFoHYBSXhMmz8Q=="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0 I19:M19 I19:J20 K21:M21 H22:M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21" sqref="E21:J21"/>
    </sheetView>
  </sheetViews>
  <sheetFormatPr defaultColWidth="0" defaultRowHeight="14.65" customHeight="1" zeroHeight="1" x14ac:dyDescent="0.2"/>
  <cols>
    <col min="1" max="2" width="3.7109375" customWidth="1"/>
    <col min="3" max="3" width="32" customWidth="1"/>
    <col min="4" max="4" width="64.7109375" customWidth="1"/>
    <col min="5" max="10" width="18.28515625" customWidth="1"/>
    <col min="11" max="13" width="9.7109375" hidden="1" customWidth="1"/>
    <col min="14" max="14" width="10.7109375" customWidth="1"/>
    <col min="15" max="15" width="40.42578125" customWidth="1"/>
    <col min="16" max="16" width="10.42578125" customWidth="1"/>
    <col min="17" max="17" width="37.28515625" customWidth="1"/>
    <col min="18" max="18" width="101.7109375" customWidth="1"/>
    <col min="19" max="19" width="9.28515625" customWidth="1"/>
    <col min="20" max="16384" width="9.28515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6184 Financial Viability Risk Assessment Template</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2" x14ac:dyDescent="0.2">
      <c r="A9" s="80"/>
      <c r="B9" s="80"/>
      <c r="C9" s="80"/>
      <c r="D9" s="233" t="s">
        <v>100</v>
      </c>
      <c r="E9" s="80"/>
      <c r="F9" s="80"/>
      <c r="G9" s="80"/>
      <c r="H9" s="80"/>
      <c r="I9" s="80"/>
      <c r="J9" s="80"/>
      <c r="K9" s="80"/>
      <c r="L9" s="80"/>
      <c r="M9" s="80"/>
      <c r="N9" s="80"/>
      <c r="O9" s="80"/>
      <c r="P9" s="80"/>
      <c r="Q9" s="80"/>
      <c r="R9" s="80"/>
    </row>
    <row r="10" spans="1:19" ht="15.75" x14ac:dyDescent="0.2">
      <c r="A10" s="3"/>
      <c r="B10" s="3"/>
      <c r="C10" s="287" t="s">
        <v>1</v>
      </c>
      <c r="D10" s="287"/>
      <c r="E10" s="287"/>
      <c r="F10" s="287"/>
      <c r="G10" s="288"/>
      <c r="H10" s="305" t="str">
        <f>CHOOSE('Bidder Instructions'!$E$39,'1.1b Lead Financial Input'!Z$18,'1.1a Lead Financial Input'!N$18)</f>
        <v>Immediate Parent Name</v>
      </c>
      <c r="I10" s="305"/>
      <c r="J10" s="305"/>
      <c r="K10" s="305"/>
      <c r="L10" s="305"/>
      <c r="M10" s="305"/>
      <c r="N10" s="305"/>
      <c r="O10" s="305"/>
      <c r="P10" s="305"/>
      <c r="Q10" s="305"/>
      <c r="R10" s="305"/>
    </row>
    <row r="11" spans="1:19" ht="15.75" x14ac:dyDescent="0.2">
      <c r="A11" s="3"/>
      <c r="B11" s="3"/>
      <c r="C11" s="287" t="s">
        <v>0</v>
      </c>
      <c r="D11" s="287"/>
      <c r="E11" s="287"/>
      <c r="F11" s="287"/>
      <c r="G11" s="288"/>
      <c r="H11" s="305">
        <f>'2.1 Lead Ancillary Input '!D36</f>
        <v>0</v>
      </c>
      <c r="I11" s="305"/>
      <c r="J11" s="305"/>
      <c r="K11" s="305"/>
      <c r="L11" s="305"/>
      <c r="M11" s="305"/>
      <c r="N11" s="305"/>
      <c r="O11" s="305"/>
      <c r="P11" s="305"/>
      <c r="Q11" s="305"/>
      <c r="R11" s="305"/>
    </row>
    <row r="12" spans="1:19" ht="15.75" x14ac:dyDescent="0.2">
      <c r="A12" s="3"/>
      <c r="B12" s="3"/>
      <c r="C12" s="287" t="s">
        <v>46</v>
      </c>
      <c r="D12" s="287"/>
      <c r="E12" s="287"/>
      <c r="F12" s="287"/>
      <c r="G12" s="288"/>
      <c r="H12" s="305">
        <f>'2.1 Lead Ancillary Input '!D37</f>
        <v>0</v>
      </c>
      <c r="I12" s="305"/>
      <c r="J12" s="305"/>
      <c r="K12" s="305"/>
      <c r="L12" s="305"/>
      <c r="M12" s="305"/>
      <c r="N12" s="305"/>
      <c r="O12" s="305"/>
      <c r="P12" s="305"/>
      <c r="Q12" s="305"/>
      <c r="R12" s="305"/>
    </row>
    <row r="13" spans="1:19" ht="15.75" x14ac:dyDescent="0.2">
      <c r="A13" s="3"/>
      <c r="B13" s="3"/>
      <c r="C13" s="287" t="s">
        <v>47</v>
      </c>
      <c r="D13" s="287"/>
      <c r="E13" s="287"/>
      <c r="F13" s="287"/>
      <c r="G13" s="288"/>
      <c r="H13" s="305">
        <f>'2.1 Lead Ancillary Input '!D38</f>
        <v>0</v>
      </c>
      <c r="I13" s="305"/>
      <c r="J13" s="305"/>
      <c r="K13" s="305"/>
      <c r="L13" s="305"/>
      <c r="M13" s="305"/>
      <c r="N13" s="305"/>
      <c r="O13" s="305"/>
      <c r="P13" s="305"/>
      <c r="Q13" s="305"/>
      <c r="R13" s="305"/>
    </row>
    <row r="14" spans="1:19" ht="15.75" x14ac:dyDescent="0.2">
      <c r="A14" s="3"/>
      <c r="B14" s="3"/>
      <c r="C14" s="287" t="s">
        <v>64</v>
      </c>
      <c r="D14" s="287"/>
      <c r="E14" s="287"/>
      <c r="F14" s="287"/>
      <c r="G14" s="288"/>
      <c r="H14" s="308" t="str">
        <f>CHOOSE('Bidder Instructions'!$E$39,'1.1b Lead Financial Input'!AC$21,'1.1a Lead Financial Input'!Q$21)</f>
        <v>31/XX/20XX</v>
      </c>
      <c r="I14" s="308"/>
      <c r="J14" s="308"/>
      <c r="K14" s="308"/>
      <c r="L14" s="308"/>
      <c r="M14" s="308"/>
      <c r="N14" s="308"/>
      <c r="O14" s="308"/>
      <c r="P14" s="308"/>
      <c r="Q14" s="308"/>
      <c r="R14" s="308"/>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399</v>
      </c>
      <c r="D17" s="3"/>
      <c r="E17" s="5"/>
      <c r="F17" s="5"/>
      <c r="G17" s="5"/>
      <c r="H17" s="4"/>
      <c r="I17" s="4"/>
      <c r="J17" s="4"/>
      <c r="K17" s="4"/>
      <c r="L17" s="4"/>
      <c r="M17" s="4"/>
      <c r="N17" s="4"/>
      <c r="O17" s="6"/>
      <c r="P17" s="6"/>
      <c r="Q17" s="4"/>
      <c r="R17" s="4"/>
    </row>
    <row r="18" spans="1:18" ht="15.4" customHeight="1" x14ac:dyDescent="0.25">
      <c r="A18" s="8"/>
      <c r="B18" s="8"/>
      <c r="C18" s="289" t="s">
        <v>3</v>
      </c>
      <c r="D18" s="290"/>
      <c r="E18" s="7" t="s">
        <v>58</v>
      </c>
      <c r="F18" s="7"/>
      <c r="G18" s="7" t="s">
        <v>57</v>
      </c>
      <c r="H18" s="155" t="s">
        <v>59</v>
      </c>
      <c r="I18" s="155"/>
      <c r="J18" s="155" t="s">
        <v>60</v>
      </c>
      <c r="K18" s="155" t="s">
        <v>61</v>
      </c>
      <c r="L18" s="155"/>
      <c r="M18" s="155" t="s">
        <v>62</v>
      </c>
      <c r="N18" s="306" t="s">
        <v>400</v>
      </c>
      <c r="O18" s="306"/>
      <c r="P18" s="306"/>
      <c r="Q18" s="306"/>
      <c r="R18" s="306"/>
    </row>
    <row r="19" spans="1:18" ht="141" customHeight="1" x14ac:dyDescent="0.2">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7"/>
      <c r="O19" s="307"/>
      <c r="P19" s="307"/>
      <c r="Q19" s="307"/>
      <c r="R19" s="307"/>
    </row>
    <row r="20" spans="1:18" ht="141" customHeight="1" x14ac:dyDescent="0.2">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7"/>
      <c r="O20" s="307"/>
      <c r="P20" s="307"/>
      <c r="Q20" s="307"/>
      <c r="R20" s="307"/>
    </row>
    <row r="21" spans="1:18" ht="141" customHeight="1" x14ac:dyDescent="0.2">
      <c r="A21" s="3"/>
      <c r="B21" s="3"/>
      <c r="C21" s="165" t="s">
        <v>68</v>
      </c>
      <c r="D21" s="165" t="s">
        <v>249</v>
      </c>
      <c r="E21" s="141"/>
      <c r="F21" s="141"/>
      <c r="G21" s="141"/>
      <c r="H21" s="141"/>
      <c r="I21" s="141"/>
      <c r="J21" s="141"/>
      <c r="K21" s="9"/>
      <c r="L21" s="9"/>
      <c r="M21" s="9"/>
      <c r="N21" s="307"/>
      <c r="O21" s="307"/>
      <c r="P21" s="307"/>
      <c r="Q21" s="307"/>
      <c r="R21" s="307"/>
    </row>
    <row r="22" spans="1:18" ht="141" customHeight="1" x14ac:dyDescent="0.2">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7"/>
      <c r="O22" s="307"/>
      <c r="P22" s="307"/>
      <c r="Q22" s="307"/>
      <c r="R22" s="307"/>
    </row>
    <row r="23" spans="1:18" ht="141" customHeight="1" x14ac:dyDescent="0.2">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2">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2">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2">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7"/>
      <c r="O26" s="307"/>
      <c r="P26" s="307"/>
      <c r="Q26" s="307"/>
      <c r="R26" s="307"/>
    </row>
    <row r="27" spans="1:18" ht="141" customHeight="1" x14ac:dyDescent="0.2">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7"/>
      <c r="O27" s="307"/>
      <c r="P27" s="307"/>
      <c r="Q27" s="307"/>
      <c r="R27" s="307"/>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117" t="s">
        <v>154</v>
      </c>
      <c r="B34" s="117"/>
      <c r="C34" s="117"/>
      <c r="D34" s="117"/>
      <c r="E34" s="117"/>
      <c r="F34" s="117"/>
      <c r="G34" s="117"/>
      <c r="H34" s="117"/>
      <c r="I34" s="117"/>
      <c r="J34" s="117"/>
      <c r="K34" s="117"/>
      <c r="L34" s="117"/>
      <c r="M34" s="117"/>
      <c r="N34" s="117"/>
      <c r="O34" s="117"/>
      <c r="P34" s="117"/>
      <c r="Q34" s="117"/>
      <c r="R34" s="117"/>
      <c r="S34" s="117"/>
    </row>
    <row r="35" spans="1:19" ht="14.65" customHeight="1" x14ac:dyDescent="0.2"/>
  </sheetData>
  <sheetProtection algorithmName="SHA-512" hashValue="HAvZQDKIV3b4cJ3OicG1nZNaIbTKz0hE7QTYxmkcQmjvRToaXX469B+2JDE4GuI0/STcZdnjbfo4ch1vUkxo8g==" saltValue="r8nrwDnQCKjQIoS1dASJDg=="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0 I19:M19 H22:M27 K21:M21">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9FB417-BBDC-4DD8-9FCE-5D2CD9F54DA0}">
  <ds:schemaRefs>
    <ds:schemaRef ds:uri="cc793e0e-7ede-4355-8289-18a94c370c4a"/>
    <ds:schemaRef ds:uri="http://schemas.openxmlformats.org/package/2006/metadata/core-properties"/>
    <ds:schemaRef ds:uri="http://schemas.microsoft.com/office/2006/metadata/properties"/>
    <ds:schemaRef ds:uri="http://schemas.microsoft.com/office/infopath/2007/PartnerControls"/>
    <ds:schemaRef ds:uri="885439bf-a03e-4994-a2bc-2a223ebc4ddc"/>
    <ds:schemaRef ds:uri="http://purl.org/dc/terms/"/>
    <ds:schemaRef ds:uri="http://schemas.microsoft.com/office/2006/documentManagement/typ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Paul Ellis</cp:lastModifiedBy>
  <cp:lastPrinted>2018-12-06T08:37:15Z</cp:lastPrinted>
  <dcterms:created xsi:type="dcterms:W3CDTF">2016-11-14T11:09:32Z</dcterms:created>
  <dcterms:modified xsi:type="dcterms:W3CDTF">2022-08-15T13:39:53Z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