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chael.Critchley\Documents\RM6232 FM3\Pricing\ITT Docs\v3.0\"/>
    </mc:Choice>
  </mc:AlternateContent>
  <workbookProtection workbookAlgorithmName="SHA-512" workbookHashValue="BVkHJHiNPMRwon6gpjMeZpQ0VxFB1D1mglQtM4m+VmJqE2WHu8/DXGoNDaokv761zmXHsHl9zNAZXGvMqB45tA==" workbookSaltValue="1g5UahbAsxpG9wU3Ify34g==" workbookSpinCount="100000" lockStructure="1"/>
  <bookViews>
    <workbookView xWindow="0" yWindow="0" windowWidth="19200" windowHeight="7100" tabRatio="836" activeTab="7"/>
  </bookViews>
  <sheets>
    <sheet name="Instructions" sheetId="22" r:id="rId1"/>
    <sheet name="iBidder" sheetId="23" r:id="rId2"/>
    <sheet name="iService Rates" sheetId="14" r:id="rId3"/>
    <sheet name="iVariables" sheetId="17" r:id="rId4"/>
    <sheet name="iBillable Works" sheetId="16" r:id="rId5"/>
    <sheet name="iLabour Rates" sheetId="20" r:id="rId6"/>
    <sheet name="oEvaluation" sheetId="19" r:id="rId7"/>
    <sheet name="oConformance" sheetId="18" r:id="rId8"/>
    <sheet name="oEvaluation Export" sheetId="25" r:id="rId9"/>
  </sheets>
  <definedNames>
    <definedName name="CorpOH">iVariables!$E$10</definedName>
    <definedName name="ManOH">iVariables!$E$7</definedName>
    <definedName name="Profit">iVariables!$E$11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18" l="1"/>
  <c r="E9" i="18" l="1"/>
  <c r="E11" i="18" l="1"/>
  <c r="E7" i="17"/>
  <c r="E14" i="18"/>
  <c r="E13" i="18"/>
  <c r="E12" i="18"/>
  <c r="E10" i="18"/>
  <c r="E7" i="18"/>
  <c r="E6" i="18"/>
  <c r="E5" i="18"/>
  <c r="AE6" i="20" l="1"/>
  <c r="E15" i="18" s="1"/>
  <c r="C2" i="18" s="1"/>
  <c r="AE7" i="20"/>
  <c r="AE8" i="20"/>
  <c r="AE9" i="20"/>
  <c r="AE10" i="20"/>
  <c r="AE11" i="20"/>
  <c r="AE12" i="20"/>
  <c r="AE13" i="20"/>
  <c r="AE14" i="20"/>
  <c r="AE15" i="20"/>
  <c r="AE16" i="20"/>
  <c r="AE17" i="20"/>
  <c r="AE18" i="20"/>
  <c r="AE19" i="20"/>
  <c r="AE20" i="20"/>
  <c r="AE21" i="20"/>
  <c r="AE22" i="20"/>
  <c r="AE23" i="20"/>
  <c r="AE24" i="20"/>
  <c r="AE25" i="20"/>
  <c r="AE26" i="20"/>
  <c r="AE27" i="20"/>
  <c r="AE28" i="20"/>
  <c r="AE29" i="20"/>
  <c r="AE30" i="20"/>
  <c r="AE31" i="20"/>
  <c r="AE32" i="20"/>
  <c r="AE33" i="20"/>
  <c r="AE34" i="20"/>
  <c r="AE35" i="20"/>
  <c r="AE36" i="20"/>
  <c r="AE37" i="20"/>
  <c r="AE38" i="20"/>
  <c r="AE39" i="20"/>
  <c r="AE40" i="20"/>
  <c r="AE41" i="20"/>
  <c r="AE42" i="20"/>
  <c r="AE43" i="20"/>
  <c r="AE44" i="20"/>
  <c r="AE45" i="20"/>
  <c r="AE46" i="20"/>
  <c r="AE47" i="20"/>
  <c r="AE48" i="20"/>
  <c r="AE49" i="20"/>
  <c r="AE50" i="20"/>
  <c r="AE51" i="20"/>
  <c r="AE52" i="20"/>
  <c r="AE53" i="20"/>
  <c r="AE54" i="20"/>
  <c r="AE55" i="20"/>
  <c r="AE56" i="20"/>
  <c r="AE57" i="20"/>
  <c r="AE58" i="20"/>
  <c r="AE59" i="20"/>
  <c r="AE60" i="20"/>
  <c r="AE61" i="20"/>
  <c r="AE62" i="20"/>
  <c r="AE63" i="20"/>
  <c r="AE64" i="20"/>
  <c r="AE65" i="20"/>
  <c r="AE66" i="20"/>
  <c r="AE67" i="20"/>
  <c r="AE68" i="20"/>
  <c r="AE69" i="20"/>
  <c r="AE70" i="20"/>
  <c r="AE71" i="20"/>
  <c r="AE72" i="20"/>
  <c r="AE73" i="20"/>
  <c r="AE74" i="20"/>
  <c r="AE75" i="20"/>
  <c r="AE76" i="20"/>
  <c r="AE77" i="20"/>
  <c r="AE78" i="20"/>
  <c r="AE79" i="20"/>
  <c r="AE80" i="20"/>
  <c r="AE81" i="20"/>
  <c r="AE82" i="20"/>
  <c r="AE83" i="20"/>
  <c r="AE84" i="20"/>
  <c r="AE85" i="20"/>
  <c r="AE86" i="20"/>
  <c r="AE87" i="20"/>
  <c r="AE88" i="20"/>
  <c r="AE89" i="20"/>
  <c r="AE90" i="20"/>
  <c r="AE91" i="20"/>
  <c r="AE92" i="20"/>
  <c r="AE93" i="20"/>
  <c r="AE94" i="20"/>
  <c r="AE95" i="20"/>
  <c r="AE96" i="20"/>
  <c r="AE97" i="20"/>
  <c r="AE98" i="20"/>
  <c r="AE99" i="20"/>
  <c r="AE100" i="20"/>
  <c r="AE101" i="20"/>
  <c r="AE102" i="20"/>
  <c r="AE103" i="20"/>
  <c r="AE104" i="20"/>
  <c r="AE105" i="20"/>
  <c r="AE5" i="20"/>
  <c r="E19" i="17" l="1"/>
  <c r="B2" i="25" l="1"/>
  <c r="B3" i="25"/>
  <c r="B4" i="25"/>
  <c r="B5" i="25"/>
  <c r="B6" i="25"/>
  <c r="B7" i="25"/>
  <c r="B8" i="25"/>
  <c r="B9" i="25"/>
  <c r="B10" i="25"/>
  <c r="B11" i="25"/>
  <c r="B12" i="25"/>
  <c r="B13" i="25"/>
  <c r="B14" i="25"/>
  <c r="B15" i="25"/>
  <c r="B16" i="25"/>
  <c r="B17" i="25"/>
  <c r="B18" i="25"/>
  <c r="B19" i="25"/>
  <c r="B20" i="25"/>
  <c r="B21" i="25"/>
  <c r="B22" i="25"/>
  <c r="B23" i="25"/>
  <c r="B24" i="25"/>
  <c r="B25" i="25"/>
  <c r="B26" i="25"/>
  <c r="B27" i="25"/>
  <c r="B28" i="25"/>
  <c r="B29" i="25"/>
  <c r="B30" i="25"/>
  <c r="B31" i="25"/>
  <c r="B32" i="25"/>
  <c r="B33" i="25"/>
  <c r="A22" i="25"/>
  <c r="A23" i="25"/>
  <c r="A24" i="25"/>
  <c r="A25" i="25"/>
  <c r="A26" i="25"/>
  <c r="A27" i="25"/>
  <c r="A28" i="25"/>
  <c r="A29" i="25"/>
  <c r="A30" i="25"/>
  <c r="A31" i="25"/>
  <c r="A32" i="25"/>
  <c r="A33" i="25"/>
  <c r="A21" i="25"/>
  <c r="H28" i="19"/>
  <c r="AI28" i="19" s="1"/>
  <c r="H29" i="19"/>
  <c r="AI29" i="19" s="1"/>
  <c r="H30" i="19"/>
  <c r="AI30" i="19" s="1"/>
  <c r="H31" i="19"/>
  <c r="AI31" i="19" s="1"/>
  <c r="G18" i="16"/>
  <c r="K18" i="16" s="1"/>
  <c r="H33" i="19" s="1"/>
  <c r="AI33" i="19" s="1"/>
  <c r="G19" i="16"/>
  <c r="K19" i="16" s="1"/>
  <c r="H34" i="19" s="1"/>
  <c r="AI34" i="19" s="1"/>
  <c r="G20" i="16"/>
  <c r="K20" i="16" s="1"/>
  <c r="H35" i="19" s="1"/>
  <c r="AI35" i="19" s="1"/>
  <c r="G21" i="16"/>
  <c r="K21" i="16" s="1"/>
  <c r="H36" i="19" s="1"/>
  <c r="AI36" i="19" s="1"/>
  <c r="G22" i="16"/>
  <c r="K22" i="16" s="1"/>
  <c r="H37" i="19" s="1"/>
  <c r="AI37" i="19" s="1"/>
  <c r="G23" i="16"/>
  <c r="K23" i="16" s="1"/>
  <c r="H38" i="19" s="1"/>
  <c r="AI38" i="19" s="1"/>
  <c r="G24" i="16"/>
  <c r="K24" i="16" s="1"/>
  <c r="H39" i="19" s="1"/>
  <c r="AI39" i="19" s="1"/>
  <c r="G25" i="16"/>
  <c r="K25" i="16" s="1"/>
  <c r="H40" i="19" s="1"/>
  <c r="AI40" i="19" s="1"/>
  <c r="G26" i="16"/>
  <c r="K26" i="16" s="1"/>
  <c r="H41" i="19" s="1"/>
  <c r="AI41" i="19" s="1"/>
  <c r="A3" i="25"/>
  <c r="A4" i="25"/>
  <c r="A5" i="25"/>
  <c r="A6" i="25"/>
  <c r="A7" i="25"/>
  <c r="A8" i="25"/>
  <c r="A9" i="25"/>
  <c r="A10" i="25"/>
  <c r="A11" i="25"/>
  <c r="A12" i="25"/>
  <c r="A13" i="25"/>
  <c r="A14" i="25"/>
  <c r="A15" i="25"/>
  <c r="A16" i="25"/>
  <c r="A17" i="25"/>
  <c r="A18" i="25"/>
  <c r="A19" i="25"/>
  <c r="A20" i="25"/>
  <c r="A2" i="25"/>
  <c r="T24" i="19"/>
  <c r="S24" i="19"/>
  <c r="R24" i="19"/>
  <c r="Q24" i="19"/>
  <c r="P24" i="19"/>
  <c r="O24" i="19"/>
  <c r="N24" i="19"/>
  <c r="M24" i="19"/>
  <c r="L24" i="19"/>
  <c r="K24" i="19"/>
  <c r="J24" i="19"/>
  <c r="I24" i="19"/>
  <c r="H24" i="19"/>
  <c r="AI24" i="19" s="1"/>
  <c r="T23" i="19"/>
  <c r="S23" i="19"/>
  <c r="R23" i="19"/>
  <c r="Q23" i="19"/>
  <c r="P23" i="19"/>
  <c r="O23" i="19"/>
  <c r="N23" i="19"/>
  <c r="M23" i="19"/>
  <c r="L23" i="19"/>
  <c r="K23" i="19"/>
  <c r="J23" i="19"/>
  <c r="I23" i="19"/>
  <c r="H23" i="19"/>
  <c r="AI23" i="19" s="1"/>
  <c r="T22" i="19"/>
  <c r="AH22" i="19" s="1"/>
  <c r="S22" i="19"/>
  <c r="AG22" i="19" s="1"/>
  <c r="R22" i="19"/>
  <c r="AF22" i="19" s="1"/>
  <c r="Q22" i="19"/>
  <c r="AE22" i="19" s="1"/>
  <c r="P22" i="19"/>
  <c r="AD22" i="19" s="1"/>
  <c r="O22" i="19"/>
  <c r="AC22" i="19" s="1"/>
  <c r="N22" i="19"/>
  <c r="AB22" i="19" s="1"/>
  <c r="M22" i="19"/>
  <c r="AA22" i="19" s="1"/>
  <c r="L22" i="19"/>
  <c r="Z22" i="19" s="1"/>
  <c r="K22" i="19"/>
  <c r="Y22" i="19" s="1"/>
  <c r="J22" i="19"/>
  <c r="X22" i="19" s="1"/>
  <c r="I22" i="19"/>
  <c r="W22" i="19" s="1"/>
  <c r="H22" i="19"/>
  <c r="V22" i="19" s="1"/>
  <c r="T21" i="19"/>
  <c r="AH21" i="19" s="1"/>
  <c r="S21" i="19"/>
  <c r="AG21" i="19" s="1"/>
  <c r="R21" i="19"/>
  <c r="AF21" i="19" s="1"/>
  <c r="Q21" i="19"/>
  <c r="AE21" i="19" s="1"/>
  <c r="P21" i="19"/>
  <c r="AD21" i="19" s="1"/>
  <c r="O21" i="19"/>
  <c r="AC21" i="19" s="1"/>
  <c r="N21" i="19"/>
  <c r="AB21" i="19" s="1"/>
  <c r="M21" i="19"/>
  <c r="AA21" i="19" s="1"/>
  <c r="L21" i="19"/>
  <c r="Z21" i="19" s="1"/>
  <c r="K21" i="19"/>
  <c r="Y21" i="19" s="1"/>
  <c r="J21" i="19"/>
  <c r="X21" i="19" s="1"/>
  <c r="I21" i="19"/>
  <c r="W21" i="19" s="1"/>
  <c r="H21" i="19"/>
  <c r="V21" i="19" s="1"/>
  <c r="T20" i="19"/>
  <c r="AH20" i="19" s="1"/>
  <c r="S20" i="19"/>
  <c r="AG20" i="19" s="1"/>
  <c r="R20" i="19"/>
  <c r="AF20" i="19" s="1"/>
  <c r="Q20" i="19"/>
  <c r="AE20" i="19" s="1"/>
  <c r="P20" i="19"/>
  <c r="AD20" i="19" s="1"/>
  <c r="O20" i="19"/>
  <c r="AC20" i="19" s="1"/>
  <c r="N20" i="19"/>
  <c r="AB20" i="19" s="1"/>
  <c r="M20" i="19"/>
  <c r="AA20" i="19" s="1"/>
  <c r="L20" i="19"/>
  <c r="Z20" i="19" s="1"/>
  <c r="K20" i="19"/>
  <c r="Y20" i="19" s="1"/>
  <c r="J20" i="19"/>
  <c r="X20" i="19" s="1"/>
  <c r="I20" i="19"/>
  <c r="W20" i="19" s="1"/>
  <c r="H20" i="19"/>
  <c r="V20" i="19" s="1"/>
  <c r="T19" i="19"/>
  <c r="AH19" i="19" s="1"/>
  <c r="S19" i="19"/>
  <c r="AG19" i="19" s="1"/>
  <c r="R19" i="19"/>
  <c r="AF19" i="19" s="1"/>
  <c r="Q19" i="19"/>
  <c r="AE19" i="19" s="1"/>
  <c r="P19" i="19"/>
  <c r="AD19" i="19" s="1"/>
  <c r="O19" i="19"/>
  <c r="AC19" i="19" s="1"/>
  <c r="N19" i="19"/>
  <c r="AB19" i="19" s="1"/>
  <c r="M19" i="19"/>
  <c r="AA19" i="19" s="1"/>
  <c r="L19" i="19"/>
  <c r="Z19" i="19" s="1"/>
  <c r="K19" i="19"/>
  <c r="Y19" i="19" s="1"/>
  <c r="J19" i="19"/>
  <c r="X19" i="19" s="1"/>
  <c r="I19" i="19"/>
  <c r="W19" i="19" s="1"/>
  <c r="H19" i="19"/>
  <c r="V19" i="19" s="1"/>
  <c r="T18" i="19"/>
  <c r="AH18" i="19" s="1"/>
  <c r="S18" i="19"/>
  <c r="AG18" i="19" s="1"/>
  <c r="R18" i="19"/>
  <c r="AF18" i="19" s="1"/>
  <c r="Q18" i="19"/>
  <c r="AE18" i="19" s="1"/>
  <c r="P18" i="19"/>
  <c r="AD18" i="19" s="1"/>
  <c r="O18" i="19"/>
  <c r="AC18" i="19" s="1"/>
  <c r="N18" i="19"/>
  <c r="AB18" i="19" s="1"/>
  <c r="M18" i="19"/>
  <c r="AA18" i="19" s="1"/>
  <c r="L18" i="19"/>
  <c r="Z18" i="19" s="1"/>
  <c r="K18" i="19"/>
  <c r="Y18" i="19" s="1"/>
  <c r="J18" i="19"/>
  <c r="X18" i="19" s="1"/>
  <c r="I18" i="19"/>
  <c r="W18" i="19" s="1"/>
  <c r="H18" i="19"/>
  <c r="V18" i="19" s="1"/>
  <c r="T17" i="19"/>
  <c r="AH17" i="19" s="1"/>
  <c r="S17" i="19"/>
  <c r="AG17" i="19" s="1"/>
  <c r="R17" i="19"/>
  <c r="AF17" i="19" s="1"/>
  <c r="Q17" i="19"/>
  <c r="AE17" i="19" s="1"/>
  <c r="P17" i="19"/>
  <c r="AD17" i="19" s="1"/>
  <c r="O17" i="19"/>
  <c r="AC17" i="19" s="1"/>
  <c r="N17" i="19"/>
  <c r="AB17" i="19" s="1"/>
  <c r="M17" i="19"/>
  <c r="AA17" i="19" s="1"/>
  <c r="L17" i="19"/>
  <c r="Z17" i="19" s="1"/>
  <c r="K17" i="19"/>
  <c r="Y17" i="19" s="1"/>
  <c r="J17" i="19"/>
  <c r="X17" i="19" s="1"/>
  <c r="I17" i="19"/>
  <c r="W17" i="19" s="1"/>
  <c r="H17" i="19"/>
  <c r="V17" i="19" s="1"/>
  <c r="T16" i="19"/>
  <c r="AH16" i="19" s="1"/>
  <c r="S16" i="19"/>
  <c r="AG16" i="19" s="1"/>
  <c r="R16" i="19"/>
  <c r="AF16" i="19" s="1"/>
  <c r="Q16" i="19"/>
  <c r="AE16" i="19" s="1"/>
  <c r="P16" i="19"/>
  <c r="AD16" i="19" s="1"/>
  <c r="O16" i="19"/>
  <c r="AC16" i="19" s="1"/>
  <c r="N16" i="19"/>
  <c r="AB16" i="19" s="1"/>
  <c r="M16" i="19"/>
  <c r="AA16" i="19" s="1"/>
  <c r="L16" i="19"/>
  <c r="Z16" i="19" s="1"/>
  <c r="K16" i="19"/>
  <c r="Y16" i="19" s="1"/>
  <c r="J16" i="19"/>
  <c r="X16" i="19" s="1"/>
  <c r="I16" i="19"/>
  <c r="W16" i="19" s="1"/>
  <c r="H16" i="19"/>
  <c r="V16" i="19" s="1"/>
  <c r="T15" i="19"/>
  <c r="AH15" i="19" s="1"/>
  <c r="S15" i="19"/>
  <c r="AG15" i="19" s="1"/>
  <c r="R15" i="19"/>
  <c r="AF15" i="19" s="1"/>
  <c r="Q15" i="19"/>
  <c r="AE15" i="19" s="1"/>
  <c r="P15" i="19"/>
  <c r="AD15" i="19" s="1"/>
  <c r="O15" i="19"/>
  <c r="AC15" i="19" s="1"/>
  <c r="N15" i="19"/>
  <c r="AB15" i="19" s="1"/>
  <c r="M15" i="19"/>
  <c r="AA15" i="19" s="1"/>
  <c r="L15" i="19"/>
  <c r="Z15" i="19" s="1"/>
  <c r="K15" i="19"/>
  <c r="Y15" i="19" s="1"/>
  <c r="J15" i="19"/>
  <c r="X15" i="19" s="1"/>
  <c r="I15" i="19"/>
  <c r="W15" i="19" s="1"/>
  <c r="H15" i="19"/>
  <c r="V15" i="19" s="1"/>
  <c r="T14" i="19"/>
  <c r="AH14" i="19" s="1"/>
  <c r="S14" i="19"/>
  <c r="AG14" i="19" s="1"/>
  <c r="R14" i="19"/>
  <c r="AF14" i="19" s="1"/>
  <c r="Q14" i="19"/>
  <c r="AE14" i="19" s="1"/>
  <c r="P14" i="19"/>
  <c r="AD14" i="19" s="1"/>
  <c r="O14" i="19"/>
  <c r="AC14" i="19" s="1"/>
  <c r="N14" i="19"/>
  <c r="AB14" i="19" s="1"/>
  <c r="M14" i="19"/>
  <c r="AA14" i="19" s="1"/>
  <c r="L14" i="19"/>
  <c r="Z14" i="19" s="1"/>
  <c r="K14" i="19"/>
  <c r="Y14" i="19" s="1"/>
  <c r="J14" i="19"/>
  <c r="X14" i="19" s="1"/>
  <c r="I14" i="19"/>
  <c r="W14" i="19" s="1"/>
  <c r="H14" i="19"/>
  <c r="V14" i="19" s="1"/>
  <c r="T13" i="19"/>
  <c r="AH13" i="19" s="1"/>
  <c r="S13" i="19"/>
  <c r="AG13" i="19" s="1"/>
  <c r="R13" i="19"/>
  <c r="AF13" i="19" s="1"/>
  <c r="Q13" i="19"/>
  <c r="AE13" i="19" s="1"/>
  <c r="P13" i="19"/>
  <c r="AD13" i="19" s="1"/>
  <c r="O13" i="19"/>
  <c r="AC13" i="19" s="1"/>
  <c r="N13" i="19"/>
  <c r="AB13" i="19" s="1"/>
  <c r="M13" i="19"/>
  <c r="AA13" i="19" s="1"/>
  <c r="L13" i="19"/>
  <c r="Z13" i="19" s="1"/>
  <c r="K13" i="19"/>
  <c r="Y13" i="19" s="1"/>
  <c r="J13" i="19"/>
  <c r="X13" i="19" s="1"/>
  <c r="I13" i="19"/>
  <c r="W13" i="19" s="1"/>
  <c r="H13" i="19"/>
  <c r="V13" i="19" s="1"/>
  <c r="T12" i="19"/>
  <c r="AH12" i="19" s="1"/>
  <c r="S12" i="19"/>
  <c r="AG12" i="19" s="1"/>
  <c r="R12" i="19"/>
  <c r="AF12" i="19" s="1"/>
  <c r="Q12" i="19"/>
  <c r="AE12" i="19" s="1"/>
  <c r="P12" i="19"/>
  <c r="AD12" i="19" s="1"/>
  <c r="O12" i="19"/>
  <c r="AC12" i="19" s="1"/>
  <c r="N12" i="19"/>
  <c r="AB12" i="19" s="1"/>
  <c r="M12" i="19"/>
  <c r="AA12" i="19" s="1"/>
  <c r="L12" i="19"/>
  <c r="Z12" i="19" s="1"/>
  <c r="K12" i="19"/>
  <c r="Y12" i="19" s="1"/>
  <c r="J12" i="19"/>
  <c r="X12" i="19" s="1"/>
  <c r="I12" i="19"/>
  <c r="W12" i="19" s="1"/>
  <c r="H12" i="19"/>
  <c r="V12" i="19" s="1"/>
  <c r="T11" i="19"/>
  <c r="AH11" i="19" s="1"/>
  <c r="S11" i="19"/>
  <c r="AG11" i="19" s="1"/>
  <c r="R11" i="19"/>
  <c r="AF11" i="19" s="1"/>
  <c r="Q11" i="19"/>
  <c r="AE11" i="19" s="1"/>
  <c r="P11" i="19"/>
  <c r="AD11" i="19" s="1"/>
  <c r="O11" i="19"/>
  <c r="AC11" i="19" s="1"/>
  <c r="N11" i="19"/>
  <c r="AB11" i="19" s="1"/>
  <c r="M11" i="19"/>
  <c r="AA11" i="19" s="1"/>
  <c r="L11" i="19"/>
  <c r="Z11" i="19" s="1"/>
  <c r="K11" i="19"/>
  <c r="Y11" i="19" s="1"/>
  <c r="J11" i="19"/>
  <c r="X11" i="19" s="1"/>
  <c r="I11" i="19"/>
  <c r="W11" i="19" s="1"/>
  <c r="H11" i="19"/>
  <c r="V11" i="19" s="1"/>
  <c r="T10" i="19"/>
  <c r="S10" i="19"/>
  <c r="R10" i="19"/>
  <c r="Q10" i="19"/>
  <c r="P10" i="19"/>
  <c r="O10" i="19"/>
  <c r="N10" i="19"/>
  <c r="M10" i="19"/>
  <c r="L10" i="19"/>
  <c r="K10" i="19"/>
  <c r="J10" i="19"/>
  <c r="I10" i="19"/>
  <c r="H10" i="19"/>
  <c r="AI10" i="19" s="1"/>
  <c r="T9" i="19"/>
  <c r="AH9" i="19" s="1"/>
  <c r="S9" i="19"/>
  <c r="AG9" i="19" s="1"/>
  <c r="R9" i="19"/>
  <c r="AF9" i="19" s="1"/>
  <c r="Q9" i="19"/>
  <c r="AE9" i="19" s="1"/>
  <c r="P9" i="19"/>
  <c r="AD9" i="19" s="1"/>
  <c r="O9" i="19"/>
  <c r="AC9" i="19" s="1"/>
  <c r="N9" i="19"/>
  <c r="AB9" i="19" s="1"/>
  <c r="M9" i="19"/>
  <c r="AA9" i="19" s="1"/>
  <c r="L9" i="19"/>
  <c r="Z9" i="19" s="1"/>
  <c r="K9" i="19"/>
  <c r="Y9" i="19" s="1"/>
  <c r="J9" i="19"/>
  <c r="X9" i="19" s="1"/>
  <c r="I9" i="19"/>
  <c r="W9" i="19" s="1"/>
  <c r="H9" i="19"/>
  <c r="V9" i="19" s="1"/>
  <c r="T8" i="19"/>
  <c r="AH8" i="19" s="1"/>
  <c r="S8" i="19"/>
  <c r="AG8" i="19" s="1"/>
  <c r="R8" i="19"/>
  <c r="AF8" i="19" s="1"/>
  <c r="Q8" i="19"/>
  <c r="AE8" i="19" s="1"/>
  <c r="P8" i="19"/>
  <c r="AD8" i="19" s="1"/>
  <c r="O8" i="19"/>
  <c r="AC8" i="19" s="1"/>
  <c r="N8" i="19"/>
  <c r="AB8" i="19" s="1"/>
  <c r="M8" i="19"/>
  <c r="AA8" i="19" s="1"/>
  <c r="L8" i="19"/>
  <c r="Z8" i="19" s="1"/>
  <c r="K8" i="19"/>
  <c r="Y8" i="19" s="1"/>
  <c r="J8" i="19"/>
  <c r="X8" i="19" s="1"/>
  <c r="I8" i="19"/>
  <c r="W8" i="19" s="1"/>
  <c r="H8" i="19"/>
  <c r="V8" i="19" s="1"/>
  <c r="T7" i="19"/>
  <c r="AH7" i="19" s="1"/>
  <c r="S7" i="19"/>
  <c r="AG7" i="19" s="1"/>
  <c r="R7" i="19"/>
  <c r="AF7" i="19" s="1"/>
  <c r="Q7" i="19"/>
  <c r="AE7" i="19" s="1"/>
  <c r="P7" i="19"/>
  <c r="AD7" i="19" s="1"/>
  <c r="O7" i="19"/>
  <c r="AC7" i="19" s="1"/>
  <c r="N7" i="19"/>
  <c r="AB7" i="19" s="1"/>
  <c r="M7" i="19"/>
  <c r="AA7" i="19" s="1"/>
  <c r="L7" i="19"/>
  <c r="Z7" i="19" s="1"/>
  <c r="K7" i="19"/>
  <c r="Y7" i="19" s="1"/>
  <c r="J7" i="19"/>
  <c r="X7" i="19" s="1"/>
  <c r="I7" i="19"/>
  <c r="W7" i="19" s="1"/>
  <c r="H7" i="19"/>
  <c r="V7" i="19" s="1"/>
  <c r="T6" i="19"/>
  <c r="AH6" i="19" s="1"/>
  <c r="S6" i="19"/>
  <c r="AG6" i="19" s="1"/>
  <c r="R6" i="19"/>
  <c r="AF6" i="19" s="1"/>
  <c r="Q6" i="19"/>
  <c r="AE6" i="19" s="1"/>
  <c r="P6" i="19"/>
  <c r="AD6" i="19" s="1"/>
  <c r="O6" i="19"/>
  <c r="AC6" i="19" s="1"/>
  <c r="N6" i="19"/>
  <c r="AB6" i="19" s="1"/>
  <c r="M6" i="19"/>
  <c r="AA6" i="19" s="1"/>
  <c r="L6" i="19"/>
  <c r="Z6" i="19" s="1"/>
  <c r="K6" i="19"/>
  <c r="Y6" i="19" s="1"/>
  <c r="J6" i="19"/>
  <c r="X6" i="19" s="1"/>
  <c r="I6" i="19"/>
  <c r="W6" i="19" s="1"/>
  <c r="H6" i="19"/>
  <c r="V6" i="19" s="1"/>
  <c r="AI18" i="19" l="1"/>
  <c r="AI6" i="19"/>
  <c r="AI14" i="19"/>
  <c r="AI19" i="19"/>
  <c r="AI11" i="19"/>
  <c r="AI8" i="19"/>
  <c r="AI16" i="19"/>
  <c r="AI21" i="19"/>
  <c r="AI13" i="19"/>
  <c r="AI7" i="19"/>
  <c r="AI15" i="19"/>
  <c r="AI20" i="19"/>
  <c r="AI12" i="19"/>
  <c r="AI9" i="19"/>
  <c r="AI17" i="19"/>
  <c r="AI22" i="19"/>
  <c r="F33" i="25"/>
  <c r="F25" i="25"/>
  <c r="F32" i="25"/>
  <c r="F24" i="25"/>
  <c r="F30" i="25"/>
  <c r="F22" i="25"/>
  <c r="F23" i="25"/>
  <c r="F29" i="25"/>
  <c r="F21" i="25"/>
  <c r="F26" i="25"/>
  <c r="F31" i="25"/>
  <c r="F28" i="25"/>
  <c r="F27" i="25"/>
  <c r="F20" i="25" l="1"/>
  <c r="F19" i="25"/>
  <c r="F6" i="25"/>
  <c r="F18" i="25"/>
  <c r="F17" i="25"/>
  <c r="F16" i="25"/>
  <c r="F15" i="25"/>
  <c r="F14" i="25"/>
  <c r="F13" i="25"/>
  <c r="F12" i="25"/>
  <c r="F11" i="25"/>
  <c r="F10" i="25"/>
  <c r="F9" i="25"/>
  <c r="F8" i="25"/>
  <c r="F7" i="25"/>
  <c r="F5" i="25"/>
  <c r="F4" i="25"/>
  <c r="F3" i="25"/>
  <c r="F2" i="25"/>
  <c r="AI4" i="19" l="1"/>
</calcChain>
</file>

<file path=xl/sharedStrings.xml><?xml version="1.0" encoding="utf-8"?>
<sst xmlns="http://schemas.openxmlformats.org/spreadsheetml/2006/main" count="930" uniqueCount="426">
  <si>
    <t>Work Package A – Contract Management</t>
  </si>
  <si>
    <t>Work Package B – Contract Mobilisation</t>
  </si>
  <si>
    <t>Work Package H – Catering Services</t>
  </si>
  <si>
    <t>Work Package I – Cleaning Services</t>
  </si>
  <si>
    <t>Work Package J – Workplace FM Services</t>
  </si>
  <si>
    <t>Work Package L – Security Services</t>
  </si>
  <si>
    <t>Work Package M – Waste Services</t>
  </si>
  <si>
    <t>Work Package N – Miscellaneous FM Services</t>
  </si>
  <si>
    <t>Work Package R – Helpdesk Services</t>
  </si>
  <si>
    <t>Work Package S – Management of Billable Works</t>
  </si>
  <si>
    <t>Call Centre Operations</t>
  </si>
  <si>
    <t>Warehouses</t>
  </si>
  <si>
    <t>Restaurant and Catering Facilities</t>
  </si>
  <si>
    <t>Pre-School</t>
  </si>
  <si>
    <t>Primary School</t>
  </si>
  <si>
    <t>Secondary Schools</t>
  </si>
  <si>
    <t>Universities and Colleges</t>
  </si>
  <si>
    <t>Community - Doctors, Dentist, Health Clinic</t>
  </si>
  <si>
    <t>Nursing and Care Homes</t>
  </si>
  <si>
    <t>Hospitals</t>
  </si>
  <si>
    <t>General Office - Customer Facing</t>
  </si>
  <si>
    <t>General Office - Non Customer Facing</t>
  </si>
  <si>
    <t>Work Package</t>
  </si>
  <si>
    <t>Section 1: Services</t>
  </si>
  <si>
    <t>Section 2: Key Variables</t>
  </si>
  <si>
    <t>Overhead and Profit</t>
  </si>
  <si>
    <t>%</t>
  </si>
  <si>
    <t>Corporate Overhead</t>
  </si>
  <si>
    <t>Profit</t>
  </si>
  <si>
    <t>Have you indicated that you can provide services to any of the five London locations?</t>
  </si>
  <si>
    <t>If yes, please complete this section:</t>
  </si>
  <si>
    <t>London Location Percentage Variance (to Standard Service Rate)</t>
  </si>
  <si>
    <t>London Location Variance</t>
  </si>
  <si>
    <t>Table 1 - Overhead and Profit</t>
  </si>
  <si>
    <t>Table 2 - London Location Variance</t>
  </si>
  <si>
    <t>Unit of Measure</t>
  </si>
  <si>
    <t>Ability to Provide Service</t>
  </si>
  <si>
    <t>Percentage</t>
  </si>
  <si>
    <t>Priced at call-off</t>
  </si>
  <si>
    <t>Management Overhead (Work Package A - Contract Management)</t>
  </si>
  <si>
    <t>Y</t>
  </si>
  <si>
    <t>Service per annum</t>
  </si>
  <si>
    <t>Square Metre (GIA) per annum</t>
  </si>
  <si>
    <t>via IRT or Billable Works</t>
  </si>
  <si>
    <t>service (per annum)</t>
  </si>
  <si>
    <t>Status</t>
  </si>
  <si>
    <t>Tier 1</t>
  </si>
  <si>
    <t>Tier 2</t>
  </si>
  <si>
    <t>Tier 3</t>
  </si>
  <si>
    <t>Tier 4</t>
  </si>
  <si>
    <t xml:space="preserve"> * Only Profit will be applied (not Management or Corporate Overhead)</t>
  </si>
  <si>
    <t>Project Value (£)</t>
  </si>
  <si>
    <t>Total Fee</t>
  </si>
  <si>
    <t>0-1
Strategic Brief</t>
  </si>
  <si>
    <t>2
Concept Design</t>
  </si>
  <si>
    <t>3
Developed Design</t>
  </si>
  <si>
    <t>4
Technical Design</t>
  </si>
  <si>
    <t>Design Stages 
Sub-total</t>
  </si>
  <si>
    <t>5
Construction</t>
  </si>
  <si>
    <t>6
Handover &amp; Close Out</t>
  </si>
  <si>
    <t>7
In Use</t>
  </si>
  <si>
    <t>% of project value</t>
  </si>
  <si>
    <t>&lt; 10,000</t>
  </si>
  <si>
    <t/>
  </si>
  <si>
    <t>10,001 - 50,000</t>
  </si>
  <si>
    <t>50,001 - 100,000</t>
  </si>
  <si>
    <t>100,001 - 150,000</t>
  </si>
  <si>
    <t>150,001 - 250,000</t>
  </si>
  <si>
    <t>250,001 - 500,000</t>
  </si>
  <si>
    <t>500,001 - 1,000,000</t>
  </si>
  <si>
    <t>1,000,001 - 2,000,000</t>
  </si>
  <si>
    <t>&gt; 2,000,001</t>
  </si>
  <si>
    <t>Table 5 - RIBA Projects*</t>
  </si>
  <si>
    <t>RIBA Plan of Work Stage 2013 (% of project value)</t>
  </si>
  <si>
    <t>Number (per unit) per annum</t>
  </si>
  <si>
    <t>Percentage of Year 1 Deliverables Value (excluding Management and Corporate Overhead, and Profit) at call-off.</t>
  </si>
  <si>
    <t>Priced within Section 3. Billable Works</t>
  </si>
  <si>
    <t>Priced within Section 2: Key Variables</t>
  </si>
  <si>
    <t>Standard Service Rate per Unit of Measure
 (£)</t>
  </si>
  <si>
    <t>Work Package F - Statutory Obligations</t>
  </si>
  <si>
    <t>Work Package G – Landscaping Services</t>
  </si>
  <si>
    <t>Labour Rates</t>
  </si>
  <si>
    <t>Direct Labour 
or 
Subcontractor</t>
  </si>
  <si>
    <t>Direct Labour Trade Name</t>
  </si>
  <si>
    <t>Subcontractor Name</t>
  </si>
  <si>
    <t>Operational Working Hours:  First Hour
(£ per hour)</t>
  </si>
  <si>
    <t>Operational Working Hours:  Subsequent Hour
(£ per hour)</t>
  </si>
  <si>
    <t>Out of hours Monday to Friday and Saturday am:  First Hour
(£ per hour)</t>
  </si>
  <si>
    <t>Out of hours Monday to Friday and Saturday am:  Subsequent Hour
(£ per hour)</t>
  </si>
  <si>
    <t>Out of hours Saturday pm, Sunday and Bank Holidays:  First Hour
(£ per hour)</t>
  </si>
  <si>
    <t>Out of hours Saturday pm, Sunday and Bank Holidays:  Subsequent Hour
(£ per hour)</t>
  </si>
  <si>
    <t>Work Package A</t>
  </si>
  <si>
    <t>Work Package B</t>
  </si>
  <si>
    <t>Work Package C</t>
  </si>
  <si>
    <t>Work Package D</t>
  </si>
  <si>
    <t>Work Package E</t>
  </si>
  <si>
    <t>Work Package F</t>
  </si>
  <si>
    <t>Work Package G</t>
  </si>
  <si>
    <t>Work Package H</t>
  </si>
  <si>
    <t>Work Package 
I</t>
  </si>
  <si>
    <t>Work Package J</t>
  </si>
  <si>
    <t>Work Package K</t>
  </si>
  <si>
    <t>Work Package L</t>
  </si>
  <si>
    <t>Work Package M</t>
  </si>
  <si>
    <t>Work Package N</t>
  </si>
  <si>
    <t>Work Package O</t>
  </si>
  <si>
    <t>Work Package P</t>
  </si>
  <si>
    <t>Work Package Q</t>
  </si>
  <si>
    <t>Work Package R</t>
  </si>
  <si>
    <t>Work Package E – Maintenance Services</t>
  </si>
  <si>
    <t>Work Package K – Visitor Support Services</t>
  </si>
  <si>
    <t>Work Package D – Carbon Net Zero</t>
  </si>
  <si>
    <t>Work Package C – Social Value</t>
  </si>
  <si>
    <t>Work Package O - Specialist (Defence) FM Services</t>
  </si>
  <si>
    <t>A1</t>
  </si>
  <si>
    <t>Service Reference</t>
  </si>
  <si>
    <t>Service Name</t>
  </si>
  <si>
    <t>A2</t>
  </si>
  <si>
    <t>A3</t>
  </si>
  <si>
    <t>A4</t>
  </si>
  <si>
    <t>A5</t>
  </si>
  <si>
    <t>A6</t>
  </si>
  <si>
    <t>A7</t>
  </si>
  <si>
    <t>A8</t>
  </si>
  <si>
    <t>A9</t>
  </si>
  <si>
    <t>A10</t>
  </si>
  <si>
    <t>A11</t>
  </si>
  <si>
    <t>A12</t>
  </si>
  <si>
    <t>A13</t>
  </si>
  <si>
    <t>A14</t>
  </si>
  <si>
    <t>A15</t>
  </si>
  <si>
    <t>A16</t>
  </si>
  <si>
    <t>B1</t>
  </si>
  <si>
    <t>C1</t>
  </si>
  <si>
    <t>D1</t>
  </si>
  <si>
    <t>E1</t>
  </si>
  <si>
    <t>E2</t>
  </si>
  <si>
    <t>E3</t>
  </si>
  <si>
    <t>E4</t>
  </si>
  <si>
    <t>E5</t>
  </si>
  <si>
    <t>E6</t>
  </si>
  <si>
    <t>E7</t>
  </si>
  <si>
    <t>E8</t>
  </si>
  <si>
    <t>E9</t>
  </si>
  <si>
    <t>E10</t>
  </si>
  <si>
    <t>E11</t>
  </si>
  <si>
    <t>E12</t>
  </si>
  <si>
    <t>E13</t>
  </si>
  <si>
    <t>E14</t>
  </si>
  <si>
    <t>E15</t>
  </si>
  <si>
    <t>E16</t>
  </si>
  <si>
    <t>E17</t>
  </si>
  <si>
    <t>E18</t>
  </si>
  <si>
    <t>E19</t>
  </si>
  <si>
    <t>E20</t>
  </si>
  <si>
    <t>E21</t>
  </si>
  <si>
    <t>F1</t>
  </si>
  <si>
    <t>F2</t>
  </si>
  <si>
    <t>F3</t>
  </si>
  <si>
    <t>F4</t>
  </si>
  <si>
    <t>F5</t>
  </si>
  <si>
    <t>F6</t>
  </si>
  <si>
    <t>F7</t>
  </si>
  <si>
    <t>F8</t>
  </si>
  <si>
    <t>F9</t>
  </si>
  <si>
    <t>F10</t>
  </si>
  <si>
    <t>F11</t>
  </si>
  <si>
    <t>F12</t>
  </si>
  <si>
    <t>F13</t>
  </si>
  <si>
    <t>N10</t>
  </si>
  <si>
    <t>N11</t>
  </si>
  <si>
    <t>R1</t>
  </si>
  <si>
    <t>Integration</t>
  </si>
  <si>
    <t>Health and Safety</t>
  </si>
  <si>
    <t>Management Services</t>
  </si>
  <si>
    <t>Service Delivery Plans</t>
  </si>
  <si>
    <t>Fire Safety</t>
  </si>
  <si>
    <t>Accessibility Services</t>
  </si>
  <si>
    <t>Risk management</t>
  </si>
  <si>
    <t>Customer satisfaction</t>
  </si>
  <si>
    <t>Reporting</t>
  </si>
  <si>
    <t>Performance self-monitoring</t>
  </si>
  <si>
    <t>Quality Management Systems</t>
  </si>
  <si>
    <t>Staff Management, Recruitment and Training</t>
  </si>
  <si>
    <t>Selection and Management of Subcontractors</t>
  </si>
  <si>
    <t>Compliance</t>
  </si>
  <si>
    <t>Sustainability</t>
  </si>
  <si>
    <t>Mobilisation</t>
  </si>
  <si>
    <t>Social Value</t>
  </si>
  <si>
    <t>Carbon Net Zero</t>
  </si>
  <si>
    <t>Reactive maintenance services</t>
  </si>
  <si>
    <t>Planned / Group re-lamping service</t>
  </si>
  <si>
    <t>Automated barrier control systems maintenance</t>
  </si>
  <si>
    <t>Catering equipment maintenance</t>
  </si>
  <si>
    <t>Television cabling maintenance</t>
  </si>
  <si>
    <t>Mail room equipment maintenance</t>
  </si>
  <si>
    <t>Office Machinery Servicing and Maintenance</t>
  </si>
  <si>
    <t>Voice announcement system maintenance</t>
  </si>
  <si>
    <t>Locksmith Services</t>
  </si>
  <si>
    <t>Specialist maintenance Services</t>
  </si>
  <si>
    <t>Asbestos Management</t>
  </si>
  <si>
    <t>Water hygiene maintenance</t>
  </si>
  <si>
    <t>Statutory Inspections</t>
  </si>
  <si>
    <t>Miscellaneous Surveys, Audits and Testing Services</t>
  </si>
  <si>
    <t>Condition surveys</t>
  </si>
  <si>
    <t>Electrical Testing</t>
  </si>
  <si>
    <t>Fire Risk Assessments</t>
  </si>
  <si>
    <t>Radon Testing Services</t>
  </si>
  <si>
    <t>Housing and residential accommodation management</t>
  </si>
  <si>
    <t>Energy and utilities management bureau Services</t>
  </si>
  <si>
    <t>CAFM - TFM &amp; Hard FM CAFM Requirements</t>
  </si>
  <si>
    <t>Helpdesk Services</t>
  </si>
  <si>
    <t>Management of Billable Works; Projects, Installation Works and Reactive Maintenance Works, as defined at Call-Off Schedule 4A - Billable Works and Projects</t>
  </si>
  <si>
    <t>Core</t>
  </si>
  <si>
    <t>Core (not priced at framework)</t>
  </si>
  <si>
    <t>Additional</t>
  </si>
  <si>
    <t>Section 3: Billable Works &amp; Projects</t>
  </si>
  <si>
    <r>
      <t xml:space="preserve">Standard Service Rate per Unit of Measure </t>
    </r>
    <r>
      <rPr>
        <b/>
        <sz val="8"/>
        <color theme="1"/>
        <rFont val="Arial"/>
        <family val="2"/>
      </rPr>
      <t>including Overhead and Profit</t>
    </r>
    <r>
      <rPr>
        <sz val="8"/>
        <color theme="1"/>
        <rFont val="Arial"/>
        <family val="2"/>
      </rPr>
      <t xml:space="preserve">
 (£)</t>
    </r>
  </si>
  <si>
    <t>Evaluation Rate</t>
  </si>
  <si>
    <r>
      <t xml:space="preserve">Weighted Standard Service Rate per Unit of Measure </t>
    </r>
    <r>
      <rPr>
        <b/>
        <sz val="8"/>
        <color theme="1"/>
        <rFont val="Arial"/>
        <family val="2"/>
      </rPr>
      <t>including Overhead and Profit</t>
    </r>
    <r>
      <rPr>
        <sz val="8"/>
        <color theme="1"/>
        <rFont val="Arial"/>
        <family val="2"/>
      </rPr>
      <t xml:space="preserve">
 (£)</t>
    </r>
  </si>
  <si>
    <t>Section 4: Schedule of Rates</t>
  </si>
  <si>
    <t>Table 4 - Billable Works Management Uplift %</t>
  </si>
  <si>
    <t>Service Ref</t>
  </si>
  <si>
    <t>RM6232</t>
  </si>
  <si>
    <t>Facilities Management and Workplace Services</t>
  </si>
  <si>
    <t>Procurement Name</t>
  </si>
  <si>
    <t>Bidder Name</t>
  </si>
  <si>
    <t>Procurement Reference</t>
  </si>
  <si>
    <t>Lot</t>
  </si>
  <si>
    <t>Uplift %</t>
  </si>
  <si>
    <t>Billable Works Tier</t>
  </si>
  <si>
    <t>Table 5 - RIBA Projects</t>
  </si>
  <si>
    <t>Table 4 - Billable Works Management Uplift %*</t>
  </si>
  <si>
    <t>Tab</t>
  </si>
  <si>
    <t>iBidder</t>
  </si>
  <si>
    <t>Check Description</t>
  </si>
  <si>
    <t>Cell Reference(s)</t>
  </si>
  <si>
    <t>C2</t>
  </si>
  <si>
    <t>iService Rates</t>
  </si>
  <si>
    <t>Ensure all cells relating to Work Package E - Maintenance Services have been populated.</t>
  </si>
  <si>
    <t>Ensure all cells relating to Work Package F - Statutory Obligations have been populated.</t>
  </si>
  <si>
    <t>Overall Status:</t>
  </si>
  <si>
    <t>iVariables</t>
  </si>
  <si>
    <t>Ensure the cells relating to overhead and profit have been populated.</t>
  </si>
  <si>
    <t>Ensure the cells relating to the London Location Variance have been populated.</t>
  </si>
  <si>
    <t>Service Rates</t>
  </si>
  <si>
    <t>Ensure all cells relating to the ability to undertake Additional Services have been populated ('Y' or 'N').</t>
  </si>
  <si>
    <t>iBillable Works</t>
  </si>
  <si>
    <t>C7:C10</t>
  </si>
  <si>
    <t>Ensure the cells relating to the Billable Works Management Uplift % have been populated.</t>
  </si>
  <si>
    <t>C18:F26 &amp; H18:J26</t>
  </si>
  <si>
    <t>Ensure the cell relating to the bidder name has been populated.</t>
  </si>
  <si>
    <t>Ensure the cells relating to the Billable Works RIBA Project % have been populated.</t>
  </si>
  <si>
    <t>Version Number</t>
  </si>
  <si>
    <t>Service Type</t>
  </si>
  <si>
    <t>All values and percentages submitted must exclude Overhead and Profit. Overhead and Profit values will form part of your pricing submission (see 'iVariables' tab) separately, and will be added to your input values automatically before evaluation.</t>
  </si>
  <si>
    <t>Direct Labour</t>
  </si>
  <si>
    <t>Multi-skilled Technician</t>
  </si>
  <si>
    <t>Work Package P - End User Accommodation Services</t>
  </si>
  <si>
    <t>Q2</t>
  </si>
  <si>
    <t>Work Package Q – CAFM</t>
  </si>
  <si>
    <t>S1</t>
  </si>
  <si>
    <t>Ensure all cells relating to Work Package Q – CAFM have been populated.</t>
  </si>
  <si>
    <t>Ensure all cells relating to Work Package R – Helpdesk Services have been populated.</t>
  </si>
  <si>
    <t>Work Package S</t>
  </si>
  <si>
    <t>Example</t>
  </si>
  <si>
    <t>Please refer to the document called  'Attachment 2 - How to Bid', for further details and information.</t>
  </si>
  <si>
    <t>Any cells where input is required are coloured yellow. All other cells will be locked. Once completed, the yellow cells will turn white.</t>
  </si>
  <si>
    <t>You must enter your organisation's name in the cell highlighted in yellow (cell reference C2).</t>
  </si>
  <si>
    <t>Billable Works &amp; Projects</t>
  </si>
  <si>
    <t>iLabour Rates</t>
  </si>
  <si>
    <t>C6:AD105</t>
  </si>
  <si>
    <t>Ensure all cells related to labour rates have been populated correctly.</t>
  </si>
  <si>
    <t>Instructions for completion:</t>
  </si>
  <si>
    <t>This worksheet captures the Standard Service Rates per Unit of Measure split by building type.</t>
  </si>
  <si>
    <t>Cells that require populating are highlighted yellow and are located in columns G to T.</t>
  </si>
  <si>
    <t>Once complete, no yellow cells should be visible.</t>
  </si>
  <si>
    <t>Work Package List:
(for reference)</t>
  </si>
  <si>
    <t>Column G - This column captures whether you can undertake the delivery of the Additional services. Bidders indicate this by selecting 'Y' or 'N' from the drop down list.</t>
  </si>
  <si>
    <t>Column H - T captures the rates bid for each service line, across 13 different building types (if applicable). Some service lines, for example F4 Portable Appliance Testing, have one rate that applies across all building types.</t>
  </si>
  <si>
    <t>Service Types:</t>
  </si>
  <si>
    <t>Core services are a mandatory requirement that the bidder must be able to undertake.</t>
  </si>
  <si>
    <t>Additional services are optional services that the bidder indicates (column G) whether they can provide or not.</t>
  </si>
  <si>
    <t>Unit of Measure:</t>
  </si>
  <si>
    <t>The following service types are applicable to the pricing:</t>
  </si>
  <si>
    <t>The following units of measure are applicable to the pricing:</t>
  </si>
  <si>
    <t>This is a rate for providing the service for 1 year to a square metre, and at Call-Off the rate will be multiplied by the GIA per building to calculate the cost per building.</t>
  </si>
  <si>
    <t>Number (per lift per floor) per annum</t>
  </si>
  <si>
    <t>This is a rate for providing the service for 1 year, and at Call-Off will be multiplied by the number of lifts and the number of floors to calculate a building cost.</t>
  </si>
  <si>
    <t>Building Types:</t>
  </si>
  <si>
    <t>- Call Centre Operations</t>
  </si>
  <si>
    <t>- Community - Doctors, Dentist, Health Clinic</t>
  </si>
  <si>
    <t>- General Office - Customer Facing</t>
  </si>
  <si>
    <t>- General Office - Non Customer Facing</t>
  </si>
  <si>
    <t>- Hospitals</t>
  </si>
  <si>
    <t>- Nursing and Care Homes</t>
  </si>
  <si>
    <t>- Pre-School</t>
  </si>
  <si>
    <t>- Primary School</t>
  </si>
  <si>
    <t>- Restaurant and Catering Facilities</t>
  </si>
  <si>
    <t>- Secondary Schools</t>
  </si>
  <si>
    <t>- Universities and Colleges</t>
  </si>
  <si>
    <t>- Warehouses</t>
  </si>
  <si>
    <t>Hourly Rate</t>
  </si>
  <si>
    <t>Number (per unit)</t>
  </si>
  <si>
    <t>This is the rate for providing the service for 1 year, and at Call-Off will be multiplied by the number of units in the building to calculate a cost.</t>
  </si>
  <si>
    <t>This is a rate per hour for providing one person to provide that service, are not annual rates, and at Call-Off will be multiplied by the number of resource hours required.</t>
  </si>
  <si>
    <t>'iBidder' tab:</t>
  </si>
  <si>
    <t>'iService Rates' tab:</t>
  </si>
  <si>
    <t>'iVariables' tab</t>
  </si>
  <si>
    <t>Service (per annum)</t>
  </si>
  <si>
    <t>The values entered must be percentages greater than zero.</t>
  </si>
  <si>
    <t>These values will form part of the price evaluation, with overhead and profit being applied to your 'Section 1 : Services' pricing and only profit being applied to your 'Section 3 : Billable Works &amp; Projects' values.</t>
  </si>
  <si>
    <t>If you entered 'Y', please complete cell C17. The value can be positive, negative or zero. This value will not form part of your price evaluation, but will be applied within Call-Off to any of the five London locations.</t>
  </si>
  <si>
    <t>'iBillable Works' tab</t>
  </si>
  <si>
    <t>Section 3: Billable Works &amp; Projects contains two tables to be populated:</t>
  </si>
  <si>
    <t>Input percentage rates into cells C7 to C10 for each billable work tier. Values entered must be greater than or equal to zero.</t>
  </si>
  <si>
    <t>Values input should not contain profit. The value from cell C9 on the 'iVariables' tab will be applied as the profit percentage.</t>
  </si>
  <si>
    <t>Only Profit will be applied to this section, not Management or Corporate Overhead. These values will form part of the price evaluation.</t>
  </si>
  <si>
    <t>Input percentage rates into cells C18 to F26 and H18 to J26 for each project stage. Values entered must be greater than or equal to zero.</t>
  </si>
  <si>
    <t>'iLabour Rates' tab</t>
  </si>
  <si>
    <t>Section 4: Schedule of Rates contains one table to be populated.</t>
  </si>
  <si>
    <t>Within this table you are required to detail the various hourly rates for the different trades that you will use to fulfil the Core Services.</t>
  </si>
  <si>
    <t>Values should exclude materials, Overhead and Profit.</t>
  </si>
  <si>
    <t>For each completed row:</t>
  </si>
  <si>
    <t>In column C state whether the labour is direct or subcontracted.</t>
  </si>
  <si>
    <t>In column D state the trade name of the labour.</t>
  </si>
  <si>
    <t>In column E state the name of the subcontractor (if defined as a subcontractor in column  C).</t>
  </si>
  <si>
    <t>In columns F to K complete the hourly rates applicable to that trade name.</t>
  </si>
  <si>
    <t>In columns L to AD (using the drop down list) indicate which Work Package(s) the trade name will be contributing to deliver services to.</t>
  </si>
  <si>
    <t>An error message will appear in column AE for any incorrectly completed rows.</t>
  </si>
  <si>
    <t>For reference the Work Package names are listed in column AF.</t>
  </si>
  <si>
    <t>'oEvaluation' tab</t>
  </si>
  <si>
    <t>The 'oEvaluation' tab requires no input and is for information purposes only.</t>
  </si>
  <si>
    <t>'oEvaluation Export'</t>
  </si>
  <si>
    <t>The 'oEvaluation Export' tab requires no input and is for information purposes only.</t>
  </si>
  <si>
    <t>Data from columns A to F will be extracted to undertake the price evaluation analysis.</t>
  </si>
  <si>
    <t>Billable works and projects - Only Profit is applied.</t>
  </si>
  <si>
    <t>Overhead and Profit is applied in the following ways to the values carried forward for evaluation:</t>
  </si>
  <si>
    <t>Standard service rates - Management and Corporate Overhead and Profit is applied.</t>
  </si>
  <si>
    <t>Cleaning consumables - Management and Corporate Overhead and Profit is applied.</t>
  </si>
  <si>
    <t>Columns V to AH apply the weighting percentages for the 13 standard building types (if applicable).</t>
  </si>
  <si>
    <t>If weighted building type percentages aren't applicable to a value, the relevant rows in column V to AH will contain diagonal stripes.</t>
  </si>
  <si>
    <t>The final values carried forward for evaluation are in column AI.</t>
  </si>
  <si>
    <t>This is a rate for providing the service for 1 year. All 'service (per annum)' unit of measures are individually priced at Call-Off for each building.</t>
  </si>
  <si>
    <t>Business Continuity and Disaster Recovery (BCDR) Plan</t>
  </si>
  <si>
    <t>Audio Visual (AV) equipment maintenance</t>
  </si>
  <si>
    <t>Portable Appliance Testing (PAT)</t>
  </si>
  <si>
    <t>Building Information Modelling (BIM) and Government Soft Landings (GSL)</t>
  </si>
  <si>
    <t>Display Energy Certificates (DECs)</t>
  </si>
  <si>
    <t>Energy Performance Certificates (EPCs)</t>
  </si>
  <si>
    <t>Permit to Work (PtW)</t>
  </si>
  <si>
    <t>You must complete this Price Matrix template as set out in these instructions.</t>
  </si>
  <si>
    <t>A17</t>
  </si>
  <si>
    <t>A18</t>
  </si>
  <si>
    <t>Service References A1 - A16</t>
  </si>
  <si>
    <t>Service Reference A17 Social Value</t>
  </si>
  <si>
    <t>Service Reference A18 Carbon Net Zero</t>
  </si>
  <si>
    <t>Cell E7 has named range of 'ManOH'.</t>
  </si>
  <si>
    <t>Cell E10 has named range of 'CorpOH'.</t>
  </si>
  <si>
    <t>Cell E11 has named range of 'Profit'.</t>
  </si>
  <si>
    <t>Procurement Lot</t>
  </si>
  <si>
    <t>Within the cell range E10 to E11 please enter values for Corporate Overhead and Profit.</t>
  </si>
  <si>
    <t>Within the cell range D7 to D9 please enter values for Management Overhead. Cell E7 will calculate the total Management Overhead percentage.</t>
  </si>
  <si>
    <t>In cell C17 (using the drop down list) please state whether you have indicated that you are able to provide services to any of the 5 geographical boundaries of London.</t>
  </si>
  <si>
    <t>If you entered 'N', cell C19 will change colour to a diagonal striped effect indicating no requirement to complete.</t>
  </si>
  <si>
    <t>Special Education Needs (SEN) Schools</t>
  </si>
  <si>
    <t>- Special Education Needs (SEN) Schools</t>
  </si>
  <si>
    <t>'oConformance' tab</t>
  </si>
  <si>
    <t>The 'oConformance' tab requires no input and is for information purposes only.</t>
  </si>
  <si>
    <t>Cell C2 shows the current status of the Price Matrix, i.e. conformant or non-conformant.</t>
  </si>
  <si>
    <t>Where a Price Matrix is showing as 'non-conformant', column E can be used to troubleshoot the problem area(s).</t>
  </si>
  <si>
    <t>Mechanical and Electrical Engineering Maintenance (Standard A)</t>
  </si>
  <si>
    <t>Ventilation and air conditioning systems maintenance (Standard A)</t>
  </si>
  <si>
    <t>Environmental cleaning service (Standard A)</t>
  </si>
  <si>
    <t>Fire detection and firefighting systems maintenance (Standard A)</t>
  </si>
  <si>
    <t>Lifts, hoists and conveyance systems maintenance (Standard A)</t>
  </si>
  <si>
    <t>Security, access and intruder systems maintenance (Standard A)</t>
  </si>
  <si>
    <t>Internal and external building fabric maintenance (Standard A)</t>
  </si>
  <si>
    <t>Building Management System (BMS) maintenance (Standard A)</t>
  </si>
  <si>
    <t>Standby power system maintenance (Standard A)</t>
  </si>
  <si>
    <t>High Voltage (HV) and switchgear maintenance (Standard A)</t>
  </si>
  <si>
    <t>There are 13 standard building types against which service rates will be obtained. The building types are as follows (see Annex G in the Specification document for details):</t>
  </si>
  <si>
    <t>All values and percentages submitted must exclude VAT (in Great British Pounds Sterling) and must be to a maximum of 2 decimal places.</t>
  </si>
  <si>
    <t>Other input value restrictions may apply, such as be non-negative and/or greater than zero. The guidance and built in data validation will state where such restrictions apply.</t>
  </si>
  <si>
    <t>Building type weighting percentages used (cell range V4 to AH4) are for evaluation purposes only.</t>
  </si>
  <si>
    <t>Permit</t>
  </si>
  <si>
    <t>This is a rate per permit and at Call-Off will be multiplied by each building's permit requirements.</t>
  </si>
  <si>
    <t>permit</t>
  </si>
  <si>
    <t>Standard Service Pricing:</t>
  </si>
  <si>
    <t>Delivery of the Service to the defined standard, applicable to the building types (detailed in Annex G: Property Classifications - Table 1) to the standard requirement for that Service.</t>
  </si>
  <si>
    <t>Assets should be considered in a maintainable condition and compliant with relevant regulations.</t>
  </si>
  <si>
    <t>Occupancy level – allow for 11m3 per person as the standard occupancy level as per L24: Workplace Health, Safety and Welfare Regulations 1992: Approved Code of Practice</t>
  </si>
  <si>
    <t>The Standard Service Rate should be based on the delivery of the Standard Service as set out in Framework Schedule 1 (Specification).</t>
  </si>
  <si>
    <t>Applicable to all of the Geographical Boundaries you have indicated you can deliver that Service in attachment 2e.</t>
  </si>
  <si>
    <t>Framework Contract rates exclude Management and Corporate Overhead, and Profit, which the Supplier provides separately, and are applied at Further Competition stage.</t>
  </si>
  <si>
    <t>If, at Call-Off, the Buyer indicates that their requirement is for a Standard Service, the supplier will still be invited to lower pricing, but will be held to the Standard Service rates as the maximum rate charged across the Call Off portfolio of buildings.</t>
  </si>
  <si>
    <t>At Call-Off the Framework Standard Service rates will be used as maximums per contract. For Standard Services at Call-Off, bidders will be able to reduce pricing below framework rates.</t>
  </si>
  <si>
    <t>(whether direct employed or subcontracted), on-Costs, consumables, plant, equipment and other Costs.</t>
  </si>
  <si>
    <t>If, at Call-Off, a Buyer indicates they have a non-standard Service requirement (reduced or enhanced specification, response times, standards etc) or non-standard access, the pricing can be adjusted and will not be held to the framework maximum rates.</t>
  </si>
  <si>
    <t>Pricing within Section 4 is subject to Indexation as per Framework Schedule 3</t>
  </si>
  <si>
    <t>The rates will be used for any Billable Works, New Works and Target Costing. You must submit a rate for every Direct Labour Trade Name or Sub-Contractor that will be utilised to deliver the Framework Contract,</t>
  </si>
  <si>
    <t>there must be a minimum of one rate for Direct Labour Trade Name or Sub-Contractor for every Core and Additional Service (where possible) you have indicated you can deliver. Schedules of Rates will not form part of the price evaluation.</t>
  </si>
  <si>
    <t>Labour rates should take into account all costs involved in supplying that trade, other than management and corporate overhead, and profit, which will be added when the rates are used.</t>
  </si>
  <si>
    <t>Costs should include but not be limited to: salary, on-costs, employers NI, employers’ pension and life insurance, holiday &amp; sickness cover. Materials are not included.</t>
  </si>
  <si>
    <t>Labour rates (£ per hour) will be detailed to show the first hour (including cost to travel to site) and subsequent hourly rates for:</t>
  </si>
  <si>
    <t>● Operational Working Hours</t>
  </si>
  <si>
    <t>● Out of Hours Monday to Friday and Saturday am</t>
  </si>
  <si>
    <t>● Out of Hours Saturday pm, Sunday and Bank Holidays</t>
  </si>
  <si>
    <t>You must not alter, amend or change the format or layout of this Price Matrix template in any way.  You must not insert or attach any notes or comments into any of the worksheets.</t>
  </si>
  <si>
    <t>Any alteration, amendment, change or addition will be disregarded by CCS and your Price Matrix template may be deemed non-conformant.</t>
  </si>
  <si>
    <t>All values and percentages must be applicable to all the Geographical boundaries you have indicated in attachment 2e, with the exception of the London location variance (see Table 2 in 'Section 2: Key Variables' on the 'iVariables' tab).</t>
  </si>
  <si>
    <t>Hours of operation for Maintenance Services (Work Package E) are from 8am to 6pm Monday to Friday. Anything outside these times will be non-standard and priced at Call-Off.</t>
  </si>
  <si>
    <t>D7:D9 &amp; E10:E11</t>
  </si>
  <si>
    <t>2a</t>
  </si>
  <si>
    <t>G5:G64</t>
  </si>
  <si>
    <t>H26:T46</t>
  </si>
  <si>
    <t>H47:T59</t>
  </si>
  <si>
    <t>H62:T62</t>
  </si>
  <si>
    <t>H63:T63</t>
  </si>
  <si>
    <t>The Standard Service rates should be all inclusive rolled up rates including all Costs involved in delivering that Service, including but not limited to labour Costs</t>
  </si>
  <si>
    <t>Section 2: Key Variables contains two tables to be populated:</t>
  </si>
  <si>
    <t>D17 &amp; D19</t>
  </si>
  <si>
    <t>Labour rates are captured at Framework level and detail the hourly rates for the different trades the Supplier will use to fulfil all of the Core and Additional Services indicated. Labour rates should be proportionally linked to the Standard Service Rates.</t>
  </si>
  <si>
    <t>Columns H to T apply Overhead and Profit (if applicable) to the rates submitted.</t>
  </si>
  <si>
    <t>v3.0</t>
  </si>
  <si>
    <t>via Billable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</si>
</sst>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
  </numFmts>
  <fonts count="10" x14ac:knownFonts="1">
    <font>
      <sz val="8"/>
      <color theme="1"/>
      <name val="Arial"/>
      <family val="2"/>
    </font>
    <font>
      <sz val="8"/>
      <color theme="1"/>
      <name val="Arial"/>
      <family val="2"/>
    </font>
    <font>
      <b/>
      <sz val="8"/>
      <color theme="1"/>
      <name val="Arial"/>
      <family val="2"/>
    </font>
    <font>
      <sz val="11"/>
      <color theme="1"/>
      <name val="Calibri"/>
      <family val="2"/>
      <scheme val="minor"/>
    </font>
    <font>
      <sz val="8"/>
      <name val="Arial"/>
      <family val="2"/>
    </font>
    <font>
      <sz val="8"/>
      <color rgb="FFC00000"/>
      <name val="Arial"/>
      <family val="2"/>
    </font>
    <font>
      <i/>
      <sz val="8"/>
      <color theme="1"/>
      <name val="Arial"/>
      <family val="2"/>
    </font>
    <font>
      <u/>
      <sz val="8"/>
      <color theme="1"/>
      <name val="Arial"/>
      <family val="2"/>
    </font>
    <font>
      <u/>
      <sz val="8"/>
      <name val="Arial"/>
      <family val="2"/>
    </font>
    <font>
      <sz val="8"/>
      <color rgb="FF00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lightDown">
        <bgColor theme="6" tint="0.79995117038483843"/>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9" fontId="1" fillId="0" borderId="0" applyFont="0" applyFill="0" applyBorder="0" applyAlignment="0" applyProtection="0"/>
    <xf numFmtId="0" fontId="3" fillId="0" borderId="0"/>
  </cellStyleXfs>
  <cellXfs count="131">
    <xf numFmtId="0" fontId="0" fillId="0" borderId="0" xfId="0"/>
    <xf numFmtId="0" fontId="0" fillId="0" borderId="0" xfId="0"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xf numFmtId="0" fontId="0" fillId="0" borderId="1" xfId="0" applyFill="1" applyBorder="1" applyAlignment="1">
      <alignment horizontal="center" vertical="center" wrapText="1"/>
    </xf>
    <xf numFmtId="0" fontId="0" fillId="0" borderId="1" xfId="0" applyBorder="1" applyAlignment="1">
      <alignment horizontal="center"/>
    </xf>
    <xf numFmtId="0" fontId="0" fillId="4" borderId="1" xfId="0" applyFill="1" applyBorder="1" applyAlignment="1">
      <alignment horizontal="centerContinuous"/>
    </xf>
    <xf numFmtId="0" fontId="0" fillId="4" borderId="1" xfId="0" applyFill="1" applyBorder="1" applyAlignment="1">
      <alignment horizontal="centerContinuous" vertical="center"/>
    </xf>
    <xf numFmtId="0" fontId="0" fillId="0" borderId="10" xfId="0" applyBorder="1"/>
    <xf numFmtId="0" fontId="0" fillId="0" borderId="0" xfId="0" applyBorder="1"/>
    <xf numFmtId="0" fontId="0" fillId="0" borderId="9" xfId="0" applyBorder="1" applyAlignment="1">
      <alignment horizontal="center"/>
    </xf>
    <xf numFmtId="0" fontId="0" fillId="0" borderId="2" xfId="0" applyBorder="1" applyAlignment="1">
      <alignment horizontal="center"/>
    </xf>
    <xf numFmtId="0" fontId="0" fillId="0" borderId="0" xfId="0" applyFill="1" applyBorder="1"/>
    <xf numFmtId="0" fontId="2" fillId="0" borderId="0" xfId="0" applyFont="1" applyAlignment="1">
      <alignment vertical="center"/>
    </xf>
    <xf numFmtId="0" fontId="2" fillId="0" borderId="0" xfId="0" applyFont="1" applyAlignment="1">
      <alignment vertical="center" wrapText="1"/>
    </xf>
    <xf numFmtId="0" fontId="2" fillId="0" borderId="0" xfId="0" applyFont="1"/>
    <xf numFmtId="0" fontId="0" fillId="2" borderId="1" xfId="0" applyFill="1" applyBorder="1" applyAlignment="1">
      <alignment horizontal="center" vertical="center" wrapText="1"/>
    </xf>
    <xf numFmtId="0" fontId="0" fillId="2" borderId="1" xfId="0" applyFill="1" applyBorder="1" applyAlignment="1">
      <alignment horizontal="center"/>
    </xf>
    <xf numFmtId="0" fontId="0" fillId="2" borderId="1" xfId="0" applyFill="1" applyBorder="1"/>
    <xf numFmtId="0" fontId="0" fillId="2" borderId="1" xfId="0" applyFill="1" applyBorder="1" applyAlignment="1">
      <alignment horizontal="centerContinuous"/>
    </xf>
    <xf numFmtId="0" fontId="0" fillId="2" borderId="3" xfId="0" applyFill="1" applyBorder="1" applyAlignment="1">
      <alignment horizontal="centerContinuous" wrapText="1"/>
    </xf>
    <xf numFmtId="0" fontId="0" fillId="2" borderId="4" xfId="0" applyFill="1" applyBorder="1" applyAlignment="1">
      <alignment horizontal="centerContinuous"/>
    </xf>
    <xf numFmtId="0" fontId="0" fillId="2" borderId="5" xfId="0" applyFill="1" applyBorder="1" applyAlignment="1">
      <alignment horizontal="centerContinuous"/>
    </xf>
    <xf numFmtId="0" fontId="0" fillId="0" borderId="2" xfId="0" applyBorder="1"/>
    <xf numFmtId="0" fontId="0" fillId="2" borderId="1" xfId="0" applyFill="1" applyBorder="1" applyAlignment="1">
      <alignment horizontal="center" vertical="center"/>
    </xf>
    <xf numFmtId="165" fontId="0" fillId="2" borderId="1" xfId="1" applyNumberFormat="1" applyFont="1" applyFill="1" applyBorder="1" applyAlignment="1">
      <alignment horizontal="center" wrapText="1"/>
    </xf>
    <xf numFmtId="165" fontId="0" fillId="2" borderId="1" xfId="1" applyNumberFormat="1" applyFont="1" applyFill="1" applyBorder="1" applyAlignment="1">
      <alignment horizontal="center"/>
    </xf>
    <xf numFmtId="165" fontId="0" fillId="0" borderId="0" xfId="1" applyNumberFormat="1" applyFont="1" applyAlignment="1">
      <alignment horizontal="center"/>
    </xf>
    <xf numFmtId="164" fontId="0" fillId="0" borderId="1" xfId="0" applyNumberFormat="1" applyFill="1" applyBorder="1" applyAlignment="1">
      <alignment horizontal="center"/>
    </xf>
    <xf numFmtId="0" fontId="0" fillId="0" borderId="1" xfId="0" applyFill="1" applyBorder="1"/>
    <xf numFmtId="0" fontId="0" fillId="2" borderId="9" xfId="0" applyFill="1" applyBorder="1" applyAlignment="1">
      <alignment horizontal="centerContinuous" vertical="center" wrapText="1"/>
    </xf>
    <xf numFmtId="0" fontId="0" fillId="2" borderId="10" xfId="0" applyFill="1" applyBorder="1" applyAlignment="1">
      <alignment horizontal="centerContinuous" vertical="center"/>
    </xf>
    <xf numFmtId="0" fontId="0" fillId="2" borderId="11" xfId="0" applyFill="1" applyBorder="1" applyAlignment="1">
      <alignment horizontal="centerContinuous" vertical="center"/>
    </xf>
    <xf numFmtId="165" fontId="0" fillId="2" borderId="13" xfId="1" applyNumberFormat="1" applyFont="1" applyFill="1" applyBorder="1" applyAlignment="1">
      <alignment horizontal="centerContinuous" vertical="center" wrapText="1"/>
    </xf>
    <xf numFmtId="165" fontId="0" fillId="2" borderId="14" xfId="1" applyNumberFormat="1" applyFont="1" applyFill="1" applyBorder="1" applyAlignment="1">
      <alignment horizontal="centerContinuous" vertical="center"/>
    </xf>
    <xf numFmtId="165" fontId="0" fillId="2" borderId="15" xfId="1" applyNumberFormat="1" applyFont="1" applyFill="1" applyBorder="1" applyAlignment="1">
      <alignment horizontal="centerContinuous" vertical="center"/>
    </xf>
    <xf numFmtId="0" fontId="0" fillId="0" borderId="3" xfId="0" applyBorder="1"/>
    <xf numFmtId="10" fontId="0" fillId="0" borderId="0" xfId="0" applyNumberFormat="1" applyAlignment="1">
      <alignment horizontal="center"/>
    </xf>
    <xf numFmtId="0" fontId="0" fillId="0" borderId="0" xfId="0" applyAlignment="1">
      <alignment horizontal="center"/>
    </xf>
    <xf numFmtId="10" fontId="0" fillId="0" borderId="1" xfId="1" applyNumberFormat="1" applyFont="1" applyBorder="1" applyAlignment="1">
      <alignment horizontal="center"/>
    </xf>
    <xf numFmtId="0" fontId="0" fillId="0" borderId="1" xfId="0" applyFill="1" applyBorder="1" applyAlignment="1">
      <alignment vertical="center" wrapText="1"/>
    </xf>
    <xf numFmtId="10" fontId="0" fillId="0" borderId="1" xfId="1" applyNumberFormat="1" applyFont="1" applyFill="1" applyBorder="1" applyAlignment="1">
      <alignment horizontal="center" vertic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10" xfId="0" applyBorder="1" applyAlignment="1">
      <alignment horizontal="center"/>
    </xf>
    <xf numFmtId="0" fontId="0" fillId="0" borderId="0" xfId="0" applyBorder="1" applyAlignment="1">
      <alignment horizontal="center"/>
    </xf>
    <xf numFmtId="0" fontId="0" fillId="0" borderId="5" xfId="0" applyFill="1" applyBorder="1"/>
    <xf numFmtId="0" fontId="0" fillId="0" borderId="0" xfId="0" applyFill="1"/>
    <xf numFmtId="0" fontId="0" fillId="0" borderId="2" xfId="0" applyFill="1" applyBorder="1" applyAlignment="1">
      <alignment horizontal="center"/>
    </xf>
    <xf numFmtId="0" fontId="0" fillId="0" borderId="13" xfId="0" applyFill="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5" xfId="0" applyBorder="1" applyAlignment="1">
      <alignment horizontal="center"/>
    </xf>
    <xf numFmtId="0" fontId="4" fillId="0" borderId="0" xfId="0" applyFont="1"/>
    <xf numFmtId="0" fontId="5" fillId="0" borderId="0" xfId="0" applyFont="1"/>
    <xf numFmtId="10" fontId="0" fillId="4" borderId="1" xfId="1" applyNumberFormat="1" applyFont="1" applyFill="1" applyBorder="1" applyAlignment="1">
      <alignment horizontal="center"/>
    </xf>
    <xf numFmtId="164" fontId="0" fillId="0" borderId="1" xfId="0" applyNumberFormat="1" applyBorder="1" applyAlignment="1">
      <alignment horizontal="center"/>
    </xf>
    <xf numFmtId="0" fontId="6" fillId="0" borderId="1" xfId="0" applyFont="1" applyBorder="1" applyAlignment="1">
      <alignment horizontal="center"/>
    </xf>
    <xf numFmtId="164" fontId="6" fillId="0" borderId="1" xfId="0" applyNumberFormat="1" applyFont="1" applyBorder="1" applyAlignment="1">
      <alignment horizontal="center"/>
    </xf>
    <xf numFmtId="0" fontId="6" fillId="0" borderId="0" xfId="0" applyFont="1"/>
    <xf numFmtId="0" fontId="0" fillId="0" borderId="14" xfId="0" applyFill="1" applyBorder="1" applyAlignment="1">
      <alignment horizontal="center"/>
    </xf>
    <xf numFmtId="0" fontId="0" fillId="0" borderId="14" xfId="0" applyBorder="1"/>
    <xf numFmtId="0" fontId="8" fillId="0" borderId="0" xfId="0" applyFont="1"/>
    <xf numFmtId="0" fontId="7" fillId="0" borderId="0" xfId="0" quotePrefix="1" applyFont="1"/>
    <xf numFmtId="0" fontId="0" fillId="0" borderId="0" xfId="0" applyFill="1" applyBorder="1" applyAlignment="1"/>
    <xf numFmtId="0" fontId="0" fillId="0" borderId="0" xfId="0" applyAlignment="1"/>
    <xf numFmtId="10" fontId="0" fillId="0" borderId="1" xfId="0" applyNumberFormat="1" applyBorder="1" applyAlignment="1">
      <alignment horizontal="center"/>
    </xf>
    <xf numFmtId="0" fontId="4" fillId="0" borderId="0" xfId="0" applyFont="1" applyBorder="1" applyAlignment="1">
      <alignment horizontal="center"/>
    </xf>
    <xf numFmtId="0" fontId="0" fillId="0" borderId="0" xfId="0" applyAlignment="1">
      <alignment horizontal="left"/>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0" xfId="0" applyFill="1" applyBorder="1" applyAlignment="1">
      <alignment vertical="center"/>
    </xf>
    <xf numFmtId="0" fontId="0" fillId="0" borderId="5" xfId="0" applyBorder="1"/>
    <xf numFmtId="0" fontId="0" fillId="2" borderId="3" xfId="0" applyFill="1" applyBorder="1" applyAlignment="1">
      <alignment horizontal="centerContinuous" vertical="center" wrapText="1"/>
    </xf>
    <xf numFmtId="0" fontId="0" fillId="2" borderId="11" xfId="0" applyFill="1" applyBorder="1" applyAlignment="1">
      <alignment horizontal="centerContinuous"/>
    </xf>
    <xf numFmtId="0" fontId="0" fillId="0" borderId="4" xfId="0" applyBorder="1"/>
    <xf numFmtId="0" fontId="0" fillId="3" borderId="1" xfId="0" applyFill="1" applyBorder="1"/>
    <xf numFmtId="164" fontId="0" fillId="0" borderId="1" xfId="0" applyNumberFormat="1" applyFill="1" applyBorder="1" applyAlignment="1" applyProtection="1">
      <alignment horizontal="center"/>
      <protection locked="0"/>
    </xf>
    <xf numFmtId="0" fontId="0" fillId="0" borderId="1" xfId="0" applyFill="1" applyBorder="1" applyAlignment="1" applyProtection="1">
      <alignment horizontal="center" vertical="center" wrapText="1"/>
      <protection locked="0"/>
    </xf>
    <xf numFmtId="10" fontId="0" fillId="0" borderId="1" xfId="0" applyNumberFormat="1" applyFill="1" applyBorder="1" applyAlignment="1" applyProtection="1">
      <alignment horizontal="center" vertical="center" wrapText="1"/>
      <protection locked="0"/>
    </xf>
    <xf numFmtId="10" fontId="0" fillId="0" borderId="1" xfId="1" applyNumberFormat="1" applyFont="1" applyFill="1" applyBorder="1" applyAlignment="1" applyProtection="1">
      <alignment horizontal="center"/>
      <protection locked="0"/>
    </xf>
    <xf numFmtId="0" fontId="0" fillId="0" borderId="1" xfId="0" applyFill="1" applyBorder="1" applyAlignment="1" applyProtection="1">
      <alignment horizont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0" fontId="9" fillId="0" borderId="0" xfId="0" applyFont="1"/>
    <xf numFmtId="0" fontId="0" fillId="0" borderId="1" xfId="0" applyBorder="1" applyAlignment="1">
      <alignment horizontal="center" vertical="center" wrapText="1"/>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10" fontId="0" fillId="0" borderId="3" xfId="1" applyNumberFormat="1" applyFont="1" applyFill="1" applyBorder="1" applyAlignment="1" applyProtection="1">
      <alignment horizontal="center" vertical="center"/>
      <protection locked="0"/>
    </xf>
    <xf numFmtId="10" fontId="0" fillId="0" borderId="4" xfId="1" applyNumberFormat="1" applyFont="1" applyFill="1" applyBorder="1" applyAlignment="1" applyProtection="1">
      <alignment horizontal="center" vertical="center"/>
      <protection locked="0"/>
    </xf>
    <xf numFmtId="10" fontId="0" fillId="0" borderId="5" xfId="1" applyNumberFormat="1" applyFont="1" applyFill="1" applyBorder="1" applyAlignment="1" applyProtection="1">
      <alignment horizontal="center" vertical="center"/>
      <protection locked="0"/>
    </xf>
    <xf numFmtId="164" fontId="0" fillId="0" borderId="3" xfId="0" applyNumberFormat="1" applyFill="1" applyBorder="1" applyAlignment="1" applyProtection="1">
      <alignment horizontal="center"/>
      <protection locked="0"/>
    </xf>
    <xf numFmtId="164" fontId="0" fillId="0" borderId="4" xfId="0" applyNumberFormat="1" applyFill="1" applyBorder="1" applyAlignment="1" applyProtection="1">
      <alignment horizontal="center"/>
      <protection locked="0"/>
    </xf>
    <xf numFmtId="164" fontId="0" fillId="0" borderId="5" xfId="0" applyNumberFormat="1" applyFill="1" applyBorder="1" applyAlignment="1" applyProtection="1">
      <alignment horizontal="center"/>
      <protection locked="0"/>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10" fontId="0" fillId="0" borderId="6" xfId="1" applyNumberFormat="1" applyFont="1" applyFill="1" applyBorder="1" applyAlignment="1">
      <alignment horizontal="center" vertical="center"/>
    </xf>
    <xf numFmtId="10" fontId="0" fillId="0" borderId="7" xfId="1" applyNumberFormat="1" applyFont="1" applyFill="1" applyBorder="1" applyAlignment="1">
      <alignment horizontal="center" vertical="center"/>
    </xf>
    <xf numFmtId="10" fontId="0" fillId="0" borderId="8" xfId="1" applyNumberFormat="1" applyFont="1" applyFill="1" applyBorder="1" applyAlignment="1">
      <alignment horizontal="center" vertical="center"/>
    </xf>
    <xf numFmtId="0" fontId="0" fillId="2" borderId="1" xfId="0" applyFill="1" applyBorder="1" applyAlignment="1">
      <alignment horizontal="center" vertical="center"/>
    </xf>
    <xf numFmtId="164" fontId="0" fillId="0" borderId="3" xfId="0" applyNumberFormat="1" applyFill="1" applyBorder="1" applyAlignment="1">
      <alignment horizontal="center"/>
    </xf>
    <xf numFmtId="164" fontId="0" fillId="0" borderId="4" xfId="0" applyNumberFormat="1" applyFill="1" applyBorder="1" applyAlignment="1">
      <alignment horizontal="center"/>
    </xf>
    <xf numFmtId="164" fontId="0" fillId="0" borderId="5" xfId="0" applyNumberFormat="1" applyFill="1" applyBorder="1" applyAlignment="1">
      <alignment horizontal="center"/>
    </xf>
    <xf numFmtId="164" fontId="0" fillId="5" borderId="3" xfId="0" applyNumberFormat="1" applyFill="1" applyBorder="1" applyAlignment="1">
      <alignment horizontal="center"/>
    </xf>
    <xf numFmtId="164" fontId="0" fillId="5" borderId="4" xfId="0" applyNumberFormat="1" applyFill="1" applyBorder="1" applyAlignment="1">
      <alignment horizontal="center"/>
    </xf>
    <xf numFmtId="164" fontId="0" fillId="5" borderId="5" xfId="0" applyNumberFormat="1" applyFill="1" applyBorder="1" applyAlignment="1">
      <alignment horizontal="center"/>
    </xf>
    <xf numFmtId="9" fontId="0" fillId="5" borderId="3" xfId="1" applyFont="1" applyFill="1" applyBorder="1" applyAlignment="1">
      <alignment horizontal="center"/>
    </xf>
    <xf numFmtId="9" fontId="0" fillId="5" borderId="4" xfId="1" applyFont="1" applyFill="1" applyBorder="1" applyAlignment="1">
      <alignment horizontal="center"/>
    </xf>
    <xf numFmtId="9" fontId="0" fillId="5" borderId="5" xfId="1" applyFont="1" applyFill="1" applyBorder="1" applyAlignment="1">
      <alignment horizontal="center"/>
    </xf>
    <xf numFmtId="9" fontId="0" fillId="0" borderId="3" xfId="1" applyFont="1" applyFill="1" applyBorder="1" applyAlignment="1">
      <alignment horizontal="center" vertical="center"/>
    </xf>
    <xf numFmtId="9" fontId="0" fillId="0" borderId="4" xfId="1" applyFont="1" applyFill="1" applyBorder="1" applyAlignment="1">
      <alignment horizontal="center" vertical="center"/>
    </xf>
    <xf numFmtId="9" fontId="0" fillId="0" borderId="5" xfId="1"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0" fontId="0" fillId="0" borderId="3" xfId="1" applyNumberFormat="1" applyFont="1" applyFill="1" applyBorder="1" applyAlignment="1">
      <alignment horizontal="center" vertical="center"/>
    </xf>
    <xf numFmtId="10" fontId="0" fillId="0" borderId="4" xfId="1" applyNumberFormat="1" applyFont="1" applyFill="1" applyBorder="1" applyAlignment="1">
      <alignment horizontal="center" vertical="center"/>
    </xf>
    <xf numFmtId="10" fontId="0" fillId="0" borderId="5" xfId="1" applyNumberFormat="1" applyFont="1" applyFill="1" applyBorder="1" applyAlignment="1">
      <alignment horizontal="center" vertical="center"/>
    </xf>
    <xf numFmtId="10" fontId="0" fillId="0" borderId="3" xfId="1" applyNumberFormat="1" applyFont="1" applyBorder="1" applyAlignment="1">
      <alignment horizontal="center"/>
    </xf>
    <xf numFmtId="10" fontId="0" fillId="0" borderId="4" xfId="1" applyNumberFormat="1" applyFont="1" applyBorder="1" applyAlignment="1">
      <alignment horizontal="center"/>
    </xf>
    <xf numFmtId="10" fontId="0" fillId="0" borderId="5" xfId="1" applyNumberFormat="1" applyFont="1" applyBorder="1" applyAlignment="1">
      <alignment horizontal="center"/>
    </xf>
  </cellXfs>
  <cellStyles count="3">
    <cellStyle name="Normal" xfId="0" builtinId="0"/>
    <cellStyle name="Normal 2" xfId="2"/>
    <cellStyle name="Percent" xfId="1" builtinId="5"/>
  </cellStyles>
  <dxfs count="1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rgb="FFFFCCCC"/>
        </patternFill>
      </fill>
    </dxf>
    <dxf>
      <fill>
        <patternFill>
          <bgColor rgb="FFFFFFCC"/>
        </patternFill>
      </fill>
    </dxf>
    <dxf>
      <fill>
        <patternFill>
          <bgColor rgb="FFFFFFCC"/>
        </patternFill>
      </fill>
    </dxf>
    <dxf>
      <fill>
        <patternFill patternType="lightDown"/>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2:C179"/>
  <sheetViews>
    <sheetView workbookViewId="0">
      <selection activeCell="B159" sqref="B159"/>
    </sheetView>
  </sheetViews>
  <sheetFormatPr defaultRowHeight="10" x14ac:dyDescent="0.2"/>
  <cols>
    <col min="1" max="1" width="3.77734375" customWidth="1"/>
    <col min="2" max="2" width="31.77734375" customWidth="1"/>
    <col min="3" max="3" width="18.77734375" customWidth="1"/>
  </cols>
  <sheetData>
    <row r="2" spans="2:2" x14ac:dyDescent="0.2">
      <c r="B2" s="64" t="s">
        <v>273</v>
      </c>
    </row>
    <row r="4" spans="2:2" x14ac:dyDescent="0.2">
      <c r="B4" s="55" t="s">
        <v>351</v>
      </c>
    </row>
    <row r="5" spans="2:2" x14ac:dyDescent="0.2">
      <c r="B5" t="s">
        <v>266</v>
      </c>
    </row>
    <row r="6" spans="2:2" x14ac:dyDescent="0.2">
      <c r="B6" t="s">
        <v>267</v>
      </c>
    </row>
    <row r="8" spans="2:2" x14ac:dyDescent="0.2">
      <c r="B8" t="s">
        <v>255</v>
      </c>
    </row>
    <row r="9" spans="2:2" x14ac:dyDescent="0.2">
      <c r="B9" s="55" t="s">
        <v>410</v>
      </c>
    </row>
    <row r="10" spans="2:2" x14ac:dyDescent="0.2">
      <c r="B10" s="55" t="s">
        <v>382</v>
      </c>
    </row>
    <row r="11" spans="2:2" x14ac:dyDescent="0.2">
      <c r="B11" s="55" t="s">
        <v>383</v>
      </c>
    </row>
    <row r="12" spans="2:2" x14ac:dyDescent="0.2">
      <c r="B12" s="55" t="s">
        <v>408</v>
      </c>
    </row>
    <row r="13" spans="2:2" x14ac:dyDescent="0.2">
      <c r="B13" s="55" t="s">
        <v>409</v>
      </c>
    </row>
    <row r="16" spans="2:2" x14ac:dyDescent="0.2">
      <c r="B16" s="65" t="s">
        <v>306</v>
      </c>
    </row>
    <row r="18" spans="2:2" x14ac:dyDescent="0.2">
      <c r="B18" t="s">
        <v>268</v>
      </c>
    </row>
    <row r="21" spans="2:2" x14ac:dyDescent="0.2">
      <c r="B21" s="65" t="s">
        <v>307</v>
      </c>
    </row>
    <row r="23" spans="2:2" x14ac:dyDescent="0.2">
      <c r="B23" t="s">
        <v>23</v>
      </c>
    </row>
    <row r="25" spans="2:2" x14ac:dyDescent="0.2">
      <c r="B25" t="s">
        <v>274</v>
      </c>
    </row>
    <row r="26" spans="2:2" x14ac:dyDescent="0.2">
      <c r="B26" t="s">
        <v>275</v>
      </c>
    </row>
    <row r="27" spans="2:2" x14ac:dyDescent="0.2">
      <c r="B27" s="55" t="s">
        <v>278</v>
      </c>
    </row>
    <row r="28" spans="2:2" x14ac:dyDescent="0.2">
      <c r="B28" t="s">
        <v>279</v>
      </c>
    </row>
    <row r="29" spans="2:2" x14ac:dyDescent="0.2">
      <c r="B29" s="55" t="s">
        <v>276</v>
      </c>
    </row>
    <row r="31" spans="2:2" x14ac:dyDescent="0.2">
      <c r="B31" t="s">
        <v>283</v>
      </c>
    </row>
    <row r="33" spans="2:3" x14ac:dyDescent="0.2">
      <c r="B33" t="s">
        <v>285</v>
      </c>
    </row>
    <row r="35" spans="2:3" x14ac:dyDescent="0.2">
      <c r="B35" t="s">
        <v>42</v>
      </c>
      <c r="C35" s="55" t="s">
        <v>286</v>
      </c>
    </row>
    <row r="36" spans="2:3" x14ac:dyDescent="0.2">
      <c r="B36" t="s">
        <v>287</v>
      </c>
      <c r="C36" s="55" t="s">
        <v>288</v>
      </c>
    </row>
    <row r="37" spans="2:3" x14ac:dyDescent="0.2">
      <c r="B37" t="s">
        <v>303</v>
      </c>
      <c r="C37" s="55" t="s">
        <v>304</v>
      </c>
    </row>
    <row r="38" spans="2:3" x14ac:dyDescent="0.2">
      <c r="B38" t="s">
        <v>302</v>
      </c>
      <c r="C38" s="55" t="s">
        <v>305</v>
      </c>
    </row>
    <row r="39" spans="2:3" x14ac:dyDescent="0.2">
      <c r="B39" s="55" t="s">
        <v>385</v>
      </c>
      <c r="C39" s="55" t="s">
        <v>386</v>
      </c>
    </row>
    <row r="40" spans="2:3" x14ac:dyDescent="0.2">
      <c r="B40" t="s">
        <v>309</v>
      </c>
      <c r="C40" s="55" t="s">
        <v>343</v>
      </c>
    </row>
    <row r="43" spans="2:3" x14ac:dyDescent="0.2">
      <c r="B43" t="s">
        <v>280</v>
      </c>
    </row>
    <row r="45" spans="2:3" x14ac:dyDescent="0.2">
      <c r="B45" t="s">
        <v>284</v>
      </c>
    </row>
    <row r="47" spans="2:3" x14ac:dyDescent="0.2">
      <c r="B47" t="s">
        <v>213</v>
      </c>
      <c r="C47" t="s">
        <v>281</v>
      </c>
    </row>
    <row r="48" spans="2:3" x14ac:dyDescent="0.2">
      <c r="B48" t="s">
        <v>215</v>
      </c>
      <c r="C48" t="s">
        <v>282</v>
      </c>
    </row>
    <row r="51" spans="2:2" x14ac:dyDescent="0.2">
      <c r="B51" t="s">
        <v>289</v>
      </c>
    </row>
    <row r="53" spans="2:2" x14ac:dyDescent="0.2">
      <c r="B53" s="55" t="s">
        <v>381</v>
      </c>
    </row>
    <row r="55" spans="2:2" x14ac:dyDescent="0.2">
      <c r="B55" t="s">
        <v>290</v>
      </c>
    </row>
    <row r="56" spans="2:2" x14ac:dyDescent="0.2">
      <c r="B56" t="s">
        <v>291</v>
      </c>
    </row>
    <row r="57" spans="2:2" x14ac:dyDescent="0.2">
      <c r="B57" t="s">
        <v>292</v>
      </c>
    </row>
    <row r="58" spans="2:2" x14ac:dyDescent="0.2">
      <c r="B58" s="67" t="s">
        <v>293</v>
      </c>
    </row>
    <row r="59" spans="2:2" x14ac:dyDescent="0.2">
      <c r="B59" t="s">
        <v>294</v>
      </c>
    </row>
    <row r="60" spans="2:2" x14ac:dyDescent="0.2">
      <c r="B60" t="s">
        <v>295</v>
      </c>
    </row>
    <row r="61" spans="2:2" x14ac:dyDescent="0.2">
      <c r="B61" t="s">
        <v>296</v>
      </c>
    </row>
    <row r="62" spans="2:2" x14ac:dyDescent="0.2">
      <c r="B62" t="s">
        <v>297</v>
      </c>
    </row>
    <row r="63" spans="2:2" x14ac:dyDescent="0.2">
      <c r="B63" t="s">
        <v>298</v>
      </c>
    </row>
    <row r="64" spans="2:2" x14ac:dyDescent="0.2">
      <c r="B64" t="s">
        <v>299</v>
      </c>
    </row>
    <row r="65" spans="2:2" x14ac:dyDescent="0.2">
      <c r="B65" t="s">
        <v>366</v>
      </c>
    </row>
    <row r="66" spans="2:2" x14ac:dyDescent="0.2">
      <c r="B66" t="s">
        <v>300</v>
      </c>
    </row>
    <row r="67" spans="2:2" x14ac:dyDescent="0.2">
      <c r="B67" t="s">
        <v>301</v>
      </c>
    </row>
    <row r="70" spans="2:2" x14ac:dyDescent="0.2">
      <c r="B70" t="s">
        <v>388</v>
      </c>
    </row>
    <row r="72" spans="2:2" x14ac:dyDescent="0.2">
      <c r="B72" s="55" t="s">
        <v>389</v>
      </c>
    </row>
    <row r="73" spans="2:2" x14ac:dyDescent="0.2">
      <c r="B73" s="87" t="s">
        <v>390</v>
      </c>
    </row>
    <row r="74" spans="2:2" x14ac:dyDescent="0.2">
      <c r="B74" s="55" t="s">
        <v>391</v>
      </c>
    </row>
    <row r="75" spans="2:2" x14ac:dyDescent="0.2">
      <c r="B75" s="87" t="s">
        <v>411</v>
      </c>
    </row>
    <row r="77" spans="2:2" x14ac:dyDescent="0.2">
      <c r="B77" s="55" t="s">
        <v>392</v>
      </c>
    </row>
    <row r="78" spans="2:2" x14ac:dyDescent="0.2">
      <c r="B78" s="55" t="s">
        <v>393</v>
      </c>
    </row>
    <row r="79" spans="2:2" x14ac:dyDescent="0.2">
      <c r="B79" t="s">
        <v>394</v>
      </c>
    </row>
    <row r="80" spans="2:2" x14ac:dyDescent="0.2">
      <c r="B80" t="s">
        <v>419</v>
      </c>
    </row>
    <row r="81" spans="2:2" x14ac:dyDescent="0.2">
      <c r="B81" t="s">
        <v>397</v>
      </c>
    </row>
    <row r="82" spans="2:2" x14ac:dyDescent="0.2">
      <c r="B82" t="s">
        <v>398</v>
      </c>
    </row>
    <row r="83" spans="2:2" x14ac:dyDescent="0.2">
      <c r="B83" t="s">
        <v>395</v>
      </c>
    </row>
    <row r="84" spans="2:2" x14ac:dyDescent="0.2">
      <c r="B84" t="s">
        <v>396</v>
      </c>
    </row>
    <row r="87" spans="2:2" x14ac:dyDescent="0.2">
      <c r="B87" s="65" t="s">
        <v>308</v>
      </c>
    </row>
    <row r="89" spans="2:2" x14ac:dyDescent="0.2">
      <c r="B89" t="s">
        <v>420</v>
      </c>
    </row>
    <row r="91" spans="2:2" x14ac:dyDescent="0.2">
      <c r="B91" t="s">
        <v>33</v>
      </c>
    </row>
    <row r="93" spans="2:2" x14ac:dyDescent="0.2">
      <c r="B93" t="s">
        <v>362</v>
      </c>
    </row>
    <row r="94" spans="2:2" x14ac:dyDescent="0.2">
      <c r="B94" t="s">
        <v>361</v>
      </c>
    </row>
    <row r="95" spans="2:2" x14ac:dyDescent="0.2">
      <c r="B95" t="s">
        <v>310</v>
      </c>
    </row>
    <row r="96" spans="2:2" x14ac:dyDescent="0.2">
      <c r="B96" t="s">
        <v>311</v>
      </c>
    </row>
    <row r="99" spans="2:2" x14ac:dyDescent="0.2">
      <c r="B99" t="s">
        <v>34</v>
      </c>
    </row>
    <row r="101" spans="2:2" x14ac:dyDescent="0.2">
      <c r="B101" t="s">
        <v>363</v>
      </c>
    </row>
    <row r="102" spans="2:2" x14ac:dyDescent="0.2">
      <c r="B102" t="s">
        <v>312</v>
      </c>
    </row>
    <row r="103" spans="2:2" x14ac:dyDescent="0.2">
      <c r="B103" t="s">
        <v>364</v>
      </c>
    </row>
    <row r="106" spans="2:2" x14ac:dyDescent="0.2">
      <c r="B106" s="65" t="s">
        <v>313</v>
      </c>
    </row>
    <row r="108" spans="2:2" x14ac:dyDescent="0.2">
      <c r="B108" t="s">
        <v>314</v>
      </c>
    </row>
    <row r="110" spans="2:2" x14ac:dyDescent="0.2">
      <c r="B110" t="s">
        <v>221</v>
      </c>
    </row>
    <row r="112" spans="2:2" x14ac:dyDescent="0.2">
      <c r="B112" t="s">
        <v>315</v>
      </c>
    </row>
    <row r="113" spans="2:2" x14ac:dyDescent="0.2">
      <c r="B113" t="s">
        <v>316</v>
      </c>
    </row>
    <row r="114" spans="2:2" x14ac:dyDescent="0.2">
      <c r="B114" t="s">
        <v>317</v>
      </c>
    </row>
    <row r="117" spans="2:2" x14ac:dyDescent="0.2">
      <c r="B117" t="s">
        <v>231</v>
      </c>
    </row>
    <row r="119" spans="2:2" x14ac:dyDescent="0.2">
      <c r="B119" t="s">
        <v>318</v>
      </c>
    </row>
    <row r="120" spans="2:2" x14ac:dyDescent="0.2">
      <c r="B120" t="s">
        <v>316</v>
      </c>
    </row>
    <row r="121" spans="2:2" x14ac:dyDescent="0.2">
      <c r="B121" t="s">
        <v>317</v>
      </c>
    </row>
    <row r="124" spans="2:2" x14ac:dyDescent="0.2">
      <c r="B124" s="65" t="s">
        <v>319</v>
      </c>
    </row>
    <row r="126" spans="2:2" x14ac:dyDescent="0.2">
      <c r="B126" t="s">
        <v>320</v>
      </c>
    </row>
    <row r="128" spans="2:2" x14ac:dyDescent="0.2">
      <c r="B128" s="55" t="s">
        <v>399</v>
      </c>
    </row>
    <row r="129" spans="2:2" x14ac:dyDescent="0.2">
      <c r="B129" t="s">
        <v>321</v>
      </c>
    </row>
    <row r="130" spans="2:2" x14ac:dyDescent="0.2">
      <c r="B130" t="s">
        <v>322</v>
      </c>
    </row>
    <row r="132" spans="2:2" x14ac:dyDescent="0.2">
      <c r="B132" t="s">
        <v>400</v>
      </c>
    </row>
    <row r="133" spans="2:2" x14ac:dyDescent="0.2">
      <c r="B133" t="s">
        <v>401</v>
      </c>
    </row>
    <row r="134" spans="2:2" x14ac:dyDescent="0.2">
      <c r="B134" t="s">
        <v>422</v>
      </c>
    </row>
    <row r="135" spans="2:2" x14ac:dyDescent="0.2">
      <c r="B135" t="s">
        <v>402</v>
      </c>
    </row>
    <row r="136" spans="2:2" x14ac:dyDescent="0.2">
      <c r="B136" t="s">
        <v>403</v>
      </c>
    </row>
    <row r="137" spans="2:2" x14ac:dyDescent="0.2">
      <c r="B137" t="s">
        <v>404</v>
      </c>
    </row>
    <row r="138" spans="2:2" x14ac:dyDescent="0.2">
      <c r="B138" t="s">
        <v>405</v>
      </c>
    </row>
    <row r="139" spans="2:2" x14ac:dyDescent="0.2">
      <c r="B139" t="s">
        <v>406</v>
      </c>
    </row>
    <row r="140" spans="2:2" x14ac:dyDescent="0.2">
      <c r="B140" t="s">
        <v>407</v>
      </c>
    </row>
    <row r="142" spans="2:2" x14ac:dyDescent="0.2">
      <c r="B142" t="s">
        <v>323</v>
      </c>
    </row>
    <row r="144" spans="2:2" x14ac:dyDescent="0.2">
      <c r="B144" t="s">
        <v>324</v>
      </c>
    </row>
    <row r="145" spans="2:2" x14ac:dyDescent="0.2">
      <c r="B145" t="s">
        <v>325</v>
      </c>
    </row>
    <row r="146" spans="2:2" x14ac:dyDescent="0.2">
      <c r="B146" t="s">
        <v>326</v>
      </c>
    </row>
    <row r="147" spans="2:2" x14ac:dyDescent="0.2">
      <c r="B147" t="s">
        <v>327</v>
      </c>
    </row>
    <row r="148" spans="2:2" x14ac:dyDescent="0.2">
      <c r="B148" t="s">
        <v>328</v>
      </c>
    </row>
    <row r="150" spans="2:2" x14ac:dyDescent="0.2">
      <c r="B150" t="s">
        <v>329</v>
      </c>
    </row>
    <row r="151" spans="2:2" x14ac:dyDescent="0.2">
      <c r="B151" t="s">
        <v>330</v>
      </c>
    </row>
    <row r="154" spans="2:2" x14ac:dyDescent="0.2">
      <c r="B154" s="65" t="s">
        <v>331</v>
      </c>
    </row>
    <row r="156" spans="2:2" x14ac:dyDescent="0.2">
      <c r="B156" t="s">
        <v>332</v>
      </c>
    </row>
    <row r="158" spans="2:2" x14ac:dyDescent="0.2">
      <c r="B158" t="s">
        <v>423</v>
      </c>
    </row>
    <row r="159" spans="2:2" x14ac:dyDescent="0.2">
      <c r="B159" t="s">
        <v>337</v>
      </c>
    </row>
    <row r="160" spans="2:2" x14ac:dyDescent="0.2">
      <c r="B160" s="70" t="s">
        <v>338</v>
      </c>
    </row>
    <row r="161" spans="2:2" x14ac:dyDescent="0.2">
      <c r="B161" s="70" t="s">
        <v>339</v>
      </c>
    </row>
    <row r="162" spans="2:2" x14ac:dyDescent="0.2">
      <c r="B162" s="70" t="s">
        <v>336</v>
      </c>
    </row>
    <row r="164" spans="2:2" x14ac:dyDescent="0.2">
      <c r="B164" t="s">
        <v>340</v>
      </c>
    </row>
    <row r="165" spans="2:2" x14ac:dyDescent="0.2">
      <c r="B165" t="s">
        <v>384</v>
      </c>
    </row>
    <row r="166" spans="2:2" x14ac:dyDescent="0.2">
      <c r="B166" t="s">
        <v>341</v>
      </c>
    </row>
    <row r="167" spans="2:2" x14ac:dyDescent="0.2">
      <c r="B167" t="s">
        <v>342</v>
      </c>
    </row>
    <row r="169" spans="2:2" x14ac:dyDescent="0.2">
      <c r="B169" s="65" t="s">
        <v>367</v>
      </c>
    </row>
    <row r="171" spans="2:2" x14ac:dyDescent="0.2">
      <c r="B171" t="s">
        <v>368</v>
      </c>
    </row>
    <row r="172" spans="2:2" x14ac:dyDescent="0.2">
      <c r="B172" t="s">
        <v>369</v>
      </c>
    </row>
    <row r="173" spans="2:2" x14ac:dyDescent="0.2">
      <c r="B173" t="s">
        <v>370</v>
      </c>
    </row>
    <row r="176" spans="2:2" x14ac:dyDescent="0.2">
      <c r="B176" s="65" t="s">
        <v>333</v>
      </c>
    </row>
    <row r="178" spans="2:2" x14ac:dyDescent="0.2">
      <c r="B178" t="s">
        <v>334</v>
      </c>
    </row>
    <row r="179" spans="2:2" x14ac:dyDescent="0.2">
      <c r="B179" t="s">
        <v>335</v>
      </c>
    </row>
  </sheetData>
  <sheetProtection algorithmName="SHA-512" hashValue="i/kH0gvdsGVv+AebB5fd8HaINVIVZ8DLy4qywSfpAYGr2pV7icml7g8zXRkTX3ymHyD9/3ZK1XjmA86iFTTYnw==" saltValue="b1296I4IZXMzg7t8PnwbsA=="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G6"/>
  <sheetViews>
    <sheetView workbookViewId="0">
      <selection activeCell="H10" sqref="H10"/>
    </sheetView>
  </sheetViews>
  <sheetFormatPr defaultRowHeight="10" x14ac:dyDescent="0.2"/>
  <cols>
    <col min="1" max="1" width="3.77734375" customWidth="1"/>
    <col min="2" max="2" width="19.5546875" bestFit="1" customWidth="1"/>
  </cols>
  <sheetData>
    <row r="2" spans="2:7" x14ac:dyDescent="0.2">
      <c r="B2" s="4" t="s">
        <v>226</v>
      </c>
      <c r="C2" s="89"/>
      <c r="D2" s="89"/>
      <c r="E2" s="89"/>
      <c r="F2" s="89"/>
      <c r="G2" s="90"/>
    </row>
    <row r="3" spans="2:7" x14ac:dyDescent="0.2">
      <c r="B3" s="4" t="s">
        <v>227</v>
      </c>
      <c r="C3" s="91" t="s">
        <v>223</v>
      </c>
      <c r="D3" s="92"/>
      <c r="E3" s="92"/>
      <c r="F3" s="92"/>
      <c r="G3" s="93"/>
    </row>
    <row r="4" spans="2:7" x14ac:dyDescent="0.2">
      <c r="B4" s="4" t="s">
        <v>225</v>
      </c>
      <c r="C4" s="91" t="s">
        <v>224</v>
      </c>
      <c r="D4" s="92"/>
      <c r="E4" s="92"/>
      <c r="F4" s="92"/>
      <c r="G4" s="93"/>
    </row>
    <row r="5" spans="2:7" x14ac:dyDescent="0.2">
      <c r="B5" s="4" t="s">
        <v>360</v>
      </c>
      <c r="C5" s="91" t="s">
        <v>413</v>
      </c>
      <c r="D5" s="92"/>
      <c r="E5" s="92"/>
      <c r="F5" s="92"/>
      <c r="G5" s="93"/>
    </row>
    <row r="6" spans="2:7" x14ac:dyDescent="0.2">
      <c r="B6" s="30" t="s">
        <v>253</v>
      </c>
      <c r="C6" s="94" t="s">
        <v>424</v>
      </c>
      <c r="D6" s="94"/>
      <c r="E6" s="94"/>
      <c r="F6" s="94"/>
      <c r="G6" s="94"/>
    </row>
  </sheetData>
  <sheetProtection algorithmName="SHA-512" hashValue="omBIAcRkGVMxmt8oAvFkErL2g/VU82tvfvDpmKgx5SrLVgAFvIdrKJV66FRR6l496trM3dr3h+R3hbzPUofxIg==" saltValue="YCiA8+NQi82NkT6JIfZ0Ng==" spinCount="100000" sheet="1" objects="1" scenarios="1"/>
  <mergeCells count="5">
    <mergeCell ref="C2:G2"/>
    <mergeCell ref="C5:G5"/>
    <mergeCell ref="C4:G4"/>
    <mergeCell ref="C3:G3"/>
    <mergeCell ref="C6:G6"/>
  </mergeCells>
  <conditionalFormatting sqref="C2:G2">
    <cfRule type="expression" dxfId="18" priority="1">
      <formula>ISBLANK(C2)</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T64"/>
  <sheetViews>
    <sheetView zoomScale="80" zoomScaleNormal="80" workbookViewId="0">
      <pane ySplit="4" topLeftCell="A29" activePane="bottomLeft" state="frozen"/>
      <selection pane="bottomLeft" activeCell="E51" sqref="E51"/>
    </sheetView>
  </sheetViews>
  <sheetFormatPr defaultRowHeight="10" x14ac:dyDescent="0.2"/>
  <cols>
    <col min="1" max="1" width="3.77734375" customWidth="1"/>
    <col min="2" max="2" width="34.33203125" style="1" customWidth="1"/>
    <col min="3" max="3" width="15.44140625" style="1" bestFit="1" customWidth="1"/>
    <col min="4" max="4" width="77.6640625" style="1" customWidth="1"/>
    <col min="5" max="5" width="49.88671875" style="1" customWidth="1"/>
    <col min="6" max="6" width="26.44140625" style="1" customWidth="1"/>
    <col min="7" max="7" width="12.21875" style="1" customWidth="1"/>
    <col min="8" max="20" width="11.5546875" customWidth="1"/>
  </cols>
  <sheetData>
    <row r="2" spans="2:20" ht="10.5" x14ac:dyDescent="0.2">
      <c r="B2" s="15" t="s">
        <v>23</v>
      </c>
      <c r="C2" s="15"/>
    </row>
    <row r="3" spans="2:20" ht="20" x14ac:dyDescent="0.2">
      <c r="H3" s="21" t="s">
        <v>78</v>
      </c>
      <c r="I3" s="22"/>
      <c r="J3" s="22"/>
      <c r="K3" s="22"/>
      <c r="L3" s="22"/>
      <c r="M3" s="22"/>
      <c r="N3" s="22"/>
      <c r="O3" s="22"/>
      <c r="P3" s="22"/>
      <c r="Q3" s="22"/>
      <c r="R3" s="22"/>
      <c r="S3" s="22"/>
      <c r="T3" s="23"/>
    </row>
    <row r="4" spans="2:20" ht="40" x14ac:dyDescent="0.2">
      <c r="B4" s="17" t="s">
        <v>22</v>
      </c>
      <c r="C4" s="17" t="s">
        <v>115</v>
      </c>
      <c r="D4" s="17" t="s">
        <v>116</v>
      </c>
      <c r="E4" s="17" t="s">
        <v>35</v>
      </c>
      <c r="F4" s="17" t="s">
        <v>254</v>
      </c>
      <c r="G4" s="17" t="s">
        <v>36</v>
      </c>
      <c r="H4" s="17" t="s">
        <v>20</v>
      </c>
      <c r="I4" s="17" t="s">
        <v>21</v>
      </c>
      <c r="J4" s="17" t="s">
        <v>17</v>
      </c>
      <c r="K4" s="17" t="s">
        <v>19</v>
      </c>
      <c r="L4" s="17" t="s">
        <v>18</v>
      </c>
      <c r="M4" s="17" t="s">
        <v>13</v>
      </c>
      <c r="N4" s="17" t="s">
        <v>14</v>
      </c>
      <c r="O4" s="17" t="s">
        <v>15</v>
      </c>
      <c r="P4" s="17" t="s">
        <v>365</v>
      </c>
      <c r="Q4" s="17" t="s">
        <v>16</v>
      </c>
      <c r="R4" s="17" t="s">
        <v>10</v>
      </c>
      <c r="S4" s="17" t="s">
        <v>12</v>
      </c>
      <c r="T4" s="17" t="s">
        <v>11</v>
      </c>
    </row>
    <row r="5" spans="2:20" x14ac:dyDescent="0.2">
      <c r="B5" s="95" t="s">
        <v>0</v>
      </c>
      <c r="C5" s="2" t="s">
        <v>114</v>
      </c>
      <c r="D5" s="3" t="s">
        <v>172</v>
      </c>
      <c r="E5" s="2" t="s">
        <v>37</v>
      </c>
      <c r="F5" s="2" t="s">
        <v>213</v>
      </c>
      <c r="G5" s="5" t="s">
        <v>40</v>
      </c>
      <c r="H5" s="8" t="s">
        <v>77</v>
      </c>
      <c r="I5" s="7"/>
      <c r="J5" s="7"/>
      <c r="K5" s="7"/>
      <c r="L5" s="7"/>
      <c r="M5" s="7"/>
      <c r="N5" s="7"/>
      <c r="O5" s="7"/>
      <c r="P5" s="7"/>
      <c r="Q5" s="7"/>
      <c r="R5" s="7"/>
      <c r="S5" s="7"/>
      <c r="T5" s="7"/>
    </row>
    <row r="6" spans="2:20" x14ac:dyDescent="0.2">
      <c r="B6" s="96"/>
      <c r="C6" s="2" t="s">
        <v>117</v>
      </c>
      <c r="D6" s="3" t="s">
        <v>173</v>
      </c>
      <c r="E6" s="2" t="s">
        <v>37</v>
      </c>
      <c r="F6" s="2" t="s">
        <v>213</v>
      </c>
      <c r="G6" s="5" t="s">
        <v>40</v>
      </c>
      <c r="H6" s="8" t="s">
        <v>77</v>
      </c>
      <c r="I6" s="7"/>
      <c r="J6" s="7"/>
      <c r="K6" s="7"/>
      <c r="L6" s="7"/>
      <c r="M6" s="7"/>
      <c r="N6" s="7"/>
      <c r="O6" s="7"/>
      <c r="P6" s="7"/>
      <c r="Q6" s="7"/>
      <c r="R6" s="7"/>
      <c r="S6" s="7"/>
      <c r="T6" s="7"/>
    </row>
    <row r="7" spans="2:20" x14ac:dyDescent="0.2">
      <c r="B7" s="96"/>
      <c r="C7" s="2" t="s">
        <v>118</v>
      </c>
      <c r="D7" s="3" t="s">
        <v>174</v>
      </c>
      <c r="E7" s="2" t="s">
        <v>37</v>
      </c>
      <c r="F7" s="2" t="s">
        <v>213</v>
      </c>
      <c r="G7" s="5" t="s">
        <v>40</v>
      </c>
      <c r="H7" s="8" t="s">
        <v>77</v>
      </c>
      <c r="I7" s="7"/>
      <c r="J7" s="7"/>
      <c r="K7" s="7"/>
      <c r="L7" s="7"/>
      <c r="M7" s="7"/>
      <c r="N7" s="7"/>
      <c r="O7" s="7"/>
      <c r="P7" s="7"/>
      <c r="Q7" s="7"/>
      <c r="R7" s="7"/>
      <c r="S7" s="7"/>
      <c r="T7" s="7"/>
    </row>
    <row r="8" spans="2:20" x14ac:dyDescent="0.2">
      <c r="B8" s="96"/>
      <c r="C8" s="2" t="s">
        <v>119</v>
      </c>
      <c r="D8" s="3" t="s">
        <v>175</v>
      </c>
      <c r="E8" s="2" t="s">
        <v>37</v>
      </c>
      <c r="F8" s="2" t="s">
        <v>213</v>
      </c>
      <c r="G8" s="5" t="s">
        <v>40</v>
      </c>
      <c r="H8" s="8" t="s">
        <v>77</v>
      </c>
      <c r="I8" s="7"/>
      <c r="J8" s="7"/>
      <c r="K8" s="7"/>
      <c r="L8" s="7"/>
      <c r="M8" s="7"/>
      <c r="N8" s="7"/>
      <c r="O8" s="7"/>
      <c r="P8" s="7"/>
      <c r="Q8" s="7"/>
      <c r="R8" s="7"/>
      <c r="S8" s="7"/>
      <c r="T8" s="7"/>
    </row>
    <row r="9" spans="2:20" x14ac:dyDescent="0.2">
      <c r="B9" s="96"/>
      <c r="C9" s="2" t="s">
        <v>120</v>
      </c>
      <c r="D9" s="3" t="s">
        <v>176</v>
      </c>
      <c r="E9" s="2" t="s">
        <v>37</v>
      </c>
      <c r="F9" s="2" t="s">
        <v>213</v>
      </c>
      <c r="G9" s="5" t="s">
        <v>40</v>
      </c>
      <c r="H9" s="8" t="s">
        <v>77</v>
      </c>
      <c r="I9" s="7"/>
      <c r="J9" s="7"/>
      <c r="K9" s="7"/>
      <c r="L9" s="7"/>
      <c r="M9" s="7"/>
      <c r="N9" s="7"/>
      <c r="O9" s="7"/>
      <c r="P9" s="7"/>
      <c r="Q9" s="7"/>
      <c r="R9" s="7"/>
      <c r="S9" s="7"/>
      <c r="T9" s="7"/>
    </row>
    <row r="10" spans="2:20" x14ac:dyDescent="0.2">
      <c r="B10" s="96"/>
      <c r="C10" s="2" t="s">
        <v>121</v>
      </c>
      <c r="D10" s="3" t="s">
        <v>177</v>
      </c>
      <c r="E10" s="2" t="s">
        <v>37</v>
      </c>
      <c r="F10" s="2" t="s">
        <v>213</v>
      </c>
      <c r="G10" s="5" t="s">
        <v>40</v>
      </c>
      <c r="H10" s="8" t="s">
        <v>77</v>
      </c>
      <c r="I10" s="7"/>
      <c r="J10" s="7"/>
      <c r="K10" s="7"/>
      <c r="L10" s="7"/>
      <c r="M10" s="7"/>
      <c r="N10" s="7"/>
      <c r="O10" s="7"/>
      <c r="P10" s="7"/>
      <c r="Q10" s="7"/>
      <c r="R10" s="7"/>
      <c r="S10" s="7"/>
      <c r="T10" s="7"/>
    </row>
    <row r="11" spans="2:20" x14ac:dyDescent="0.2">
      <c r="B11" s="96"/>
      <c r="C11" s="2" t="s">
        <v>122</v>
      </c>
      <c r="D11" s="3" t="s">
        <v>178</v>
      </c>
      <c r="E11" s="2" t="s">
        <v>37</v>
      </c>
      <c r="F11" s="2" t="s">
        <v>213</v>
      </c>
      <c r="G11" s="5" t="s">
        <v>40</v>
      </c>
      <c r="H11" s="8" t="s">
        <v>77</v>
      </c>
      <c r="I11" s="7"/>
      <c r="J11" s="7"/>
      <c r="K11" s="7"/>
      <c r="L11" s="7"/>
      <c r="M11" s="7"/>
      <c r="N11" s="7"/>
      <c r="O11" s="7"/>
      <c r="P11" s="7"/>
      <c r="Q11" s="7"/>
      <c r="R11" s="7"/>
      <c r="S11" s="7"/>
      <c r="T11" s="7"/>
    </row>
    <row r="12" spans="2:20" x14ac:dyDescent="0.2">
      <c r="B12" s="96"/>
      <c r="C12" s="2" t="s">
        <v>123</v>
      </c>
      <c r="D12" s="3" t="s">
        <v>179</v>
      </c>
      <c r="E12" s="2" t="s">
        <v>37</v>
      </c>
      <c r="F12" s="2" t="s">
        <v>213</v>
      </c>
      <c r="G12" s="5" t="s">
        <v>40</v>
      </c>
      <c r="H12" s="8" t="s">
        <v>77</v>
      </c>
      <c r="I12" s="7"/>
      <c r="J12" s="7"/>
      <c r="K12" s="7"/>
      <c r="L12" s="7"/>
      <c r="M12" s="7"/>
      <c r="N12" s="7"/>
      <c r="O12" s="7"/>
      <c r="P12" s="7"/>
      <c r="Q12" s="7"/>
      <c r="R12" s="7"/>
      <c r="S12" s="7"/>
      <c r="T12" s="7"/>
    </row>
    <row r="13" spans="2:20" x14ac:dyDescent="0.2">
      <c r="B13" s="96"/>
      <c r="C13" s="2" t="s">
        <v>124</v>
      </c>
      <c r="D13" s="3" t="s">
        <v>180</v>
      </c>
      <c r="E13" s="2" t="s">
        <v>37</v>
      </c>
      <c r="F13" s="2" t="s">
        <v>213</v>
      </c>
      <c r="G13" s="5" t="s">
        <v>40</v>
      </c>
      <c r="H13" s="8" t="s">
        <v>77</v>
      </c>
      <c r="I13" s="7"/>
      <c r="J13" s="7"/>
      <c r="K13" s="7"/>
      <c r="L13" s="7"/>
      <c r="M13" s="7"/>
      <c r="N13" s="7"/>
      <c r="O13" s="7"/>
      <c r="P13" s="7"/>
      <c r="Q13" s="7"/>
      <c r="R13" s="7"/>
      <c r="S13" s="7"/>
      <c r="T13" s="7"/>
    </row>
    <row r="14" spans="2:20" x14ac:dyDescent="0.2">
      <c r="B14" s="96"/>
      <c r="C14" s="2" t="s">
        <v>125</v>
      </c>
      <c r="D14" s="3" t="s">
        <v>181</v>
      </c>
      <c r="E14" s="2" t="s">
        <v>37</v>
      </c>
      <c r="F14" s="2" t="s">
        <v>213</v>
      </c>
      <c r="G14" s="5" t="s">
        <v>40</v>
      </c>
      <c r="H14" s="8" t="s">
        <v>77</v>
      </c>
      <c r="I14" s="7"/>
      <c r="J14" s="7"/>
      <c r="K14" s="7"/>
      <c r="L14" s="7"/>
      <c r="M14" s="7"/>
      <c r="N14" s="7"/>
      <c r="O14" s="7"/>
      <c r="P14" s="7"/>
      <c r="Q14" s="7"/>
      <c r="R14" s="7"/>
      <c r="S14" s="7"/>
      <c r="T14" s="7"/>
    </row>
    <row r="15" spans="2:20" x14ac:dyDescent="0.2">
      <c r="B15" s="96"/>
      <c r="C15" s="2" t="s">
        <v>126</v>
      </c>
      <c r="D15" s="3" t="s">
        <v>344</v>
      </c>
      <c r="E15" s="2" t="s">
        <v>37</v>
      </c>
      <c r="F15" s="2" t="s">
        <v>213</v>
      </c>
      <c r="G15" s="5" t="s">
        <v>40</v>
      </c>
      <c r="H15" s="8" t="s">
        <v>77</v>
      </c>
      <c r="I15" s="7"/>
      <c r="J15" s="7"/>
      <c r="K15" s="7"/>
      <c r="L15" s="7"/>
      <c r="M15" s="7"/>
      <c r="N15" s="7"/>
      <c r="O15" s="7"/>
      <c r="P15" s="7"/>
      <c r="Q15" s="7"/>
      <c r="R15" s="7"/>
      <c r="S15" s="7"/>
      <c r="T15" s="7"/>
    </row>
    <row r="16" spans="2:20" x14ac:dyDescent="0.2">
      <c r="B16" s="96"/>
      <c r="C16" s="2" t="s">
        <v>127</v>
      </c>
      <c r="D16" s="3" t="s">
        <v>182</v>
      </c>
      <c r="E16" s="2" t="s">
        <v>37</v>
      </c>
      <c r="F16" s="2" t="s">
        <v>213</v>
      </c>
      <c r="G16" s="5" t="s">
        <v>40</v>
      </c>
      <c r="H16" s="8" t="s">
        <v>77</v>
      </c>
      <c r="I16" s="7"/>
      <c r="J16" s="7"/>
      <c r="K16" s="7"/>
      <c r="L16" s="7"/>
      <c r="M16" s="7"/>
      <c r="N16" s="7"/>
      <c r="O16" s="7"/>
      <c r="P16" s="7"/>
      <c r="Q16" s="7"/>
      <c r="R16" s="7"/>
      <c r="S16" s="7"/>
      <c r="T16" s="7"/>
    </row>
    <row r="17" spans="2:20" x14ac:dyDescent="0.2">
      <c r="B17" s="96"/>
      <c r="C17" s="2" t="s">
        <v>128</v>
      </c>
      <c r="D17" s="3" t="s">
        <v>183</v>
      </c>
      <c r="E17" s="2" t="s">
        <v>37</v>
      </c>
      <c r="F17" s="2" t="s">
        <v>213</v>
      </c>
      <c r="G17" s="5" t="s">
        <v>40</v>
      </c>
      <c r="H17" s="8" t="s">
        <v>77</v>
      </c>
      <c r="I17" s="7"/>
      <c r="J17" s="7"/>
      <c r="K17" s="7"/>
      <c r="L17" s="7"/>
      <c r="M17" s="7"/>
      <c r="N17" s="7"/>
      <c r="O17" s="7"/>
      <c r="P17" s="7"/>
      <c r="Q17" s="7"/>
      <c r="R17" s="7"/>
      <c r="S17" s="7"/>
      <c r="T17" s="7"/>
    </row>
    <row r="18" spans="2:20" x14ac:dyDescent="0.2">
      <c r="B18" s="96"/>
      <c r="C18" s="2" t="s">
        <v>129</v>
      </c>
      <c r="D18" s="3" t="s">
        <v>184</v>
      </c>
      <c r="E18" s="2" t="s">
        <v>37</v>
      </c>
      <c r="F18" s="2" t="s">
        <v>213</v>
      </c>
      <c r="G18" s="5" t="s">
        <v>40</v>
      </c>
      <c r="H18" s="8" t="s">
        <v>77</v>
      </c>
      <c r="I18" s="7"/>
      <c r="J18" s="7"/>
      <c r="K18" s="7"/>
      <c r="L18" s="7"/>
      <c r="M18" s="7"/>
      <c r="N18" s="7"/>
      <c r="O18" s="7"/>
      <c r="P18" s="7"/>
      <c r="Q18" s="7"/>
      <c r="R18" s="7"/>
      <c r="S18" s="7"/>
      <c r="T18" s="7"/>
    </row>
    <row r="19" spans="2:20" x14ac:dyDescent="0.2">
      <c r="B19" s="96"/>
      <c r="C19" s="2" t="s">
        <v>130</v>
      </c>
      <c r="D19" s="3" t="s">
        <v>185</v>
      </c>
      <c r="E19" s="2" t="s">
        <v>37</v>
      </c>
      <c r="F19" s="2" t="s">
        <v>213</v>
      </c>
      <c r="G19" s="5" t="s">
        <v>40</v>
      </c>
      <c r="H19" s="8" t="s">
        <v>77</v>
      </c>
      <c r="I19" s="7"/>
      <c r="J19" s="7"/>
      <c r="K19" s="7"/>
      <c r="L19" s="7"/>
      <c r="M19" s="7"/>
      <c r="N19" s="7"/>
      <c r="O19" s="7"/>
      <c r="P19" s="7"/>
      <c r="Q19" s="7"/>
      <c r="R19" s="7"/>
      <c r="S19" s="7"/>
      <c r="T19" s="7"/>
    </row>
    <row r="20" spans="2:20" x14ac:dyDescent="0.2">
      <c r="B20" s="96"/>
      <c r="C20" s="2" t="s">
        <v>131</v>
      </c>
      <c r="D20" s="3" t="s">
        <v>186</v>
      </c>
      <c r="E20" s="2" t="s">
        <v>37</v>
      </c>
      <c r="F20" s="2" t="s">
        <v>213</v>
      </c>
      <c r="G20" s="5" t="s">
        <v>40</v>
      </c>
      <c r="H20" s="8" t="s">
        <v>77</v>
      </c>
      <c r="I20" s="7"/>
      <c r="J20" s="7"/>
      <c r="K20" s="7"/>
      <c r="L20" s="7"/>
      <c r="M20" s="7"/>
      <c r="N20" s="7"/>
      <c r="O20" s="7"/>
      <c r="P20" s="7"/>
      <c r="Q20" s="7"/>
      <c r="R20" s="7"/>
      <c r="S20" s="7"/>
      <c r="T20" s="7"/>
    </row>
    <row r="21" spans="2:20" x14ac:dyDescent="0.2">
      <c r="B21" s="96"/>
      <c r="C21" s="71" t="s">
        <v>352</v>
      </c>
      <c r="D21" s="3" t="s">
        <v>188</v>
      </c>
      <c r="E21" s="71" t="s">
        <v>37</v>
      </c>
      <c r="F21" s="71" t="s">
        <v>213</v>
      </c>
      <c r="G21" s="5" t="s">
        <v>40</v>
      </c>
      <c r="H21" s="8" t="s">
        <v>77</v>
      </c>
      <c r="I21" s="7"/>
      <c r="J21" s="7"/>
      <c r="K21" s="7"/>
      <c r="L21" s="7"/>
      <c r="M21" s="7"/>
      <c r="N21" s="7"/>
      <c r="O21" s="7"/>
      <c r="P21" s="7"/>
      <c r="Q21" s="7"/>
      <c r="R21" s="7"/>
      <c r="S21" s="7"/>
      <c r="T21" s="7"/>
    </row>
    <row r="22" spans="2:20" x14ac:dyDescent="0.2">
      <c r="B22" s="97"/>
      <c r="C22" s="71" t="s">
        <v>353</v>
      </c>
      <c r="D22" s="3" t="s">
        <v>189</v>
      </c>
      <c r="E22" s="71" t="s">
        <v>37</v>
      </c>
      <c r="F22" s="71" t="s">
        <v>213</v>
      </c>
      <c r="G22" s="5" t="s">
        <v>40</v>
      </c>
      <c r="H22" s="8" t="s">
        <v>77</v>
      </c>
      <c r="I22" s="7"/>
      <c r="J22" s="7"/>
      <c r="K22" s="7"/>
      <c r="L22" s="7"/>
      <c r="M22" s="7"/>
      <c r="N22" s="7"/>
      <c r="O22" s="7"/>
      <c r="P22" s="7"/>
      <c r="Q22" s="7"/>
      <c r="R22" s="7"/>
      <c r="S22" s="7"/>
      <c r="T22" s="7"/>
    </row>
    <row r="23" spans="2:20" x14ac:dyDescent="0.2">
      <c r="B23" s="2" t="s">
        <v>1</v>
      </c>
      <c r="C23" s="2" t="s">
        <v>132</v>
      </c>
      <c r="D23" s="3" t="s">
        <v>187</v>
      </c>
      <c r="E23" s="2" t="s">
        <v>41</v>
      </c>
      <c r="F23" s="2" t="s">
        <v>214</v>
      </c>
      <c r="G23" s="5" t="s">
        <v>40</v>
      </c>
      <c r="H23" s="8" t="s">
        <v>38</v>
      </c>
      <c r="I23" s="7"/>
      <c r="J23" s="7"/>
      <c r="K23" s="7"/>
      <c r="L23" s="7"/>
      <c r="M23" s="7"/>
      <c r="N23" s="7"/>
      <c r="O23" s="7"/>
      <c r="P23" s="7"/>
      <c r="Q23" s="7"/>
      <c r="R23" s="7"/>
      <c r="S23" s="7"/>
      <c r="T23" s="7"/>
    </row>
    <row r="24" spans="2:20" x14ac:dyDescent="0.2">
      <c r="B24" s="2" t="s">
        <v>112</v>
      </c>
      <c r="C24" s="2" t="s">
        <v>133</v>
      </c>
      <c r="D24" s="3" t="s">
        <v>188</v>
      </c>
      <c r="E24" s="2" t="s">
        <v>41</v>
      </c>
      <c r="F24" s="2" t="s">
        <v>214</v>
      </c>
      <c r="G24" s="5" t="s">
        <v>40</v>
      </c>
      <c r="H24" s="8" t="s">
        <v>38</v>
      </c>
      <c r="I24" s="7"/>
      <c r="J24" s="7"/>
      <c r="K24" s="7"/>
      <c r="L24" s="7"/>
      <c r="M24" s="7"/>
      <c r="N24" s="7"/>
      <c r="O24" s="7"/>
      <c r="P24" s="7"/>
      <c r="Q24" s="7"/>
      <c r="R24" s="7"/>
      <c r="S24" s="7"/>
      <c r="T24" s="7"/>
    </row>
    <row r="25" spans="2:20" x14ac:dyDescent="0.2">
      <c r="B25" s="2" t="s">
        <v>111</v>
      </c>
      <c r="C25" s="2" t="s">
        <v>134</v>
      </c>
      <c r="D25" s="3" t="s">
        <v>189</v>
      </c>
      <c r="E25" s="2" t="s">
        <v>41</v>
      </c>
      <c r="F25" s="2" t="s">
        <v>214</v>
      </c>
      <c r="G25" s="5" t="s">
        <v>40</v>
      </c>
      <c r="H25" s="8" t="s">
        <v>38</v>
      </c>
      <c r="I25" s="7"/>
      <c r="J25" s="7"/>
      <c r="K25" s="7"/>
      <c r="L25" s="7"/>
      <c r="M25" s="7"/>
      <c r="N25" s="7"/>
      <c r="O25" s="7"/>
      <c r="P25" s="7"/>
      <c r="Q25" s="7"/>
      <c r="R25" s="7"/>
      <c r="S25" s="7"/>
      <c r="T25" s="7"/>
    </row>
    <row r="26" spans="2:20" x14ac:dyDescent="0.2">
      <c r="B26" s="95" t="s">
        <v>109</v>
      </c>
      <c r="C26" s="2" t="s">
        <v>135</v>
      </c>
      <c r="D26" s="3" t="s">
        <v>371</v>
      </c>
      <c r="E26" s="2" t="s">
        <v>42</v>
      </c>
      <c r="F26" s="2" t="s">
        <v>213</v>
      </c>
      <c r="G26" s="5" t="s">
        <v>40</v>
      </c>
      <c r="H26" s="80"/>
      <c r="I26" s="80"/>
      <c r="J26" s="80"/>
      <c r="K26" s="80"/>
      <c r="L26" s="80"/>
      <c r="M26" s="80"/>
      <c r="N26" s="80"/>
      <c r="O26" s="80"/>
      <c r="P26" s="80"/>
      <c r="Q26" s="80"/>
      <c r="R26" s="80"/>
      <c r="S26" s="80"/>
      <c r="T26" s="80"/>
    </row>
    <row r="27" spans="2:20" x14ac:dyDescent="0.2">
      <c r="B27" s="96"/>
      <c r="C27" s="2" t="s">
        <v>136</v>
      </c>
      <c r="D27" s="3" t="s">
        <v>372</v>
      </c>
      <c r="E27" s="2" t="s">
        <v>42</v>
      </c>
      <c r="F27" s="2" t="s">
        <v>213</v>
      </c>
      <c r="G27" s="5" t="s">
        <v>40</v>
      </c>
      <c r="H27" s="80"/>
      <c r="I27" s="80"/>
      <c r="J27" s="80"/>
      <c r="K27" s="80"/>
      <c r="L27" s="80"/>
      <c r="M27" s="80"/>
      <c r="N27" s="80"/>
      <c r="O27" s="80"/>
      <c r="P27" s="80"/>
      <c r="Q27" s="80"/>
      <c r="R27" s="80"/>
      <c r="S27" s="80"/>
      <c r="T27" s="80"/>
    </row>
    <row r="28" spans="2:20" x14ac:dyDescent="0.2">
      <c r="B28" s="96"/>
      <c r="C28" s="2" t="s">
        <v>137</v>
      </c>
      <c r="D28" s="3" t="s">
        <v>373</v>
      </c>
      <c r="E28" s="2" t="s">
        <v>42</v>
      </c>
      <c r="F28" s="2" t="s">
        <v>213</v>
      </c>
      <c r="G28" s="5" t="s">
        <v>40</v>
      </c>
      <c r="H28" s="80"/>
      <c r="I28" s="80"/>
      <c r="J28" s="80"/>
      <c r="K28" s="80"/>
      <c r="L28" s="80"/>
      <c r="M28" s="80"/>
      <c r="N28" s="80"/>
      <c r="O28" s="80"/>
      <c r="P28" s="80"/>
      <c r="Q28" s="80"/>
      <c r="R28" s="80"/>
      <c r="S28" s="80"/>
      <c r="T28" s="80"/>
    </row>
    <row r="29" spans="2:20" x14ac:dyDescent="0.2">
      <c r="B29" s="96"/>
      <c r="C29" s="2" t="s">
        <v>138</v>
      </c>
      <c r="D29" s="3" t="s">
        <v>374</v>
      </c>
      <c r="E29" s="2" t="s">
        <v>42</v>
      </c>
      <c r="F29" s="2" t="s">
        <v>213</v>
      </c>
      <c r="G29" s="5" t="s">
        <v>40</v>
      </c>
      <c r="H29" s="80"/>
      <c r="I29" s="80"/>
      <c r="J29" s="80"/>
      <c r="K29" s="80"/>
      <c r="L29" s="80"/>
      <c r="M29" s="80"/>
      <c r="N29" s="80"/>
      <c r="O29" s="80"/>
      <c r="P29" s="80"/>
      <c r="Q29" s="80"/>
      <c r="R29" s="80"/>
      <c r="S29" s="80"/>
      <c r="T29" s="80"/>
    </row>
    <row r="30" spans="2:20" x14ac:dyDescent="0.2">
      <c r="B30" s="96"/>
      <c r="C30" s="2" t="s">
        <v>139</v>
      </c>
      <c r="D30" s="3" t="s">
        <v>375</v>
      </c>
      <c r="E30" s="5" t="s">
        <v>287</v>
      </c>
      <c r="F30" s="2" t="s">
        <v>213</v>
      </c>
      <c r="G30" s="5" t="s">
        <v>40</v>
      </c>
      <c r="H30" s="101"/>
      <c r="I30" s="102"/>
      <c r="J30" s="102"/>
      <c r="K30" s="102"/>
      <c r="L30" s="102"/>
      <c r="M30" s="102"/>
      <c r="N30" s="102"/>
      <c r="O30" s="102"/>
      <c r="P30" s="102"/>
      <c r="Q30" s="102"/>
      <c r="R30" s="102"/>
      <c r="S30" s="102"/>
      <c r="T30" s="103"/>
    </row>
    <row r="31" spans="2:20" x14ac:dyDescent="0.2">
      <c r="B31" s="96"/>
      <c r="C31" s="2" t="s">
        <v>140</v>
      </c>
      <c r="D31" s="3" t="s">
        <v>376</v>
      </c>
      <c r="E31" s="2" t="s">
        <v>42</v>
      </c>
      <c r="F31" s="2" t="s">
        <v>213</v>
      </c>
      <c r="G31" s="5" t="s">
        <v>40</v>
      </c>
      <c r="H31" s="80"/>
      <c r="I31" s="80"/>
      <c r="J31" s="80"/>
      <c r="K31" s="80"/>
      <c r="L31" s="80"/>
      <c r="M31" s="80"/>
      <c r="N31" s="80"/>
      <c r="O31" s="80"/>
      <c r="P31" s="80"/>
      <c r="Q31" s="80"/>
      <c r="R31" s="80"/>
      <c r="S31" s="80"/>
      <c r="T31" s="80"/>
    </row>
    <row r="32" spans="2:20" x14ac:dyDescent="0.2">
      <c r="B32" s="96"/>
      <c r="C32" s="2" t="s">
        <v>141</v>
      </c>
      <c r="D32" s="3" t="s">
        <v>377</v>
      </c>
      <c r="E32" s="2" t="s">
        <v>42</v>
      </c>
      <c r="F32" s="2" t="s">
        <v>213</v>
      </c>
      <c r="G32" s="5" t="s">
        <v>40</v>
      </c>
      <c r="H32" s="80"/>
      <c r="I32" s="80"/>
      <c r="J32" s="80"/>
      <c r="K32" s="80"/>
      <c r="L32" s="80"/>
      <c r="M32" s="80"/>
      <c r="N32" s="80"/>
      <c r="O32" s="80"/>
      <c r="P32" s="80"/>
      <c r="Q32" s="80"/>
      <c r="R32" s="80"/>
      <c r="S32" s="80"/>
      <c r="T32" s="80"/>
    </row>
    <row r="33" spans="2:20" x14ac:dyDescent="0.2">
      <c r="B33" s="96"/>
      <c r="C33" s="2" t="s">
        <v>142</v>
      </c>
      <c r="D33" s="3" t="s">
        <v>190</v>
      </c>
      <c r="E33" s="2" t="s">
        <v>43</v>
      </c>
      <c r="F33" s="2" t="s">
        <v>214</v>
      </c>
      <c r="G33" s="5" t="s">
        <v>40</v>
      </c>
      <c r="H33" s="8" t="s">
        <v>38</v>
      </c>
      <c r="I33" s="7"/>
      <c r="J33" s="7"/>
      <c r="K33" s="7"/>
      <c r="L33" s="7"/>
      <c r="M33" s="7"/>
      <c r="N33" s="7"/>
      <c r="O33" s="7"/>
      <c r="P33" s="7"/>
      <c r="Q33" s="7"/>
      <c r="R33" s="7"/>
      <c r="S33" s="7"/>
      <c r="T33" s="7"/>
    </row>
    <row r="34" spans="2:20" x14ac:dyDescent="0.2">
      <c r="B34" s="96"/>
      <c r="C34" s="2" t="s">
        <v>143</v>
      </c>
      <c r="D34" s="3" t="s">
        <v>191</v>
      </c>
      <c r="E34" s="2" t="s">
        <v>44</v>
      </c>
      <c r="F34" s="2" t="s">
        <v>215</v>
      </c>
      <c r="G34" s="81"/>
      <c r="H34" s="8" t="s">
        <v>38</v>
      </c>
      <c r="I34" s="7"/>
      <c r="J34" s="7"/>
      <c r="K34" s="7"/>
      <c r="L34" s="7"/>
      <c r="M34" s="7"/>
      <c r="N34" s="7"/>
      <c r="O34" s="7"/>
      <c r="P34" s="7"/>
      <c r="Q34" s="7"/>
      <c r="R34" s="7"/>
      <c r="S34" s="7"/>
      <c r="T34" s="7"/>
    </row>
    <row r="35" spans="2:20" x14ac:dyDescent="0.2">
      <c r="B35" s="96"/>
      <c r="C35" s="2" t="s">
        <v>144</v>
      </c>
      <c r="D35" s="3" t="s">
        <v>192</v>
      </c>
      <c r="E35" s="2" t="s">
        <v>44</v>
      </c>
      <c r="F35" s="88" t="s">
        <v>214</v>
      </c>
      <c r="G35" s="5" t="s">
        <v>40</v>
      </c>
      <c r="H35" s="8" t="s">
        <v>38</v>
      </c>
      <c r="I35" s="7"/>
      <c r="J35" s="7"/>
      <c r="K35" s="7"/>
      <c r="L35" s="7"/>
      <c r="M35" s="7"/>
      <c r="N35" s="7"/>
      <c r="O35" s="7"/>
      <c r="P35" s="7"/>
      <c r="Q35" s="7"/>
      <c r="R35" s="7"/>
      <c r="S35" s="7"/>
      <c r="T35" s="7"/>
    </row>
    <row r="36" spans="2:20" x14ac:dyDescent="0.2">
      <c r="B36" s="96"/>
      <c r="C36" s="2" t="s">
        <v>145</v>
      </c>
      <c r="D36" s="3" t="s">
        <v>378</v>
      </c>
      <c r="E36" s="2" t="s">
        <v>42</v>
      </c>
      <c r="F36" s="2" t="s">
        <v>213</v>
      </c>
      <c r="G36" s="5" t="s">
        <v>40</v>
      </c>
      <c r="H36" s="80"/>
      <c r="I36" s="80"/>
      <c r="J36" s="80"/>
      <c r="K36" s="80"/>
      <c r="L36" s="80"/>
      <c r="M36" s="80"/>
      <c r="N36" s="80"/>
      <c r="O36" s="80"/>
      <c r="P36" s="80"/>
      <c r="Q36" s="80"/>
      <c r="R36" s="80"/>
      <c r="S36" s="80"/>
      <c r="T36" s="80"/>
    </row>
    <row r="37" spans="2:20" x14ac:dyDescent="0.2">
      <c r="B37" s="96"/>
      <c r="C37" s="2" t="s">
        <v>146</v>
      </c>
      <c r="D37" s="3" t="s">
        <v>379</v>
      </c>
      <c r="E37" s="2" t="s">
        <v>42</v>
      </c>
      <c r="F37" s="2" t="s">
        <v>213</v>
      </c>
      <c r="G37" s="5" t="s">
        <v>40</v>
      </c>
      <c r="H37" s="80"/>
      <c r="I37" s="80"/>
      <c r="J37" s="80"/>
      <c r="K37" s="80"/>
      <c r="L37" s="80"/>
      <c r="M37" s="80"/>
      <c r="N37" s="80"/>
      <c r="O37" s="80"/>
      <c r="P37" s="80"/>
      <c r="Q37" s="80"/>
      <c r="R37" s="80"/>
      <c r="S37" s="80"/>
      <c r="T37" s="80"/>
    </row>
    <row r="38" spans="2:20" x14ac:dyDescent="0.2">
      <c r="B38" s="96"/>
      <c r="C38" s="2" t="s">
        <v>147</v>
      </c>
      <c r="D38" s="3" t="s">
        <v>380</v>
      </c>
      <c r="E38" s="2" t="s">
        <v>42</v>
      </c>
      <c r="F38" s="2" t="s">
        <v>213</v>
      </c>
      <c r="G38" s="5" t="s">
        <v>40</v>
      </c>
      <c r="H38" s="80"/>
      <c r="I38" s="80"/>
      <c r="J38" s="80"/>
      <c r="K38" s="80"/>
      <c r="L38" s="80"/>
      <c r="M38" s="80"/>
      <c r="N38" s="80"/>
      <c r="O38" s="80"/>
      <c r="P38" s="80"/>
      <c r="Q38" s="80"/>
      <c r="R38" s="80"/>
      <c r="S38" s="80"/>
      <c r="T38" s="80"/>
    </row>
    <row r="39" spans="2:20" x14ac:dyDescent="0.2">
      <c r="B39" s="96"/>
      <c r="C39" s="2" t="s">
        <v>148</v>
      </c>
      <c r="D39" s="3" t="s">
        <v>193</v>
      </c>
      <c r="E39" s="2" t="s">
        <v>44</v>
      </c>
      <c r="F39" s="88" t="s">
        <v>215</v>
      </c>
      <c r="G39" s="81"/>
      <c r="H39" s="8" t="s">
        <v>38</v>
      </c>
      <c r="I39" s="7"/>
      <c r="J39" s="7"/>
      <c r="K39" s="7"/>
      <c r="L39" s="7"/>
      <c r="M39" s="7"/>
      <c r="N39" s="7"/>
      <c r="O39" s="7"/>
      <c r="P39" s="7"/>
      <c r="Q39" s="7"/>
      <c r="R39" s="7"/>
      <c r="S39" s="7"/>
      <c r="T39" s="7"/>
    </row>
    <row r="40" spans="2:20" x14ac:dyDescent="0.2">
      <c r="B40" s="96"/>
      <c r="C40" s="2" t="s">
        <v>149</v>
      </c>
      <c r="D40" s="3" t="s">
        <v>345</v>
      </c>
      <c r="E40" s="2" t="s">
        <v>44</v>
      </c>
      <c r="F40" s="2" t="s">
        <v>215</v>
      </c>
      <c r="G40" s="81"/>
      <c r="H40" s="8" t="s">
        <v>38</v>
      </c>
      <c r="I40" s="7"/>
      <c r="J40" s="7"/>
      <c r="K40" s="7"/>
      <c r="L40" s="7"/>
      <c r="M40" s="7"/>
      <c r="N40" s="7"/>
      <c r="O40" s="7"/>
      <c r="P40" s="7"/>
      <c r="Q40" s="7"/>
      <c r="R40" s="7"/>
      <c r="S40" s="7"/>
      <c r="T40" s="7"/>
    </row>
    <row r="41" spans="2:20" x14ac:dyDescent="0.2">
      <c r="B41" s="96"/>
      <c r="C41" s="2" t="s">
        <v>150</v>
      </c>
      <c r="D41" s="3" t="s">
        <v>194</v>
      </c>
      <c r="E41" s="2" t="s">
        <v>44</v>
      </c>
      <c r="F41" s="2" t="s">
        <v>215</v>
      </c>
      <c r="G41" s="81"/>
      <c r="H41" s="8" t="s">
        <v>38</v>
      </c>
      <c r="I41" s="7"/>
      <c r="J41" s="7"/>
      <c r="K41" s="7"/>
      <c r="L41" s="7"/>
      <c r="M41" s="7"/>
      <c r="N41" s="7"/>
      <c r="O41" s="7"/>
      <c r="P41" s="7"/>
      <c r="Q41" s="7"/>
      <c r="R41" s="7"/>
      <c r="S41" s="7"/>
      <c r="T41" s="7"/>
    </row>
    <row r="42" spans="2:20" x14ac:dyDescent="0.2">
      <c r="B42" s="96"/>
      <c r="C42" s="2" t="s">
        <v>151</v>
      </c>
      <c r="D42" s="3" t="s">
        <v>195</v>
      </c>
      <c r="E42" s="2" t="s">
        <v>44</v>
      </c>
      <c r="F42" s="2" t="s">
        <v>215</v>
      </c>
      <c r="G42" s="81"/>
      <c r="H42" s="8" t="s">
        <v>38</v>
      </c>
      <c r="I42" s="7"/>
      <c r="J42" s="7"/>
      <c r="K42" s="7"/>
      <c r="L42" s="7"/>
      <c r="M42" s="7"/>
      <c r="N42" s="7"/>
      <c r="O42" s="7"/>
      <c r="P42" s="7"/>
      <c r="Q42" s="7"/>
      <c r="R42" s="7"/>
      <c r="S42" s="7"/>
      <c r="T42" s="7"/>
    </row>
    <row r="43" spans="2:20" x14ac:dyDescent="0.2">
      <c r="B43" s="96"/>
      <c r="C43" s="2" t="s">
        <v>152</v>
      </c>
      <c r="D43" s="3" t="s">
        <v>196</v>
      </c>
      <c r="E43" s="2" t="s">
        <v>44</v>
      </c>
      <c r="F43" s="2" t="s">
        <v>215</v>
      </c>
      <c r="G43" s="81"/>
      <c r="H43" s="8" t="s">
        <v>38</v>
      </c>
      <c r="I43" s="7"/>
      <c r="J43" s="7"/>
      <c r="K43" s="7"/>
      <c r="L43" s="7"/>
      <c r="M43" s="7"/>
      <c r="N43" s="7"/>
      <c r="O43" s="7"/>
      <c r="P43" s="7"/>
      <c r="Q43" s="7"/>
      <c r="R43" s="7"/>
      <c r="S43" s="7"/>
      <c r="T43" s="7"/>
    </row>
    <row r="44" spans="2:20" x14ac:dyDescent="0.2">
      <c r="B44" s="96"/>
      <c r="C44" s="2" t="s">
        <v>153</v>
      </c>
      <c r="D44" s="3" t="s">
        <v>197</v>
      </c>
      <c r="E44" s="2" t="s">
        <v>44</v>
      </c>
      <c r="F44" s="2" t="s">
        <v>215</v>
      </c>
      <c r="G44" s="81"/>
      <c r="H44" s="8" t="s">
        <v>38</v>
      </c>
      <c r="I44" s="7"/>
      <c r="J44" s="7"/>
      <c r="K44" s="7"/>
      <c r="L44" s="7"/>
      <c r="M44" s="7"/>
      <c r="N44" s="7"/>
      <c r="O44" s="7"/>
      <c r="P44" s="7"/>
      <c r="Q44" s="7"/>
      <c r="R44" s="7"/>
      <c r="S44" s="7"/>
      <c r="T44" s="7"/>
    </row>
    <row r="45" spans="2:20" x14ac:dyDescent="0.2">
      <c r="B45" s="96"/>
      <c r="C45" s="2" t="s">
        <v>154</v>
      </c>
      <c r="D45" s="3" t="s">
        <v>198</v>
      </c>
      <c r="E45" s="2" t="s">
        <v>44</v>
      </c>
      <c r="F45" s="2" t="s">
        <v>215</v>
      </c>
      <c r="G45" s="81"/>
      <c r="H45" s="8" t="s">
        <v>38</v>
      </c>
      <c r="I45" s="7"/>
      <c r="J45" s="7"/>
      <c r="K45" s="7"/>
      <c r="L45" s="7"/>
      <c r="M45" s="7"/>
      <c r="N45" s="7"/>
      <c r="O45" s="7"/>
      <c r="P45" s="7"/>
      <c r="Q45" s="7"/>
      <c r="R45" s="7"/>
      <c r="S45" s="7"/>
      <c r="T45" s="7"/>
    </row>
    <row r="46" spans="2:20" x14ac:dyDescent="0.2">
      <c r="B46" s="97"/>
      <c r="C46" s="2" t="s">
        <v>155</v>
      </c>
      <c r="D46" s="3" t="s">
        <v>199</v>
      </c>
      <c r="E46" s="2" t="s">
        <v>44</v>
      </c>
      <c r="F46" s="2" t="s">
        <v>215</v>
      </c>
      <c r="G46" s="81"/>
      <c r="H46" s="8" t="s">
        <v>38</v>
      </c>
      <c r="I46" s="7"/>
      <c r="J46" s="7"/>
      <c r="K46" s="7"/>
      <c r="L46" s="7"/>
      <c r="M46" s="7"/>
      <c r="N46" s="7"/>
      <c r="O46" s="7"/>
      <c r="P46" s="7"/>
      <c r="Q46" s="7"/>
      <c r="R46" s="7"/>
      <c r="S46" s="7"/>
      <c r="T46" s="7"/>
    </row>
    <row r="47" spans="2:20" x14ac:dyDescent="0.2">
      <c r="B47" s="95" t="s">
        <v>79</v>
      </c>
      <c r="C47" s="2" t="s">
        <v>156</v>
      </c>
      <c r="D47" s="3" t="s">
        <v>200</v>
      </c>
      <c r="E47" s="2" t="s">
        <v>42</v>
      </c>
      <c r="F47" s="2" t="s">
        <v>213</v>
      </c>
      <c r="G47" s="5" t="s">
        <v>40</v>
      </c>
      <c r="H47" s="80"/>
      <c r="I47" s="80"/>
      <c r="J47" s="80"/>
      <c r="K47" s="80"/>
      <c r="L47" s="80"/>
      <c r="M47" s="80"/>
      <c r="N47" s="80"/>
      <c r="O47" s="80"/>
      <c r="P47" s="80"/>
      <c r="Q47" s="80"/>
      <c r="R47" s="80"/>
      <c r="S47" s="80"/>
      <c r="T47" s="80"/>
    </row>
    <row r="48" spans="2:20" x14ac:dyDescent="0.2">
      <c r="B48" s="96"/>
      <c r="C48" s="2" t="s">
        <v>157</v>
      </c>
      <c r="D48" s="3" t="s">
        <v>201</v>
      </c>
      <c r="E48" s="2" t="s">
        <v>42</v>
      </c>
      <c r="F48" s="2" t="s">
        <v>213</v>
      </c>
      <c r="G48" s="5" t="s">
        <v>40</v>
      </c>
      <c r="H48" s="80"/>
      <c r="I48" s="80"/>
      <c r="J48" s="80"/>
      <c r="K48" s="80"/>
      <c r="L48" s="80"/>
      <c r="M48" s="80"/>
      <c r="N48" s="80"/>
      <c r="O48" s="80"/>
      <c r="P48" s="80"/>
      <c r="Q48" s="80"/>
      <c r="R48" s="80"/>
      <c r="S48" s="80"/>
      <c r="T48" s="80"/>
    </row>
    <row r="49" spans="2:20" x14ac:dyDescent="0.2">
      <c r="B49" s="96"/>
      <c r="C49" s="2" t="s">
        <v>158</v>
      </c>
      <c r="D49" s="3" t="s">
        <v>202</v>
      </c>
      <c r="E49" s="2" t="s">
        <v>42</v>
      </c>
      <c r="F49" s="2" t="s">
        <v>213</v>
      </c>
      <c r="G49" s="5" t="s">
        <v>40</v>
      </c>
      <c r="H49" s="80"/>
      <c r="I49" s="80"/>
      <c r="J49" s="80"/>
      <c r="K49" s="80"/>
      <c r="L49" s="80"/>
      <c r="M49" s="80"/>
      <c r="N49" s="80"/>
      <c r="O49" s="80"/>
      <c r="P49" s="80"/>
      <c r="Q49" s="80"/>
      <c r="R49" s="80"/>
      <c r="S49" s="80"/>
      <c r="T49" s="80"/>
    </row>
    <row r="50" spans="2:20" x14ac:dyDescent="0.2">
      <c r="B50" s="96"/>
      <c r="C50" s="2" t="s">
        <v>159</v>
      </c>
      <c r="D50" s="3" t="s">
        <v>346</v>
      </c>
      <c r="E50" s="2" t="s">
        <v>74</v>
      </c>
      <c r="F50" s="88" t="s">
        <v>215</v>
      </c>
      <c r="G50" s="81"/>
      <c r="H50" s="8" t="s">
        <v>38</v>
      </c>
      <c r="I50" s="7"/>
      <c r="J50" s="7"/>
      <c r="K50" s="7"/>
      <c r="L50" s="7"/>
      <c r="M50" s="7"/>
      <c r="N50" s="7"/>
      <c r="O50" s="7"/>
      <c r="P50" s="7"/>
      <c r="Q50" s="7"/>
      <c r="R50" s="7"/>
      <c r="S50" s="7"/>
      <c r="T50" s="7"/>
    </row>
    <row r="51" spans="2:20" x14ac:dyDescent="0.2">
      <c r="B51" s="96"/>
      <c r="C51" s="2" t="s">
        <v>160</v>
      </c>
      <c r="D51" s="3" t="s">
        <v>203</v>
      </c>
      <c r="E51" s="2" t="s">
        <v>425</v>
      </c>
      <c r="F51" s="88" t="s">
        <v>215</v>
      </c>
      <c r="G51" s="81"/>
      <c r="H51" s="8" t="s">
        <v>38</v>
      </c>
      <c r="I51" s="7"/>
      <c r="J51" s="7"/>
      <c r="K51" s="7"/>
      <c r="L51" s="7"/>
      <c r="M51" s="7"/>
      <c r="N51" s="7"/>
      <c r="O51" s="7"/>
      <c r="P51" s="7"/>
      <c r="Q51" s="7"/>
      <c r="R51" s="7"/>
      <c r="S51" s="7"/>
      <c r="T51" s="7"/>
    </row>
    <row r="52" spans="2:20" x14ac:dyDescent="0.2">
      <c r="B52" s="96"/>
      <c r="C52" s="2" t="s">
        <v>161</v>
      </c>
      <c r="D52" s="3" t="s">
        <v>204</v>
      </c>
      <c r="E52" s="2" t="s">
        <v>42</v>
      </c>
      <c r="F52" s="88" t="s">
        <v>215</v>
      </c>
      <c r="G52" s="81"/>
      <c r="H52" s="8" t="s">
        <v>38</v>
      </c>
      <c r="I52" s="7"/>
      <c r="J52" s="7"/>
      <c r="K52" s="7"/>
      <c r="L52" s="7"/>
      <c r="M52" s="7"/>
      <c r="N52" s="7"/>
      <c r="O52" s="7"/>
      <c r="P52" s="7"/>
      <c r="Q52" s="7"/>
      <c r="R52" s="7"/>
      <c r="S52" s="7"/>
      <c r="T52" s="7"/>
    </row>
    <row r="53" spans="2:20" x14ac:dyDescent="0.2">
      <c r="B53" s="96"/>
      <c r="C53" s="2" t="s">
        <v>162</v>
      </c>
      <c r="D53" s="3" t="s">
        <v>205</v>
      </c>
      <c r="E53" s="2" t="s">
        <v>42</v>
      </c>
      <c r="F53" s="2" t="s">
        <v>213</v>
      </c>
      <c r="G53" s="5" t="s">
        <v>40</v>
      </c>
      <c r="H53" s="80"/>
      <c r="I53" s="80"/>
      <c r="J53" s="80"/>
      <c r="K53" s="80"/>
      <c r="L53" s="80"/>
      <c r="M53" s="80"/>
      <c r="N53" s="80"/>
      <c r="O53" s="80"/>
      <c r="P53" s="80"/>
      <c r="Q53" s="80"/>
      <c r="R53" s="80"/>
      <c r="S53" s="80"/>
      <c r="T53" s="80"/>
    </row>
    <row r="54" spans="2:20" x14ac:dyDescent="0.2">
      <c r="B54" s="96"/>
      <c r="C54" s="2" t="s">
        <v>163</v>
      </c>
      <c r="D54" s="3" t="s">
        <v>206</v>
      </c>
      <c r="E54" s="5" t="s">
        <v>42</v>
      </c>
      <c r="F54" s="2" t="s">
        <v>213</v>
      </c>
      <c r="G54" s="5" t="s">
        <v>40</v>
      </c>
      <c r="H54" s="80"/>
      <c r="I54" s="80"/>
      <c r="J54" s="80"/>
      <c r="K54" s="80"/>
      <c r="L54" s="80"/>
      <c r="M54" s="80"/>
      <c r="N54" s="80"/>
      <c r="O54" s="80"/>
      <c r="P54" s="80"/>
      <c r="Q54" s="80"/>
      <c r="R54" s="80"/>
      <c r="S54" s="80"/>
      <c r="T54" s="80"/>
    </row>
    <row r="55" spans="2:20" x14ac:dyDescent="0.2">
      <c r="B55" s="96"/>
      <c r="C55" s="2" t="s">
        <v>164</v>
      </c>
      <c r="D55" s="3" t="s">
        <v>347</v>
      </c>
      <c r="E55" s="2" t="s">
        <v>44</v>
      </c>
      <c r="F55" s="88" t="s">
        <v>215</v>
      </c>
      <c r="G55" s="81"/>
      <c r="H55" s="8" t="s">
        <v>38</v>
      </c>
      <c r="I55" s="7"/>
      <c r="J55" s="7"/>
      <c r="K55" s="7"/>
      <c r="L55" s="7"/>
      <c r="M55" s="7"/>
      <c r="N55" s="7"/>
      <c r="O55" s="7"/>
      <c r="P55" s="7"/>
      <c r="Q55" s="7"/>
      <c r="R55" s="7"/>
      <c r="S55" s="7"/>
      <c r="T55" s="7"/>
    </row>
    <row r="56" spans="2:20" x14ac:dyDescent="0.2">
      <c r="B56" s="96"/>
      <c r="C56" s="2" t="s">
        <v>165</v>
      </c>
      <c r="D56" s="3" t="s">
        <v>348</v>
      </c>
      <c r="E56" s="5" t="s">
        <v>42</v>
      </c>
      <c r="F56" s="2" t="s">
        <v>213</v>
      </c>
      <c r="G56" s="5" t="s">
        <v>40</v>
      </c>
      <c r="H56" s="80"/>
      <c r="I56" s="80"/>
      <c r="J56" s="80"/>
      <c r="K56" s="80"/>
      <c r="L56" s="80"/>
      <c r="M56" s="80"/>
      <c r="N56" s="80"/>
      <c r="O56" s="80"/>
      <c r="P56" s="80"/>
      <c r="Q56" s="80"/>
      <c r="R56" s="80"/>
      <c r="S56" s="80"/>
      <c r="T56" s="80"/>
    </row>
    <row r="57" spans="2:20" x14ac:dyDescent="0.2">
      <c r="B57" s="96"/>
      <c r="C57" s="2" t="s">
        <v>166</v>
      </c>
      <c r="D57" s="3" t="s">
        <v>349</v>
      </c>
      <c r="E57" s="5" t="s">
        <v>42</v>
      </c>
      <c r="F57" s="2" t="s">
        <v>213</v>
      </c>
      <c r="G57" s="5" t="s">
        <v>40</v>
      </c>
      <c r="H57" s="80"/>
      <c r="I57" s="80"/>
      <c r="J57" s="80"/>
      <c r="K57" s="80"/>
      <c r="L57" s="80"/>
      <c r="M57" s="80"/>
      <c r="N57" s="80"/>
      <c r="O57" s="80"/>
      <c r="P57" s="80"/>
      <c r="Q57" s="80"/>
      <c r="R57" s="80"/>
      <c r="S57" s="80"/>
      <c r="T57" s="80"/>
    </row>
    <row r="58" spans="2:20" x14ac:dyDescent="0.2">
      <c r="B58" s="96"/>
      <c r="C58" s="2" t="s">
        <v>167</v>
      </c>
      <c r="D58" s="3" t="s">
        <v>207</v>
      </c>
      <c r="E58" s="5" t="s">
        <v>44</v>
      </c>
      <c r="F58" s="2" t="s">
        <v>215</v>
      </c>
      <c r="G58" s="81"/>
      <c r="H58" s="8" t="s">
        <v>38</v>
      </c>
      <c r="I58" s="7"/>
      <c r="J58" s="7"/>
      <c r="K58" s="7"/>
      <c r="L58" s="7"/>
      <c r="M58" s="7"/>
      <c r="N58" s="7"/>
      <c r="O58" s="7"/>
      <c r="P58" s="7"/>
      <c r="Q58" s="7"/>
      <c r="R58" s="7"/>
      <c r="S58" s="7"/>
      <c r="T58" s="7"/>
    </row>
    <row r="59" spans="2:20" x14ac:dyDescent="0.2">
      <c r="B59" s="97"/>
      <c r="C59" s="2" t="s">
        <v>168</v>
      </c>
      <c r="D59" s="3" t="s">
        <v>350</v>
      </c>
      <c r="E59" s="5" t="s">
        <v>387</v>
      </c>
      <c r="F59" s="2" t="s">
        <v>214</v>
      </c>
      <c r="G59" s="5" t="s">
        <v>40</v>
      </c>
      <c r="H59" s="8" t="s">
        <v>38</v>
      </c>
      <c r="I59" s="7"/>
      <c r="J59" s="7"/>
      <c r="K59" s="7"/>
      <c r="L59" s="7"/>
      <c r="M59" s="7"/>
      <c r="N59" s="7"/>
      <c r="O59" s="7"/>
      <c r="P59" s="7"/>
      <c r="Q59" s="7"/>
      <c r="R59" s="7"/>
      <c r="S59" s="7"/>
      <c r="T59" s="7"/>
    </row>
    <row r="60" spans="2:20" x14ac:dyDescent="0.2">
      <c r="B60" s="96" t="s">
        <v>7</v>
      </c>
      <c r="C60" s="2" t="s">
        <v>169</v>
      </c>
      <c r="D60" s="3" t="s">
        <v>208</v>
      </c>
      <c r="E60" s="2" t="s">
        <v>44</v>
      </c>
      <c r="F60" s="2" t="s">
        <v>215</v>
      </c>
      <c r="G60" s="81"/>
      <c r="H60" s="8" t="s">
        <v>38</v>
      </c>
      <c r="I60" s="7"/>
      <c r="J60" s="7"/>
      <c r="K60" s="7"/>
      <c r="L60" s="7"/>
      <c r="M60" s="7"/>
      <c r="N60" s="7"/>
      <c r="O60" s="7"/>
      <c r="P60" s="7"/>
      <c r="Q60" s="7"/>
      <c r="R60" s="7"/>
      <c r="S60" s="7"/>
      <c r="T60" s="7"/>
    </row>
    <row r="61" spans="2:20" x14ac:dyDescent="0.2">
      <c r="B61" s="96"/>
      <c r="C61" s="2" t="s">
        <v>170</v>
      </c>
      <c r="D61" s="3" t="s">
        <v>209</v>
      </c>
      <c r="E61" s="2" t="s">
        <v>44</v>
      </c>
      <c r="F61" s="2" t="s">
        <v>215</v>
      </c>
      <c r="G61" s="81"/>
      <c r="H61" s="8" t="s">
        <v>38</v>
      </c>
      <c r="I61" s="7"/>
      <c r="J61" s="7"/>
      <c r="K61" s="7"/>
      <c r="L61" s="7"/>
      <c r="M61" s="7"/>
      <c r="N61" s="7"/>
      <c r="O61" s="7"/>
      <c r="P61" s="7"/>
      <c r="Q61" s="7"/>
      <c r="R61" s="7"/>
      <c r="S61" s="7"/>
      <c r="T61" s="7"/>
    </row>
    <row r="62" spans="2:20" ht="20" x14ac:dyDescent="0.2">
      <c r="B62" s="72" t="s">
        <v>260</v>
      </c>
      <c r="C62" s="2" t="s">
        <v>259</v>
      </c>
      <c r="D62" s="3" t="s">
        <v>210</v>
      </c>
      <c r="E62" s="2" t="s">
        <v>75</v>
      </c>
      <c r="F62" s="2" t="s">
        <v>213</v>
      </c>
      <c r="G62" s="5" t="s">
        <v>40</v>
      </c>
      <c r="H62" s="98"/>
      <c r="I62" s="99"/>
      <c r="J62" s="99"/>
      <c r="K62" s="99"/>
      <c r="L62" s="99"/>
      <c r="M62" s="99"/>
      <c r="N62" s="99"/>
      <c r="O62" s="99"/>
      <c r="P62" s="99"/>
      <c r="Q62" s="99"/>
      <c r="R62" s="99"/>
      <c r="S62" s="99"/>
      <c r="T62" s="100"/>
    </row>
    <row r="63" spans="2:20" ht="20" x14ac:dyDescent="0.2">
      <c r="B63" s="2" t="s">
        <v>8</v>
      </c>
      <c r="C63" s="2" t="s">
        <v>171</v>
      </c>
      <c r="D63" s="3" t="s">
        <v>211</v>
      </c>
      <c r="E63" s="2" t="s">
        <v>75</v>
      </c>
      <c r="F63" s="2" t="s">
        <v>213</v>
      </c>
      <c r="G63" s="5" t="s">
        <v>40</v>
      </c>
      <c r="H63" s="98"/>
      <c r="I63" s="99"/>
      <c r="J63" s="99"/>
      <c r="K63" s="99"/>
      <c r="L63" s="99"/>
      <c r="M63" s="99"/>
      <c r="N63" s="99"/>
      <c r="O63" s="99"/>
      <c r="P63" s="99"/>
      <c r="Q63" s="99"/>
      <c r="R63" s="99"/>
      <c r="S63" s="99"/>
      <c r="T63" s="100"/>
    </row>
    <row r="64" spans="2:20" ht="20" x14ac:dyDescent="0.2">
      <c r="B64" s="2" t="s">
        <v>9</v>
      </c>
      <c r="C64" s="2" t="s">
        <v>261</v>
      </c>
      <c r="D64" s="3" t="s">
        <v>212</v>
      </c>
      <c r="E64" s="2" t="s">
        <v>37</v>
      </c>
      <c r="F64" s="2" t="s">
        <v>213</v>
      </c>
      <c r="G64" s="5" t="s">
        <v>40</v>
      </c>
      <c r="H64" s="8" t="s">
        <v>76</v>
      </c>
      <c r="I64" s="7"/>
      <c r="J64" s="7"/>
      <c r="K64" s="7"/>
      <c r="L64" s="7"/>
      <c r="M64" s="7"/>
      <c r="N64" s="7"/>
      <c r="O64" s="7"/>
      <c r="P64" s="7"/>
      <c r="Q64" s="7"/>
      <c r="R64" s="7"/>
      <c r="S64" s="7"/>
      <c r="T64" s="7"/>
    </row>
  </sheetData>
  <sheetProtection algorithmName="SHA-512" hashValue="wVGAqbxArwxJ19Fk5/FBqGQzinkVM0juvMFBRpsN8TFyJPrz4Y+p8nLXov1BVuPm92dbbqkDjv0obuvx5/yVNQ==" saltValue="q+iIgOz/pkTSHTHNX3iF/w==" spinCount="100000" sheet="1" objects="1" scenarios="1"/>
  <sortState columnSort="1" ref="H4:T4">
    <sortCondition ref="H4:T4"/>
  </sortState>
  <mergeCells count="7">
    <mergeCell ref="B5:B22"/>
    <mergeCell ref="H63:T63"/>
    <mergeCell ref="H62:T62"/>
    <mergeCell ref="B60:B61"/>
    <mergeCell ref="H30:T30"/>
    <mergeCell ref="B26:B46"/>
    <mergeCell ref="B47:B59"/>
  </mergeCells>
  <conditionalFormatting sqref="G5:G20 G23:G34 H62:T63 G36:G38 G40:G49 G53:G54 G56:G64">
    <cfRule type="expression" dxfId="17" priority="7">
      <formula>ISBLANK(G5)</formula>
    </cfRule>
  </conditionalFormatting>
  <conditionalFormatting sqref="H26:T32 H36:T38 H47:T49 H56:T57 H53:T54">
    <cfRule type="expression" dxfId="16" priority="6">
      <formula>ISBLANK(H26)</formula>
    </cfRule>
  </conditionalFormatting>
  <conditionalFormatting sqref="G21:G22">
    <cfRule type="expression" dxfId="15" priority="5">
      <formula>ISBLANK(G21)</formula>
    </cfRule>
  </conditionalFormatting>
  <conditionalFormatting sqref="G35">
    <cfRule type="expression" dxfId="14" priority="4">
      <formula>ISBLANK(G35)</formula>
    </cfRule>
  </conditionalFormatting>
  <conditionalFormatting sqref="G39">
    <cfRule type="expression" dxfId="13" priority="3">
      <formula>ISBLANK(G39)</formula>
    </cfRule>
  </conditionalFormatting>
  <conditionalFormatting sqref="G50:G52">
    <cfRule type="expression" dxfId="12" priority="2">
      <formula>ISBLANK(G50)</formula>
    </cfRule>
  </conditionalFormatting>
  <conditionalFormatting sqref="G55">
    <cfRule type="expression" dxfId="11" priority="1">
      <formula>ISBLANK(G55)</formula>
    </cfRule>
  </conditionalFormatting>
  <dataValidations count="3">
    <dataValidation type="list" allowBlank="1" showInputMessage="1" showErrorMessage="1" sqref="G60:G61 G39:G46 G58 G34 G50:G52 G55">
      <formula1>"Y,N"</formula1>
    </dataValidation>
    <dataValidation type="custom" allowBlank="1" showInputMessage="1" showErrorMessage="1" errorTitle="Input Error" error="Value entered must be greater than zero and to no more than two decimal places." sqref="H26:T32 H36:T38 H56:T57 H47:T49 H53:T54">
      <formula1>AND(H26&gt;0,OR(IF(ISERROR(FIND(".",H26)),LEN(H26)&gt;0,LEN(MID(H26,FIND(".",H26)+1,25))&lt;3)))</formula1>
    </dataValidation>
    <dataValidation type="custom" allowBlank="1" showInputMessage="1" showErrorMessage="1" errorTitle="Input Error" error="Value entered must be greater than zero and to no more than two decimal places." sqref="H62:T63">
      <formula1>AND(H62&gt;0,OR(IF(ISERROR(FIND(".",H62)),LEN(H62)&gt;0,LEN(MID(H62,FIND(".",H62)+1,25))&lt;5)))</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F21"/>
  <sheetViews>
    <sheetView zoomScaleNormal="100" workbookViewId="0">
      <selection activeCell="D17" sqref="D17"/>
    </sheetView>
  </sheetViews>
  <sheetFormatPr defaultRowHeight="10" x14ac:dyDescent="0.2"/>
  <cols>
    <col min="1" max="1" width="3.77734375" customWidth="1"/>
    <col min="2" max="2" width="21.21875" customWidth="1"/>
    <col min="3" max="3" width="45.6640625" customWidth="1"/>
    <col min="4" max="4" width="10" bestFit="1" customWidth="1"/>
  </cols>
  <sheetData>
    <row r="2" spans="2:6" ht="10.5" x14ac:dyDescent="0.2">
      <c r="B2" s="14" t="s">
        <v>24</v>
      </c>
    </row>
    <row r="4" spans="2:6" x14ac:dyDescent="0.2">
      <c r="B4" s="74" t="s">
        <v>33</v>
      </c>
    </row>
    <row r="6" spans="2:6" x14ac:dyDescent="0.2">
      <c r="B6" s="76" t="s">
        <v>25</v>
      </c>
      <c r="C6" s="23"/>
      <c r="D6" s="76" t="s">
        <v>26</v>
      </c>
      <c r="E6" s="23"/>
    </row>
    <row r="7" spans="2:6" x14ac:dyDescent="0.2">
      <c r="B7" s="104" t="s">
        <v>39</v>
      </c>
      <c r="C7" s="41" t="s">
        <v>354</v>
      </c>
      <c r="D7" s="82"/>
      <c r="E7" s="107">
        <f>SUM(D7:D9)</f>
        <v>0</v>
      </c>
    </row>
    <row r="8" spans="2:6" x14ac:dyDescent="0.2">
      <c r="B8" s="105"/>
      <c r="C8" s="41" t="s">
        <v>355</v>
      </c>
      <c r="D8" s="82"/>
      <c r="E8" s="108"/>
      <c r="F8" t="s">
        <v>357</v>
      </c>
    </row>
    <row r="9" spans="2:6" x14ac:dyDescent="0.2">
      <c r="B9" s="106"/>
      <c r="C9" s="41" t="s">
        <v>356</v>
      </c>
      <c r="D9" s="82"/>
      <c r="E9" s="109"/>
    </row>
    <row r="10" spans="2:6" x14ac:dyDescent="0.2">
      <c r="B10" s="37" t="s">
        <v>27</v>
      </c>
      <c r="C10" s="78"/>
      <c r="D10" s="79"/>
      <c r="E10" s="83"/>
      <c r="F10" t="s">
        <v>358</v>
      </c>
    </row>
    <row r="11" spans="2:6" x14ac:dyDescent="0.2">
      <c r="B11" s="37" t="s">
        <v>28</v>
      </c>
      <c r="C11" s="78"/>
      <c r="D11" s="79"/>
      <c r="E11" s="83"/>
      <c r="F11" t="s">
        <v>359</v>
      </c>
    </row>
    <row r="12" spans="2:6" x14ac:dyDescent="0.2">
      <c r="D12" s="38"/>
    </row>
    <row r="14" spans="2:6" x14ac:dyDescent="0.2">
      <c r="B14" t="s">
        <v>34</v>
      </c>
    </row>
    <row r="16" spans="2:6" x14ac:dyDescent="0.2">
      <c r="B16" s="31" t="s">
        <v>32</v>
      </c>
      <c r="C16" s="77"/>
      <c r="D16" s="19"/>
    </row>
    <row r="17" spans="2:5" x14ac:dyDescent="0.2">
      <c r="B17" s="4" t="s">
        <v>29</v>
      </c>
      <c r="C17" s="75"/>
      <c r="D17" s="84"/>
    </row>
    <row r="18" spans="2:5" x14ac:dyDescent="0.2">
      <c r="B18" s="24" t="s">
        <v>30</v>
      </c>
      <c r="D18" s="48"/>
    </row>
    <row r="19" spans="2:5" x14ac:dyDescent="0.2">
      <c r="B19" s="4" t="s">
        <v>31</v>
      </c>
      <c r="C19" s="75"/>
      <c r="D19" s="83"/>
      <c r="E19" s="56" t="str">
        <f>IF(AND(D17="N",D19&lt;&gt;""),"Error - Value not required",IF(AND(D17="",D19&lt;&gt;""),"Error - cell C15 incomplete",""))</f>
        <v/>
      </c>
    </row>
    <row r="20" spans="2:5" x14ac:dyDescent="0.2">
      <c r="D20" s="49"/>
    </row>
    <row r="21" spans="2:5" x14ac:dyDescent="0.2">
      <c r="D21" s="49"/>
    </row>
  </sheetData>
  <sheetProtection algorithmName="SHA-512" hashValue="idKAwI90x0Z3knveZircPrCAVfFBCLIPOJKq3hMeSd+0fNBi8hSr5dANlNcE3ZywA8114SWf23zp4ykGZJ2uYA==" saltValue="GXIXgw9Spu4AQj/TUSnmoQ==" spinCount="100000" sheet="1" objects="1" scenarios="1"/>
  <mergeCells count="2">
    <mergeCell ref="B7:B9"/>
    <mergeCell ref="E7:E9"/>
  </mergeCells>
  <conditionalFormatting sqref="D17 D7:D9 E10:E11">
    <cfRule type="expression" dxfId="10" priority="3">
      <formula>ISBLANK(D7)</formula>
    </cfRule>
  </conditionalFormatting>
  <conditionalFormatting sqref="D19">
    <cfRule type="expression" dxfId="9" priority="1">
      <formula>D17="N"</formula>
    </cfRule>
    <cfRule type="expression" dxfId="8" priority="2">
      <formula>AND(D17="Y",ISBLANK(D19))</formula>
    </cfRule>
  </conditionalFormatting>
  <dataValidations count="4">
    <dataValidation type="list" allowBlank="1" showInputMessage="1" showErrorMessage="1" sqref="D17">
      <formula1>"Y,N"</formula1>
    </dataValidation>
    <dataValidation type="custom" allowBlank="1" showInputMessage="1" showErrorMessage="1" errorTitle="Input Error" error="Value entered must be a number and to no more than two decimal places." sqref="D19">
      <formula1>AND(ISNUMBER(D19),OR(IF(ISERROR(FIND(".",D19)),LEN(D19)&gt;0,LEN(MID(D19,FIND(".",D19)+1,25))&lt;5)))</formula1>
    </dataValidation>
    <dataValidation type="custom" allowBlank="1" showInputMessage="1" showErrorMessage="1" errorTitle="Input Error" error="Value entered must be a number, greater than zero and to no more than two decimal places." sqref="D7:D9 E10:E11">
      <formula1>AND(ISNUMBER(D7),D7&gt;0,OR(IF(ISERROR(FIND(".",D7)),LEN(D7)&gt;0,LEN(MID(D7,FIND(".",D7)+1,25))&lt;5)))</formula1>
    </dataValidation>
    <dataValidation allowBlank="1" showInputMessage="1" showErrorMessage="1" errorTitle="Input Error" error="Value entered must be greater than zero and to no more than two decimal places." sqref="E7"/>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K27"/>
  <sheetViews>
    <sheetView workbookViewId="0">
      <selection activeCell="J10" sqref="J10"/>
    </sheetView>
  </sheetViews>
  <sheetFormatPr defaultRowHeight="10" x14ac:dyDescent="0.2"/>
  <cols>
    <col min="1" max="1" width="3.77734375" customWidth="1"/>
    <col min="2" max="2" width="18.21875" customWidth="1"/>
    <col min="3" max="11" width="11.33203125" customWidth="1"/>
  </cols>
  <sheetData>
    <row r="2" spans="2:11" ht="10.5" x14ac:dyDescent="0.25">
      <c r="B2" s="16" t="s">
        <v>216</v>
      </c>
    </row>
    <row r="4" spans="2:11" x14ac:dyDescent="0.2">
      <c r="B4" t="s">
        <v>232</v>
      </c>
    </row>
    <row r="6" spans="2:11" x14ac:dyDescent="0.2">
      <c r="B6" s="17" t="s">
        <v>230</v>
      </c>
      <c r="C6" s="17" t="s">
        <v>229</v>
      </c>
    </row>
    <row r="7" spans="2:11" x14ac:dyDescent="0.2">
      <c r="B7" s="6" t="s">
        <v>46</v>
      </c>
      <c r="C7" s="83"/>
    </row>
    <row r="8" spans="2:11" x14ac:dyDescent="0.2">
      <c r="B8" s="6" t="s">
        <v>47</v>
      </c>
      <c r="C8" s="83"/>
    </row>
    <row r="9" spans="2:11" x14ac:dyDescent="0.2">
      <c r="B9" s="6" t="s">
        <v>48</v>
      </c>
      <c r="C9" s="83"/>
    </row>
    <row r="10" spans="2:11" x14ac:dyDescent="0.2">
      <c r="B10" s="6" t="s">
        <v>49</v>
      </c>
      <c r="C10" s="83"/>
    </row>
    <row r="11" spans="2:11" x14ac:dyDescent="0.2">
      <c r="B11" t="s">
        <v>50</v>
      </c>
    </row>
    <row r="14" spans="2:11" x14ac:dyDescent="0.2">
      <c r="B14" t="s">
        <v>72</v>
      </c>
    </row>
    <row r="16" spans="2:11" x14ac:dyDescent="0.2">
      <c r="C16" s="20" t="s">
        <v>73</v>
      </c>
      <c r="D16" s="20"/>
      <c r="E16" s="20"/>
      <c r="F16" s="20"/>
      <c r="G16" s="20"/>
      <c r="H16" s="20"/>
      <c r="I16" s="20"/>
      <c r="J16" s="20"/>
      <c r="K16" s="18" t="s">
        <v>52</v>
      </c>
    </row>
    <row r="17" spans="2:11" ht="30" x14ac:dyDescent="0.2">
      <c r="B17" s="25" t="s">
        <v>51</v>
      </c>
      <c r="C17" s="17" t="s">
        <v>53</v>
      </c>
      <c r="D17" s="17" t="s">
        <v>54</v>
      </c>
      <c r="E17" s="17" t="s">
        <v>55</v>
      </c>
      <c r="F17" s="17" t="s">
        <v>56</v>
      </c>
      <c r="G17" s="17" t="s">
        <v>57</v>
      </c>
      <c r="H17" s="17" t="s">
        <v>58</v>
      </c>
      <c r="I17" s="17" t="s">
        <v>59</v>
      </c>
      <c r="J17" s="17" t="s">
        <v>60</v>
      </c>
      <c r="K17" s="17" t="s">
        <v>61</v>
      </c>
    </row>
    <row r="18" spans="2:11" x14ac:dyDescent="0.2">
      <c r="B18" s="6" t="s">
        <v>62</v>
      </c>
      <c r="C18" s="83"/>
      <c r="D18" s="83"/>
      <c r="E18" s="83"/>
      <c r="F18" s="83"/>
      <c r="G18" s="57">
        <f t="shared" ref="G18:G26" si="0">SUM(C18:F18)</f>
        <v>0</v>
      </c>
      <c r="H18" s="83"/>
      <c r="I18" s="83"/>
      <c r="J18" s="83"/>
      <c r="K18" s="57">
        <f t="shared" ref="K18:K26" si="1">SUM(G18:J18)</f>
        <v>0</v>
      </c>
    </row>
    <row r="19" spans="2:11" x14ac:dyDescent="0.2">
      <c r="B19" s="6" t="s">
        <v>64</v>
      </c>
      <c r="C19" s="83"/>
      <c r="D19" s="83"/>
      <c r="E19" s="83"/>
      <c r="F19" s="83"/>
      <c r="G19" s="57">
        <f t="shared" si="0"/>
        <v>0</v>
      </c>
      <c r="H19" s="83"/>
      <c r="I19" s="83"/>
      <c r="J19" s="83"/>
      <c r="K19" s="57">
        <f t="shared" si="1"/>
        <v>0</v>
      </c>
    </row>
    <row r="20" spans="2:11" x14ac:dyDescent="0.2">
      <c r="B20" s="6" t="s">
        <v>65</v>
      </c>
      <c r="C20" s="83"/>
      <c r="D20" s="83"/>
      <c r="E20" s="83"/>
      <c r="F20" s="83"/>
      <c r="G20" s="57">
        <f t="shared" si="0"/>
        <v>0</v>
      </c>
      <c r="H20" s="83"/>
      <c r="I20" s="83"/>
      <c r="J20" s="83"/>
      <c r="K20" s="57">
        <f t="shared" si="1"/>
        <v>0</v>
      </c>
    </row>
    <row r="21" spans="2:11" x14ac:dyDescent="0.2">
      <c r="B21" s="6" t="s">
        <v>66</v>
      </c>
      <c r="C21" s="83"/>
      <c r="D21" s="83"/>
      <c r="E21" s="83"/>
      <c r="F21" s="83"/>
      <c r="G21" s="57">
        <f t="shared" si="0"/>
        <v>0</v>
      </c>
      <c r="H21" s="83"/>
      <c r="I21" s="83"/>
      <c r="J21" s="83"/>
      <c r="K21" s="57">
        <f t="shared" si="1"/>
        <v>0</v>
      </c>
    </row>
    <row r="22" spans="2:11" x14ac:dyDescent="0.2">
      <c r="B22" s="6" t="s">
        <v>67</v>
      </c>
      <c r="C22" s="83"/>
      <c r="D22" s="83"/>
      <c r="E22" s="83"/>
      <c r="F22" s="83"/>
      <c r="G22" s="57">
        <f t="shared" si="0"/>
        <v>0</v>
      </c>
      <c r="H22" s="83"/>
      <c r="I22" s="83"/>
      <c r="J22" s="83"/>
      <c r="K22" s="57">
        <f t="shared" si="1"/>
        <v>0</v>
      </c>
    </row>
    <row r="23" spans="2:11" x14ac:dyDescent="0.2">
      <c r="B23" s="6" t="s">
        <v>68</v>
      </c>
      <c r="C23" s="83"/>
      <c r="D23" s="83"/>
      <c r="E23" s="83"/>
      <c r="F23" s="83"/>
      <c r="G23" s="57">
        <f t="shared" si="0"/>
        <v>0</v>
      </c>
      <c r="H23" s="83"/>
      <c r="I23" s="83"/>
      <c r="J23" s="83"/>
      <c r="K23" s="57">
        <f t="shared" si="1"/>
        <v>0</v>
      </c>
    </row>
    <row r="24" spans="2:11" x14ac:dyDescent="0.2">
      <c r="B24" s="6" t="s">
        <v>69</v>
      </c>
      <c r="C24" s="83"/>
      <c r="D24" s="83"/>
      <c r="E24" s="83"/>
      <c r="F24" s="83"/>
      <c r="G24" s="57">
        <f t="shared" si="0"/>
        <v>0</v>
      </c>
      <c r="H24" s="83"/>
      <c r="I24" s="83"/>
      <c r="J24" s="83"/>
      <c r="K24" s="57">
        <f t="shared" si="1"/>
        <v>0</v>
      </c>
    </row>
    <row r="25" spans="2:11" x14ac:dyDescent="0.2">
      <c r="B25" s="6" t="s">
        <v>70</v>
      </c>
      <c r="C25" s="83"/>
      <c r="D25" s="83"/>
      <c r="E25" s="83"/>
      <c r="F25" s="83"/>
      <c r="G25" s="57">
        <f t="shared" si="0"/>
        <v>0</v>
      </c>
      <c r="H25" s="83"/>
      <c r="I25" s="83"/>
      <c r="J25" s="83"/>
      <c r="K25" s="57">
        <f t="shared" si="1"/>
        <v>0</v>
      </c>
    </row>
    <row r="26" spans="2:11" x14ac:dyDescent="0.2">
      <c r="B26" s="6" t="s">
        <v>71</v>
      </c>
      <c r="C26" s="83"/>
      <c r="D26" s="83"/>
      <c r="E26" s="83"/>
      <c r="F26" s="83"/>
      <c r="G26" s="57">
        <f t="shared" si="0"/>
        <v>0</v>
      </c>
      <c r="H26" s="83"/>
      <c r="I26" s="83"/>
      <c r="J26" s="83"/>
      <c r="K26" s="57">
        <f t="shared" si="1"/>
        <v>0</v>
      </c>
    </row>
    <row r="27" spans="2:11" x14ac:dyDescent="0.2">
      <c r="B27" t="s">
        <v>50</v>
      </c>
      <c r="K27" t="s">
        <v>63</v>
      </c>
    </row>
  </sheetData>
  <sheetProtection algorithmName="SHA-512" hashValue="qtpij+DyVNX9aN1tdOtxOqBnoeSBbPNpfjEmYqduXjlG6qD0Ts9gYfLHw/F3p2Np49zOaJ5+PTnxNR4AJRpGDw==" saltValue="r/2y67BUjq41fIyofiQBTw==" spinCount="100000" sheet="1" objects="1" scenarios="1"/>
  <conditionalFormatting sqref="C18:F26 H18:J26 C7:C10">
    <cfRule type="expression" dxfId="7" priority="1">
      <formula>ISBLANK(C7)</formula>
    </cfRule>
  </conditionalFormatting>
  <dataValidations count="1">
    <dataValidation type="custom" allowBlank="1" showInputMessage="1" showErrorMessage="1" errorTitle="Input Error" error="Value entered must be a number, greater than zero and to no more than two decimal places." sqref="C7:C10 C18:F26 H18:J26">
      <formula1>AND(ISNUMBER(C7),C7&gt;=0,OR(IF(ISERROR(FIND(".",C7)),LEN(C7)&gt;0,LEN(MID(C7,FIND(".",C7)+1,25))&lt;5)))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AF105"/>
  <sheetViews>
    <sheetView workbookViewId="0">
      <pane ySplit="4" topLeftCell="A5" activePane="bottomLeft" state="frozen"/>
      <selection pane="bottomLeft" activeCell="B8" sqref="B8"/>
    </sheetView>
  </sheetViews>
  <sheetFormatPr defaultRowHeight="10" x14ac:dyDescent="0.2"/>
  <cols>
    <col min="1" max="1" width="3.77734375" customWidth="1"/>
    <col min="2" max="2" width="8.77734375" bestFit="1" customWidth="1"/>
    <col min="3" max="3" width="22.33203125" customWidth="1"/>
    <col min="4" max="5" width="25.77734375" customWidth="1"/>
    <col min="6" max="11" width="16" customWidth="1"/>
    <col min="31" max="31" width="34" bestFit="1" customWidth="1"/>
    <col min="32" max="32" width="44.109375" bestFit="1" customWidth="1"/>
  </cols>
  <sheetData>
    <row r="2" spans="2:32" ht="10.5" x14ac:dyDescent="0.25">
      <c r="C2" s="16" t="s">
        <v>220</v>
      </c>
    </row>
    <row r="3" spans="2:32" x14ac:dyDescent="0.2">
      <c r="F3" s="110" t="s">
        <v>81</v>
      </c>
      <c r="G3" s="110"/>
      <c r="H3" s="110"/>
      <c r="I3" s="110"/>
      <c r="J3" s="110"/>
      <c r="K3" s="110"/>
    </row>
    <row r="4" spans="2:32" ht="60" x14ac:dyDescent="0.2">
      <c r="C4" s="17" t="s">
        <v>82</v>
      </c>
      <c r="D4" s="17" t="s">
        <v>83</v>
      </c>
      <c r="E4" s="17" t="s">
        <v>84</v>
      </c>
      <c r="F4" s="17" t="s">
        <v>85</v>
      </c>
      <c r="G4" s="17" t="s">
        <v>86</v>
      </c>
      <c r="H4" s="17" t="s">
        <v>87</v>
      </c>
      <c r="I4" s="17" t="s">
        <v>88</v>
      </c>
      <c r="J4" s="17" t="s">
        <v>89</v>
      </c>
      <c r="K4" s="17" t="s">
        <v>90</v>
      </c>
      <c r="L4" s="17" t="s">
        <v>91</v>
      </c>
      <c r="M4" s="17" t="s">
        <v>92</v>
      </c>
      <c r="N4" s="17" t="s">
        <v>93</v>
      </c>
      <c r="O4" s="17" t="s">
        <v>94</v>
      </c>
      <c r="P4" s="17" t="s">
        <v>95</v>
      </c>
      <c r="Q4" s="17" t="s">
        <v>96</v>
      </c>
      <c r="R4" s="17" t="s">
        <v>97</v>
      </c>
      <c r="S4" s="17" t="s">
        <v>98</v>
      </c>
      <c r="T4" s="17" t="s">
        <v>99</v>
      </c>
      <c r="U4" s="17" t="s">
        <v>100</v>
      </c>
      <c r="V4" s="17" t="s">
        <v>101</v>
      </c>
      <c r="W4" s="17" t="s">
        <v>102</v>
      </c>
      <c r="X4" s="17" t="s">
        <v>103</v>
      </c>
      <c r="Y4" s="17" t="s">
        <v>104</v>
      </c>
      <c r="Z4" s="17" t="s">
        <v>105</v>
      </c>
      <c r="AA4" s="17" t="s">
        <v>106</v>
      </c>
      <c r="AB4" s="17" t="s">
        <v>107</v>
      </c>
      <c r="AC4" s="17" t="s">
        <v>108</v>
      </c>
      <c r="AD4" s="17" t="s">
        <v>264</v>
      </c>
      <c r="AF4" s="17" t="s">
        <v>277</v>
      </c>
    </row>
    <row r="5" spans="2:32" x14ac:dyDescent="0.2">
      <c r="B5" s="61" t="s">
        <v>265</v>
      </c>
      <c r="C5" s="59" t="s">
        <v>256</v>
      </c>
      <c r="D5" s="59" t="s">
        <v>257</v>
      </c>
      <c r="E5" s="59"/>
      <c r="F5" s="60">
        <v>25</v>
      </c>
      <c r="G5" s="60">
        <v>15</v>
      </c>
      <c r="H5" s="60">
        <v>40</v>
      </c>
      <c r="I5" s="60">
        <v>30</v>
      </c>
      <c r="J5" s="60">
        <v>45</v>
      </c>
      <c r="K5" s="60">
        <v>35</v>
      </c>
      <c r="L5" s="59"/>
      <c r="M5" s="59"/>
      <c r="N5" s="59"/>
      <c r="O5" s="59"/>
      <c r="P5" s="59"/>
      <c r="Q5" s="59" t="s">
        <v>40</v>
      </c>
      <c r="R5" s="59"/>
      <c r="S5" s="59"/>
      <c r="T5" s="59"/>
      <c r="U5" s="59"/>
      <c r="V5" s="59"/>
      <c r="W5" s="59"/>
      <c r="X5" s="59"/>
      <c r="Y5" s="59"/>
      <c r="Z5" s="59"/>
      <c r="AA5" s="59"/>
      <c r="AB5" s="59"/>
      <c r="AC5" s="59"/>
      <c r="AD5" s="59"/>
      <c r="AE5" s="56" t="str">
        <f>IF(COUNTA(C5:AD5)&gt;0,IF(AND(OR(AND(C5="Direct Labour",COUNTA(C5:D5)=2,E5=""),AND(C5="Subcontractor",COUNTA(C5:E5)=3)),COUNTA(F5:K5)=6,COUNTA(L5:AD5)&gt;0),"","Error - Please complete all required fields."),"")</f>
        <v/>
      </c>
      <c r="AF5" s="4" t="s">
        <v>0</v>
      </c>
    </row>
    <row r="6" spans="2:32" x14ac:dyDescent="0.2">
      <c r="B6" s="55"/>
      <c r="C6" s="85"/>
      <c r="D6" s="85"/>
      <c r="E6" s="85"/>
      <c r="F6" s="86"/>
      <c r="G6" s="86"/>
      <c r="H6" s="86"/>
      <c r="I6" s="86"/>
      <c r="J6" s="86"/>
      <c r="K6" s="86"/>
      <c r="L6" s="85"/>
      <c r="M6" s="85"/>
      <c r="N6" s="85"/>
      <c r="O6" s="85"/>
      <c r="P6" s="85"/>
      <c r="Q6" s="85"/>
      <c r="R6" s="85"/>
      <c r="S6" s="85"/>
      <c r="T6" s="85"/>
      <c r="U6" s="85"/>
      <c r="V6" s="85"/>
      <c r="W6" s="85"/>
      <c r="X6" s="85"/>
      <c r="Y6" s="85"/>
      <c r="Z6" s="85"/>
      <c r="AA6" s="85"/>
      <c r="AB6" s="85"/>
      <c r="AC6" s="85"/>
      <c r="AD6" s="85"/>
      <c r="AE6" s="56" t="str">
        <f t="shared" ref="AE6:AE69" si="0">IF(COUNTA(C6:AD6)&gt;0,IF(AND(OR(AND(C6="Direct Labour",COUNTA(C6:D6)=2,E6=""),AND(C6="Subcontractor",COUNTA(C6:E6)=3)),COUNTA(F6:K6)=6,COUNTA(L6:AD6)&gt;0),"","Error - Please complete all required fields."),"")</f>
        <v/>
      </c>
      <c r="AF6" s="4" t="s">
        <v>1</v>
      </c>
    </row>
    <row r="7" spans="2:32" x14ac:dyDescent="0.2">
      <c r="B7" s="55"/>
      <c r="C7" s="85"/>
      <c r="D7" s="85"/>
      <c r="E7" s="85"/>
      <c r="F7" s="86"/>
      <c r="G7" s="86"/>
      <c r="H7" s="86"/>
      <c r="I7" s="86"/>
      <c r="J7" s="86"/>
      <c r="K7" s="86"/>
      <c r="L7" s="85"/>
      <c r="M7" s="85"/>
      <c r="N7" s="85"/>
      <c r="O7" s="85"/>
      <c r="P7" s="85"/>
      <c r="Q7" s="85"/>
      <c r="R7" s="85"/>
      <c r="S7" s="85"/>
      <c r="T7" s="85"/>
      <c r="U7" s="85"/>
      <c r="V7" s="85"/>
      <c r="W7" s="85"/>
      <c r="X7" s="85"/>
      <c r="Y7" s="85"/>
      <c r="Z7" s="85"/>
      <c r="AA7" s="85"/>
      <c r="AB7" s="85"/>
      <c r="AC7" s="85"/>
      <c r="AD7" s="85"/>
      <c r="AE7" s="56" t="str">
        <f t="shared" si="0"/>
        <v/>
      </c>
      <c r="AF7" s="4" t="s">
        <v>112</v>
      </c>
    </row>
    <row r="8" spans="2:32" x14ac:dyDescent="0.2">
      <c r="B8" s="55"/>
      <c r="C8" s="85"/>
      <c r="D8" s="85"/>
      <c r="E8" s="85"/>
      <c r="F8" s="86"/>
      <c r="G8" s="86"/>
      <c r="H8" s="86"/>
      <c r="I8" s="86"/>
      <c r="J8" s="86"/>
      <c r="K8" s="86"/>
      <c r="L8" s="85"/>
      <c r="M8" s="85"/>
      <c r="N8" s="85"/>
      <c r="O8" s="85"/>
      <c r="P8" s="85"/>
      <c r="Q8" s="85"/>
      <c r="R8" s="85"/>
      <c r="S8" s="85"/>
      <c r="T8" s="85"/>
      <c r="U8" s="85"/>
      <c r="V8" s="85"/>
      <c r="W8" s="85"/>
      <c r="X8" s="85"/>
      <c r="Y8" s="85"/>
      <c r="Z8" s="85"/>
      <c r="AA8" s="85"/>
      <c r="AB8" s="85"/>
      <c r="AC8" s="85"/>
      <c r="AD8" s="85"/>
      <c r="AE8" s="56" t="str">
        <f t="shared" si="0"/>
        <v/>
      </c>
      <c r="AF8" s="4" t="s">
        <v>111</v>
      </c>
    </row>
    <row r="9" spans="2:32" x14ac:dyDescent="0.2">
      <c r="B9" s="55"/>
      <c r="C9" s="85"/>
      <c r="D9" s="85"/>
      <c r="E9" s="85"/>
      <c r="F9" s="86"/>
      <c r="G9" s="86"/>
      <c r="H9" s="86"/>
      <c r="I9" s="86"/>
      <c r="J9" s="86"/>
      <c r="K9" s="86"/>
      <c r="L9" s="85"/>
      <c r="M9" s="85"/>
      <c r="N9" s="85"/>
      <c r="O9" s="85"/>
      <c r="P9" s="85"/>
      <c r="Q9" s="85"/>
      <c r="R9" s="85"/>
      <c r="S9" s="85"/>
      <c r="T9" s="85"/>
      <c r="U9" s="85"/>
      <c r="V9" s="85"/>
      <c r="W9" s="85"/>
      <c r="X9" s="85"/>
      <c r="Y9" s="85"/>
      <c r="Z9" s="85"/>
      <c r="AA9" s="85"/>
      <c r="AB9" s="85"/>
      <c r="AC9" s="85"/>
      <c r="AD9" s="85"/>
      <c r="AE9" s="56" t="str">
        <f t="shared" si="0"/>
        <v/>
      </c>
      <c r="AF9" s="4" t="s">
        <v>109</v>
      </c>
    </row>
    <row r="10" spans="2:32" x14ac:dyDescent="0.2">
      <c r="B10" s="55"/>
      <c r="C10" s="85"/>
      <c r="D10" s="85"/>
      <c r="E10" s="85"/>
      <c r="F10" s="86"/>
      <c r="G10" s="86"/>
      <c r="H10" s="86"/>
      <c r="I10" s="86"/>
      <c r="J10" s="86"/>
      <c r="K10" s="86"/>
      <c r="L10" s="85"/>
      <c r="M10" s="85"/>
      <c r="N10" s="85"/>
      <c r="O10" s="85"/>
      <c r="P10" s="85"/>
      <c r="Q10" s="85"/>
      <c r="R10" s="85"/>
      <c r="S10" s="85"/>
      <c r="T10" s="85"/>
      <c r="U10" s="85"/>
      <c r="V10" s="85"/>
      <c r="W10" s="85"/>
      <c r="X10" s="85"/>
      <c r="Y10" s="85"/>
      <c r="Z10" s="85"/>
      <c r="AA10" s="85"/>
      <c r="AB10" s="85"/>
      <c r="AC10" s="85"/>
      <c r="AD10" s="85"/>
      <c r="AE10" s="56" t="str">
        <f t="shared" si="0"/>
        <v/>
      </c>
      <c r="AF10" s="4" t="s">
        <v>79</v>
      </c>
    </row>
    <row r="11" spans="2:32" x14ac:dyDescent="0.2">
      <c r="B11" s="55"/>
      <c r="C11" s="85"/>
      <c r="D11" s="85"/>
      <c r="E11" s="85"/>
      <c r="F11" s="86"/>
      <c r="G11" s="86"/>
      <c r="H11" s="86"/>
      <c r="I11" s="86"/>
      <c r="J11" s="86"/>
      <c r="K11" s="86"/>
      <c r="L11" s="85"/>
      <c r="M11" s="85"/>
      <c r="N11" s="85"/>
      <c r="O11" s="85"/>
      <c r="P11" s="85"/>
      <c r="Q11" s="85"/>
      <c r="R11" s="85"/>
      <c r="S11" s="85"/>
      <c r="T11" s="85"/>
      <c r="U11" s="85"/>
      <c r="V11" s="85"/>
      <c r="W11" s="85"/>
      <c r="X11" s="85"/>
      <c r="Y11" s="85"/>
      <c r="Z11" s="85"/>
      <c r="AA11" s="85"/>
      <c r="AB11" s="85"/>
      <c r="AC11" s="85"/>
      <c r="AD11" s="85"/>
      <c r="AE11" s="56" t="str">
        <f t="shared" si="0"/>
        <v/>
      </c>
      <c r="AF11" s="4" t="s">
        <v>80</v>
      </c>
    </row>
    <row r="12" spans="2:32" x14ac:dyDescent="0.2">
      <c r="B12" s="55"/>
      <c r="C12" s="85"/>
      <c r="D12" s="85"/>
      <c r="E12" s="85"/>
      <c r="F12" s="86"/>
      <c r="G12" s="86"/>
      <c r="H12" s="86"/>
      <c r="I12" s="86"/>
      <c r="J12" s="86"/>
      <c r="K12" s="86"/>
      <c r="L12" s="85"/>
      <c r="M12" s="85"/>
      <c r="N12" s="85"/>
      <c r="O12" s="85"/>
      <c r="P12" s="85"/>
      <c r="Q12" s="85"/>
      <c r="R12" s="85"/>
      <c r="S12" s="85"/>
      <c r="T12" s="85"/>
      <c r="U12" s="85"/>
      <c r="V12" s="85"/>
      <c r="W12" s="85"/>
      <c r="X12" s="85"/>
      <c r="Y12" s="85"/>
      <c r="Z12" s="85"/>
      <c r="AA12" s="85"/>
      <c r="AB12" s="85"/>
      <c r="AC12" s="85"/>
      <c r="AD12" s="85"/>
      <c r="AE12" s="56" t="str">
        <f t="shared" si="0"/>
        <v/>
      </c>
      <c r="AF12" s="4" t="s">
        <v>2</v>
      </c>
    </row>
    <row r="13" spans="2:32" x14ac:dyDescent="0.2">
      <c r="B13" s="55"/>
      <c r="C13" s="85"/>
      <c r="D13" s="85"/>
      <c r="E13" s="85"/>
      <c r="F13" s="86"/>
      <c r="G13" s="86"/>
      <c r="H13" s="86"/>
      <c r="I13" s="86"/>
      <c r="J13" s="86"/>
      <c r="K13" s="86"/>
      <c r="L13" s="85"/>
      <c r="M13" s="85"/>
      <c r="N13" s="85"/>
      <c r="O13" s="85"/>
      <c r="P13" s="85"/>
      <c r="Q13" s="85"/>
      <c r="R13" s="85"/>
      <c r="S13" s="85"/>
      <c r="T13" s="85"/>
      <c r="U13" s="85"/>
      <c r="V13" s="85"/>
      <c r="W13" s="85"/>
      <c r="X13" s="85"/>
      <c r="Y13" s="85"/>
      <c r="Z13" s="85"/>
      <c r="AA13" s="85"/>
      <c r="AB13" s="85"/>
      <c r="AC13" s="85"/>
      <c r="AD13" s="85"/>
      <c r="AE13" s="56" t="str">
        <f t="shared" si="0"/>
        <v/>
      </c>
      <c r="AF13" s="4" t="s">
        <v>3</v>
      </c>
    </row>
    <row r="14" spans="2:32" x14ac:dyDescent="0.2">
      <c r="B14" s="55"/>
      <c r="C14" s="85"/>
      <c r="D14" s="85"/>
      <c r="E14" s="85"/>
      <c r="F14" s="86"/>
      <c r="G14" s="86"/>
      <c r="H14" s="86"/>
      <c r="I14" s="86"/>
      <c r="J14" s="86"/>
      <c r="K14" s="86"/>
      <c r="L14" s="85"/>
      <c r="M14" s="85"/>
      <c r="N14" s="85"/>
      <c r="O14" s="85"/>
      <c r="P14" s="85"/>
      <c r="Q14" s="85"/>
      <c r="R14" s="85"/>
      <c r="S14" s="85"/>
      <c r="T14" s="85"/>
      <c r="U14" s="85"/>
      <c r="V14" s="85"/>
      <c r="W14" s="85"/>
      <c r="X14" s="85"/>
      <c r="Y14" s="85"/>
      <c r="Z14" s="85"/>
      <c r="AA14" s="85"/>
      <c r="AB14" s="85"/>
      <c r="AC14" s="85"/>
      <c r="AD14" s="85"/>
      <c r="AE14" s="56" t="str">
        <f t="shared" si="0"/>
        <v/>
      </c>
      <c r="AF14" s="4" t="s">
        <v>4</v>
      </c>
    </row>
    <row r="15" spans="2:32" x14ac:dyDescent="0.2">
      <c r="B15" s="55"/>
      <c r="C15" s="85"/>
      <c r="D15" s="85"/>
      <c r="E15" s="85"/>
      <c r="F15" s="86"/>
      <c r="G15" s="86"/>
      <c r="H15" s="86"/>
      <c r="I15" s="86"/>
      <c r="J15" s="86"/>
      <c r="K15" s="86"/>
      <c r="L15" s="85"/>
      <c r="M15" s="85"/>
      <c r="N15" s="85"/>
      <c r="O15" s="85"/>
      <c r="P15" s="85"/>
      <c r="Q15" s="85"/>
      <c r="R15" s="85"/>
      <c r="S15" s="85"/>
      <c r="T15" s="85"/>
      <c r="U15" s="85"/>
      <c r="V15" s="85"/>
      <c r="W15" s="85"/>
      <c r="X15" s="85"/>
      <c r="Y15" s="85"/>
      <c r="Z15" s="85"/>
      <c r="AA15" s="85"/>
      <c r="AB15" s="85"/>
      <c r="AC15" s="85"/>
      <c r="AD15" s="85"/>
      <c r="AE15" s="56" t="str">
        <f t="shared" si="0"/>
        <v/>
      </c>
      <c r="AF15" s="4" t="s">
        <v>110</v>
      </c>
    </row>
    <row r="16" spans="2:32" x14ac:dyDescent="0.2">
      <c r="B16" s="55"/>
      <c r="C16" s="85"/>
      <c r="D16" s="85"/>
      <c r="E16" s="85"/>
      <c r="F16" s="86"/>
      <c r="G16" s="86"/>
      <c r="H16" s="86"/>
      <c r="I16" s="86"/>
      <c r="J16" s="86"/>
      <c r="K16" s="86"/>
      <c r="L16" s="85"/>
      <c r="M16" s="85"/>
      <c r="N16" s="85"/>
      <c r="O16" s="85"/>
      <c r="P16" s="85"/>
      <c r="Q16" s="85"/>
      <c r="R16" s="85"/>
      <c r="S16" s="85"/>
      <c r="T16" s="85"/>
      <c r="U16" s="85"/>
      <c r="V16" s="85"/>
      <c r="W16" s="85"/>
      <c r="X16" s="85"/>
      <c r="Y16" s="85"/>
      <c r="Z16" s="85"/>
      <c r="AA16" s="85"/>
      <c r="AB16" s="85"/>
      <c r="AC16" s="85"/>
      <c r="AD16" s="85"/>
      <c r="AE16" s="56" t="str">
        <f t="shared" si="0"/>
        <v/>
      </c>
      <c r="AF16" s="4" t="s">
        <v>5</v>
      </c>
    </row>
    <row r="17" spans="2:32" x14ac:dyDescent="0.2">
      <c r="B17" s="55"/>
      <c r="C17" s="85"/>
      <c r="D17" s="85"/>
      <c r="E17" s="85"/>
      <c r="F17" s="86"/>
      <c r="G17" s="86"/>
      <c r="H17" s="86"/>
      <c r="I17" s="86"/>
      <c r="J17" s="86"/>
      <c r="K17" s="86"/>
      <c r="L17" s="85"/>
      <c r="M17" s="85"/>
      <c r="N17" s="85"/>
      <c r="O17" s="85"/>
      <c r="P17" s="85"/>
      <c r="Q17" s="85"/>
      <c r="R17" s="85"/>
      <c r="S17" s="85"/>
      <c r="T17" s="85"/>
      <c r="U17" s="85"/>
      <c r="V17" s="85"/>
      <c r="W17" s="85"/>
      <c r="X17" s="85"/>
      <c r="Y17" s="85"/>
      <c r="Z17" s="85"/>
      <c r="AA17" s="85"/>
      <c r="AB17" s="85"/>
      <c r="AC17" s="85"/>
      <c r="AD17" s="85"/>
      <c r="AE17" s="56" t="str">
        <f t="shared" si="0"/>
        <v/>
      </c>
      <c r="AF17" s="4" t="s">
        <v>6</v>
      </c>
    </row>
    <row r="18" spans="2:32" x14ac:dyDescent="0.2">
      <c r="B18" s="55"/>
      <c r="C18" s="85"/>
      <c r="D18" s="85"/>
      <c r="E18" s="85"/>
      <c r="F18" s="86"/>
      <c r="G18" s="86"/>
      <c r="H18" s="86"/>
      <c r="I18" s="86"/>
      <c r="J18" s="86"/>
      <c r="K18" s="86"/>
      <c r="L18" s="85"/>
      <c r="M18" s="85"/>
      <c r="N18" s="85"/>
      <c r="O18" s="85"/>
      <c r="P18" s="85"/>
      <c r="Q18" s="85"/>
      <c r="R18" s="85"/>
      <c r="S18" s="85"/>
      <c r="T18" s="85"/>
      <c r="U18" s="85"/>
      <c r="V18" s="85"/>
      <c r="W18" s="85"/>
      <c r="X18" s="85"/>
      <c r="Y18" s="85"/>
      <c r="Z18" s="85"/>
      <c r="AA18" s="85"/>
      <c r="AB18" s="85"/>
      <c r="AC18" s="85"/>
      <c r="AD18" s="85"/>
      <c r="AE18" s="56" t="str">
        <f t="shared" si="0"/>
        <v/>
      </c>
      <c r="AF18" s="4" t="s">
        <v>7</v>
      </c>
    </row>
    <row r="19" spans="2:32" x14ac:dyDescent="0.2">
      <c r="B19" s="55"/>
      <c r="C19" s="85"/>
      <c r="D19" s="85"/>
      <c r="E19" s="85"/>
      <c r="F19" s="86"/>
      <c r="G19" s="86"/>
      <c r="H19" s="86"/>
      <c r="I19" s="86"/>
      <c r="J19" s="86"/>
      <c r="K19" s="86"/>
      <c r="L19" s="85"/>
      <c r="M19" s="85"/>
      <c r="N19" s="85"/>
      <c r="O19" s="85"/>
      <c r="P19" s="85"/>
      <c r="Q19" s="85"/>
      <c r="R19" s="85"/>
      <c r="S19" s="85"/>
      <c r="T19" s="85"/>
      <c r="U19" s="85"/>
      <c r="V19" s="85"/>
      <c r="W19" s="85"/>
      <c r="X19" s="85"/>
      <c r="Y19" s="85"/>
      <c r="Z19" s="85"/>
      <c r="AA19" s="85"/>
      <c r="AB19" s="85"/>
      <c r="AC19" s="85"/>
      <c r="AD19" s="85"/>
      <c r="AE19" s="56" t="str">
        <f t="shared" si="0"/>
        <v/>
      </c>
      <c r="AF19" s="4" t="s">
        <v>113</v>
      </c>
    </row>
    <row r="20" spans="2:32" x14ac:dyDescent="0.2">
      <c r="B20" s="55"/>
      <c r="C20" s="85"/>
      <c r="D20" s="85"/>
      <c r="E20" s="85"/>
      <c r="F20" s="86"/>
      <c r="G20" s="86"/>
      <c r="H20" s="86"/>
      <c r="I20" s="86"/>
      <c r="J20" s="86"/>
      <c r="K20" s="86"/>
      <c r="L20" s="85"/>
      <c r="M20" s="85"/>
      <c r="N20" s="85"/>
      <c r="O20" s="85"/>
      <c r="P20" s="85"/>
      <c r="Q20" s="85"/>
      <c r="R20" s="85"/>
      <c r="S20" s="85"/>
      <c r="T20" s="85"/>
      <c r="U20" s="85"/>
      <c r="V20" s="85"/>
      <c r="W20" s="85"/>
      <c r="X20" s="85"/>
      <c r="Y20" s="85"/>
      <c r="Z20" s="85"/>
      <c r="AA20" s="85"/>
      <c r="AB20" s="85"/>
      <c r="AC20" s="85"/>
      <c r="AD20" s="85"/>
      <c r="AE20" s="56" t="str">
        <f t="shared" si="0"/>
        <v/>
      </c>
      <c r="AF20" s="4" t="s">
        <v>258</v>
      </c>
    </row>
    <row r="21" spans="2:32" x14ac:dyDescent="0.2">
      <c r="B21" s="55"/>
      <c r="C21" s="85"/>
      <c r="D21" s="85"/>
      <c r="E21" s="85"/>
      <c r="F21" s="86"/>
      <c r="G21" s="86"/>
      <c r="H21" s="86"/>
      <c r="I21" s="86"/>
      <c r="J21" s="86"/>
      <c r="K21" s="86"/>
      <c r="L21" s="85"/>
      <c r="M21" s="85"/>
      <c r="N21" s="85"/>
      <c r="O21" s="85"/>
      <c r="P21" s="85"/>
      <c r="Q21" s="85"/>
      <c r="R21" s="85"/>
      <c r="S21" s="85"/>
      <c r="T21" s="85"/>
      <c r="U21" s="85"/>
      <c r="V21" s="85"/>
      <c r="W21" s="85"/>
      <c r="X21" s="85"/>
      <c r="Y21" s="85"/>
      <c r="Z21" s="85"/>
      <c r="AA21" s="85"/>
      <c r="AB21" s="85"/>
      <c r="AC21" s="85"/>
      <c r="AD21" s="85"/>
      <c r="AE21" s="56" t="str">
        <f t="shared" si="0"/>
        <v/>
      </c>
      <c r="AF21" s="4" t="s">
        <v>260</v>
      </c>
    </row>
    <row r="22" spans="2:32" x14ac:dyDescent="0.2">
      <c r="B22" s="55"/>
      <c r="C22" s="85"/>
      <c r="D22" s="85"/>
      <c r="E22" s="85"/>
      <c r="F22" s="86"/>
      <c r="G22" s="86"/>
      <c r="H22" s="86"/>
      <c r="I22" s="86"/>
      <c r="J22" s="86"/>
      <c r="K22" s="86"/>
      <c r="L22" s="85"/>
      <c r="M22" s="85"/>
      <c r="N22" s="85"/>
      <c r="O22" s="85"/>
      <c r="P22" s="85"/>
      <c r="Q22" s="85"/>
      <c r="R22" s="85"/>
      <c r="S22" s="85"/>
      <c r="T22" s="85"/>
      <c r="U22" s="85"/>
      <c r="V22" s="85"/>
      <c r="W22" s="85"/>
      <c r="X22" s="85"/>
      <c r="Y22" s="85"/>
      <c r="Z22" s="85"/>
      <c r="AA22" s="85"/>
      <c r="AB22" s="85"/>
      <c r="AC22" s="85"/>
      <c r="AD22" s="85"/>
      <c r="AE22" s="56" t="str">
        <f t="shared" si="0"/>
        <v/>
      </c>
      <c r="AF22" s="4" t="s">
        <v>8</v>
      </c>
    </row>
    <row r="23" spans="2:32" x14ac:dyDescent="0.2">
      <c r="B23" s="55"/>
      <c r="C23" s="85"/>
      <c r="D23" s="85"/>
      <c r="E23" s="85"/>
      <c r="F23" s="86"/>
      <c r="G23" s="86"/>
      <c r="H23" s="86"/>
      <c r="I23" s="86"/>
      <c r="J23" s="86"/>
      <c r="K23" s="86"/>
      <c r="L23" s="85"/>
      <c r="M23" s="85"/>
      <c r="N23" s="85"/>
      <c r="O23" s="85"/>
      <c r="P23" s="85"/>
      <c r="Q23" s="85"/>
      <c r="R23" s="85"/>
      <c r="S23" s="85"/>
      <c r="T23" s="85"/>
      <c r="U23" s="85"/>
      <c r="V23" s="85"/>
      <c r="W23" s="85"/>
      <c r="X23" s="85"/>
      <c r="Y23" s="85"/>
      <c r="Z23" s="85"/>
      <c r="AA23" s="85"/>
      <c r="AB23" s="85"/>
      <c r="AC23" s="85"/>
      <c r="AD23" s="85"/>
      <c r="AE23" s="56" t="str">
        <f t="shared" si="0"/>
        <v/>
      </c>
      <c r="AF23" s="4" t="s">
        <v>9</v>
      </c>
    </row>
    <row r="24" spans="2:32" x14ac:dyDescent="0.2">
      <c r="B24" s="55"/>
      <c r="C24" s="85"/>
      <c r="D24" s="85"/>
      <c r="E24" s="85"/>
      <c r="F24" s="86"/>
      <c r="G24" s="86"/>
      <c r="H24" s="86"/>
      <c r="I24" s="86"/>
      <c r="J24" s="86"/>
      <c r="K24" s="86"/>
      <c r="L24" s="85"/>
      <c r="M24" s="85"/>
      <c r="N24" s="85"/>
      <c r="O24" s="85"/>
      <c r="P24" s="85"/>
      <c r="Q24" s="85"/>
      <c r="R24" s="85"/>
      <c r="S24" s="85"/>
      <c r="T24" s="85"/>
      <c r="U24" s="85"/>
      <c r="V24" s="85"/>
      <c r="W24" s="85"/>
      <c r="X24" s="85"/>
      <c r="Y24" s="85"/>
      <c r="Z24" s="85"/>
      <c r="AA24" s="85"/>
      <c r="AB24" s="85"/>
      <c r="AC24" s="85"/>
      <c r="AD24" s="85"/>
      <c r="AE24" s="56" t="str">
        <f t="shared" si="0"/>
        <v/>
      </c>
    </row>
    <row r="25" spans="2:32" x14ac:dyDescent="0.2">
      <c r="B25" s="55"/>
      <c r="C25" s="85"/>
      <c r="D25" s="85"/>
      <c r="E25" s="85"/>
      <c r="F25" s="86"/>
      <c r="G25" s="86"/>
      <c r="H25" s="86"/>
      <c r="I25" s="86"/>
      <c r="J25" s="86"/>
      <c r="K25" s="86"/>
      <c r="L25" s="85"/>
      <c r="M25" s="85"/>
      <c r="N25" s="85"/>
      <c r="O25" s="85"/>
      <c r="P25" s="85"/>
      <c r="Q25" s="85"/>
      <c r="R25" s="85"/>
      <c r="S25" s="85"/>
      <c r="T25" s="85"/>
      <c r="U25" s="85"/>
      <c r="V25" s="85"/>
      <c r="W25" s="85"/>
      <c r="X25" s="85"/>
      <c r="Y25" s="85"/>
      <c r="Z25" s="85"/>
      <c r="AA25" s="85"/>
      <c r="AB25" s="85"/>
      <c r="AC25" s="85"/>
      <c r="AD25" s="85"/>
      <c r="AE25" s="56" t="str">
        <f t="shared" si="0"/>
        <v/>
      </c>
    </row>
    <row r="26" spans="2:32" x14ac:dyDescent="0.2">
      <c r="B26" s="55"/>
      <c r="C26" s="85"/>
      <c r="D26" s="85"/>
      <c r="E26" s="85"/>
      <c r="F26" s="86"/>
      <c r="G26" s="86"/>
      <c r="H26" s="86"/>
      <c r="I26" s="86"/>
      <c r="J26" s="86"/>
      <c r="K26" s="86"/>
      <c r="L26" s="85"/>
      <c r="M26" s="85"/>
      <c r="N26" s="85"/>
      <c r="O26" s="85"/>
      <c r="P26" s="85"/>
      <c r="Q26" s="85"/>
      <c r="R26" s="85"/>
      <c r="S26" s="85"/>
      <c r="T26" s="85"/>
      <c r="U26" s="85"/>
      <c r="V26" s="85"/>
      <c r="W26" s="85"/>
      <c r="X26" s="85"/>
      <c r="Y26" s="85"/>
      <c r="Z26" s="85"/>
      <c r="AA26" s="85"/>
      <c r="AB26" s="85"/>
      <c r="AC26" s="85"/>
      <c r="AD26" s="85"/>
      <c r="AE26" s="56" t="str">
        <f t="shared" si="0"/>
        <v/>
      </c>
    </row>
    <row r="27" spans="2:32" x14ac:dyDescent="0.2">
      <c r="B27" s="55"/>
      <c r="C27" s="85"/>
      <c r="D27" s="85"/>
      <c r="E27" s="85"/>
      <c r="F27" s="86"/>
      <c r="G27" s="86"/>
      <c r="H27" s="86"/>
      <c r="I27" s="86"/>
      <c r="J27" s="86"/>
      <c r="K27" s="86"/>
      <c r="L27" s="85"/>
      <c r="M27" s="85"/>
      <c r="N27" s="85"/>
      <c r="O27" s="85"/>
      <c r="P27" s="85"/>
      <c r="Q27" s="85"/>
      <c r="R27" s="85"/>
      <c r="S27" s="85"/>
      <c r="T27" s="85"/>
      <c r="U27" s="85"/>
      <c r="V27" s="85"/>
      <c r="W27" s="85"/>
      <c r="X27" s="85"/>
      <c r="Y27" s="85"/>
      <c r="Z27" s="85"/>
      <c r="AA27" s="85"/>
      <c r="AB27" s="85"/>
      <c r="AC27" s="85"/>
      <c r="AD27" s="85"/>
      <c r="AE27" s="56" t="str">
        <f t="shared" si="0"/>
        <v/>
      </c>
    </row>
    <row r="28" spans="2:32" x14ac:dyDescent="0.2">
      <c r="B28" s="55"/>
      <c r="C28" s="85"/>
      <c r="D28" s="85"/>
      <c r="E28" s="85"/>
      <c r="F28" s="86"/>
      <c r="G28" s="86"/>
      <c r="H28" s="86"/>
      <c r="I28" s="86"/>
      <c r="J28" s="86"/>
      <c r="K28" s="86"/>
      <c r="L28" s="85"/>
      <c r="M28" s="85"/>
      <c r="N28" s="85"/>
      <c r="O28" s="85"/>
      <c r="P28" s="85"/>
      <c r="Q28" s="85"/>
      <c r="R28" s="85"/>
      <c r="S28" s="85"/>
      <c r="T28" s="85"/>
      <c r="U28" s="85"/>
      <c r="V28" s="85"/>
      <c r="W28" s="85"/>
      <c r="X28" s="85"/>
      <c r="Y28" s="85"/>
      <c r="Z28" s="85"/>
      <c r="AA28" s="85"/>
      <c r="AB28" s="85"/>
      <c r="AC28" s="85"/>
      <c r="AD28" s="85"/>
      <c r="AE28" s="56" t="str">
        <f t="shared" si="0"/>
        <v/>
      </c>
    </row>
    <row r="29" spans="2:32" x14ac:dyDescent="0.2">
      <c r="B29" s="55"/>
      <c r="C29" s="85"/>
      <c r="D29" s="85"/>
      <c r="E29" s="85"/>
      <c r="F29" s="86"/>
      <c r="G29" s="86"/>
      <c r="H29" s="86"/>
      <c r="I29" s="86"/>
      <c r="J29" s="86"/>
      <c r="K29" s="86"/>
      <c r="L29" s="85"/>
      <c r="M29" s="85"/>
      <c r="N29" s="85"/>
      <c r="O29" s="85"/>
      <c r="P29" s="85"/>
      <c r="Q29" s="85"/>
      <c r="R29" s="85"/>
      <c r="S29" s="85"/>
      <c r="T29" s="85"/>
      <c r="U29" s="85"/>
      <c r="V29" s="85"/>
      <c r="W29" s="85"/>
      <c r="X29" s="85"/>
      <c r="Y29" s="85"/>
      <c r="Z29" s="85"/>
      <c r="AA29" s="85"/>
      <c r="AB29" s="85"/>
      <c r="AC29" s="85"/>
      <c r="AD29" s="85"/>
      <c r="AE29" s="56" t="str">
        <f t="shared" si="0"/>
        <v/>
      </c>
    </row>
    <row r="30" spans="2:32" x14ac:dyDescent="0.2">
      <c r="B30" s="55"/>
      <c r="C30" s="85"/>
      <c r="D30" s="85"/>
      <c r="E30" s="85"/>
      <c r="F30" s="86"/>
      <c r="G30" s="86"/>
      <c r="H30" s="86"/>
      <c r="I30" s="86"/>
      <c r="J30" s="86"/>
      <c r="K30" s="86"/>
      <c r="L30" s="85"/>
      <c r="M30" s="85"/>
      <c r="N30" s="85"/>
      <c r="O30" s="85"/>
      <c r="P30" s="85"/>
      <c r="Q30" s="85"/>
      <c r="R30" s="85"/>
      <c r="S30" s="85"/>
      <c r="T30" s="85"/>
      <c r="U30" s="85"/>
      <c r="V30" s="85"/>
      <c r="W30" s="85"/>
      <c r="X30" s="85"/>
      <c r="Y30" s="85"/>
      <c r="Z30" s="85"/>
      <c r="AA30" s="85"/>
      <c r="AB30" s="85"/>
      <c r="AC30" s="85"/>
      <c r="AD30" s="85"/>
      <c r="AE30" s="56" t="str">
        <f t="shared" si="0"/>
        <v/>
      </c>
    </row>
    <row r="31" spans="2:32" x14ac:dyDescent="0.2">
      <c r="B31" s="55"/>
      <c r="C31" s="85"/>
      <c r="D31" s="85"/>
      <c r="E31" s="85"/>
      <c r="F31" s="86"/>
      <c r="G31" s="86"/>
      <c r="H31" s="86"/>
      <c r="I31" s="86"/>
      <c r="J31" s="86"/>
      <c r="K31" s="86"/>
      <c r="L31" s="85"/>
      <c r="M31" s="85"/>
      <c r="N31" s="85"/>
      <c r="O31" s="85"/>
      <c r="P31" s="85"/>
      <c r="Q31" s="85"/>
      <c r="R31" s="85"/>
      <c r="S31" s="85"/>
      <c r="T31" s="85"/>
      <c r="U31" s="85"/>
      <c r="V31" s="85"/>
      <c r="W31" s="85"/>
      <c r="X31" s="85"/>
      <c r="Y31" s="85"/>
      <c r="Z31" s="85"/>
      <c r="AA31" s="85"/>
      <c r="AB31" s="85"/>
      <c r="AC31" s="85"/>
      <c r="AD31" s="85"/>
      <c r="AE31" s="56" t="str">
        <f t="shared" si="0"/>
        <v/>
      </c>
    </row>
    <row r="32" spans="2:32" x14ac:dyDescent="0.2">
      <c r="B32" s="55"/>
      <c r="C32" s="85"/>
      <c r="D32" s="85"/>
      <c r="E32" s="85"/>
      <c r="F32" s="86"/>
      <c r="G32" s="86"/>
      <c r="H32" s="86"/>
      <c r="I32" s="86"/>
      <c r="J32" s="86"/>
      <c r="K32" s="86"/>
      <c r="L32" s="85"/>
      <c r="M32" s="85"/>
      <c r="N32" s="85"/>
      <c r="O32" s="85"/>
      <c r="P32" s="85"/>
      <c r="Q32" s="85"/>
      <c r="R32" s="85"/>
      <c r="S32" s="85"/>
      <c r="T32" s="85"/>
      <c r="U32" s="85"/>
      <c r="V32" s="85"/>
      <c r="W32" s="85"/>
      <c r="X32" s="85"/>
      <c r="Y32" s="85"/>
      <c r="Z32" s="85"/>
      <c r="AA32" s="85"/>
      <c r="AB32" s="85"/>
      <c r="AC32" s="85"/>
      <c r="AD32" s="85"/>
      <c r="AE32" s="56" t="str">
        <f t="shared" si="0"/>
        <v/>
      </c>
    </row>
    <row r="33" spans="2:31" x14ac:dyDescent="0.2">
      <c r="B33" s="55"/>
      <c r="C33" s="85"/>
      <c r="D33" s="85"/>
      <c r="E33" s="85"/>
      <c r="F33" s="86"/>
      <c r="G33" s="86"/>
      <c r="H33" s="86"/>
      <c r="I33" s="86"/>
      <c r="J33" s="86"/>
      <c r="K33" s="86"/>
      <c r="L33" s="85"/>
      <c r="M33" s="85"/>
      <c r="N33" s="85"/>
      <c r="O33" s="85"/>
      <c r="P33" s="85"/>
      <c r="Q33" s="85"/>
      <c r="R33" s="85"/>
      <c r="S33" s="85"/>
      <c r="T33" s="85"/>
      <c r="U33" s="85"/>
      <c r="V33" s="85"/>
      <c r="W33" s="85"/>
      <c r="X33" s="85"/>
      <c r="Y33" s="85"/>
      <c r="Z33" s="85"/>
      <c r="AA33" s="85"/>
      <c r="AB33" s="85"/>
      <c r="AC33" s="85"/>
      <c r="AD33" s="85"/>
      <c r="AE33" s="56" t="str">
        <f t="shared" si="0"/>
        <v/>
      </c>
    </row>
    <row r="34" spans="2:31" x14ac:dyDescent="0.2">
      <c r="B34" s="55"/>
      <c r="C34" s="85"/>
      <c r="D34" s="85"/>
      <c r="E34" s="85"/>
      <c r="F34" s="86"/>
      <c r="G34" s="86"/>
      <c r="H34" s="86"/>
      <c r="I34" s="86"/>
      <c r="J34" s="86"/>
      <c r="K34" s="86"/>
      <c r="L34" s="85"/>
      <c r="M34" s="85"/>
      <c r="N34" s="85"/>
      <c r="O34" s="85"/>
      <c r="P34" s="85"/>
      <c r="Q34" s="85"/>
      <c r="R34" s="85"/>
      <c r="S34" s="85"/>
      <c r="T34" s="85"/>
      <c r="U34" s="85"/>
      <c r="V34" s="85"/>
      <c r="W34" s="85"/>
      <c r="X34" s="85"/>
      <c r="Y34" s="85"/>
      <c r="Z34" s="85"/>
      <c r="AA34" s="85"/>
      <c r="AB34" s="85"/>
      <c r="AC34" s="85"/>
      <c r="AD34" s="85"/>
      <c r="AE34" s="56" t="str">
        <f t="shared" si="0"/>
        <v/>
      </c>
    </row>
    <row r="35" spans="2:31" x14ac:dyDescent="0.2">
      <c r="B35" s="55"/>
      <c r="C35" s="85"/>
      <c r="D35" s="85"/>
      <c r="E35" s="85"/>
      <c r="F35" s="86"/>
      <c r="G35" s="86"/>
      <c r="H35" s="86"/>
      <c r="I35" s="86"/>
      <c r="J35" s="86"/>
      <c r="K35" s="86"/>
      <c r="L35" s="85"/>
      <c r="M35" s="85"/>
      <c r="N35" s="85"/>
      <c r="O35" s="85"/>
      <c r="P35" s="85"/>
      <c r="Q35" s="85"/>
      <c r="R35" s="85"/>
      <c r="S35" s="85"/>
      <c r="T35" s="85"/>
      <c r="U35" s="85"/>
      <c r="V35" s="85"/>
      <c r="W35" s="85"/>
      <c r="X35" s="85"/>
      <c r="Y35" s="85"/>
      <c r="Z35" s="85"/>
      <c r="AA35" s="85"/>
      <c r="AB35" s="85"/>
      <c r="AC35" s="85"/>
      <c r="AD35" s="85"/>
      <c r="AE35" s="56" t="str">
        <f t="shared" si="0"/>
        <v/>
      </c>
    </row>
    <row r="36" spans="2:31" x14ac:dyDescent="0.2">
      <c r="B36" s="55"/>
      <c r="C36" s="85"/>
      <c r="D36" s="85"/>
      <c r="E36" s="85"/>
      <c r="F36" s="86"/>
      <c r="G36" s="86"/>
      <c r="H36" s="86"/>
      <c r="I36" s="86"/>
      <c r="J36" s="86"/>
      <c r="K36" s="86"/>
      <c r="L36" s="85"/>
      <c r="M36" s="85"/>
      <c r="N36" s="85"/>
      <c r="O36" s="85"/>
      <c r="P36" s="85"/>
      <c r="Q36" s="85"/>
      <c r="R36" s="85"/>
      <c r="S36" s="85"/>
      <c r="T36" s="85"/>
      <c r="U36" s="85"/>
      <c r="V36" s="85"/>
      <c r="W36" s="85"/>
      <c r="X36" s="85"/>
      <c r="Y36" s="85"/>
      <c r="Z36" s="85"/>
      <c r="AA36" s="85"/>
      <c r="AB36" s="85"/>
      <c r="AC36" s="85"/>
      <c r="AD36" s="85"/>
      <c r="AE36" s="56" t="str">
        <f t="shared" si="0"/>
        <v/>
      </c>
    </row>
    <row r="37" spans="2:31" x14ac:dyDescent="0.2">
      <c r="B37" s="55"/>
      <c r="C37" s="85"/>
      <c r="D37" s="85"/>
      <c r="E37" s="85"/>
      <c r="F37" s="86"/>
      <c r="G37" s="86"/>
      <c r="H37" s="86"/>
      <c r="I37" s="86"/>
      <c r="J37" s="86"/>
      <c r="K37" s="86"/>
      <c r="L37" s="85"/>
      <c r="M37" s="85"/>
      <c r="N37" s="85"/>
      <c r="O37" s="85"/>
      <c r="P37" s="85"/>
      <c r="Q37" s="85"/>
      <c r="R37" s="85"/>
      <c r="S37" s="85"/>
      <c r="T37" s="85"/>
      <c r="U37" s="85"/>
      <c r="V37" s="85"/>
      <c r="W37" s="85"/>
      <c r="X37" s="85"/>
      <c r="Y37" s="85"/>
      <c r="Z37" s="85"/>
      <c r="AA37" s="85"/>
      <c r="AB37" s="85"/>
      <c r="AC37" s="85"/>
      <c r="AD37" s="85"/>
      <c r="AE37" s="56" t="str">
        <f t="shared" si="0"/>
        <v/>
      </c>
    </row>
    <row r="38" spans="2:31" x14ac:dyDescent="0.2">
      <c r="B38" s="55"/>
      <c r="C38" s="85"/>
      <c r="D38" s="85"/>
      <c r="E38" s="85"/>
      <c r="F38" s="86"/>
      <c r="G38" s="86"/>
      <c r="H38" s="86"/>
      <c r="I38" s="86"/>
      <c r="J38" s="86"/>
      <c r="K38" s="86"/>
      <c r="L38" s="85"/>
      <c r="M38" s="85"/>
      <c r="N38" s="85"/>
      <c r="O38" s="85"/>
      <c r="P38" s="85"/>
      <c r="Q38" s="85"/>
      <c r="R38" s="85"/>
      <c r="S38" s="85"/>
      <c r="T38" s="85"/>
      <c r="U38" s="85"/>
      <c r="V38" s="85"/>
      <c r="W38" s="85"/>
      <c r="X38" s="85"/>
      <c r="Y38" s="85"/>
      <c r="Z38" s="85"/>
      <c r="AA38" s="85"/>
      <c r="AB38" s="85"/>
      <c r="AC38" s="85"/>
      <c r="AD38" s="85"/>
      <c r="AE38" s="56" t="str">
        <f t="shared" si="0"/>
        <v/>
      </c>
    </row>
    <row r="39" spans="2:31" x14ac:dyDescent="0.2">
      <c r="B39" s="55"/>
      <c r="C39" s="85"/>
      <c r="D39" s="85"/>
      <c r="E39" s="85"/>
      <c r="F39" s="86"/>
      <c r="G39" s="86"/>
      <c r="H39" s="86"/>
      <c r="I39" s="86"/>
      <c r="J39" s="86"/>
      <c r="K39" s="86"/>
      <c r="L39" s="85"/>
      <c r="M39" s="85"/>
      <c r="N39" s="85"/>
      <c r="O39" s="85"/>
      <c r="P39" s="85"/>
      <c r="Q39" s="85"/>
      <c r="R39" s="85"/>
      <c r="S39" s="85"/>
      <c r="T39" s="85"/>
      <c r="U39" s="85"/>
      <c r="V39" s="85"/>
      <c r="W39" s="85"/>
      <c r="X39" s="85"/>
      <c r="Y39" s="85"/>
      <c r="Z39" s="85"/>
      <c r="AA39" s="85"/>
      <c r="AB39" s="85"/>
      <c r="AC39" s="85"/>
      <c r="AD39" s="85"/>
      <c r="AE39" s="56" t="str">
        <f t="shared" si="0"/>
        <v/>
      </c>
    </row>
    <row r="40" spans="2:31" x14ac:dyDescent="0.2">
      <c r="B40" s="55"/>
      <c r="C40" s="85"/>
      <c r="D40" s="85"/>
      <c r="E40" s="85"/>
      <c r="F40" s="86"/>
      <c r="G40" s="86"/>
      <c r="H40" s="86"/>
      <c r="I40" s="86"/>
      <c r="J40" s="86"/>
      <c r="K40" s="86"/>
      <c r="L40" s="85"/>
      <c r="M40" s="85"/>
      <c r="N40" s="85"/>
      <c r="O40" s="85"/>
      <c r="P40" s="85"/>
      <c r="Q40" s="85"/>
      <c r="R40" s="85"/>
      <c r="S40" s="85"/>
      <c r="T40" s="85"/>
      <c r="U40" s="85"/>
      <c r="V40" s="85"/>
      <c r="W40" s="85"/>
      <c r="X40" s="85"/>
      <c r="Y40" s="85"/>
      <c r="Z40" s="85"/>
      <c r="AA40" s="85"/>
      <c r="AB40" s="85"/>
      <c r="AC40" s="85"/>
      <c r="AD40" s="85"/>
      <c r="AE40" s="56" t="str">
        <f t="shared" si="0"/>
        <v/>
      </c>
    </row>
    <row r="41" spans="2:31" x14ac:dyDescent="0.2">
      <c r="B41" s="55"/>
      <c r="C41" s="85"/>
      <c r="D41" s="85"/>
      <c r="E41" s="85"/>
      <c r="F41" s="86"/>
      <c r="G41" s="86"/>
      <c r="H41" s="86"/>
      <c r="I41" s="86"/>
      <c r="J41" s="86"/>
      <c r="K41" s="86"/>
      <c r="L41" s="85"/>
      <c r="M41" s="85"/>
      <c r="N41" s="85"/>
      <c r="O41" s="85"/>
      <c r="P41" s="85"/>
      <c r="Q41" s="85"/>
      <c r="R41" s="85"/>
      <c r="S41" s="85"/>
      <c r="T41" s="85"/>
      <c r="U41" s="85"/>
      <c r="V41" s="85"/>
      <c r="W41" s="85"/>
      <c r="X41" s="85"/>
      <c r="Y41" s="85"/>
      <c r="Z41" s="85"/>
      <c r="AA41" s="85"/>
      <c r="AB41" s="85"/>
      <c r="AC41" s="85"/>
      <c r="AD41" s="85"/>
      <c r="AE41" s="56" t="str">
        <f t="shared" si="0"/>
        <v/>
      </c>
    </row>
    <row r="42" spans="2:31" x14ac:dyDescent="0.2">
      <c r="B42" s="55"/>
      <c r="C42" s="85"/>
      <c r="D42" s="85"/>
      <c r="E42" s="85"/>
      <c r="F42" s="86"/>
      <c r="G42" s="86"/>
      <c r="H42" s="86"/>
      <c r="I42" s="86"/>
      <c r="J42" s="86"/>
      <c r="K42" s="86"/>
      <c r="L42" s="85"/>
      <c r="M42" s="85"/>
      <c r="N42" s="85"/>
      <c r="O42" s="85"/>
      <c r="P42" s="85"/>
      <c r="Q42" s="85"/>
      <c r="R42" s="85"/>
      <c r="S42" s="85"/>
      <c r="T42" s="85"/>
      <c r="U42" s="85"/>
      <c r="V42" s="85"/>
      <c r="W42" s="85"/>
      <c r="X42" s="85"/>
      <c r="Y42" s="85"/>
      <c r="Z42" s="85"/>
      <c r="AA42" s="85"/>
      <c r="AB42" s="85"/>
      <c r="AC42" s="85"/>
      <c r="AD42" s="85"/>
      <c r="AE42" s="56" t="str">
        <f t="shared" si="0"/>
        <v/>
      </c>
    </row>
    <row r="43" spans="2:31" x14ac:dyDescent="0.2">
      <c r="B43" s="55"/>
      <c r="C43" s="85"/>
      <c r="D43" s="85"/>
      <c r="E43" s="85"/>
      <c r="F43" s="86"/>
      <c r="G43" s="86"/>
      <c r="H43" s="86"/>
      <c r="I43" s="86"/>
      <c r="J43" s="86"/>
      <c r="K43" s="86"/>
      <c r="L43" s="85"/>
      <c r="M43" s="85"/>
      <c r="N43" s="85"/>
      <c r="O43" s="85"/>
      <c r="P43" s="85"/>
      <c r="Q43" s="85"/>
      <c r="R43" s="85"/>
      <c r="S43" s="85"/>
      <c r="T43" s="85"/>
      <c r="U43" s="85"/>
      <c r="V43" s="85"/>
      <c r="W43" s="85"/>
      <c r="X43" s="85"/>
      <c r="Y43" s="85"/>
      <c r="Z43" s="85"/>
      <c r="AA43" s="85"/>
      <c r="AB43" s="85"/>
      <c r="AC43" s="85"/>
      <c r="AD43" s="85"/>
      <c r="AE43" s="56" t="str">
        <f t="shared" si="0"/>
        <v/>
      </c>
    </row>
    <row r="44" spans="2:31" x14ac:dyDescent="0.2">
      <c r="B44" s="55"/>
      <c r="C44" s="85"/>
      <c r="D44" s="85"/>
      <c r="E44" s="85"/>
      <c r="F44" s="86"/>
      <c r="G44" s="86"/>
      <c r="H44" s="86"/>
      <c r="I44" s="86"/>
      <c r="J44" s="86"/>
      <c r="K44" s="86"/>
      <c r="L44" s="85"/>
      <c r="M44" s="85"/>
      <c r="N44" s="85"/>
      <c r="O44" s="85"/>
      <c r="P44" s="85"/>
      <c r="Q44" s="85"/>
      <c r="R44" s="85"/>
      <c r="S44" s="85"/>
      <c r="T44" s="85"/>
      <c r="U44" s="85"/>
      <c r="V44" s="85"/>
      <c r="W44" s="85"/>
      <c r="X44" s="85"/>
      <c r="Y44" s="85"/>
      <c r="Z44" s="85"/>
      <c r="AA44" s="85"/>
      <c r="AB44" s="85"/>
      <c r="AC44" s="85"/>
      <c r="AD44" s="85"/>
      <c r="AE44" s="56" t="str">
        <f t="shared" si="0"/>
        <v/>
      </c>
    </row>
    <row r="45" spans="2:31" x14ac:dyDescent="0.2">
      <c r="B45" s="55"/>
      <c r="C45" s="85"/>
      <c r="D45" s="85"/>
      <c r="E45" s="85"/>
      <c r="F45" s="86"/>
      <c r="G45" s="86"/>
      <c r="H45" s="86"/>
      <c r="I45" s="86"/>
      <c r="J45" s="86"/>
      <c r="K45" s="86"/>
      <c r="L45" s="85"/>
      <c r="M45" s="85"/>
      <c r="N45" s="85"/>
      <c r="O45" s="85"/>
      <c r="P45" s="85"/>
      <c r="Q45" s="85"/>
      <c r="R45" s="85"/>
      <c r="S45" s="85"/>
      <c r="T45" s="85"/>
      <c r="U45" s="85"/>
      <c r="V45" s="85"/>
      <c r="W45" s="85"/>
      <c r="X45" s="85"/>
      <c r="Y45" s="85"/>
      <c r="Z45" s="85"/>
      <c r="AA45" s="85"/>
      <c r="AB45" s="85"/>
      <c r="AC45" s="85"/>
      <c r="AD45" s="85"/>
      <c r="AE45" s="56" t="str">
        <f t="shared" si="0"/>
        <v/>
      </c>
    </row>
    <row r="46" spans="2:31" x14ac:dyDescent="0.2">
      <c r="B46" s="55"/>
      <c r="C46" s="85"/>
      <c r="D46" s="85"/>
      <c r="E46" s="85"/>
      <c r="F46" s="86"/>
      <c r="G46" s="86"/>
      <c r="H46" s="86"/>
      <c r="I46" s="86"/>
      <c r="J46" s="86"/>
      <c r="K46" s="86"/>
      <c r="L46" s="85"/>
      <c r="M46" s="85"/>
      <c r="N46" s="85"/>
      <c r="O46" s="85"/>
      <c r="P46" s="85"/>
      <c r="Q46" s="85"/>
      <c r="R46" s="85"/>
      <c r="S46" s="85"/>
      <c r="T46" s="85"/>
      <c r="U46" s="85"/>
      <c r="V46" s="85"/>
      <c r="W46" s="85"/>
      <c r="X46" s="85"/>
      <c r="Y46" s="85"/>
      <c r="Z46" s="85"/>
      <c r="AA46" s="85"/>
      <c r="AB46" s="85"/>
      <c r="AC46" s="85"/>
      <c r="AD46" s="85"/>
      <c r="AE46" s="56" t="str">
        <f t="shared" si="0"/>
        <v/>
      </c>
    </row>
    <row r="47" spans="2:31" x14ac:dyDescent="0.2">
      <c r="B47" s="55"/>
      <c r="C47" s="85"/>
      <c r="D47" s="85"/>
      <c r="E47" s="85"/>
      <c r="F47" s="86"/>
      <c r="G47" s="86"/>
      <c r="H47" s="86"/>
      <c r="I47" s="86"/>
      <c r="J47" s="86"/>
      <c r="K47" s="86"/>
      <c r="L47" s="85"/>
      <c r="M47" s="85"/>
      <c r="N47" s="85"/>
      <c r="O47" s="85"/>
      <c r="P47" s="85"/>
      <c r="Q47" s="85"/>
      <c r="R47" s="85"/>
      <c r="S47" s="85"/>
      <c r="T47" s="85"/>
      <c r="U47" s="85"/>
      <c r="V47" s="85"/>
      <c r="W47" s="85"/>
      <c r="X47" s="85"/>
      <c r="Y47" s="85"/>
      <c r="Z47" s="85"/>
      <c r="AA47" s="85"/>
      <c r="AB47" s="85"/>
      <c r="AC47" s="85"/>
      <c r="AD47" s="85"/>
      <c r="AE47" s="56" t="str">
        <f t="shared" si="0"/>
        <v/>
      </c>
    </row>
    <row r="48" spans="2:31" x14ac:dyDescent="0.2">
      <c r="B48" s="55"/>
      <c r="C48" s="85"/>
      <c r="D48" s="85"/>
      <c r="E48" s="85"/>
      <c r="F48" s="86"/>
      <c r="G48" s="86"/>
      <c r="H48" s="86"/>
      <c r="I48" s="86"/>
      <c r="J48" s="86"/>
      <c r="K48" s="86"/>
      <c r="L48" s="85"/>
      <c r="M48" s="85"/>
      <c r="N48" s="85"/>
      <c r="O48" s="85"/>
      <c r="P48" s="85"/>
      <c r="Q48" s="85"/>
      <c r="R48" s="85"/>
      <c r="S48" s="85"/>
      <c r="T48" s="85"/>
      <c r="U48" s="85"/>
      <c r="V48" s="85"/>
      <c r="W48" s="85"/>
      <c r="X48" s="85"/>
      <c r="Y48" s="85"/>
      <c r="Z48" s="85"/>
      <c r="AA48" s="85"/>
      <c r="AB48" s="85"/>
      <c r="AC48" s="85"/>
      <c r="AD48" s="85"/>
      <c r="AE48" s="56" t="str">
        <f t="shared" si="0"/>
        <v/>
      </c>
    </row>
    <row r="49" spans="2:31" x14ac:dyDescent="0.2">
      <c r="B49" s="55"/>
      <c r="C49" s="85"/>
      <c r="D49" s="85"/>
      <c r="E49" s="85"/>
      <c r="F49" s="86"/>
      <c r="G49" s="86"/>
      <c r="H49" s="86"/>
      <c r="I49" s="86"/>
      <c r="J49" s="86"/>
      <c r="K49" s="86"/>
      <c r="L49" s="85"/>
      <c r="M49" s="85"/>
      <c r="N49" s="85"/>
      <c r="O49" s="85"/>
      <c r="P49" s="85"/>
      <c r="Q49" s="85"/>
      <c r="R49" s="85"/>
      <c r="S49" s="85"/>
      <c r="T49" s="85"/>
      <c r="U49" s="85"/>
      <c r="V49" s="85"/>
      <c r="W49" s="85"/>
      <c r="X49" s="85"/>
      <c r="Y49" s="85"/>
      <c r="Z49" s="85"/>
      <c r="AA49" s="85"/>
      <c r="AB49" s="85"/>
      <c r="AC49" s="85"/>
      <c r="AD49" s="85"/>
      <c r="AE49" s="56" t="str">
        <f t="shared" si="0"/>
        <v/>
      </c>
    </row>
    <row r="50" spans="2:31" x14ac:dyDescent="0.2">
      <c r="B50" s="55"/>
      <c r="C50" s="85"/>
      <c r="D50" s="85"/>
      <c r="E50" s="85"/>
      <c r="F50" s="86"/>
      <c r="G50" s="86"/>
      <c r="H50" s="86"/>
      <c r="I50" s="86"/>
      <c r="J50" s="86"/>
      <c r="K50" s="86"/>
      <c r="L50" s="85"/>
      <c r="M50" s="85"/>
      <c r="N50" s="85"/>
      <c r="O50" s="85"/>
      <c r="P50" s="85"/>
      <c r="Q50" s="85"/>
      <c r="R50" s="85"/>
      <c r="S50" s="85"/>
      <c r="T50" s="85"/>
      <c r="U50" s="85"/>
      <c r="V50" s="85"/>
      <c r="W50" s="85"/>
      <c r="X50" s="85"/>
      <c r="Y50" s="85"/>
      <c r="Z50" s="85"/>
      <c r="AA50" s="85"/>
      <c r="AB50" s="85"/>
      <c r="AC50" s="85"/>
      <c r="AD50" s="85"/>
      <c r="AE50" s="56" t="str">
        <f t="shared" si="0"/>
        <v/>
      </c>
    </row>
    <row r="51" spans="2:31" x14ac:dyDescent="0.2">
      <c r="B51" s="55"/>
      <c r="C51" s="85"/>
      <c r="D51" s="85"/>
      <c r="E51" s="85"/>
      <c r="F51" s="86"/>
      <c r="G51" s="86"/>
      <c r="H51" s="86"/>
      <c r="I51" s="86"/>
      <c r="J51" s="86"/>
      <c r="K51" s="86"/>
      <c r="L51" s="85"/>
      <c r="M51" s="85"/>
      <c r="N51" s="85"/>
      <c r="O51" s="85"/>
      <c r="P51" s="85"/>
      <c r="Q51" s="85"/>
      <c r="R51" s="85"/>
      <c r="S51" s="85"/>
      <c r="T51" s="85"/>
      <c r="U51" s="85"/>
      <c r="V51" s="85"/>
      <c r="W51" s="85"/>
      <c r="X51" s="85"/>
      <c r="Y51" s="85"/>
      <c r="Z51" s="85"/>
      <c r="AA51" s="85"/>
      <c r="AB51" s="85"/>
      <c r="AC51" s="85"/>
      <c r="AD51" s="85"/>
      <c r="AE51" s="56" t="str">
        <f t="shared" si="0"/>
        <v/>
      </c>
    </row>
    <row r="52" spans="2:31" x14ac:dyDescent="0.2">
      <c r="B52" s="55"/>
      <c r="C52" s="85"/>
      <c r="D52" s="85"/>
      <c r="E52" s="85"/>
      <c r="F52" s="86"/>
      <c r="G52" s="86"/>
      <c r="H52" s="86"/>
      <c r="I52" s="86"/>
      <c r="J52" s="86"/>
      <c r="K52" s="86"/>
      <c r="L52" s="85"/>
      <c r="M52" s="85"/>
      <c r="N52" s="85"/>
      <c r="O52" s="85"/>
      <c r="P52" s="85"/>
      <c r="Q52" s="85"/>
      <c r="R52" s="85"/>
      <c r="S52" s="85"/>
      <c r="T52" s="85"/>
      <c r="U52" s="85"/>
      <c r="V52" s="85"/>
      <c r="W52" s="85"/>
      <c r="X52" s="85"/>
      <c r="Y52" s="85"/>
      <c r="Z52" s="85"/>
      <c r="AA52" s="85"/>
      <c r="AB52" s="85"/>
      <c r="AC52" s="85"/>
      <c r="AD52" s="85"/>
      <c r="AE52" s="56" t="str">
        <f t="shared" si="0"/>
        <v/>
      </c>
    </row>
    <row r="53" spans="2:31" x14ac:dyDescent="0.2">
      <c r="B53" s="55"/>
      <c r="C53" s="85"/>
      <c r="D53" s="85"/>
      <c r="E53" s="85"/>
      <c r="F53" s="86"/>
      <c r="G53" s="86"/>
      <c r="H53" s="86"/>
      <c r="I53" s="86"/>
      <c r="J53" s="86"/>
      <c r="K53" s="86"/>
      <c r="L53" s="85"/>
      <c r="M53" s="85"/>
      <c r="N53" s="85"/>
      <c r="O53" s="85"/>
      <c r="P53" s="85"/>
      <c r="Q53" s="85"/>
      <c r="R53" s="85"/>
      <c r="S53" s="85"/>
      <c r="T53" s="85"/>
      <c r="U53" s="85"/>
      <c r="V53" s="85"/>
      <c r="W53" s="85"/>
      <c r="X53" s="85"/>
      <c r="Y53" s="85"/>
      <c r="Z53" s="85"/>
      <c r="AA53" s="85"/>
      <c r="AB53" s="85"/>
      <c r="AC53" s="85"/>
      <c r="AD53" s="85"/>
      <c r="AE53" s="56" t="str">
        <f t="shared" si="0"/>
        <v/>
      </c>
    </row>
    <row r="54" spans="2:31" x14ac:dyDescent="0.2">
      <c r="B54" s="55"/>
      <c r="C54" s="85"/>
      <c r="D54" s="85"/>
      <c r="E54" s="85"/>
      <c r="F54" s="86"/>
      <c r="G54" s="86"/>
      <c r="H54" s="86"/>
      <c r="I54" s="86"/>
      <c r="J54" s="86"/>
      <c r="K54" s="86"/>
      <c r="L54" s="85"/>
      <c r="M54" s="85"/>
      <c r="N54" s="85"/>
      <c r="O54" s="85"/>
      <c r="P54" s="85"/>
      <c r="Q54" s="85"/>
      <c r="R54" s="85"/>
      <c r="S54" s="85"/>
      <c r="T54" s="85"/>
      <c r="U54" s="85"/>
      <c r="V54" s="85"/>
      <c r="W54" s="85"/>
      <c r="X54" s="85"/>
      <c r="Y54" s="85"/>
      <c r="Z54" s="85"/>
      <c r="AA54" s="85"/>
      <c r="AB54" s="85"/>
      <c r="AC54" s="85"/>
      <c r="AD54" s="85"/>
      <c r="AE54" s="56" t="str">
        <f t="shared" si="0"/>
        <v/>
      </c>
    </row>
    <row r="55" spans="2:31" x14ac:dyDescent="0.2">
      <c r="B55" s="55"/>
      <c r="C55" s="85"/>
      <c r="D55" s="85"/>
      <c r="E55" s="85"/>
      <c r="F55" s="86"/>
      <c r="G55" s="86"/>
      <c r="H55" s="86"/>
      <c r="I55" s="86"/>
      <c r="J55" s="86"/>
      <c r="K55" s="86"/>
      <c r="L55" s="85"/>
      <c r="M55" s="85"/>
      <c r="N55" s="85"/>
      <c r="O55" s="85"/>
      <c r="P55" s="85"/>
      <c r="Q55" s="85"/>
      <c r="R55" s="85"/>
      <c r="S55" s="85"/>
      <c r="T55" s="85"/>
      <c r="U55" s="85"/>
      <c r="V55" s="85"/>
      <c r="W55" s="85"/>
      <c r="X55" s="85"/>
      <c r="Y55" s="85"/>
      <c r="Z55" s="85"/>
      <c r="AA55" s="85"/>
      <c r="AB55" s="85"/>
      <c r="AC55" s="85"/>
      <c r="AD55" s="85"/>
      <c r="AE55" s="56" t="str">
        <f t="shared" si="0"/>
        <v/>
      </c>
    </row>
    <row r="56" spans="2:31" x14ac:dyDescent="0.2">
      <c r="B56" s="55"/>
      <c r="C56" s="85"/>
      <c r="D56" s="85"/>
      <c r="E56" s="85"/>
      <c r="F56" s="86"/>
      <c r="G56" s="86"/>
      <c r="H56" s="86"/>
      <c r="I56" s="86"/>
      <c r="J56" s="86"/>
      <c r="K56" s="86"/>
      <c r="L56" s="85"/>
      <c r="M56" s="85"/>
      <c r="N56" s="85"/>
      <c r="O56" s="85"/>
      <c r="P56" s="85"/>
      <c r="Q56" s="85"/>
      <c r="R56" s="85"/>
      <c r="S56" s="85"/>
      <c r="T56" s="85"/>
      <c r="U56" s="85"/>
      <c r="V56" s="85"/>
      <c r="W56" s="85"/>
      <c r="X56" s="85"/>
      <c r="Y56" s="85"/>
      <c r="Z56" s="85"/>
      <c r="AA56" s="85"/>
      <c r="AB56" s="85"/>
      <c r="AC56" s="85"/>
      <c r="AD56" s="85"/>
      <c r="AE56" s="56" t="str">
        <f t="shared" si="0"/>
        <v/>
      </c>
    </row>
    <row r="57" spans="2:31" x14ac:dyDescent="0.2">
      <c r="B57" s="55"/>
      <c r="C57" s="85"/>
      <c r="D57" s="85"/>
      <c r="E57" s="85"/>
      <c r="F57" s="86"/>
      <c r="G57" s="86"/>
      <c r="H57" s="86"/>
      <c r="I57" s="86"/>
      <c r="J57" s="86"/>
      <c r="K57" s="86"/>
      <c r="L57" s="85"/>
      <c r="M57" s="85"/>
      <c r="N57" s="85"/>
      <c r="O57" s="85"/>
      <c r="P57" s="85"/>
      <c r="Q57" s="85"/>
      <c r="R57" s="85"/>
      <c r="S57" s="85"/>
      <c r="T57" s="85"/>
      <c r="U57" s="85"/>
      <c r="V57" s="85"/>
      <c r="W57" s="85"/>
      <c r="X57" s="85"/>
      <c r="Y57" s="85"/>
      <c r="Z57" s="85"/>
      <c r="AA57" s="85"/>
      <c r="AB57" s="85"/>
      <c r="AC57" s="85"/>
      <c r="AD57" s="85"/>
      <c r="AE57" s="56" t="str">
        <f t="shared" si="0"/>
        <v/>
      </c>
    </row>
    <row r="58" spans="2:31" x14ac:dyDescent="0.2">
      <c r="B58" s="55"/>
      <c r="C58" s="85"/>
      <c r="D58" s="85"/>
      <c r="E58" s="85"/>
      <c r="F58" s="86"/>
      <c r="G58" s="86"/>
      <c r="H58" s="86"/>
      <c r="I58" s="86"/>
      <c r="J58" s="86"/>
      <c r="K58" s="86"/>
      <c r="L58" s="85"/>
      <c r="M58" s="85"/>
      <c r="N58" s="85"/>
      <c r="O58" s="85"/>
      <c r="P58" s="85"/>
      <c r="Q58" s="85"/>
      <c r="R58" s="85"/>
      <c r="S58" s="85"/>
      <c r="T58" s="85"/>
      <c r="U58" s="85"/>
      <c r="V58" s="85"/>
      <c r="W58" s="85"/>
      <c r="X58" s="85"/>
      <c r="Y58" s="85"/>
      <c r="Z58" s="85"/>
      <c r="AA58" s="85"/>
      <c r="AB58" s="85"/>
      <c r="AC58" s="85"/>
      <c r="AD58" s="85"/>
      <c r="AE58" s="56" t="str">
        <f t="shared" si="0"/>
        <v/>
      </c>
    </row>
    <row r="59" spans="2:31" x14ac:dyDescent="0.2">
      <c r="B59" s="55"/>
      <c r="C59" s="85"/>
      <c r="D59" s="85"/>
      <c r="E59" s="85"/>
      <c r="F59" s="86"/>
      <c r="G59" s="86"/>
      <c r="H59" s="86"/>
      <c r="I59" s="86"/>
      <c r="J59" s="86"/>
      <c r="K59" s="86"/>
      <c r="L59" s="85"/>
      <c r="M59" s="85"/>
      <c r="N59" s="85"/>
      <c r="O59" s="85"/>
      <c r="P59" s="85"/>
      <c r="Q59" s="85"/>
      <c r="R59" s="85"/>
      <c r="S59" s="85"/>
      <c r="T59" s="85"/>
      <c r="U59" s="85"/>
      <c r="V59" s="85"/>
      <c r="W59" s="85"/>
      <c r="X59" s="85"/>
      <c r="Y59" s="85"/>
      <c r="Z59" s="85"/>
      <c r="AA59" s="85"/>
      <c r="AB59" s="85"/>
      <c r="AC59" s="85"/>
      <c r="AD59" s="85"/>
      <c r="AE59" s="56" t="str">
        <f t="shared" si="0"/>
        <v/>
      </c>
    </row>
    <row r="60" spans="2:31" x14ac:dyDescent="0.2">
      <c r="B60" s="55"/>
      <c r="C60" s="85"/>
      <c r="D60" s="85"/>
      <c r="E60" s="85"/>
      <c r="F60" s="86"/>
      <c r="G60" s="86"/>
      <c r="H60" s="86"/>
      <c r="I60" s="86"/>
      <c r="J60" s="86"/>
      <c r="K60" s="86"/>
      <c r="L60" s="85"/>
      <c r="M60" s="85"/>
      <c r="N60" s="85"/>
      <c r="O60" s="85"/>
      <c r="P60" s="85"/>
      <c r="Q60" s="85"/>
      <c r="R60" s="85"/>
      <c r="S60" s="85"/>
      <c r="T60" s="85"/>
      <c r="U60" s="85"/>
      <c r="V60" s="85"/>
      <c r="W60" s="85"/>
      <c r="X60" s="85"/>
      <c r="Y60" s="85"/>
      <c r="Z60" s="85"/>
      <c r="AA60" s="85"/>
      <c r="AB60" s="85"/>
      <c r="AC60" s="85"/>
      <c r="AD60" s="85"/>
      <c r="AE60" s="56" t="str">
        <f t="shared" si="0"/>
        <v/>
      </c>
    </row>
    <row r="61" spans="2:31" x14ac:dyDescent="0.2">
      <c r="B61" s="55"/>
      <c r="C61" s="85"/>
      <c r="D61" s="85"/>
      <c r="E61" s="85"/>
      <c r="F61" s="86"/>
      <c r="G61" s="86"/>
      <c r="H61" s="86"/>
      <c r="I61" s="86"/>
      <c r="J61" s="86"/>
      <c r="K61" s="86"/>
      <c r="L61" s="85"/>
      <c r="M61" s="85"/>
      <c r="N61" s="85"/>
      <c r="O61" s="85"/>
      <c r="P61" s="85"/>
      <c r="Q61" s="85"/>
      <c r="R61" s="85"/>
      <c r="S61" s="85"/>
      <c r="T61" s="85"/>
      <c r="U61" s="85"/>
      <c r="V61" s="85"/>
      <c r="W61" s="85"/>
      <c r="X61" s="85"/>
      <c r="Y61" s="85"/>
      <c r="Z61" s="85"/>
      <c r="AA61" s="85"/>
      <c r="AB61" s="85"/>
      <c r="AC61" s="85"/>
      <c r="AD61" s="85"/>
      <c r="AE61" s="56" t="str">
        <f t="shared" si="0"/>
        <v/>
      </c>
    </row>
    <row r="62" spans="2:31" x14ac:dyDescent="0.2">
      <c r="B62" s="55"/>
      <c r="C62" s="85"/>
      <c r="D62" s="85"/>
      <c r="E62" s="85"/>
      <c r="F62" s="86"/>
      <c r="G62" s="86"/>
      <c r="H62" s="86"/>
      <c r="I62" s="86"/>
      <c r="J62" s="86"/>
      <c r="K62" s="86"/>
      <c r="L62" s="85"/>
      <c r="M62" s="85"/>
      <c r="N62" s="85"/>
      <c r="O62" s="85"/>
      <c r="P62" s="85"/>
      <c r="Q62" s="85"/>
      <c r="R62" s="85"/>
      <c r="S62" s="85"/>
      <c r="T62" s="85"/>
      <c r="U62" s="85"/>
      <c r="V62" s="85"/>
      <c r="W62" s="85"/>
      <c r="X62" s="85"/>
      <c r="Y62" s="85"/>
      <c r="Z62" s="85"/>
      <c r="AA62" s="85"/>
      <c r="AB62" s="85"/>
      <c r="AC62" s="85"/>
      <c r="AD62" s="85"/>
      <c r="AE62" s="56" t="str">
        <f t="shared" si="0"/>
        <v/>
      </c>
    </row>
    <row r="63" spans="2:31" x14ac:dyDescent="0.2">
      <c r="B63" s="55"/>
      <c r="C63" s="85"/>
      <c r="D63" s="85"/>
      <c r="E63" s="85"/>
      <c r="F63" s="86"/>
      <c r="G63" s="86"/>
      <c r="H63" s="86"/>
      <c r="I63" s="86"/>
      <c r="J63" s="86"/>
      <c r="K63" s="86"/>
      <c r="L63" s="85"/>
      <c r="M63" s="85"/>
      <c r="N63" s="85"/>
      <c r="O63" s="85"/>
      <c r="P63" s="85"/>
      <c r="Q63" s="85"/>
      <c r="R63" s="85"/>
      <c r="S63" s="85"/>
      <c r="T63" s="85"/>
      <c r="U63" s="85"/>
      <c r="V63" s="85"/>
      <c r="W63" s="85"/>
      <c r="X63" s="85"/>
      <c r="Y63" s="85"/>
      <c r="Z63" s="85"/>
      <c r="AA63" s="85"/>
      <c r="AB63" s="85"/>
      <c r="AC63" s="85"/>
      <c r="AD63" s="85"/>
      <c r="AE63" s="56" t="str">
        <f t="shared" si="0"/>
        <v/>
      </c>
    </row>
    <row r="64" spans="2:31" x14ac:dyDescent="0.2">
      <c r="B64" s="55"/>
      <c r="C64" s="85"/>
      <c r="D64" s="85"/>
      <c r="E64" s="85"/>
      <c r="F64" s="86"/>
      <c r="G64" s="86"/>
      <c r="H64" s="86"/>
      <c r="I64" s="86"/>
      <c r="J64" s="86"/>
      <c r="K64" s="86"/>
      <c r="L64" s="85"/>
      <c r="M64" s="85"/>
      <c r="N64" s="85"/>
      <c r="O64" s="85"/>
      <c r="P64" s="85"/>
      <c r="Q64" s="85"/>
      <c r="R64" s="85"/>
      <c r="S64" s="85"/>
      <c r="T64" s="85"/>
      <c r="U64" s="85"/>
      <c r="V64" s="85"/>
      <c r="W64" s="85"/>
      <c r="X64" s="85"/>
      <c r="Y64" s="85"/>
      <c r="Z64" s="85"/>
      <c r="AA64" s="85"/>
      <c r="AB64" s="85"/>
      <c r="AC64" s="85"/>
      <c r="AD64" s="85"/>
      <c r="AE64" s="56" t="str">
        <f t="shared" si="0"/>
        <v/>
      </c>
    </row>
    <row r="65" spans="2:31" x14ac:dyDescent="0.2">
      <c r="B65" s="55"/>
      <c r="C65" s="85"/>
      <c r="D65" s="85"/>
      <c r="E65" s="85"/>
      <c r="F65" s="86"/>
      <c r="G65" s="86"/>
      <c r="H65" s="86"/>
      <c r="I65" s="86"/>
      <c r="J65" s="86"/>
      <c r="K65" s="86"/>
      <c r="L65" s="85"/>
      <c r="M65" s="85"/>
      <c r="N65" s="85"/>
      <c r="O65" s="85"/>
      <c r="P65" s="85"/>
      <c r="Q65" s="85"/>
      <c r="R65" s="85"/>
      <c r="S65" s="85"/>
      <c r="T65" s="85"/>
      <c r="U65" s="85"/>
      <c r="V65" s="85"/>
      <c r="W65" s="85"/>
      <c r="X65" s="85"/>
      <c r="Y65" s="85"/>
      <c r="Z65" s="85"/>
      <c r="AA65" s="85"/>
      <c r="AB65" s="85"/>
      <c r="AC65" s="85"/>
      <c r="AD65" s="85"/>
      <c r="AE65" s="56" t="str">
        <f t="shared" si="0"/>
        <v/>
      </c>
    </row>
    <row r="66" spans="2:31" x14ac:dyDescent="0.2">
      <c r="B66" s="55"/>
      <c r="C66" s="85"/>
      <c r="D66" s="85"/>
      <c r="E66" s="85"/>
      <c r="F66" s="86"/>
      <c r="G66" s="86"/>
      <c r="H66" s="86"/>
      <c r="I66" s="86"/>
      <c r="J66" s="86"/>
      <c r="K66" s="86"/>
      <c r="L66" s="85"/>
      <c r="M66" s="85"/>
      <c r="N66" s="85"/>
      <c r="O66" s="85"/>
      <c r="P66" s="85"/>
      <c r="Q66" s="85"/>
      <c r="R66" s="85"/>
      <c r="S66" s="85"/>
      <c r="T66" s="85"/>
      <c r="U66" s="85"/>
      <c r="V66" s="85"/>
      <c r="W66" s="85"/>
      <c r="X66" s="85"/>
      <c r="Y66" s="85"/>
      <c r="Z66" s="85"/>
      <c r="AA66" s="85"/>
      <c r="AB66" s="85"/>
      <c r="AC66" s="85"/>
      <c r="AD66" s="85"/>
      <c r="AE66" s="56" t="str">
        <f t="shared" si="0"/>
        <v/>
      </c>
    </row>
    <row r="67" spans="2:31" x14ac:dyDescent="0.2">
      <c r="B67" s="55"/>
      <c r="C67" s="85"/>
      <c r="D67" s="85"/>
      <c r="E67" s="85"/>
      <c r="F67" s="86"/>
      <c r="G67" s="86"/>
      <c r="H67" s="86"/>
      <c r="I67" s="86"/>
      <c r="J67" s="86"/>
      <c r="K67" s="86"/>
      <c r="L67" s="85"/>
      <c r="M67" s="85"/>
      <c r="N67" s="85"/>
      <c r="O67" s="85"/>
      <c r="P67" s="85"/>
      <c r="Q67" s="85"/>
      <c r="R67" s="85"/>
      <c r="S67" s="85"/>
      <c r="T67" s="85"/>
      <c r="U67" s="85"/>
      <c r="V67" s="85"/>
      <c r="W67" s="85"/>
      <c r="X67" s="85"/>
      <c r="Y67" s="85"/>
      <c r="Z67" s="85"/>
      <c r="AA67" s="85"/>
      <c r="AB67" s="85"/>
      <c r="AC67" s="85"/>
      <c r="AD67" s="85"/>
      <c r="AE67" s="56" t="str">
        <f t="shared" si="0"/>
        <v/>
      </c>
    </row>
    <row r="68" spans="2:31" x14ac:dyDescent="0.2">
      <c r="B68" s="55"/>
      <c r="C68" s="85"/>
      <c r="D68" s="85"/>
      <c r="E68" s="85"/>
      <c r="F68" s="86"/>
      <c r="G68" s="86"/>
      <c r="H68" s="86"/>
      <c r="I68" s="86"/>
      <c r="J68" s="86"/>
      <c r="K68" s="86"/>
      <c r="L68" s="85"/>
      <c r="M68" s="85"/>
      <c r="N68" s="85"/>
      <c r="O68" s="85"/>
      <c r="P68" s="85"/>
      <c r="Q68" s="85"/>
      <c r="R68" s="85"/>
      <c r="S68" s="85"/>
      <c r="T68" s="85"/>
      <c r="U68" s="85"/>
      <c r="V68" s="85"/>
      <c r="W68" s="85"/>
      <c r="X68" s="85"/>
      <c r="Y68" s="85"/>
      <c r="Z68" s="85"/>
      <c r="AA68" s="85"/>
      <c r="AB68" s="85"/>
      <c r="AC68" s="85"/>
      <c r="AD68" s="85"/>
      <c r="AE68" s="56" t="str">
        <f t="shared" si="0"/>
        <v/>
      </c>
    </row>
    <row r="69" spans="2:31" x14ac:dyDescent="0.2">
      <c r="B69" s="55"/>
      <c r="C69" s="85"/>
      <c r="D69" s="85"/>
      <c r="E69" s="85"/>
      <c r="F69" s="86"/>
      <c r="G69" s="86"/>
      <c r="H69" s="86"/>
      <c r="I69" s="86"/>
      <c r="J69" s="86"/>
      <c r="K69" s="86"/>
      <c r="L69" s="85"/>
      <c r="M69" s="85"/>
      <c r="N69" s="85"/>
      <c r="O69" s="85"/>
      <c r="P69" s="85"/>
      <c r="Q69" s="85"/>
      <c r="R69" s="85"/>
      <c r="S69" s="85"/>
      <c r="T69" s="85"/>
      <c r="U69" s="85"/>
      <c r="V69" s="85"/>
      <c r="W69" s="85"/>
      <c r="X69" s="85"/>
      <c r="Y69" s="85"/>
      <c r="Z69" s="85"/>
      <c r="AA69" s="85"/>
      <c r="AB69" s="85"/>
      <c r="AC69" s="85"/>
      <c r="AD69" s="85"/>
      <c r="AE69" s="56" t="str">
        <f t="shared" si="0"/>
        <v/>
      </c>
    </row>
    <row r="70" spans="2:31" x14ac:dyDescent="0.2">
      <c r="B70" s="55"/>
      <c r="C70" s="85"/>
      <c r="D70" s="85"/>
      <c r="E70" s="85"/>
      <c r="F70" s="86"/>
      <c r="G70" s="86"/>
      <c r="H70" s="86"/>
      <c r="I70" s="86"/>
      <c r="J70" s="86"/>
      <c r="K70" s="86"/>
      <c r="L70" s="85"/>
      <c r="M70" s="85"/>
      <c r="N70" s="85"/>
      <c r="O70" s="85"/>
      <c r="P70" s="85"/>
      <c r="Q70" s="85"/>
      <c r="R70" s="85"/>
      <c r="S70" s="85"/>
      <c r="T70" s="85"/>
      <c r="U70" s="85"/>
      <c r="V70" s="85"/>
      <c r="W70" s="85"/>
      <c r="X70" s="85"/>
      <c r="Y70" s="85"/>
      <c r="Z70" s="85"/>
      <c r="AA70" s="85"/>
      <c r="AB70" s="85"/>
      <c r="AC70" s="85"/>
      <c r="AD70" s="85"/>
      <c r="AE70" s="56" t="str">
        <f t="shared" ref="AE70:AE105" si="1">IF(COUNTA(C70:AD70)&gt;0,IF(AND(OR(AND(C70="Direct Labour",COUNTA(C70:D70)=2,E70=""),AND(C70="Subcontractor",COUNTA(C70:E70)=3)),COUNTA(F70:K70)=6,COUNTA(L70:AD70)&gt;0),"","Error - Please complete all required fields."),"")</f>
        <v/>
      </c>
    </row>
    <row r="71" spans="2:31" x14ac:dyDescent="0.2">
      <c r="B71" s="55"/>
      <c r="C71" s="85"/>
      <c r="D71" s="85"/>
      <c r="E71" s="85"/>
      <c r="F71" s="86"/>
      <c r="G71" s="86"/>
      <c r="H71" s="86"/>
      <c r="I71" s="86"/>
      <c r="J71" s="86"/>
      <c r="K71" s="86"/>
      <c r="L71" s="85"/>
      <c r="M71" s="85"/>
      <c r="N71" s="85"/>
      <c r="O71" s="85"/>
      <c r="P71" s="85"/>
      <c r="Q71" s="85"/>
      <c r="R71" s="85"/>
      <c r="S71" s="85"/>
      <c r="T71" s="85"/>
      <c r="U71" s="85"/>
      <c r="V71" s="85"/>
      <c r="W71" s="85"/>
      <c r="X71" s="85"/>
      <c r="Y71" s="85"/>
      <c r="Z71" s="85"/>
      <c r="AA71" s="85"/>
      <c r="AB71" s="85"/>
      <c r="AC71" s="85"/>
      <c r="AD71" s="85"/>
      <c r="AE71" s="56" t="str">
        <f t="shared" si="1"/>
        <v/>
      </c>
    </row>
    <row r="72" spans="2:31" x14ac:dyDescent="0.2">
      <c r="B72" s="55"/>
      <c r="C72" s="85"/>
      <c r="D72" s="85"/>
      <c r="E72" s="85"/>
      <c r="F72" s="86"/>
      <c r="G72" s="86"/>
      <c r="H72" s="86"/>
      <c r="I72" s="86"/>
      <c r="J72" s="86"/>
      <c r="K72" s="86"/>
      <c r="L72" s="85"/>
      <c r="M72" s="85"/>
      <c r="N72" s="85"/>
      <c r="O72" s="85"/>
      <c r="P72" s="85"/>
      <c r="Q72" s="85"/>
      <c r="R72" s="85"/>
      <c r="S72" s="85"/>
      <c r="T72" s="85"/>
      <c r="U72" s="85"/>
      <c r="V72" s="85"/>
      <c r="W72" s="85"/>
      <c r="X72" s="85"/>
      <c r="Y72" s="85"/>
      <c r="Z72" s="85"/>
      <c r="AA72" s="85"/>
      <c r="AB72" s="85"/>
      <c r="AC72" s="85"/>
      <c r="AD72" s="85"/>
      <c r="AE72" s="56" t="str">
        <f t="shared" si="1"/>
        <v/>
      </c>
    </row>
    <row r="73" spans="2:31" x14ac:dyDescent="0.2">
      <c r="B73" s="55"/>
      <c r="C73" s="85"/>
      <c r="D73" s="85"/>
      <c r="E73" s="85"/>
      <c r="F73" s="86"/>
      <c r="G73" s="86"/>
      <c r="H73" s="86"/>
      <c r="I73" s="86"/>
      <c r="J73" s="86"/>
      <c r="K73" s="86"/>
      <c r="L73" s="85"/>
      <c r="M73" s="85"/>
      <c r="N73" s="85"/>
      <c r="O73" s="85"/>
      <c r="P73" s="85"/>
      <c r="Q73" s="85"/>
      <c r="R73" s="85"/>
      <c r="S73" s="85"/>
      <c r="T73" s="85"/>
      <c r="U73" s="85"/>
      <c r="V73" s="85"/>
      <c r="W73" s="85"/>
      <c r="X73" s="85"/>
      <c r="Y73" s="85"/>
      <c r="Z73" s="85"/>
      <c r="AA73" s="85"/>
      <c r="AB73" s="85"/>
      <c r="AC73" s="85"/>
      <c r="AD73" s="85"/>
      <c r="AE73" s="56" t="str">
        <f t="shared" si="1"/>
        <v/>
      </c>
    </row>
    <row r="74" spans="2:31" x14ac:dyDescent="0.2">
      <c r="B74" s="55"/>
      <c r="C74" s="85"/>
      <c r="D74" s="85"/>
      <c r="E74" s="85"/>
      <c r="F74" s="86"/>
      <c r="G74" s="86"/>
      <c r="H74" s="86"/>
      <c r="I74" s="86"/>
      <c r="J74" s="86"/>
      <c r="K74" s="86"/>
      <c r="L74" s="85"/>
      <c r="M74" s="85"/>
      <c r="N74" s="85"/>
      <c r="O74" s="85"/>
      <c r="P74" s="85"/>
      <c r="Q74" s="85"/>
      <c r="R74" s="85"/>
      <c r="S74" s="85"/>
      <c r="T74" s="85"/>
      <c r="U74" s="85"/>
      <c r="V74" s="85"/>
      <c r="W74" s="85"/>
      <c r="X74" s="85"/>
      <c r="Y74" s="85"/>
      <c r="Z74" s="85"/>
      <c r="AA74" s="85"/>
      <c r="AB74" s="85"/>
      <c r="AC74" s="85"/>
      <c r="AD74" s="85"/>
      <c r="AE74" s="56" t="str">
        <f t="shared" si="1"/>
        <v/>
      </c>
    </row>
    <row r="75" spans="2:31" x14ac:dyDescent="0.2">
      <c r="B75" s="55"/>
      <c r="C75" s="85"/>
      <c r="D75" s="85"/>
      <c r="E75" s="85"/>
      <c r="F75" s="86"/>
      <c r="G75" s="86"/>
      <c r="H75" s="86"/>
      <c r="I75" s="86"/>
      <c r="J75" s="86"/>
      <c r="K75" s="86"/>
      <c r="L75" s="85"/>
      <c r="M75" s="85"/>
      <c r="N75" s="85"/>
      <c r="O75" s="85"/>
      <c r="P75" s="85"/>
      <c r="Q75" s="85"/>
      <c r="R75" s="85"/>
      <c r="S75" s="85"/>
      <c r="T75" s="85"/>
      <c r="U75" s="85"/>
      <c r="V75" s="85"/>
      <c r="W75" s="85"/>
      <c r="X75" s="85"/>
      <c r="Y75" s="85"/>
      <c r="Z75" s="85"/>
      <c r="AA75" s="85"/>
      <c r="AB75" s="85"/>
      <c r="AC75" s="85"/>
      <c r="AD75" s="85"/>
      <c r="AE75" s="56" t="str">
        <f t="shared" si="1"/>
        <v/>
      </c>
    </row>
    <row r="76" spans="2:31" x14ac:dyDescent="0.2">
      <c r="B76" s="55"/>
      <c r="C76" s="85"/>
      <c r="D76" s="85"/>
      <c r="E76" s="85"/>
      <c r="F76" s="86"/>
      <c r="G76" s="86"/>
      <c r="H76" s="86"/>
      <c r="I76" s="86"/>
      <c r="J76" s="86"/>
      <c r="K76" s="86"/>
      <c r="L76" s="85"/>
      <c r="M76" s="85"/>
      <c r="N76" s="85"/>
      <c r="O76" s="85"/>
      <c r="P76" s="85"/>
      <c r="Q76" s="85"/>
      <c r="R76" s="85"/>
      <c r="S76" s="85"/>
      <c r="T76" s="85"/>
      <c r="U76" s="85"/>
      <c r="V76" s="85"/>
      <c r="W76" s="85"/>
      <c r="X76" s="85"/>
      <c r="Y76" s="85"/>
      <c r="Z76" s="85"/>
      <c r="AA76" s="85"/>
      <c r="AB76" s="85"/>
      <c r="AC76" s="85"/>
      <c r="AD76" s="85"/>
      <c r="AE76" s="56" t="str">
        <f t="shared" si="1"/>
        <v/>
      </c>
    </row>
    <row r="77" spans="2:31" x14ac:dyDescent="0.2">
      <c r="B77" s="55"/>
      <c r="C77" s="85"/>
      <c r="D77" s="85"/>
      <c r="E77" s="85"/>
      <c r="F77" s="86"/>
      <c r="G77" s="86"/>
      <c r="H77" s="86"/>
      <c r="I77" s="86"/>
      <c r="J77" s="86"/>
      <c r="K77" s="86"/>
      <c r="L77" s="85"/>
      <c r="M77" s="85"/>
      <c r="N77" s="85"/>
      <c r="O77" s="85"/>
      <c r="P77" s="85"/>
      <c r="Q77" s="85"/>
      <c r="R77" s="85"/>
      <c r="S77" s="85"/>
      <c r="T77" s="85"/>
      <c r="U77" s="85"/>
      <c r="V77" s="85"/>
      <c r="W77" s="85"/>
      <c r="X77" s="85"/>
      <c r="Y77" s="85"/>
      <c r="Z77" s="85"/>
      <c r="AA77" s="85"/>
      <c r="AB77" s="85"/>
      <c r="AC77" s="85"/>
      <c r="AD77" s="85"/>
      <c r="AE77" s="56" t="str">
        <f t="shared" si="1"/>
        <v/>
      </c>
    </row>
    <row r="78" spans="2:31" x14ac:dyDescent="0.2">
      <c r="B78" s="55"/>
      <c r="C78" s="85"/>
      <c r="D78" s="85"/>
      <c r="E78" s="85"/>
      <c r="F78" s="86"/>
      <c r="G78" s="86"/>
      <c r="H78" s="86"/>
      <c r="I78" s="86"/>
      <c r="J78" s="86"/>
      <c r="K78" s="86"/>
      <c r="L78" s="85"/>
      <c r="M78" s="85"/>
      <c r="N78" s="85"/>
      <c r="O78" s="85"/>
      <c r="P78" s="85"/>
      <c r="Q78" s="85"/>
      <c r="R78" s="85"/>
      <c r="S78" s="85"/>
      <c r="T78" s="85"/>
      <c r="U78" s="85"/>
      <c r="V78" s="85"/>
      <c r="W78" s="85"/>
      <c r="X78" s="85"/>
      <c r="Y78" s="85"/>
      <c r="Z78" s="85"/>
      <c r="AA78" s="85"/>
      <c r="AB78" s="85"/>
      <c r="AC78" s="85"/>
      <c r="AD78" s="85"/>
      <c r="AE78" s="56" t="str">
        <f t="shared" si="1"/>
        <v/>
      </c>
    </row>
    <row r="79" spans="2:31" x14ac:dyDescent="0.2">
      <c r="B79" s="55"/>
      <c r="C79" s="85"/>
      <c r="D79" s="85"/>
      <c r="E79" s="85"/>
      <c r="F79" s="86"/>
      <c r="G79" s="86"/>
      <c r="H79" s="86"/>
      <c r="I79" s="86"/>
      <c r="J79" s="86"/>
      <c r="K79" s="86"/>
      <c r="L79" s="85"/>
      <c r="M79" s="85"/>
      <c r="N79" s="85"/>
      <c r="O79" s="85"/>
      <c r="P79" s="85"/>
      <c r="Q79" s="85"/>
      <c r="R79" s="85"/>
      <c r="S79" s="85"/>
      <c r="T79" s="85"/>
      <c r="U79" s="85"/>
      <c r="V79" s="85"/>
      <c r="W79" s="85"/>
      <c r="X79" s="85"/>
      <c r="Y79" s="85"/>
      <c r="Z79" s="85"/>
      <c r="AA79" s="85"/>
      <c r="AB79" s="85"/>
      <c r="AC79" s="85"/>
      <c r="AD79" s="85"/>
      <c r="AE79" s="56" t="str">
        <f t="shared" si="1"/>
        <v/>
      </c>
    </row>
    <row r="80" spans="2:31" x14ac:dyDescent="0.2">
      <c r="B80" s="55"/>
      <c r="C80" s="85"/>
      <c r="D80" s="85"/>
      <c r="E80" s="85"/>
      <c r="F80" s="86"/>
      <c r="G80" s="86"/>
      <c r="H80" s="86"/>
      <c r="I80" s="86"/>
      <c r="J80" s="86"/>
      <c r="K80" s="86"/>
      <c r="L80" s="85"/>
      <c r="M80" s="85"/>
      <c r="N80" s="85"/>
      <c r="O80" s="85"/>
      <c r="P80" s="85"/>
      <c r="Q80" s="85"/>
      <c r="R80" s="85"/>
      <c r="S80" s="85"/>
      <c r="T80" s="85"/>
      <c r="U80" s="85"/>
      <c r="V80" s="85"/>
      <c r="W80" s="85"/>
      <c r="X80" s="85"/>
      <c r="Y80" s="85"/>
      <c r="Z80" s="85"/>
      <c r="AA80" s="85"/>
      <c r="AB80" s="85"/>
      <c r="AC80" s="85"/>
      <c r="AD80" s="85"/>
      <c r="AE80" s="56" t="str">
        <f t="shared" si="1"/>
        <v/>
      </c>
    </row>
    <row r="81" spans="2:31" x14ac:dyDescent="0.2">
      <c r="B81" s="55"/>
      <c r="C81" s="85"/>
      <c r="D81" s="85"/>
      <c r="E81" s="85"/>
      <c r="F81" s="86"/>
      <c r="G81" s="86"/>
      <c r="H81" s="86"/>
      <c r="I81" s="86"/>
      <c r="J81" s="86"/>
      <c r="K81" s="86"/>
      <c r="L81" s="85"/>
      <c r="M81" s="85"/>
      <c r="N81" s="85"/>
      <c r="O81" s="85"/>
      <c r="P81" s="85"/>
      <c r="Q81" s="85"/>
      <c r="R81" s="85"/>
      <c r="S81" s="85"/>
      <c r="T81" s="85"/>
      <c r="U81" s="85"/>
      <c r="V81" s="85"/>
      <c r="W81" s="85"/>
      <c r="X81" s="85"/>
      <c r="Y81" s="85"/>
      <c r="Z81" s="85"/>
      <c r="AA81" s="85"/>
      <c r="AB81" s="85"/>
      <c r="AC81" s="85"/>
      <c r="AD81" s="85"/>
      <c r="AE81" s="56" t="str">
        <f t="shared" si="1"/>
        <v/>
      </c>
    </row>
    <row r="82" spans="2:31" x14ac:dyDescent="0.2">
      <c r="B82" s="55"/>
      <c r="C82" s="85"/>
      <c r="D82" s="85"/>
      <c r="E82" s="85"/>
      <c r="F82" s="86"/>
      <c r="G82" s="86"/>
      <c r="H82" s="86"/>
      <c r="I82" s="86"/>
      <c r="J82" s="86"/>
      <c r="K82" s="86"/>
      <c r="L82" s="85"/>
      <c r="M82" s="85"/>
      <c r="N82" s="85"/>
      <c r="O82" s="85"/>
      <c r="P82" s="85"/>
      <c r="Q82" s="85"/>
      <c r="R82" s="85"/>
      <c r="S82" s="85"/>
      <c r="T82" s="85"/>
      <c r="U82" s="85"/>
      <c r="V82" s="85"/>
      <c r="W82" s="85"/>
      <c r="X82" s="85"/>
      <c r="Y82" s="85"/>
      <c r="Z82" s="85"/>
      <c r="AA82" s="85"/>
      <c r="AB82" s="85"/>
      <c r="AC82" s="85"/>
      <c r="AD82" s="85"/>
      <c r="AE82" s="56" t="str">
        <f t="shared" si="1"/>
        <v/>
      </c>
    </row>
    <row r="83" spans="2:31" x14ac:dyDescent="0.2">
      <c r="B83" s="55"/>
      <c r="C83" s="85"/>
      <c r="D83" s="85"/>
      <c r="E83" s="85"/>
      <c r="F83" s="86"/>
      <c r="G83" s="86"/>
      <c r="H83" s="86"/>
      <c r="I83" s="86"/>
      <c r="J83" s="86"/>
      <c r="K83" s="86"/>
      <c r="L83" s="85"/>
      <c r="M83" s="85"/>
      <c r="N83" s="85"/>
      <c r="O83" s="85"/>
      <c r="P83" s="85"/>
      <c r="Q83" s="85"/>
      <c r="R83" s="85"/>
      <c r="S83" s="85"/>
      <c r="T83" s="85"/>
      <c r="U83" s="85"/>
      <c r="V83" s="85"/>
      <c r="W83" s="85"/>
      <c r="X83" s="85"/>
      <c r="Y83" s="85"/>
      <c r="Z83" s="85"/>
      <c r="AA83" s="85"/>
      <c r="AB83" s="85"/>
      <c r="AC83" s="85"/>
      <c r="AD83" s="85"/>
      <c r="AE83" s="56" t="str">
        <f t="shared" si="1"/>
        <v/>
      </c>
    </row>
    <row r="84" spans="2:31" x14ac:dyDescent="0.2">
      <c r="B84" s="55"/>
      <c r="C84" s="85"/>
      <c r="D84" s="85"/>
      <c r="E84" s="85"/>
      <c r="F84" s="86"/>
      <c r="G84" s="86"/>
      <c r="H84" s="86"/>
      <c r="I84" s="86"/>
      <c r="J84" s="86"/>
      <c r="K84" s="86"/>
      <c r="L84" s="85"/>
      <c r="M84" s="85"/>
      <c r="N84" s="85"/>
      <c r="O84" s="85"/>
      <c r="P84" s="85"/>
      <c r="Q84" s="85"/>
      <c r="R84" s="85"/>
      <c r="S84" s="85"/>
      <c r="T84" s="85"/>
      <c r="U84" s="85"/>
      <c r="V84" s="85"/>
      <c r="W84" s="85"/>
      <c r="X84" s="85"/>
      <c r="Y84" s="85"/>
      <c r="Z84" s="85"/>
      <c r="AA84" s="85"/>
      <c r="AB84" s="85"/>
      <c r="AC84" s="85"/>
      <c r="AD84" s="85"/>
      <c r="AE84" s="56" t="str">
        <f t="shared" si="1"/>
        <v/>
      </c>
    </row>
    <row r="85" spans="2:31" x14ac:dyDescent="0.2">
      <c r="B85" s="55"/>
      <c r="C85" s="85"/>
      <c r="D85" s="85"/>
      <c r="E85" s="85"/>
      <c r="F85" s="86"/>
      <c r="G85" s="86"/>
      <c r="H85" s="86"/>
      <c r="I85" s="86"/>
      <c r="J85" s="86"/>
      <c r="K85" s="86"/>
      <c r="L85" s="85"/>
      <c r="M85" s="85"/>
      <c r="N85" s="85"/>
      <c r="O85" s="85"/>
      <c r="P85" s="85"/>
      <c r="Q85" s="85"/>
      <c r="R85" s="85"/>
      <c r="S85" s="85"/>
      <c r="T85" s="85"/>
      <c r="U85" s="85"/>
      <c r="V85" s="85"/>
      <c r="W85" s="85"/>
      <c r="X85" s="85"/>
      <c r="Y85" s="85"/>
      <c r="Z85" s="85"/>
      <c r="AA85" s="85"/>
      <c r="AB85" s="85"/>
      <c r="AC85" s="85"/>
      <c r="AD85" s="85"/>
      <c r="AE85" s="56" t="str">
        <f t="shared" si="1"/>
        <v/>
      </c>
    </row>
    <row r="86" spans="2:31" x14ac:dyDescent="0.2">
      <c r="B86" s="55"/>
      <c r="C86" s="85"/>
      <c r="D86" s="85"/>
      <c r="E86" s="85"/>
      <c r="F86" s="86"/>
      <c r="G86" s="86"/>
      <c r="H86" s="86"/>
      <c r="I86" s="86"/>
      <c r="J86" s="86"/>
      <c r="K86" s="86"/>
      <c r="L86" s="85"/>
      <c r="M86" s="85"/>
      <c r="N86" s="85"/>
      <c r="O86" s="85"/>
      <c r="P86" s="85"/>
      <c r="Q86" s="85"/>
      <c r="R86" s="85"/>
      <c r="S86" s="85"/>
      <c r="T86" s="85"/>
      <c r="U86" s="85"/>
      <c r="V86" s="85"/>
      <c r="W86" s="85"/>
      <c r="X86" s="85"/>
      <c r="Y86" s="85"/>
      <c r="Z86" s="85"/>
      <c r="AA86" s="85"/>
      <c r="AB86" s="85"/>
      <c r="AC86" s="85"/>
      <c r="AD86" s="85"/>
      <c r="AE86" s="56" t="str">
        <f t="shared" si="1"/>
        <v/>
      </c>
    </row>
    <row r="87" spans="2:31" x14ac:dyDescent="0.2">
      <c r="B87" s="55"/>
      <c r="C87" s="85"/>
      <c r="D87" s="85"/>
      <c r="E87" s="85"/>
      <c r="F87" s="86"/>
      <c r="G87" s="86"/>
      <c r="H87" s="86"/>
      <c r="I87" s="86"/>
      <c r="J87" s="86"/>
      <c r="K87" s="86"/>
      <c r="L87" s="85"/>
      <c r="M87" s="85"/>
      <c r="N87" s="85"/>
      <c r="O87" s="85"/>
      <c r="P87" s="85"/>
      <c r="Q87" s="85"/>
      <c r="R87" s="85"/>
      <c r="S87" s="85"/>
      <c r="T87" s="85"/>
      <c r="U87" s="85"/>
      <c r="V87" s="85"/>
      <c r="W87" s="85"/>
      <c r="X87" s="85"/>
      <c r="Y87" s="85"/>
      <c r="Z87" s="85"/>
      <c r="AA87" s="85"/>
      <c r="AB87" s="85"/>
      <c r="AC87" s="85"/>
      <c r="AD87" s="85"/>
      <c r="AE87" s="56" t="str">
        <f t="shared" si="1"/>
        <v/>
      </c>
    </row>
    <row r="88" spans="2:31" x14ac:dyDescent="0.2">
      <c r="B88" s="55"/>
      <c r="C88" s="85"/>
      <c r="D88" s="85"/>
      <c r="E88" s="85"/>
      <c r="F88" s="86"/>
      <c r="G88" s="86"/>
      <c r="H88" s="86"/>
      <c r="I88" s="86"/>
      <c r="J88" s="86"/>
      <c r="K88" s="86"/>
      <c r="L88" s="85"/>
      <c r="M88" s="85"/>
      <c r="N88" s="85"/>
      <c r="O88" s="85"/>
      <c r="P88" s="85"/>
      <c r="Q88" s="85"/>
      <c r="R88" s="85"/>
      <c r="S88" s="85"/>
      <c r="T88" s="85"/>
      <c r="U88" s="85"/>
      <c r="V88" s="85"/>
      <c r="W88" s="85"/>
      <c r="X88" s="85"/>
      <c r="Y88" s="85"/>
      <c r="Z88" s="85"/>
      <c r="AA88" s="85"/>
      <c r="AB88" s="85"/>
      <c r="AC88" s="85"/>
      <c r="AD88" s="85"/>
      <c r="AE88" s="56" t="str">
        <f t="shared" si="1"/>
        <v/>
      </c>
    </row>
    <row r="89" spans="2:31" x14ac:dyDescent="0.2">
      <c r="B89" s="55"/>
      <c r="C89" s="85"/>
      <c r="D89" s="85"/>
      <c r="E89" s="85"/>
      <c r="F89" s="86"/>
      <c r="G89" s="86"/>
      <c r="H89" s="86"/>
      <c r="I89" s="86"/>
      <c r="J89" s="86"/>
      <c r="K89" s="86"/>
      <c r="L89" s="85"/>
      <c r="M89" s="85"/>
      <c r="N89" s="85"/>
      <c r="O89" s="85"/>
      <c r="P89" s="85"/>
      <c r="Q89" s="85"/>
      <c r="R89" s="85"/>
      <c r="S89" s="85"/>
      <c r="T89" s="85"/>
      <c r="U89" s="85"/>
      <c r="V89" s="85"/>
      <c r="W89" s="85"/>
      <c r="X89" s="85"/>
      <c r="Y89" s="85"/>
      <c r="Z89" s="85"/>
      <c r="AA89" s="85"/>
      <c r="AB89" s="85"/>
      <c r="AC89" s="85"/>
      <c r="AD89" s="85"/>
      <c r="AE89" s="56" t="str">
        <f t="shared" si="1"/>
        <v/>
      </c>
    </row>
    <row r="90" spans="2:31" x14ac:dyDescent="0.2">
      <c r="B90" s="55"/>
      <c r="C90" s="85"/>
      <c r="D90" s="85"/>
      <c r="E90" s="85"/>
      <c r="F90" s="86"/>
      <c r="G90" s="86"/>
      <c r="H90" s="86"/>
      <c r="I90" s="86"/>
      <c r="J90" s="86"/>
      <c r="K90" s="86"/>
      <c r="L90" s="85"/>
      <c r="M90" s="85"/>
      <c r="N90" s="85"/>
      <c r="O90" s="85"/>
      <c r="P90" s="85"/>
      <c r="Q90" s="85"/>
      <c r="R90" s="85"/>
      <c r="S90" s="85"/>
      <c r="T90" s="85"/>
      <c r="U90" s="85"/>
      <c r="V90" s="85"/>
      <c r="W90" s="85"/>
      <c r="X90" s="85"/>
      <c r="Y90" s="85"/>
      <c r="Z90" s="85"/>
      <c r="AA90" s="85"/>
      <c r="AB90" s="85"/>
      <c r="AC90" s="85"/>
      <c r="AD90" s="85"/>
      <c r="AE90" s="56" t="str">
        <f t="shared" si="1"/>
        <v/>
      </c>
    </row>
    <row r="91" spans="2:31" x14ac:dyDescent="0.2">
      <c r="B91" s="55"/>
      <c r="C91" s="85"/>
      <c r="D91" s="85"/>
      <c r="E91" s="85"/>
      <c r="F91" s="86"/>
      <c r="G91" s="86"/>
      <c r="H91" s="86"/>
      <c r="I91" s="86"/>
      <c r="J91" s="86"/>
      <c r="K91" s="86"/>
      <c r="L91" s="85"/>
      <c r="M91" s="85"/>
      <c r="N91" s="85"/>
      <c r="O91" s="85"/>
      <c r="P91" s="85"/>
      <c r="Q91" s="85"/>
      <c r="R91" s="85"/>
      <c r="S91" s="85"/>
      <c r="T91" s="85"/>
      <c r="U91" s="85"/>
      <c r="V91" s="85"/>
      <c r="W91" s="85"/>
      <c r="X91" s="85"/>
      <c r="Y91" s="85"/>
      <c r="Z91" s="85"/>
      <c r="AA91" s="85"/>
      <c r="AB91" s="85"/>
      <c r="AC91" s="85"/>
      <c r="AD91" s="85"/>
      <c r="AE91" s="56" t="str">
        <f t="shared" si="1"/>
        <v/>
      </c>
    </row>
    <row r="92" spans="2:31" x14ac:dyDescent="0.2">
      <c r="B92" s="55"/>
      <c r="C92" s="85"/>
      <c r="D92" s="85"/>
      <c r="E92" s="85"/>
      <c r="F92" s="86"/>
      <c r="G92" s="86"/>
      <c r="H92" s="86"/>
      <c r="I92" s="86"/>
      <c r="J92" s="86"/>
      <c r="K92" s="86"/>
      <c r="L92" s="85"/>
      <c r="M92" s="85"/>
      <c r="N92" s="85"/>
      <c r="O92" s="85"/>
      <c r="P92" s="85"/>
      <c r="Q92" s="85"/>
      <c r="R92" s="85"/>
      <c r="S92" s="85"/>
      <c r="T92" s="85"/>
      <c r="U92" s="85"/>
      <c r="V92" s="85"/>
      <c r="W92" s="85"/>
      <c r="X92" s="85"/>
      <c r="Y92" s="85"/>
      <c r="Z92" s="85"/>
      <c r="AA92" s="85"/>
      <c r="AB92" s="85"/>
      <c r="AC92" s="85"/>
      <c r="AD92" s="85"/>
      <c r="AE92" s="56" t="str">
        <f t="shared" si="1"/>
        <v/>
      </c>
    </row>
    <row r="93" spans="2:31" x14ac:dyDescent="0.2">
      <c r="B93" s="55"/>
      <c r="C93" s="85"/>
      <c r="D93" s="85"/>
      <c r="E93" s="85"/>
      <c r="F93" s="86"/>
      <c r="G93" s="86"/>
      <c r="H93" s="86"/>
      <c r="I93" s="86"/>
      <c r="J93" s="86"/>
      <c r="K93" s="86"/>
      <c r="L93" s="85"/>
      <c r="M93" s="85"/>
      <c r="N93" s="85"/>
      <c r="O93" s="85"/>
      <c r="P93" s="85"/>
      <c r="Q93" s="85"/>
      <c r="R93" s="85"/>
      <c r="S93" s="85"/>
      <c r="T93" s="85"/>
      <c r="U93" s="85"/>
      <c r="V93" s="85"/>
      <c r="W93" s="85"/>
      <c r="X93" s="85"/>
      <c r="Y93" s="85"/>
      <c r="Z93" s="85"/>
      <c r="AA93" s="85"/>
      <c r="AB93" s="85"/>
      <c r="AC93" s="85"/>
      <c r="AD93" s="85"/>
      <c r="AE93" s="56" t="str">
        <f t="shared" si="1"/>
        <v/>
      </c>
    </row>
    <row r="94" spans="2:31" x14ac:dyDescent="0.2">
      <c r="B94" s="55"/>
      <c r="C94" s="85"/>
      <c r="D94" s="85"/>
      <c r="E94" s="85"/>
      <c r="F94" s="86"/>
      <c r="G94" s="86"/>
      <c r="H94" s="86"/>
      <c r="I94" s="86"/>
      <c r="J94" s="86"/>
      <c r="K94" s="86"/>
      <c r="L94" s="85"/>
      <c r="M94" s="85"/>
      <c r="N94" s="85"/>
      <c r="O94" s="85"/>
      <c r="P94" s="85"/>
      <c r="Q94" s="85"/>
      <c r="R94" s="85"/>
      <c r="S94" s="85"/>
      <c r="T94" s="85"/>
      <c r="U94" s="85"/>
      <c r="V94" s="85"/>
      <c r="W94" s="85"/>
      <c r="X94" s="85"/>
      <c r="Y94" s="85"/>
      <c r="Z94" s="85"/>
      <c r="AA94" s="85"/>
      <c r="AB94" s="85"/>
      <c r="AC94" s="85"/>
      <c r="AD94" s="85"/>
      <c r="AE94" s="56" t="str">
        <f t="shared" si="1"/>
        <v/>
      </c>
    </row>
    <row r="95" spans="2:31" x14ac:dyDescent="0.2">
      <c r="B95" s="55"/>
      <c r="C95" s="85"/>
      <c r="D95" s="85"/>
      <c r="E95" s="85"/>
      <c r="F95" s="86"/>
      <c r="G95" s="86"/>
      <c r="H95" s="86"/>
      <c r="I95" s="86"/>
      <c r="J95" s="86"/>
      <c r="K95" s="86"/>
      <c r="L95" s="85"/>
      <c r="M95" s="85"/>
      <c r="N95" s="85"/>
      <c r="O95" s="85"/>
      <c r="P95" s="85"/>
      <c r="Q95" s="85"/>
      <c r="R95" s="85"/>
      <c r="S95" s="85"/>
      <c r="T95" s="85"/>
      <c r="U95" s="85"/>
      <c r="V95" s="85"/>
      <c r="W95" s="85"/>
      <c r="X95" s="85"/>
      <c r="Y95" s="85"/>
      <c r="Z95" s="85"/>
      <c r="AA95" s="85"/>
      <c r="AB95" s="85"/>
      <c r="AC95" s="85"/>
      <c r="AD95" s="85"/>
      <c r="AE95" s="56" t="str">
        <f t="shared" si="1"/>
        <v/>
      </c>
    </row>
    <row r="96" spans="2:31" x14ac:dyDescent="0.2">
      <c r="B96" s="55"/>
      <c r="C96" s="85"/>
      <c r="D96" s="85"/>
      <c r="E96" s="85"/>
      <c r="F96" s="86"/>
      <c r="G96" s="86"/>
      <c r="H96" s="86"/>
      <c r="I96" s="86"/>
      <c r="J96" s="86"/>
      <c r="K96" s="86"/>
      <c r="L96" s="85"/>
      <c r="M96" s="85"/>
      <c r="N96" s="85"/>
      <c r="O96" s="85"/>
      <c r="P96" s="85"/>
      <c r="Q96" s="85"/>
      <c r="R96" s="85"/>
      <c r="S96" s="85"/>
      <c r="T96" s="85"/>
      <c r="U96" s="85"/>
      <c r="V96" s="85"/>
      <c r="W96" s="85"/>
      <c r="X96" s="85"/>
      <c r="Y96" s="85"/>
      <c r="Z96" s="85"/>
      <c r="AA96" s="85"/>
      <c r="AB96" s="85"/>
      <c r="AC96" s="85"/>
      <c r="AD96" s="85"/>
      <c r="AE96" s="56" t="str">
        <f t="shared" si="1"/>
        <v/>
      </c>
    </row>
    <row r="97" spans="2:31" x14ac:dyDescent="0.2">
      <c r="B97" s="55"/>
      <c r="C97" s="85"/>
      <c r="D97" s="85"/>
      <c r="E97" s="85"/>
      <c r="F97" s="86"/>
      <c r="G97" s="86"/>
      <c r="H97" s="86"/>
      <c r="I97" s="86"/>
      <c r="J97" s="86"/>
      <c r="K97" s="86"/>
      <c r="L97" s="85"/>
      <c r="M97" s="85"/>
      <c r="N97" s="85"/>
      <c r="O97" s="85"/>
      <c r="P97" s="85"/>
      <c r="Q97" s="85"/>
      <c r="R97" s="85"/>
      <c r="S97" s="85"/>
      <c r="T97" s="85"/>
      <c r="U97" s="85"/>
      <c r="V97" s="85"/>
      <c r="W97" s="85"/>
      <c r="X97" s="85"/>
      <c r="Y97" s="85"/>
      <c r="Z97" s="85"/>
      <c r="AA97" s="85"/>
      <c r="AB97" s="85"/>
      <c r="AC97" s="85"/>
      <c r="AD97" s="85"/>
      <c r="AE97" s="56" t="str">
        <f t="shared" si="1"/>
        <v/>
      </c>
    </row>
    <row r="98" spans="2:31" x14ac:dyDescent="0.2">
      <c r="B98" s="55"/>
      <c r="C98" s="85"/>
      <c r="D98" s="85"/>
      <c r="E98" s="85"/>
      <c r="F98" s="86"/>
      <c r="G98" s="86"/>
      <c r="H98" s="86"/>
      <c r="I98" s="86"/>
      <c r="J98" s="86"/>
      <c r="K98" s="86"/>
      <c r="L98" s="85"/>
      <c r="M98" s="85"/>
      <c r="N98" s="85"/>
      <c r="O98" s="85"/>
      <c r="P98" s="85"/>
      <c r="Q98" s="85"/>
      <c r="R98" s="85"/>
      <c r="S98" s="85"/>
      <c r="T98" s="85"/>
      <c r="U98" s="85"/>
      <c r="V98" s="85"/>
      <c r="W98" s="85"/>
      <c r="X98" s="85"/>
      <c r="Y98" s="85"/>
      <c r="Z98" s="85"/>
      <c r="AA98" s="85"/>
      <c r="AB98" s="85"/>
      <c r="AC98" s="85"/>
      <c r="AD98" s="85"/>
      <c r="AE98" s="56" t="str">
        <f t="shared" si="1"/>
        <v/>
      </c>
    </row>
    <row r="99" spans="2:31" x14ac:dyDescent="0.2">
      <c r="B99" s="55"/>
      <c r="C99" s="85"/>
      <c r="D99" s="85"/>
      <c r="E99" s="85"/>
      <c r="F99" s="86"/>
      <c r="G99" s="86"/>
      <c r="H99" s="86"/>
      <c r="I99" s="86"/>
      <c r="J99" s="86"/>
      <c r="K99" s="86"/>
      <c r="L99" s="85"/>
      <c r="M99" s="85"/>
      <c r="N99" s="85"/>
      <c r="O99" s="85"/>
      <c r="P99" s="85"/>
      <c r="Q99" s="85"/>
      <c r="R99" s="85"/>
      <c r="S99" s="85"/>
      <c r="T99" s="85"/>
      <c r="U99" s="85"/>
      <c r="V99" s="85"/>
      <c r="W99" s="85"/>
      <c r="X99" s="85"/>
      <c r="Y99" s="85"/>
      <c r="Z99" s="85"/>
      <c r="AA99" s="85"/>
      <c r="AB99" s="85"/>
      <c r="AC99" s="85"/>
      <c r="AD99" s="85"/>
      <c r="AE99" s="56" t="str">
        <f t="shared" si="1"/>
        <v/>
      </c>
    </row>
    <row r="100" spans="2:31" x14ac:dyDescent="0.2">
      <c r="B100" s="55"/>
      <c r="C100" s="85"/>
      <c r="D100" s="85"/>
      <c r="E100" s="85"/>
      <c r="F100" s="86"/>
      <c r="G100" s="86"/>
      <c r="H100" s="86"/>
      <c r="I100" s="86"/>
      <c r="J100" s="86"/>
      <c r="K100" s="86"/>
      <c r="L100" s="85"/>
      <c r="M100" s="85"/>
      <c r="N100" s="85"/>
      <c r="O100" s="85"/>
      <c r="P100" s="85"/>
      <c r="Q100" s="85"/>
      <c r="R100" s="85"/>
      <c r="S100" s="85"/>
      <c r="T100" s="85"/>
      <c r="U100" s="85"/>
      <c r="V100" s="85"/>
      <c r="W100" s="85"/>
      <c r="X100" s="85"/>
      <c r="Y100" s="85"/>
      <c r="Z100" s="85"/>
      <c r="AA100" s="85"/>
      <c r="AB100" s="85"/>
      <c r="AC100" s="85"/>
      <c r="AD100" s="85"/>
      <c r="AE100" s="56" t="str">
        <f t="shared" si="1"/>
        <v/>
      </c>
    </row>
    <row r="101" spans="2:31" x14ac:dyDescent="0.2">
      <c r="B101" s="55"/>
      <c r="C101" s="85"/>
      <c r="D101" s="85"/>
      <c r="E101" s="85"/>
      <c r="F101" s="86"/>
      <c r="G101" s="86"/>
      <c r="H101" s="86"/>
      <c r="I101" s="86"/>
      <c r="J101" s="86"/>
      <c r="K101" s="86"/>
      <c r="L101" s="85"/>
      <c r="M101" s="85"/>
      <c r="N101" s="85"/>
      <c r="O101" s="85"/>
      <c r="P101" s="85"/>
      <c r="Q101" s="85"/>
      <c r="R101" s="85"/>
      <c r="S101" s="85"/>
      <c r="T101" s="85"/>
      <c r="U101" s="85"/>
      <c r="V101" s="85"/>
      <c r="W101" s="85"/>
      <c r="X101" s="85"/>
      <c r="Y101" s="85"/>
      <c r="Z101" s="85"/>
      <c r="AA101" s="85"/>
      <c r="AB101" s="85"/>
      <c r="AC101" s="85"/>
      <c r="AD101" s="85"/>
      <c r="AE101" s="56" t="str">
        <f t="shared" si="1"/>
        <v/>
      </c>
    </row>
    <row r="102" spans="2:31" x14ac:dyDescent="0.2">
      <c r="B102" s="55"/>
      <c r="C102" s="85"/>
      <c r="D102" s="85"/>
      <c r="E102" s="85"/>
      <c r="F102" s="86"/>
      <c r="G102" s="86"/>
      <c r="H102" s="86"/>
      <c r="I102" s="86"/>
      <c r="J102" s="86"/>
      <c r="K102" s="86"/>
      <c r="L102" s="85"/>
      <c r="M102" s="85"/>
      <c r="N102" s="85"/>
      <c r="O102" s="85"/>
      <c r="P102" s="85"/>
      <c r="Q102" s="85"/>
      <c r="R102" s="85"/>
      <c r="S102" s="85"/>
      <c r="T102" s="85"/>
      <c r="U102" s="85"/>
      <c r="V102" s="85"/>
      <c r="W102" s="85"/>
      <c r="X102" s="85"/>
      <c r="Y102" s="85"/>
      <c r="Z102" s="85"/>
      <c r="AA102" s="85"/>
      <c r="AB102" s="85"/>
      <c r="AC102" s="85"/>
      <c r="AD102" s="85"/>
      <c r="AE102" s="56" t="str">
        <f t="shared" si="1"/>
        <v/>
      </c>
    </row>
    <row r="103" spans="2:31" x14ac:dyDescent="0.2">
      <c r="B103" s="55"/>
      <c r="C103" s="85"/>
      <c r="D103" s="85"/>
      <c r="E103" s="85"/>
      <c r="F103" s="86"/>
      <c r="G103" s="86"/>
      <c r="H103" s="86"/>
      <c r="I103" s="86"/>
      <c r="J103" s="86"/>
      <c r="K103" s="86"/>
      <c r="L103" s="85"/>
      <c r="M103" s="85"/>
      <c r="N103" s="85"/>
      <c r="O103" s="85"/>
      <c r="P103" s="85"/>
      <c r="Q103" s="85"/>
      <c r="R103" s="85"/>
      <c r="S103" s="85"/>
      <c r="T103" s="85"/>
      <c r="U103" s="85"/>
      <c r="V103" s="85"/>
      <c r="W103" s="85"/>
      <c r="X103" s="85"/>
      <c r="Y103" s="85"/>
      <c r="Z103" s="85"/>
      <c r="AA103" s="85"/>
      <c r="AB103" s="85"/>
      <c r="AC103" s="85"/>
      <c r="AD103" s="85"/>
      <c r="AE103" s="56" t="str">
        <f t="shared" si="1"/>
        <v/>
      </c>
    </row>
    <row r="104" spans="2:31" x14ac:dyDescent="0.2">
      <c r="B104" s="55"/>
      <c r="C104" s="85"/>
      <c r="D104" s="85"/>
      <c r="E104" s="85"/>
      <c r="F104" s="86"/>
      <c r="G104" s="86"/>
      <c r="H104" s="86"/>
      <c r="I104" s="86"/>
      <c r="J104" s="86"/>
      <c r="K104" s="86"/>
      <c r="L104" s="85"/>
      <c r="M104" s="85"/>
      <c r="N104" s="85"/>
      <c r="O104" s="85"/>
      <c r="P104" s="85"/>
      <c r="Q104" s="85"/>
      <c r="R104" s="85"/>
      <c r="S104" s="85"/>
      <c r="T104" s="85"/>
      <c r="U104" s="85"/>
      <c r="V104" s="85"/>
      <c r="W104" s="85"/>
      <c r="X104" s="85"/>
      <c r="Y104" s="85"/>
      <c r="Z104" s="85"/>
      <c r="AA104" s="85"/>
      <c r="AB104" s="85"/>
      <c r="AC104" s="85"/>
      <c r="AD104" s="85"/>
      <c r="AE104" s="56" t="str">
        <f t="shared" si="1"/>
        <v/>
      </c>
    </row>
    <row r="105" spans="2:31" x14ac:dyDescent="0.2">
      <c r="B105" s="55"/>
      <c r="C105" s="85"/>
      <c r="D105" s="85"/>
      <c r="E105" s="85"/>
      <c r="F105" s="86"/>
      <c r="G105" s="86"/>
      <c r="H105" s="86"/>
      <c r="I105" s="86"/>
      <c r="J105" s="86"/>
      <c r="K105" s="86"/>
      <c r="L105" s="85"/>
      <c r="M105" s="85"/>
      <c r="N105" s="85"/>
      <c r="O105" s="85"/>
      <c r="P105" s="85"/>
      <c r="Q105" s="85"/>
      <c r="R105" s="85"/>
      <c r="S105" s="85"/>
      <c r="T105" s="85"/>
      <c r="U105" s="85"/>
      <c r="V105" s="85"/>
      <c r="W105" s="85"/>
      <c r="X105" s="85"/>
      <c r="Y105" s="85"/>
      <c r="Z105" s="85"/>
      <c r="AA105" s="85"/>
      <c r="AB105" s="85"/>
      <c r="AC105" s="85"/>
      <c r="AD105" s="85"/>
      <c r="AE105" s="56" t="str">
        <f t="shared" si="1"/>
        <v/>
      </c>
    </row>
  </sheetData>
  <sheetProtection algorithmName="SHA-512" hashValue="ZnG1y03geiYfcvksJsyRjf30Z7YUQP5984Q/KTXSY8jVOf+kBLRzQnteEoYB6ae2vtEK+mA5F0fa23XvJYkClw==" saltValue="ymKRN1dCerWeJl5Cfkp8ig==" spinCount="100000" sheet="1" objects="1" scenarios="1"/>
  <mergeCells count="1">
    <mergeCell ref="F3:K3"/>
  </mergeCells>
  <conditionalFormatting sqref="E5:E105">
    <cfRule type="expression" dxfId="6" priority="4">
      <formula>AND(C5="Direct Labour",E5&lt;&gt;"")</formula>
    </cfRule>
    <cfRule type="expression" dxfId="5" priority="7">
      <formula>C5="Direct Labour"</formula>
    </cfRule>
  </conditionalFormatting>
  <conditionalFormatting sqref="D5:D105">
    <cfRule type="expression" dxfId="4" priority="6">
      <formula>AND(C5="Direct Labour",D5="")</formula>
    </cfRule>
  </conditionalFormatting>
  <conditionalFormatting sqref="D5:E105">
    <cfRule type="expression" dxfId="3" priority="5">
      <formula>AND($C5="Subcontractor",D5="")</formula>
    </cfRule>
  </conditionalFormatting>
  <conditionalFormatting sqref="F5:K105">
    <cfRule type="expression" dxfId="2" priority="3">
      <formula>AND(COUNTA($C5:$AD5)&gt;0,F5="")</formula>
    </cfRule>
  </conditionalFormatting>
  <conditionalFormatting sqref="L5:AD105">
    <cfRule type="expression" dxfId="1" priority="2">
      <formula>AND(COUNTA($C5:$K5)&gt;0,COUNTA($L5:$AD5)=0)</formula>
    </cfRule>
  </conditionalFormatting>
  <conditionalFormatting sqref="C5:C105">
    <cfRule type="expression" dxfId="0" priority="1">
      <formula>AND(C5="",COUNTA($F5:$AD5)&gt;0)</formula>
    </cfRule>
  </conditionalFormatting>
  <dataValidations count="3">
    <dataValidation type="list" allowBlank="1" showInputMessage="1" showErrorMessage="1" sqref="C5:C105">
      <formula1>"Direct Labour,Subcontractor"</formula1>
    </dataValidation>
    <dataValidation type="list" allowBlank="1" showInputMessage="1" showErrorMessage="1" sqref="L5:AD105">
      <formula1>"Y"</formula1>
    </dataValidation>
    <dataValidation type="custom" allowBlank="1" showInputMessage="1" showErrorMessage="1" errorTitle="Input Error" error="Value entered must be a number, greater than zero and to no more than two decimal places." sqref="F5:K105">
      <formula1>AND(ISNUMBER(F5),F5&gt;0,OR(IF(ISERROR(FIND(".",F5)),LEN(F5)&gt;0,LEN(MID(F5,FIND(".",F5)+1,25))&lt;3)))</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B2:AI41"/>
  <sheetViews>
    <sheetView zoomScale="90" zoomScaleNormal="90" workbookViewId="0">
      <pane ySplit="5" topLeftCell="A6" activePane="bottomLeft" state="frozen"/>
      <selection pane="bottomLeft" activeCell="H24" sqref="H24:T24"/>
    </sheetView>
  </sheetViews>
  <sheetFormatPr defaultRowHeight="10" x14ac:dyDescent="0.2"/>
  <cols>
    <col min="1" max="1" width="3.77734375" customWidth="1"/>
    <col min="2" max="2" width="34.33203125" customWidth="1"/>
    <col min="3" max="3" width="15.44140625" customWidth="1"/>
    <col min="4" max="4" width="77.6640625" customWidth="1"/>
    <col min="5" max="5" width="35.5546875" customWidth="1"/>
    <col min="6" max="6" width="18.88671875" customWidth="1"/>
    <col min="8" max="20" width="11.5546875" customWidth="1"/>
    <col min="21" max="21" width="3.77734375" customWidth="1"/>
    <col min="22" max="35" width="11.5546875" customWidth="1"/>
  </cols>
  <sheetData>
    <row r="2" spans="2:35" ht="10.5" x14ac:dyDescent="0.2">
      <c r="B2" s="15" t="s">
        <v>245</v>
      </c>
      <c r="C2" s="15"/>
      <c r="D2" s="1"/>
      <c r="E2" s="1"/>
      <c r="F2" s="1"/>
      <c r="G2" s="1"/>
    </row>
    <row r="3" spans="2:35" ht="20.5" x14ac:dyDescent="0.2">
      <c r="B3" s="1"/>
      <c r="C3" s="1"/>
      <c r="D3" s="1"/>
      <c r="E3" s="1"/>
      <c r="F3" s="1"/>
      <c r="G3" s="1"/>
      <c r="H3" s="31" t="s">
        <v>217</v>
      </c>
      <c r="I3" s="32"/>
      <c r="J3" s="32"/>
      <c r="K3" s="32"/>
      <c r="L3" s="32"/>
      <c r="M3" s="32"/>
      <c r="N3" s="32"/>
      <c r="O3" s="32"/>
      <c r="P3" s="32"/>
      <c r="Q3" s="32"/>
      <c r="R3" s="32"/>
      <c r="S3" s="32"/>
      <c r="T3" s="33"/>
      <c r="V3" s="21" t="s">
        <v>219</v>
      </c>
      <c r="W3" s="22"/>
      <c r="X3" s="22"/>
      <c r="Y3" s="22"/>
      <c r="Z3" s="22"/>
      <c r="AA3" s="22"/>
      <c r="AB3" s="22"/>
      <c r="AC3" s="22"/>
      <c r="AD3" s="22"/>
      <c r="AE3" s="22"/>
      <c r="AF3" s="22"/>
      <c r="AG3" s="22"/>
      <c r="AH3" s="23"/>
    </row>
    <row r="4" spans="2:35" x14ac:dyDescent="0.2">
      <c r="B4" s="1"/>
      <c r="C4" s="1"/>
      <c r="D4" s="1"/>
      <c r="E4" s="1"/>
      <c r="F4" s="1"/>
      <c r="G4" s="1"/>
      <c r="H4" s="34"/>
      <c r="I4" s="35"/>
      <c r="J4" s="35"/>
      <c r="K4" s="35"/>
      <c r="L4" s="35"/>
      <c r="M4" s="35"/>
      <c r="N4" s="35"/>
      <c r="O4" s="35"/>
      <c r="P4" s="35"/>
      <c r="Q4" s="35"/>
      <c r="R4" s="35"/>
      <c r="S4" s="35"/>
      <c r="T4" s="36"/>
      <c r="V4" s="26">
        <v>0.22500000000000001</v>
      </c>
      <c r="W4" s="27">
        <v>0.22500000000000001</v>
      </c>
      <c r="X4" s="27">
        <v>0.05</v>
      </c>
      <c r="Y4" s="27">
        <v>0.05</v>
      </c>
      <c r="Z4" s="27">
        <v>0.05</v>
      </c>
      <c r="AA4" s="27">
        <v>0.05</v>
      </c>
      <c r="AB4" s="27">
        <v>0.05</v>
      </c>
      <c r="AC4" s="27">
        <v>0.05</v>
      </c>
      <c r="AD4" s="27">
        <v>0.05</v>
      </c>
      <c r="AE4" s="27">
        <v>0.05</v>
      </c>
      <c r="AF4" s="27">
        <v>0.05</v>
      </c>
      <c r="AG4" s="27">
        <v>0.05</v>
      </c>
      <c r="AH4" s="27">
        <v>0.05</v>
      </c>
      <c r="AI4" s="28">
        <f>SUM(V4:AH4)</f>
        <v>1.0000000000000004</v>
      </c>
    </row>
    <row r="5" spans="2:35" ht="50" x14ac:dyDescent="0.2">
      <c r="B5" s="17" t="s">
        <v>22</v>
      </c>
      <c r="C5" s="17" t="s">
        <v>115</v>
      </c>
      <c r="D5" s="17" t="s">
        <v>116</v>
      </c>
      <c r="E5" s="17" t="s">
        <v>35</v>
      </c>
      <c r="F5" s="17" t="s">
        <v>254</v>
      </c>
      <c r="G5" s="17" t="s">
        <v>36</v>
      </c>
      <c r="H5" s="17" t="s">
        <v>20</v>
      </c>
      <c r="I5" s="17" t="s">
        <v>21</v>
      </c>
      <c r="J5" s="17" t="s">
        <v>17</v>
      </c>
      <c r="K5" s="17" t="s">
        <v>19</v>
      </c>
      <c r="L5" s="17" t="s">
        <v>18</v>
      </c>
      <c r="M5" s="17" t="s">
        <v>13</v>
      </c>
      <c r="N5" s="17" t="s">
        <v>14</v>
      </c>
      <c r="O5" s="17" t="s">
        <v>15</v>
      </c>
      <c r="P5" s="17" t="s">
        <v>365</v>
      </c>
      <c r="Q5" s="17" t="s">
        <v>16</v>
      </c>
      <c r="R5" s="17" t="s">
        <v>10</v>
      </c>
      <c r="S5" s="17" t="s">
        <v>12</v>
      </c>
      <c r="T5" s="17" t="s">
        <v>11</v>
      </c>
      <c r="V5" s="17" t="s">
        <v>20</v>
      </c>
      <c r="W5" s="17" t="s">
        <v>21</v>
      </c>
      <c r="X5" s="17" t="s">
        <v>17</v>
      </c>
      <c r="Y5" s="17" t="s">
        <v>19</v>
      </c>
      <c r="Z5" s="17" t="s">
        <v>18</v>
      </c>
      <c r="AA5" s="17" t="s">
        <v>13</v>
      </c>
      <c r="AB5" s="17" t="s">
        <v>14</v>
      </c>
      <c r="AC5" s="17" t="s">
        <v>15</v>
      </c>
      <c r="AD5" s="17" t="s">
        <v>365</v>
      </c>
      <c r="AE5" s="17" t="s">
        <v>16</v>
      </c>
      <c r="AF5" s="17" t="s">
        <v>10</v>
      </c>
      <c r="AG5" s="17" t="s">
        <v>12</v>
      </c>
      <c r="AH5" s="17" t="s">
        <v>11</v>
      </c>
      <c r="AI5" s="17" t="s">
        <v>218</v>
      </c>
    </row>
    <row r="6" spans="2:35" x14ac:dyDescent="0.2">
      <c r="B6" s="95" t="s">
        <v>109</v>
      </c>
      <c r="C6" s="2" t="s">
        <v>135</v>
      </c>
      <c r="D6" s="3" t="s">
        <v>371</v>
      </c>
      <c r="E6" s="2" t="s">
        <v>42</v>
      </c>
      <c r="F6" s="2" t="s">
        <v>213</v>
      </c>
      <c r="G6" s="2" t="s">
        <v>40</v>
      </c>
      <c r="H6" s="29">
        <f>VLOOKUP($C6,'iService Rates'!$C$5:$T$64,COLUMN(F6),0)*(1+((SUM(ManOH,CorpOH)*(1+Profit))+Profit))</f>
        <v>0</v>
      </c>
      <c r="I6" s="29">
        <f>VLOOKUP($C6,'iService Rates'!$C$5:$T$64,COLUMN(G6),0)*(1+((SUM(ManOH,CorpOH)*(1+Profit))+Profit))</f>
        <v>0</v>
      </c>
      <c r="J6" s="29">
        <f>VLOOKUP($C6,'iService Rates'!$C$5:$T$64,COLUMN(H6),0)*(1+((SUM(ManOH,CorpOH)*(1+Profit))+Profit))</f>
        <v>0</v>
      </c>
      <c r="K6" s="29">
        <f>VLOOKUP($C6,'iService Rates'!$C$5:$T$64,COLUMN(I6),0)*(1+((SUM(ManOH,CorpOH)*(1+Profit))+Profit))</f>
        <v>0</v>
      </c>
      <c r="L6" s="29">
        <f>VLOOKUP($C6,'iService Rates'!$C$5:$T$64,COLUMN(J6),0)*(1+((SUM(ManOH,CorpOH)*(1+Profit))+Profit))</f>
        <v>0</v>
      </c>
      <c r="M6" s="29">
        <f>VLOOKUP($C6,'iService Rates'!$C$5:$T$64,COLUMN(K6),0)*(1+((SUM(ManOH,CorpOH)*(1+Profit))+Profit))</f>
        <v>0</v>
      </c>
      <c r="N6" s="29">
        <f>VLOOKUP($C6,'iService Rates'!$C$5:$T$64,COLUMN(L6),0)*(1+((SUM(ManOH,CorpOH)*(1+Profit))+Profit))</f>
        <v>0</v>
      </c>
      <c r="O6" s="29">
        <f>VLOOKUP($C6,'iService Rates'!$C$5:$T$64,COLUMN(M6),0)*(1+((SUM(ManOH,CorpOH)*(1+Profit))+Profit))</f>
        <v>0</v>
      </c>
      <c r="P6" s="29">
        <f>VLOOKUP($C6,'iService Rates'!$C$5:$T$64,COLUMN(N6),0)*(1+((SUM(ManOH,CorpOH)*(1+Profit))+Profit))</f>
        <v>0</v>
      </c>
      <c r="Q6" s="29">
        <f>VLOOKUP($C6,'iService Rates'!$C$5:$T$64,COLUMN(O6),0)*(1+((SUM(ManOH,CorpOH)*(1+Profit))+Profit))</f>
        <v>0</v>
      </c>
      <c r="R6" s="29">
        <f>VLOOKUP($C6,'iService Rates'!$C$5:$T$64,COLUMN(P6),0)*(1+((SUM(ManOH,CorpOH)*(1+Profit))+Profit))</f>
        <v>0</v>
      </c>
      <c r="S6" s="29">
        <f>VLOOKUP($C6,'iService Rates'!$C$5:$T$64,COLUMN(Q6),0)*(1+((SUM(ManOH,CorpOH)*(1+Profit))+Profit))</f>
        <v>0</v>
      </c>
      <c r="T6" s="29">
        <f>VLOOKUP($C6,'iService Rates'!$C$5:$T$64,COLUMN(R6),0)*(1+((SUM(ManOH,CorpOH)*(1+Profit))+Profit))</f>
        <v>0</v>
      </c>
      <c r="V6" s="29">
        <f>H6*V$4</f>
        <v>0</v>
      </c>
      <c r="W6" s="29">
        <f t="shared" ref="W6:W9" si="0">I6*W$4</f>
        <v>0</v>
      </c>
      <c r="X6" s="29">
        <f t="shared" ref="X6:X9" si="1">J6*X$4</f>
        <v>0</v>
      </c>
      <c r="Y6" s="29">
        <f t="shared" ref="Y6:Y9" si="2">K6*Y$4</f>
        <v>0</v>
      </c>
      <c r="Z6" s="29">
        <f t="shared" ref="Z6:Z9" si="3">L6*Z$4</f>
        <v>0</v>
      </c>
      <c r="AA6" s="29">
        <f t="shared" ref="AA6:AA9" si="4">M6*AA$4</f>
        <v>0</v>
      </c>
      <c r="AB6" s="29">
        <f t="shared" ref="AB6:AB9" si="5">N6*AB$4</f>
        <v>0</v>
      </c>
      <c r="AC6" s="29">
        <f t="shared" ref="AC6:AC9" si="6">O6*AC$4</f>
        <v>0</v>
      </c>
      <c r="AD6" s="29">
        <f t="shared" ref="AD6:AD9" si="7">P6*AD$4</f>
        <v>0</v>
      </c>
      <c r="AE6" s="29">
        <f t="shared" ref="AE6:AE9" si="8">Q6*AE$4</f>
        <v>0</v>
      </c>
      <c r="AF6" s="29">
        <f t="shared" ref="AF6:AF9" si="9">R6*AF$4</f>
        <v>0</v>
      </c>
      <c r="AG6" s="29">
        <f t="shared" ref="AG6:AG9" si="10">S6*AG$4</f>
        <v>0</v>
      </c>
      <c r="AH6" s="29">
        <f t="shared" ref="AH6:AH9" si="11">T6*AH$4</f>
        <v>0</v>
      </c>
      <c r="AI6" s="29">
        <f>SUM(V6:AH6)</f>
        <v>0</v>
      </c>
    </row>
    <row r="7" spans="2:35" x14ac:dyDescent="0.2">
      <c r="B7" s="96"/>
      <c r="C7" s="2" t="s">
        <v>136</v>
      </c>
      <c r="D7" s="3" t="s">
        <v>372</v>
      </c>
      <c r="E7" s="2" t="s">
        <v>42</v>
      </c>
      <c r="F7" s="2" t="s">
        <v>213</v>
      </c>
      <c r="G7" s="2" t="s">
        <v>40</v>
      </c>
      <c r="H7" s="29">
        <f>VLOOKUP($C7,'iService Rates'!$C$5:$T$64,COLUMN(F7),0)*(1+((SUM(ManOH,CorpOH)*(1+Profit))+Profit))</f>
        <v>0</v>
      </c>
      <c r="I7" s="29">
        <f>VLOOKUP($C7,'iService Rates'!$C$5:$T$64,COLUMN(G7),0)*(1+((SUM(ManOH,CorpOH)*(1+Profit))+Profit))</f>
        <v>0</v>
      </c>
      <c r="J7" s="29">
        <f>VLOOKUP($C7,'iService Rates'!$C$5:$T$64,COLUMN(H7),0)*(1+((SUM(ManOH,CorpOH)*(1+Profit))+Profit))</f>
        <v>0</v>
      </c>
      <c r="K7" s="29">
        <f>VLOOKUP($C7,'iService Rates'!$C$5:$T$64,COLUMN(I7),0)*(1+((SUM(ManOH,CorpOH)*(1+Profit))+Profit))</f>
        <v>0</v>
      </c>
      <c r="L7" s="29">
        <f>VLOOKUP($C7,'iService Rates'!$C$5:$T$64,COLUMN(J7),0)*(1+((SUM(ManOH,CorpOH)*(1+Profit))+Profit))</f>
        <v>0</v>
      </c>
      <c r="M7" s="29">
        <f>VLOOKUP($C7,'iService Rates'!$C$5:$T$64,COLUMN(K7),0)*(1+((SUM(ManOH,CorpOH)*(1+Profit))+Profit))</f>
        <v>0</v>
      </c>
      <c r="N7" s="29">
        <f>VLOOKUP($C7,'iService Rates'!$C$5:$T$64,COLUMN(L7),0)*(1+((SUM(ManOH,CorpOH)*(1+Profit))+Profit))</f>
        <v>0</v>
      </c>
      <c r="O7" s="29">
        <f>VLOOKUP($C7,'iService Rates'!$C$5:$T$64,COLUMN(M7),0)*(1+((SUM(ManOH,CorpOH)*(1+Profit))+Profit))</f>
        <v>0</v>
      </c>
      <c r="P7" s="29">
        <f>VLOOKUP($C7,'iService Rates'!$C$5:$T$64,COLUMN(N7),0)*(1+((SUM(ManOH,CorpOH)*(1+Profit))+Profit))</f>
        <v>0</v>
      </c>
      <c r="Q7" s="29">
        <f>VLOOKUP($C7,'iService Rates'!$C$5:$T$64,COLUMN(O7),0)*(1+((SUM(ManOH,CorpOH)*(1+Profit))+Profit))</f>
        <v>0</v>
      </c>
      <c r="R7" s="29">
        <f>VLOOKUP($C7,'iService Rates'!$C$5:$T$64,COLUMN(P7),0)*(1+((SUM(ManOH,CorpOH)*(1+Profit))+Profit))</f>
        <v>0</v>
      </c>
      <c r="S7" s="29">
        <f>VLOOKUP($C7,'iService Rates'!$C$5:$T$64,COLUMN(Q7),0)*(1+((SUM(ManOH,CorpOH)*(1+Profit))+Profit))</f>
        <v>0</v>
      </c>
      <c r="T7" s="29">
        <f>VLOOKUP($C7,'iService Rates'!$C$5:$T$64,COLUMN(R7),0)*(1+((SUM(ManOH,CorpOH)*(1+Profit))+Profit))</f>
        <v>0</v>
      </c>
      <c r="V7" s="29">
        <f t="shared" ref="V7:V9" si="12">H7*V$4</f>
        <v>0</v>
      </c>
      <c r="W7" s="29">
        <f t="shared" si="0"/>
        <v>0</v>
      </c>
      <c r="X7" s="29">
        <f t="shared" si="1"/>
        <v>0</v>
      </c>
      <c r="Y7" s="29">
        <f t="shared" si="2"/>
        <v>0</v>
      </c>
      <c r="Z7" s="29">
        <f t="shared" si="3"/>
        <v>0</v>
      </c>
      <c r="AA7" s="29">
        <f t="shared" si="4"/>
        <v>0</v>
      </c>
      <c r="AB7" s="29">
        <f t="shared" si="5"/>
        <v>0</v>
      </c>
      <c r="AC7" s="29">
        <f t="shared" si="6"/>
        <v>0</v>
      </c>
      <c r="AD7" s="29">
        <f t="shared" si="7"/>
        <v>0</v>
      </c>
      <c r="AE7" s="29">
        <f t="shared" si="8"/>
        <v>0</v>
      </c>
      <c r="AF7" s="29">
        <f t="shared" si="9"/>
        <v>0</v>
      </c>
      <c r="AG7" s="29">
        <f t="shared" si="10"/>
        <v>0</v>
      </c>
      <c r="AH7" s="29">
        <f t="shared" si="11"/>
        <v>0</v>
      </c>
      <c r="AI7" s="29">
        <f t="shared" ref="AI7:AI9" si="13">SUM(V7:AH7)</f>
        <v>0</v>
      </c>
    </row>
    <row r="8" spans="2:35" x14ac:dyDescent="0.2">
      <c r="B8" s="96"/>
      <c r="C8" s="2" t="s">
        <v>137</v>
      </c>
      <c r="D8" s="3" t="s">
        <v>373</v>
      </c>
      <c r="E8" s="2" t="s">
        <v>42</v>
      </c>
      <c r="F8" s="2" t="s">
        <v>213</v>
      </c>
      <c r="G8" s="2" t="s">
        <v>40</v>
      </c>
      <c r="H8" s="29">
        <f>VLOOKUP($C8,'iService Rates'!$C$5:$T$64,COLUMN(F8),0)*(1+((SUM(ManOH,CorpOH)*(1+Profit))+Profit))</f>
        <v>0</v>
      </c>
      <c r="I8" s="29">
        <f>VLOOKUP($C8,'iService Rates'!$C$5:$T$64,COLUMN(G8),0)*(1+((SUM(ManOH,CorpOH)*(1+Profit))+Profit))</f>
        <v>0</v>
      </c>
      <c r="J8" s="29">
        <f>VLOOKUP($C8,'iService Rates'!$C$5:$T$64,COLUMN(H8),0)*(1+((SUM(ManOH,CorpOH)*(1+Profit))+Profit))</f>
        <v>0</v>
      </c>
      <c r="K8" s="29">
        <f>VLOOKUP($C8,'iService Rates'!$C$5:$T$64,COLUMN(I8),0)*(1+((SUM(ManOH,CorpOH)*(1+Profit))+Profit))</f>
        <v>0</v>
      </c>
      <c r="L8" s="29">
        <f>VLOOKUP($C8,'iService Rates'!$C$5:$T$64,COLUMN(J8),0)*(1+((SUM(ManOH,CorpOH)*(1+Profit))+Profit))</f>
        <v>0</v>
      </c>
      <c r="M8" s="29">
        <f>VLOOKUP($C8,'iService Rates'!$C$5:$T$64,COLUMN(K8),0)*(1+((SUM(ManOH,CorpOH)*(1+Profit))+Profit))</f>
        <v>0</v>
      </c>
      <c r="N8" s="29">
        <f>VLOOKUP($C8,'iService Rates'!$C$5:$T$64,COLUMN(L8),0)*(1+((SUM(ManOH,CorpOH)*(1+Profit))+Profit))</f>
        <v>0</v>
      </c>
      <c r="O8" s="29">
        <f>VLOOKUP($C8,'iService Rates'!$C$5:$T$64,COLUMN(M8),0)*(1+((SUM(ManOH,CorpOH)*(1+Profit))+Profit))</f>
        <v>0</v>
      </c>
      <c r="P8" s="29">
        <f>VLOOKUP($C8,'iService Rates'!$C$5:$T$64,COLUMN(N8),0)*(1+((SUM(ManOH,CorpOH)*(1+Profit))+Profit))</f>
        <v>0</v>
      </c>
      <c r="Q8" s="29">
        <f>VLOOKUP($C8,'iService Rates'!$C$5:$T$64,COLUMN(O8),0)*(1+((SUM(ManOH,CorpOH)*(1+Profit))+Profit))</f>
        <v>0</v>
      </c>
      <c r="R8" s="29">
        <f>VLOOKUP($C8,'iService Rates'!$C$5:$T$64,COLUMN(P8),0)*(1+((SUM(ManOH,CorpOH)*(1+Profit))+Profit))</f>
        <v>0</v>
      </c>
      <c r="S8" s="29">
        <f>VLOOKUP($C8,'iService Rates'!$C$5:$T$64,COLUMN(Q8),0)*(1+((SUM(ManOH,CorpOH)*(1+Profit))+Profit))</f>
        <v>0</v>
      </c>
      <c r="T8" s="29">
        <f>VLOOKUP($C8,'iService Rates'!$C$5:$T$64,COLUMN(R8),0)*(1+((SUM(ManOH,CorpOH)*(1+Profit))+Profit))</f>
        <v>0</v>
      </c>
      <c r="V8" s="29">
        <f t="shared" si="12"/>
        <v>0</v>
      </c>
      <c r="W8" s="29">
        <f t="shared" si="0"/>
        <v>0</v>
      </c>
      <c r="X8" s="29">
        <f t="shared" si="1"/>
        <v>0</v>
      </c>
      <c r="Y8" s="29">
        <f t="shared" si="2"/>
        <v>0</v>
      </c>
      <c r="Z8" s="29">
        <f t="shared" si="3"/>
        <v>0</v>
      </c>
      <c r="AA8" s="29">
        <f t="shared" si="4"/>
        <v>0</v>
      </c>
      <c r="AB8" s="29">
        <f t="shared" si="5"/>
        <v>0</v>
      </c>
      <c r="AC8" s="29">
        <f t="shared" si="6"/>
        <v>0</v>
      </c>
      <c r="AD8" s="29">
        <f t="shared" si="7"/>
        <v>0</v>
      </c>
      <c r="AE8" s="29">
        <f t="shared" si="8"/>
        <v>0</v>
      </c>
      <c r="AF8" s="29">
        <f t="shared" si="9"/>
        <v>0</v>
      </c>
      <c r="AG8" s="29">
        <f t="shared" si="10"/>
        <v>0</v>
      </c>
      <c r="AH8" s="29">
        <f t="shared" si="11"/>
        <v>0</v>
      </c>
      <c r="AI8" s="29">
        <f t="shared" si="13"/>
        <v>0</v>
      </c>
    </row>
    <row r="9" spans="2:35" x14ac:dyDescent="0.2">
      <c r="B9" s="96"/>
      <c r="C9" s="2" t="s">
        <v>138</v>
      </c>
      <c r="D9" s="3" t="s">
        <v>374</v>
      </c>
      <c r="E9" s="2" t="s">
        <v>42</v>
      </c>
      <c r="F9" s="2" t="s">
        <v>213</v>
      </c>
      <c r="G9" s="2" t="s">
        <v>40</v>
      </c>
      <c r="H9" s="29">
        <f>VLOOKUP($C9,'iService Rates'!$C$5:$T$64,COLUMN(F9),0)*(1+((SUM(ManOH,CorpOH)*(1+Profit))+Profit))</f>
        <v>0</v>
      </c>
      <c r="I9" s="29">
        <f>VLOOKUP($C9,'iService Rates'!$C$5:$T$64,COLUMN(G9),0)*(1+((SUM(ManOH,CorpOH)*(1+Profit))+Profit))</f>
        <v>0</v>
      </c>
      <c r="J9" s="29">
        <f>VLOOKUP($C9,'iService Rates'!$C$5:$T$64,COLUMN(H9),0)*(1+((SUM(ManOH,CorpOH)*(1+Profit))+Profit))</f>
        <v>0</v>
      </c>
      <c r="K9" s="29">
        <f>VLOOKUP($C9,'iService Rates'!$C$5:$T$64,COLUMN(I9),0)*(1+((SUM(ManOH,CorpOH)*(1+Profit))+Profit))</f>
        <v>0</v>
      </c>
      <c r="L9" s="29">
        <f>VLOOKUP($C9,'iService Rates'!$C$5:$T$64,COLUMN(J9),0)*(1+((SUM(ManOH,CorpOH)*(1+Profit))+Profit))</f>
        <v>0</v>
      </c>
      <c r="M9" s="29">
        <f>VLOOKUP($C9,'iService Rates'!$C$5:$T$64,COLUMN(K9),0)*(1+((SUM(ManOH,CorpOH)*(1+Profit))+Profit))</f>
        <v>0</v>
      </c>
      <c r="N9" s="29">
        <f>VLOOKUP($C9,'iService Rates'!$C$5:$T$64,COLUMN(L9),0)*(1+((SUM(ManOH,CorpOH)*(1+Profit))+Profit))</f>
        <v>0</v>
      </c>
      <c r="O9" s="29">
        <f>VLOOKUP($C9,'iService Rates'!$C$5:$T$64,COLUMN(M9),0)*(1+((SUM(ManOH,CorpOH)*(1+Profit))+Profit))</f>
        <v>0</v>
      </c>
      <c r="P9" s="29">
        <f>VLOOKUP($C9,'iService Rates'!$C$5:$T$64,COLUMN(N9),0)*(1+((SUM(ManOH,CorpOH)*(1+Profit))+Profit))</f>
        <v>0</v>
      </c>
      <c r="Q9" s="29">
        <f>VLOOKUP($C9,'iService Rates'!$C$5:$T$64,COLUMN(O9),0)*(1+((SUM(ManOH,CorpOH)*(1+Profit))+Profit))</f>
        <v>0</v>
      </c>
      <c r="R9" s="29">
        <f>VLOOKUP($C9,'iService Rates'!$C$5:$T$64,COLUMN(P9),0)*(1+((SUM(ManOH,CorpOH)*(1+Profit))+Profit))</f>
        <v>0</v>
      </c>
      <c r="S9" s="29">
        <f>VLOOKUP($C9,'iService Rates'!$C$5:$T$64,COLUMN(Q9),0)*(1+((SUM(ManOH,CorpOH)*(1+Profit))+Profit))</f>
        <v>0</v>
      </c>
      <c r="T9" s="29">
        <f>VLOOKUP($C9,'iService Rates'!$C$5:$T$64,COLUMN(R9),0)*(1+((SUM(ManOH,CorpOH)*(1+Profit))+Profit))</f>
        <v>0</v>
      </c>
      <c r="V9" s="29">
        <f t="shared" si="12"/>
        <v>0</v>
      </c>
      <c r="W9" s="29">
        <f t="shared" si="0"/>
        <v>0</v>
      </c>
      <c r="X9" s="29">
        <f t="shared" si="1"/>
        <v>0</v>
      </c>
      <c r="Y9" s="29">
        <f t="shared" si="2"/>
        <v>0</v>
      </c>
      <c r="Z9" s="29">
        <f t="shared" si="3"/>
        <v>0</v>
      </c>
      <c r="AA9" s="29">
        <f t="shared" si="4"/>
        <v>0</v>
      </c>
      <c r="AB9" s="29">
        <f t="shared" si="5"/>
        <v>0</v>
      </c>
      <c r="AC9" s="29">
        <f t="shared" si="6"/>
        <v>0</v>
      </c>
      <c r="AD9" s="29">
        <f t="shared" si="7"/>
        <v>0</v>
      </c>
      <c r="AE9" s="29">
        <f t="shared" si="8"/>
        <v>0</v>
      </c>
      <c r="AF9" s="29">
        <f t="shared" si="9"/>
        <v>0</v>
      </c>
      <c r="AG9" s="29">
        <f t="shared" si="10"/>
        <v>0</v>
      </c>
      <c r="AH9" s="29">
        <f t="shared" si="11"/>
        <v>0</v>
      </c>
      <c r="AI9" s="29">
        <f t="shared" si="13"/>
        <v>0</v>
      </c>
    </row>
    <row r="10" spans="2:35" x14ac:dyDescent="0.2">
      <c r="B10" s="96"/>
      <c r="C10" s="2" t="s">
        <v>139</v>
      </c>
      <c r="D10" s="3" t="s">
        <v>375</v>
      </c>
      <c r="E10" s="5" t="s">
        <v>287</v>
      </c>
      <c r="F10" s="2" t="s">
        <v>213</v>
      </c>
      <c r="G10" s="2" t="s">
        <v>40</v>
      </c>
      <c r="H10" s="111">
        <f>VLOOKUP($C10,'iService Rates'!$C$5:$T$64,COLUMN(F10),0)*(1+((SUM(ManOH,CorpOH)*(1+Profit))+Profit))</f>
        <v>0</v>
      </c>
      <c r="I10" s="112">
        <f>VLOOKUP($C10,'iService Rates'!$C$5:$T$64,COLUMN(G10),0)*(1+((SUM(ManOH,CorpOH)*(1+Profit))+Profit))</f>
        <v>0</v>
      </c>
      <c r="J10" s="112">
        <f>VLOOKUP($C10,'iService Rates'!$C$5:$T$64,COLUMN(H10),0)*(1+((SUM(ManOH,CorpOH)*(1+Profit))+Profit))</f>
        <v>0</v>
      </c>
      <c r="K10" s="112">
        <f>VLOOKUP($C10,'iService Rates'!$C$5:$T$64,COLUMN(I10),0)*(1+((SUM(ManOH,CorpOH)*(1+Profit))+Profit))</f>
        <v>0</v>
      </c>
      <c r="L10" s="112">
        <f>VLOOKUP($C10,'iService Rates'!$C$5:$T$64,COLUMN(J10),0)*(1+((SUM(ManOH,CorpOH)*(1+Profit))+Profit))</f>
        <v>0</v>
      </c>
      <c r="M10" s="112">
        <f>VLOOKUP($C10,'iService Rates'!$C$5:$T$64,COLUMN(K10),0)*(1+((SUM(ManOH,CorpOH)*(1+Profit))+Profit))</f>
        <v>0</v>
      </c>
      <c r="N10" s="112">
        <f>VLOOKUP($C10,'iService Rates'!$C$5:$T$64,COLUMN(L10),0)*(1+((SUM(ManOH,CorpOH)*(1+Profit))+Profit))</f>
        <v>0</v>
      </c>
      <c r="O10" s="112">
        <f>VLOOKUP($C10,'iService Rates'!$C$5:$T$64,COLUMN(M10),0)*(1+((SUM(ManOH,CorpOH)*(1+Profit))+Profit))</f>
        <v>0</v>
      </c>
      <c r="P10" s="112">
        <f>VLOOKUP($C10,'iService Rates'!$C$5:$T$64,COLUMN(N10),0)*(1+((SUM(ManOH,CorpOH)*(1+Profit))+Profit))</f>
        <v>0</v>
      </c>
      <c r="Q10" s="112">
        <f>VLOOKUP($C10,'iService Rates'!$C$5:$T$64,COLUMN(O10),0)*(1+((SUM(ManOH,CorpOH)*(1+Profit))+Profit))</f>
        <v>0</v>
      </c>
      <c r="R10" s="112">
        <f>VLOOKUP($C10,'iService Rates'!$C$5:$T$64,COLUMN(P10),0)*(1+((SUM(ManOH,CorpOH)*(1+Profit))+Profit))</f>
        <v>0</v>
      </c>
      <c r="S10" s="112">
        <f>VLOOKUP($C10,'iService Rates'!$C$5:$T$64,COLUMN(Q10),0)*(1+((SUM(ManOH,CorpOH)*(1+Profit))+Profit))</f>
        <v>0</v>
      </c>
      <c r="T10" s="113">
        <f>VLOOKUP($C10,'iService Rates'!$C$5:$T$64,COLUMN(R10),0)*(1+((SUM(ManOH,CorpOH)*(1+Profit))+Profit))</f>
        <v>0</v>
      </c>
      <c r="V10" s="114"/>
      <c r="W10" s="115"/>
      <c r="X10" s="115"/>
      <c r="Y10" s="115"/>
      <c r="Z10" s="115"/>
      <c r="AA10" s="115"/>
      <c r="AB10" s="115"/>
      <c r="AC10" s="115"/>
      <c r="AD10" s="115"/>
      <c r="AE10" s="115"/>
      <c r="AF10" s="115"/>
      <c r="AG10" s="115"/>
      <c r="AH10" s="116"/>
      <c r="AI10" s="29">
        <f>H10</f>
        <v>0</v>
      </c>
    </row>
    <row r="11" spans="2:35" x14ac:dyDescent="0.2">
      <c r="B11" s="96"/>
      <c r="C11" s="2" t="s">
        <v>140</v>
      </c>
      <c r="D11" s="3" t="s">
        <v>376</v>
      </c>
      <c r="E11" s="2" t="s">
        <v>42</v>
      </c>
      <c r="F11" s="2" t="s">
        <v>213</v>
      </c>
      <c r="G11" s="2" t="s">
        <v>40</v>
      </c>
      <c r="H11" s="29">
        <f>VLOOKUP($C11,'iService Rates'!$C$5:$T$64,COLUMN(F11),0)*(1+((SUM(ManOH,CorpOH)*(1+Profit))+Profit))</f>
        <v>0</v>
      </c>
      <c r="I11" s="29">
        <f>VLOOKUP($C11,'iService Rates'!$C$5:$T$64,COLUMN(G11),0)*(1+((SUM(ManOH,CorpOH)*(1+Profit))+Profit))</f>
        <v>0</v>
      </c>
      <c r="J11" s="29">
        <f>VLOOKUP($C11,'iService Rates'!$C$5:$T$64,COLUMN(H11),0)*(1+((SUM(ManOH,CorpOH)*(1+Profit))+Profit))</f>
        <v>0</v>
      </c>
      <c r="K11" s="29">
        <f>VLOOKUP($C11,'iService Rates'!$C$5:$T$64,COLUMN(I11),0)*(1+((SUM(ManOH,CorpOH)*(1+Profit))+Profit))</f>
        <v>0</v>
      </c>
      <c r="L11" s="29">
        <f>VLOOKUP($C11,'iService Rates'!$C$5:$T$64,COLUMN(J11),0)*(1+((SUM(ManOH,CorpOH)*(1+Profit))+Profit))</f>
        <v>0</v>
      </c>
      <c r="M11" s="29">
        <f>VLOOKUP($C11,'iService Rates'!$C$5:$T$64,COLUMN(K11),0)*(1+((SUM(ManOH,CorpOH)*(1+Profit))+Profit))</f>
        <v>0</v>
      </c>
      <c r="N11" s="29">
        <f>VLOOKUP($C11,'iService Rates'!$C$5:$T$64,COLUMN(L11),0)*(1+((SUM(ManOH,CorpOH)*(1+Profit))+Profit))</f>
        <v>0</v>
      </c>
      <c r="O11" s="29">
        <f>VLOOKUP($C11,'iService Rates'!$C$5:$T$64,COLUMN(M11),0)*(1+((SUM(ManOH,CorpOH)*(1+Profit))+Profit))</f>
        <v>0</v>
      </c>
      <c r="P11" s="29">
        <f>VLOOKUP($C11,'iService Rates'!$C$5:$T$64,COLUMN(N11),0)*(1+((SUM(ManOH,CorpOH)*(1+Profit))+Profit))</f>
        <v>0</v>
      </c>
      <c r="Q11" s="29">
        <f>VLOOKUP($C11,'iService Rates'!$C$5:$T$64,COLUMN(O11),0)*(1+((SUM(ManOH,CorpOH)*(1+Profit))+Profit))</f>
        <v>0</v>
      </c>
      <c r="R11" s="29">
        <f>VLOOKUP($C11,'iService Rates'!$C$5:$T$64,COLUMN(P11),0)*(1+((SUM(ManOH,CorpOH)*(1+Profit))+Profit))</f>
        <v>0</v>
      </c>
      <c r="S11" s="29">
        <f>VLOOKUP($C11,'iService Rates'!$C$5:$T$64,COLUMN(Q11),0)*(1+((SUM(ManOH,CorpOH)*(1+Profit))+Profit))</f>
        <v>0</v>
      </c>
      <c r="T11" s="29">
        <f>VLOOKUP($C11,'iService Rates'!$C$5:$T$64,COLUMN(R11),0)*(1+((SUM(ManOH,CorpOH)*(1+Profit))+Profit))</f>
        <v>0</v>
      </c>
      <c r="V11" s="29">
        <f t="shared" ref="V11:V18" si="14">H11*V$4</f>
        <v>0</v>
      </c>
      <c r="W11" s="29">
        <f t="shared" ref="W11:W18" si="15">I11*W$4</f>
        <v>0</v>
      </c>
      <c r="X11" s="29">
        <f t="shared" ref="X11:X18" si="16">J11*X$4</f>
        <v>0</v>
      </c>
      <c r="Y11" s="29">
        <f t="shared" ref="Y11:Y18" si="17">K11*Y$4</f>
        <v>0</v>
      </c>
      <c r="Z11" s="29">
        <f t="shared" ref="Z11:Z18" si="18">L11*Z$4</f>
        <v>0</v>
      </c>
      <c r="AA11" s="29">
        <f t="shared" ref="AA11:AA18" si="19">M11*AA$4</f>
        <v>0</v>
      </c>
      <c r="AB11" s="29">
        <f t="shared" ref="AB11:AB18" si="20">N11*AB$4</f>
        <v>0</v>
      </c>
      <c r="AC11" s="29">
        <f t="shared" ref="AC11:AC18" si="21">O11*AC$4</f>
        <v>0</v>
      </c>
      <c r="AD11" s="29">
        <f t="shared" ref="AD11:AD18" si="22">P11*AD$4</f>
        <v>0</v>
      </c>
      <c r="AE11" s="29">
        <f t="shared" ref="AE11:AE18" si="23">Q11*AE$4</f>
        <v>0</v>
      </c>
      <c r="AF11" s="29">
        <f t="shared" ref="AF11:AF18" si="24">R11*AF$4</f>
        <v>0</v>
      </c>
      <c r="AG11" s="29">
        <f t="shared" ref="AG11:AG18" si="25">S11*AG$4</f>
        <v>0</v>
      </c>
      <c r="AH11" s="29">
        <f t="shared" ref="AH11:AH18" si="26">T11*AH$4</f>
        <v>0</v>
      </c>
      <c r="AI11" s="29">
        <f t="shared" ref="AI11:AI18" si="27">SUM(V11:AH11)</f>
        <v>0</v>
      </c>
    </row>
    <row r="12" spans="2:35" x14ac:dyDescent="0.2">
      <c r="B12" s="96"/>
      <c r="C12" s="2" t="s">
        <v>141</v>
      </c>
      <c r="D12" s="3" t="s">
        <v>377</v>
      </c>
      <c r="E12" s="2" t="s">
        <v>42</v>
      </c>
      <c r="F12" s="2" t="s">
        <v>213</v>
      </c>
      <c r="G12" s="2" t="s">
        <v>40</v>
      </c>
      <c r="H12" s="29">
        <f>VLOOKUP($C12,'iService Rates'!$C$5:$T$64,COLUMN(F12),0)*(1+((SUM(ManOH,CorpOH)*(1+Profit))+Profit))</f>
        <v>0</v>
      </c>
      <c r="I12" s="29">
        <f>VLOOKUP($C12,'iService Rates'!$C$5:$T$64,COLUMN(G12),0)*(1+((SUM(ManOH,CorpOH)*(1+Profit))+Profit))</f>
        <v>0</v>
      </c>
      <c r="J12" s="29">
        <f>VLOOKUP($C12,'iService Rates'!$C$5:$T$64,COLUMN(H12),0)*(1+((SUM(ManOH,CorpOH)*(1+Profit))+Profit))</f>
        <v>0</v>
      </c>
      <c r="K12" s="29">
        <f>VLOOKUP($C12,'iService Rates'!$C$5:$T$64,COLUMN(I12),0)*(1+((SUM(ManOH,CorpOH)*(1+Profit))+Profit))</f>
        <v>0</v>
      </c>
      <c r="L12" s="29">
        <f>VLOOKUP($C12,'iService Rates'!$C$5:$T$64,COLUMN(J12),0)*(1+((SUM(ManOH,CorpOH)*(1+Profit))+Profit))</f>
        <v>0</v>
      </c>
      <c r="M12" s="29">
        <f>VLOOKUP($C12,'iService Rates'!$C$5:$T$64,COLUMN(K12),0)*(1+((SUM(ManOH,CorpOH)*(1+Profit))+Profit))</f>
        <v>0</v>
      </c>
      <c r="N12" s="29">
        <f>VLOOKUP($C12,'iService Rates'!$C$5:$T$64,COLUMN(L12),0)*(1+((SUM(ManOH,CorpOH)*(1+Profit))+Profit))</f>
        <v>0</v>
      </c>
      <c r="O12" s="29">
        <f>VLOOKUP($C12,'iService Rates'!$C$5:$T$64,COLUMN(M12),0)*(1+((SUM(ManOH,CorpOH)*(1+Profit))+Profit))</f>
        <v>0</v>
      </c>
      <c r="P12" s="29">
        <f>VLOOKUP($C12,'iService Rates'!$C$5:$T$64,COLUMN(N12),0)*(1+((SUM(ManOH,CorpOH)*(1+Profit))+Profit))</f>
        <v>0</v>
      </c>
      <c r="Q12" s="29">
        <f>VLOOKUP($C12,'iService Rates'!$C$5:$T$64,COLUMN(O12),0)*(1+((SUM(ManOH,CorpOH)*(1+Profit))+Profit))</f>
        <v>0</v>
      </c>
      <c r="R12" s="29">
        <f>VLOOKUP($C12,'iService Rates'!$C$5:$T$64,COLUMN(P12),0)*(1+((SUM(ManOH,CorpOH)*(1+Profit))+Profit))</f>
        <v>0</v>
      </c>
      <c r="S12" s="29">
        <f>VLOOKUP($C12,'iService Rates'!$C$5:$T$64,COLUMN(Q12),0)*(1+((SUM(ManOH,CorpOH)*(1+Profit))+Profit))</f>
        <v>0</v>
      </c>
      <c r="T12" s="29">
        <f>VLOOKUP($C12,'iService Rates'!$C$5:$T$64,COLUMN(R12),0)*(1+((SUM(ManOH,CorpOH)*(1+Profit))+Profit))</f>
        <v>0</v>
      </c>
      <c r="V12" s="29">
        <f t="shared" si="14"/>
        <v>0</v>
      </c>
      <c r="W12" s="29">
        <f t="shared" si="15"/>
        <v>0</v>
      </c>
      <c r="X12" s="29">
        <f t="shared" si="16"/>
        <v>0</v>
      </c>
      <c r="Y12" s="29">
        <f t="shared" si="17"/>
        <v>0</v>
      </c>
      <c r="Z12" s="29">
        <f t="shared" si="18"/>
        <v>0</v>
      </c>
      <c r="AA12" s="29">
        <f t="shared" si="19"/>
        <v>0</v>
      </c>
      <c r="AB12" s="29">
        <f t="shared" si="20"/>
        <v>0</v>
      </c>
      <c r="AC12" s="29">
        <f t="shared" si="21"/>
        <v>0</v>
      </c>
      <c r="AD12" s="29">
        <f t="shared" si="22"/>
        <v>0</v>
      </c>
      <c r="AE12" s="29">
        <f t="shared" si="23"/>
        <v>0</v>
      </c>
      <c r="AF12" s="29">
        <f t="shared" si="24"/>
        <v>0</v>
      </c>
      <c r="AG12" s="29">
        <f t="shared" si="25"/>
        <v>0</v>
      </c>
      <c r="AH12" s="29">
        <f t="shared" si="26"/>
        <v>0</v>
      </c>
      <c r="AI12" s="29">
        <f t="shared" si="27"/>
        <v>0</v>
      </c>
    </row>
    <row r="13" spans="2:35" x14ac:dyDescent="0.2">
      <c r="B13" s="96"/>
      <c r="C13" s="2" t="s">
        <v>145</v>
      </c>
      <c r="D13" s="3" t="s">
        <v>378</v>
      </c>
      <c r="E13" s="2" t="s">
        <v>42</v>
      </c>
      <c r="F13" s="2" t="s">
        <v>213</v>
      </c>
      <c r="G13" s="2" t="s">
        <v>40</v>
      </c>
      <c r="H13" s="29">
        <f>VLOOKUP($C13,'iService Rates'!$C$5:$T$64,COLUMN(F13),0)*(1+((SUM(ManOH,CorpOH)*(1+Profit))+Profit))</f>
        <v>0</v>
      </c>
      <c r="I13" s="29">
        <f>VLOOKUP($C13,'iService Rates'!$C$5:$T$64,COLUMN(G13),0)*(1+((SUM(ManOH,CorpOH)*(1+Profit))+Profit))</f>
        <v>0</v>
      </c>
      <c r="J13" s="29">
        <f>VLOOKUP($C13,'iService Rates'!$C$5:$T$64,COLUMN(H13),0)*(1+((SUM(ManOH,CorpOH)*(1+Profit))+Profit))</f>
        <v>0</v>
      </c>
      <c r="K13" s="29">
        <f>VLOOKUP($C13,'iService Rates'!$C$5:$T$64,COLUMN(I13),0)*(1+((SUM(ManOH,CorpOH)*(1+Profit))+Profit))</f>
        <v>0</v>
      </c>
      <c r="L13" s="29">
        <f>VLOOKUP($C13,'iService Rates'!$C$5:$T$64,COLUMN(J13),0)*(1+((SUM(ManOH,CorpOH)*(1+Profit))+Profit))</f>
        <v>0</v>
      </c>
      <c r="M13" s="29">
        <f>VLOOKUP($C13,'iService Rates'!$C$5:$T$64,COLUMN(K13),0)*(1+((SUM(ManOH,CorpOH)*(1+Profit))+Profit))</f>
        <v>0</v>
      </c>
      <c r="N13" s="29">
        <f>VLOOKUP($C13,'iService Rates'!$C$5:$T$64,COLUMN(L13),0)*(1+((SUM(ManOH,CorpOH)*(1+Profit))+Profit))</f>
        <v>0</v>
      </c>
      <c r="O13" s="29">
        <f>VLOOKUP($C13,'iService Rates'!$C$5:$T$64,COLUMN(M13),0)*(1+((SUM(ManOH,CorpOH)*(1+Profit))+Profit))</f>
        <v>0</v>
      </c>
      <c r="P13" s="29">
        <f>VLOOKUP($C13,'iService Rates'!$C$5:$T$64,COLUMN(N13),0)*(1+((SUM(ManOH,CorpOH)*(1+Profit))+Profit))</f>
        <v>0</v>
      </c>
      <c r="Q13" s="29">
        <f>VLOOKUP($C13,'iService Rates'!$C$5:$T$64,COLUMN(O13),0)*(1+((SUM(ManOH,CorpOH)*(1+Profit))+Profit))</f>
        <v>0</v>
      </c>
      <c r="R13" s="29">
        <f>VLOOKUP($C13,'iService Rates'!$C$5:$T$64,COLUMN(P13),0)*(1+((SUM(ManOH,CorpOH)*(1+Profit))+Profit))</f>
        <v>0</v>
      </c>
      <c r="S13" s="29">
        <f>VLOOKUP($C13,'iService Rates'!$C$5:$T$64,COLUMN(Q13),0)*(1+((SUM(ManOH,CorpOH)*(1+Profit))+Profit))</f>
        <v>0</v>
      </c>
      <c r="T13" s="29">
        <f>VLOOKUP($C13,'iService Rates'!$C$5:$T$64,COLUMN(R13),0)*(1+((SUM(ManOH,CorpOH)*(1+Profit))+Profit))</f>
        <v>0</v>
      </c>
      <c r="V13" s="29">
        <f t="shared" si="14"/>
        <v>0</v>
      </c>
      <c r="W13" s="29">
        <f t="shared" si="15"/>
        <v>0</v>
      </c>
      <c r="X13" s="29">
        <f t="shared" si="16"/>
        <v>0</v>
      </c>
      <c r="Y13" s="29">
        <f t="shared" si="17"/>
        <v>0</v>
      </c>
      <c r="Z13" s="29">
        <f t="shared" si="18"/>
        <v>0</v>
      </c>
      <c r="AA13" s="29">
        <f t="shared" si="19"/>
        <v>0</v>
      </c>
      <c r="AB13" s="29">
        <f t="shared" si="20"/>
        <v>0</v>
      </c>
      <c r="AC13" s="29">
        <f t="shared" si="21"/>
        <v>0</v>
      </c>
      <c r="AD13" s="29">
        <f t="shared" si="22"/>
        <v>0</v>
      </c>
      <c r="AE13" s="29">
        <f t="shared" si="23"/>
        <v>0</v>
      </c>
      <c r="AF13" s="29">
        <f t="shared" si="24"/>
        <v>0</v>
      </c>
      <c r="AG13" s="29">
        <f t="shared" si="25"/>
        <v>0</v>
      </c>
      <c r="AH13" s="29">
        <f t="shared" si="26"/>
        <v>0</v>
      </c>
      <c r="AI13" s="29">
        <f t="shared" si="27"/>
        <v>0</v>
      </c>
    </row>
    <row r="14" spans="2:35" x14ac:dyDescent="0.2">
      <c r="B14" s="96"/>
      <c r="C14" s="2" t="s">
        <v>146</v>
      </c>
      <c r="D14" s="3" t="s">
        <v>379</v>
      </c>
      <c r="E14" s="2" t="s">
        <v>42</v>
      </c>
      <c r="F14" s="2" t="s">
        <v>213</v>
      </c>
      <c r="G14" s="2" t="s">
        <v>40</v>
      </c>
      <c r="H14" s="29">
        <f>VLOOKUP($C14,'iService Rates'!$C$5:$T$64,COLUMN(F14),0)*(1+((SUM(ManOH,CorpOH)*(1+Profit))+Profit))</f>
        <v>0</v>
      </c>
      <c r="I14" s="29">
        <f>VLOOKUP($C14,'iService Rates'!$C$5:$T$64,COLUMN(G14),0)*(1+((SUM(ManOH,CorpOH)*(1+Profit))+Profit))</f>
        <v>0</v>
      </c>
      <c r="J14" s="29">
        <f>VLOOKUP($C14,'iService Rates'!$C$5:$T$64,COLUMN(H14),0)*(1+((SUM(ManOH,CorpOH)*(1+Profit))+Profit))</f>
        <v>0</v>
      </c>
      <c r="K14" s="29">
        <f>VLOOKUP($C14,'iService Rates'!$C$5:$T$64,COLUMN(I14),0)*(1+((SUM(ManOH,CorpOH)*(1+Profit))+Profit))</f>
        <v>0</v>
      </c>
      <c r="L14" s="29">
        <f>VLOOKUP($C14,'iService Rates'!$C$5:$T$64,COLUMN(J14),0)*(1+((SUM(ManOH,CorpOH)*(1+Profit))+Profit))</f>
        <v>0</v>
      </c>
      <c r="M14" s="29">
        <f>VLOOKUP($C14,'iService Rates'!$C$5:$T$64,COLUMN(K14),0)*(1+((SUM(ManOH,CorpOH)*(1+Profit))+Profit))</f>
        <v>0</v>
      </c>
      <c r="N14" s="29">
        <f>VLOOKUP($C14,'iService Rates'!$C$5:$T$64,COLUMN(L14),0)*(1+((SUM(ManOH,CorpOH)*(1+Profit))+Profit))</f>
        <v>0</v>
      </c>
      <c r="O14" s="29">
        <f>VLOOKUP($C14,'iService Rates'!$C$5:$T$64,COLUMN(M14),0)*(1+((SUM(ManOH,CorpOH)*(1+Profit))+Profit))</f>
        <v>0</v>
      </c>
      <c r="P14" s="29">
        <f>VLOOKUP($C14,'iService Rates'!$C$5:$T$64,COLUMN(N14),0)*(1+((SUM(ManOH,CorpOH)*(1+Profit))+Profit))</f>
        <v>0</v>
      </c>
      <c r="Q14" s="29">
        <f>VLOOKUP($C14,'iService Rates'!$C$5:$T$64,COLUMN(O14),0)*(1+((SUM(ManOH,CorpOH)*(1+Profit))+Profit))</f>
        <v>0</v>
      </c>
      <c r="R14" s="29">
        <f>VLOOKUP($C14,'iService Rates'!$C$5:$T$64,COLUMN(P14),0)*(1+((SUM(ManOH,CorpOH)*(1+Profit))+Profit))</f>
        <v>0</v>
      </c>
      <c r="S14" s="29">
        <f>VLOOKUP($C14,'iService Rates'!$C$5:$T$64,COLUMN(Q14),0)*(1+((SUM(ManOH,CorpOH)*(1+Profit))+Profit))</f>
        <v>0</v>
      </c>
      <c r="T14" s="29">
        <f>VLOOKUP($C14,'iService Rates'!$C$5:$T$64,COLUMN(R14),0)*(1+((SUM(ManOH,CorpOH)*(1+Profit))+Profit))</f>
        <v>0</v>
      </c>
      <c r="V14" s="29">
        <f t="shared" si="14"/>
        <v>0</v>
      </c>
      <c r="W14" s="29">
        <f t="shared" si="15"/>
        <v>0</v>
      </c>
      <c r="X14" s="29">
        <f t="shared" si="16"/>
        <v>0</v>
      </c>
      <c r="Y14" s="29">
        <f t="shared" si="17"/>
        <v>0</v>
      </c>
      <c r="Z14" s="29">
        <f t="shared" si="18"/>
        <v>0</v>
      </c>
      <c r="AA14" s="29">
        <f t="shared" si="19"/>
        <v>0</v>
      </c>
      <c r="AB14" s="29">
        <f t="shared" si="20"/>
        <v>0</v>
      </c>
      <c r="AC14" s="29">
        <f t="shared" si="21"/>
        <v>0</v>
      </c>
      <c r="AD14" s="29">
        <f t="shared" si="22"/>
        <v>0</v>
      </c>
      <c r="AE14" s="29">
        <f t="shared" si="23"/>
        <v>0</v>
      </c>
      <c r="AF14" s="29">
        <f t="shared" si="24"/>
        <v>0</v>
      </c>
      <c r="AG14" s="29">
        <f t="shared" si="25"/>
        <v>0</v>
      </c>
      <c r="AH14" s="29">
        <f t="shared" si="26"/>
        <v>0</v>
      </c>
      <c r="AI14" s="29">
        <f t="shared" si="27"/>
        <v>0</v>
      </c>
    </row>
    <row r="15" spans="2:35" x14ac:dyDescent="0.2">
      <c r="B15" s="96"/>
      <c r="C15" s="2" t="s">
        <v>147</v>
      </c>
      <c r="D15" s="3" t="s">
        <v>380</v>
      </c>
      <c r="E15" s="2" t="s">
        <v>42</v>
      </c>
      <c r="F15" s="2" t="s">
        <v>213</v>
      </c>
      <c r="G15" s="2" t="s">
        <v>40</v>
      </c>
      <c r="H15" s="29">
        <f>VLOOKUP($C15,'iService Rates'!$C$5:$T$64,COLUMN(F15),0)*(1+((SUM(ManOH,CorpOH)*(1+Profit))+Profit))</f>
        <v>0</v>
      </c>
      <c r="I15" s="29">
        <f>VLOOKUP($C15,'iService Rates'!$C$5:$T$64,COLUMN(G15),0)*(1+((SUM(ManOH,CorpOH)*(1+Profit))+Profit))</f>
        <v>0</v>
      </c>
      <c r="J15" s="29">
        <f>VLOOKUP($C15,'iService Rates'!$C$5:$T$64,COLUMN(H15),0)*(1+((SUM(ManOH,CorpOH)*(1+Profit))+Profit))</f>
        <v>0</v>
      </c>
      <c r="K15" s="29">
        <f>VLOOKUP($C15,'iService Rates'!$C$5:$T$64,COLUMN(I15),0)*(1+((SUM(ManOH,CorpOH)*(1+Profit))+Profit))</f>
        <v>0</v>
      </c>
      <c r="L15" s="29">
        <f>VLOOKUP($C15,'iService Rates'!$C$5:$T$64,COLUMN(J15),0)*(1+((SUM(ManOH,CorpOH)*(1+Profit))+Profit))</f>
        <v>0</v>
      </c>
      <c r="M15" s="29">
        <f>VLOOKUP($C15,'iService Rates'!$C$5:$T$64,COLUMN(K15),0)*(1+((SUM(ManOH,CorpOH)*(1+Profit))+Profit))</f>
        <v>0</v>
      </c>
      <c r="N15" s="29">
        <f>VLOOKUP($C15,'iService Rates'!$C$5:$T$64,COLUMN(L15),0)*(1+((SUM(ManOH,CorpOH)*(1+Profit))+Profit))</f>
        <v>0</v>
      </c>
      <c r="O15" s="29">
        <f>VLOOKUP($C15,'iService Rates'!$C$5:$T$64,COLUMN(M15),0)*(1+((SUM(ManOH,CorpOH)*(1+Profit))+Profit))</f>
        <v>0</v>
      </c>
      <c r="P15" s="29">
        <f>VLOOKUP($C15,'iService Rates'!$C$5:$T$64,COLUMN(N15),0)*(1+((SUM(ManOH,CorpOH)*(1+Profit))+Profit))</f>
        <v>0</v>
      </c>
      <c r="Q15" s="29">
        <f>VLOOKUP($C15,'iService Rates'!$C$5:$T$64,COLUMN(O15),0)*(1+((SUM(ManOH,CorpOH)*(1+Profit))+Profit))</f>
        <v>0</v>
      </c>
      <c r="R15" s="29">
        <f>VLOOKUP($C15,'iService Rates'!$C$5:$T$64,COLUMN(P15),0)*(1+((SUM(ManOH,CorpOH)*(1+Profit))+Profit))</f>
        <v>0</v>
      </c>
      <c r="S15" s="29">
        <f>VLOOKUP($C15,'iService Rates'!$C$5:$T$64,COLUMN(Q15),0)*(1+((SUM(ManOH,CorpOH)*(1+Profit))+Profit))</f>
        <v>0</v>
      </c>
      <c r="T15" s="29">
        <f>VLOOKUP($C15,'iService Rates'!$C$5:$T$64,COLUMN(R15),0)*(1+((SUM(ManOH,CorpOH)*(1+Profit))+Profit))</f>
        <v>0</v>
      </c>
      <c r="V15" s="29">
        <f t="shared" si="14"/>
        <v>0</v>
      </c>
      <c r="W15" s="29">
        <f t="shared" si="15"/>
        <v>0</v>
      </c>
      <c r="X15" s="29">
        <f t="shared" si="16"/>
        <v>0</v>
      </c>
      <c r="Y15" s="29">
        <f t="shared" si="17"/>
        <v>0</v>
      </c>
      <c r="Z15" s="29">
        <f t="shared" si="18"/>
        <v>0</v>
      </c>
      <c r="AA15" s="29">
        <f t="shared" si="19"/>
        <v>0</v>
      </c>
      <c r="AB15" s="29">
        <f t="shared" si="20"/>
        <v>0</v>
      </c>
      <c r="AC15" s="29">
        <f t="shared" si="21"/>
        <v>0</v>
      </c>
      <c r="AD15" s="29">
        <f t="shared" si="22"/>
        <v>0</v>
      </c>
      <c r="AE15" s="29">
        <f t="shared" si="23"/>
        <v>0</v>
      </c>
      <c r="AF15" s="29">
        <f t="shared" si="24"/>
        <v>0</v>
      </c>
      <c r="AG15" s="29">
        <f t="shared" si="25"/>
        <v>0</v>
      </c>
      <c r="AH15" s="29">
        <f t="shared" si="26"/>
        <v>0</v>
      </c>
      <c r="AI15" s="29">
        <f t="shared" si="27"/>
        <v>0</v>
      </c>
    </row>
    <row r="16" spans="2:35" x14ac:dyDescent="0.2">
      <c r="B16" s="95" t="s">
        <v>79</v>
      </c>
      <c r="C16" s="2" t="s">
        <v>156</v>
      </c>
      <c r="D16" s="3" t="s">
        <v>200</v>
      </c>
      <c r="E16" s="2" t="s">
        <v>42</v>
      </c>
      <c r="F16" s="2" t="s">
        <v>213</v>
      </c>
      <c r="G16" s="2" t="s">
        <v>40</v>
      </c>
      <c r="H16" s="29">
        <f>VLOOKUP($C16,'iService Rates'!$C$5:$T$64,COLUMN(F16),0)*(1+((SUM(ManOH,CorpOH)*(1+Profit))+Profit))</f>
        <v>0</v>
      </c>
      <c r="I16" s="29">
        <f>VLOOKUP($C16,'iService Rates'!$C$5:$T$64,COLUMN(G16),0)*(1+((SUM(ManOH,CorpOH)*(1+Profit))+Profit))</f>
        <v>0</v>
      </c>
      <c r="J16" s="29">
        <f>VLOOKUP($C16,'iService Rates'!$C$5:$T$64,COLUMN(H16),0)*(1+((SUM(ManOH,CorpOH)*(1+Profit))+Profit))</f>
        <v>0</v>
      </c>
      <c r="K16" s="29">
        <f>VLOOKUP($C16,'iService Rates'!$C$5:$T$64,COLUMN(I16),0)*(1+((SUM(ManOH,CorpOH)*(1+Profit))+Profit))</f>
        <v>0</v>
      </c>
      <c r="L16" s="29">
        <f>VLOOKUP($C16,'iService Rates'!$C$5:$T$64,COLUMN(J16),0)*(1+((SUM(ManOH,CorpOH)*(1+Profit))+Profit))</f>
        <v>0</v>
      </c>
      <c r="M16" s="29">
        <f>VLOOKUP($C16,'iService Rates'!$C$5:$T$64,COLUMN(K16),0)*(1+((SUM(ManOH,CorpOH)*(1+Profit))+Profit))</f>
        <v>0</v>
      </c>
      <c r="N16" s="29">
        <f>VLOOKUP($C16,'iService Rates'!$C$5:$T$64,COLUMN(L16),0)*(1+((SUM(ManOH,CorpOH)*(1+Profit))+Profit))</f>
        <v>0</v>
      </c>
      <c r="O16" s="29">
        <f>VLOOKUP($C16,'iService Rates'!$C$5:$T$64,COLUMN(M16),0)*(1+((SUM(ManOH,CorpOH)*(1+Profit))+Profit))</f>
        <v>0</v>
      </c>
      <c r="P16" s="29">
        <f>VLOOKUP($C16,'iService Rates'!$C$5:$T$64,COLUMN(N16),0)*(1+((SUM(ManOH,CorpOH)*(1+Profit))+Profit))</f>
        <v>0</v>
      </c>
      <c r="Q16" s="29">
        <f>VLOOKUP($C16,'iService Rates'!$C$5:$T$64,COLUMN(O16),0)*(1+((SUM(ManOH,CorpOH)*(1+Profit))+Profit))</f>
        <v>0</v>
      </c>
      <c r="R16" s="29">
        <f>VLOOKUP($C16,'iService Rates'!$C$5:$T$64,COLUMN(P16),0)*(1+((SUM(ManOH,CorpOH)*(1+Profit))+Profit))</f>
        <v>0</v>
      </c>
      <c r="S16" s="29">
        <f>VLOOKUP($C16,'iService Rates'!$C$5:$T$64,COLUMN(Q16),0)*(1+((SUM(ManOH,CorpOH)*(1+Profit))+Profit))</f>
        <v>0</v>
      </c>
      <c r="T16" s="29">
        <f>VLOOKUP($C16,'iService Rates'!$C$5:$T$64,COLUMN(R16),0)*(1+((SUM(ManOH,CorpOH)*(1+Profit))+Profit))</f>
        <v>0</v>
      </c>
      <c r="V16" s="29">
        <f t="shared" si="14"/>
        <v>0</v>
      </c>
      <c r="W16" s="29">
        <f t="shared" si="15"/>
        <v>0</v>
      </c>
      <c r="X16" s="29">
        <f t="shared" si="16"/>
        <v>0</v>
      </c>
      <c r="Y16" s="29">
        <f t="shared" si="17"/>
        <v>0</v>
      </c>
      <c r="Z16" s="29">
        <f t="shared" si="18"/>
        <v>0</v>
      </c>
      <c r="AA16" s="29">
        <f t="shared" si="19"/>
        <v>0</v>
      </c>
      <c r="AB16" s="29">
        <f t="shared" si="20"/>
        <v>0</v>
      </c>
      <c r="AC16" s="29">
        <f t="shared" si="21"/>
        <v>0</v>
      </c>
      <c r="AD16" s="29">
        <f t="shared" si="22"/>
        <v>0</v>
      </c>
      <c r="AE16" s="29">
        <f t="shared" si="23"/>
        <v>0</v>
      </c>
      <c r="AF16" s="29">
        <f t="shared" si="24"/>
        <v>0</v>
      </c>
      <c r="AG16" s="29">
        <f t="shared" si="25"/>
        <v>0</v>
      </c>
      <c r="AH16" s="29">
        <f t="shared" si="26"/>
        <v>0</v>
      </c>
      <c r="AI16" s="29">
        <f t="shared" si="27"/>
        <v>0</v>
      </c>
    </row>
    <row r="17" spans="2:35" x14ac:dyDescent="0.2">
      <c r="B17" s="96"/>
      <c r="C17" s="2" t="s">
        <v>157</v>
      </c>
      <c r="D17" s="3" t="s">
        <v>201</v>
      </c>
      <c r="E17" s="2" t="s">
        <v>42</v>
      </c>
      <c r="F17" s="2" t="s">
        <v>213</v>
      </c>
      <c r="G17" s="2" t="s">
        <v>40</v>
      </c>
      <c r="H17" s="29">
        <f>VLOOKUP($C17,'iService Rates'!$C$5:$T$64,COLUMN(F17),0)*(1+((SUM(ManOH,CorpOH)*(1+Profit))+Profit))</f>
        <v>0</v>
      </c>
      <c r="I17" s="29">
        <f>VLOOKUP($C17,'iService Rates'!$C$5:$T$64,COLUMN(G17),0)*(1+((SUM(ManOH,CorpOH)*(1+Profit))+Profit))</f>
        <v>0</v>
      </c>
      <c r="J17" s="29">
        <f>VLOOKUP($C17,'iService Rates'!$C$5:$T$64,COLUMN(H17),0)*(1+((SUM(ManOH,CorpOH)*(1+Profit))+Profit))</f>
        <v>0</v>
      </c>
      <c r="K17" s="29">
        <f>VLOOKUP($C17,'iService Rates'!$C$5:$T$64,COLUMN(I17),0)*(1+((SUM(ManOH,CorpOH)*(1+Profit))+Profit))</f>
        <v>0</v>
      </c>
      <c r="L17" s="29">
        <f>VLOOKUP($C17,'iService Rates'!$C$5:$T$64,COLUMN(J17),0)*(1+((SUM(ManOH,CorpOH)*(1+Profit))+Profit))</f>
        <v>0</v>
      </c>
      <c r="M17" s="29">
        <f>VLOOKUP($C17,'iService Rates'!$C$5:$T$64,COLUMN(K17),0)*(1+((SUM(ManOH,CorpOH)*(1+Profit))+Profit))</f>
        <v>0</v>
      </c>
      <c r="N17" s="29">
        <f>VLOOKUP($C17,'iService Rates'!$C$5:$T$64,COLUMN(L17),0)*(1+((SUM(ManOH,CorpOH)*(1+Profit))+Profit))</f>
        <v>0</v>
      </c>
      <c r="O17" s="29">
        <f>VLOOKUP($C17,'iService Rates'!$C$5:$T$64,COLUMN(M17),0)*(1+((SUM(ManOH,CorpOH)*(1+Profit))+Profit))</f>
        <v>0</v>
      </c>
      <c r="P17" s="29">
        <f>VLOOKUP($C17,'iService Rates'!$C$5:$T$64,COLUMN(N17),0)*(1+((SUM(ManOH,CorpOH)*(1+Profit))+Profit))</f>
        <v>0</v>
      </c>
      <c r="Q17" s="29">
        <f>VLOOKUP($C17,'iService Rates'!$C$5:$T$64,COLUMN(O17),0)*(1+((SUM(ManOH,CorpOH)*(1+Profit))+Profit))</f>
        <v>0</v>
      </c>
      <c r="R17" s="29">
        <f>VLOOKUP($C17,'iService Rates'!$C$5:$T$64,COLUMN(P17),0)*(1+((SUM(ManOH,CorpOH)*(1+Profit))+Profit))</f>
        <v>0</v>
      </c>
      <c r="S17" s="29">
        <f>VLOOKUP($C17,'iService Rates'!$C$5:$T$64,COLUMN(Q17),0)*(1+((SUM(ManOH,CorpOH)*(1+Profit))+Profit))</f>
        <v>0</v>
      </c>
      <c r="T17" s="29">
        <f>VLOOKUP($C17,'iService Rates'!$C$5:$T$64,COLUMN(R17),0)*(1+((SUM(ManOH,CorpOH)*(1+Profit))+Profit))</f>
        <v>0</v>
      </c>
      <c r="V17" s="29">
        <f t="shared" si="14"/>
        <v>0</v>
      </c>
      <c r="W17" s="29">
        <f t="shared" si="15"/>
        <v>0</v>
      </c>
      <c r="X17" s="29">
        <f t="shared" si="16"/>
        <v>0</v>
      </c>
      <c r="Y17" s="29">
        <f t="shared" si="17"/>
        <v>0</v>
      </c>
      <c r="Z17" s="29">
        <f t="shared" si="18"/>
        <v>0</v>
      </c>
      <c r="AA17" s="29">
        <f t="shared" si="19"/>
        <v>0</v>
      </c>
      <c r="AB17" s="29">
        <f t="shared" si="20"/>
        <v>0</v>
      </c>
      <c r="AC17" s="29">
        <f t="shared" si="21"/>
        <v>0</v>
      </c>
      <c r="AD17" s="29">
        <f t="shared" si="22"/>
        <v>0</v>
      </c>
      <c r="AE17" s="29">
        <f t="shared" si="23"/>
        <v>0</v>
      </c>
      <c r="AF17" s="29">
        <f t="shared" si="24"/>
        <v>0</v>
      </c>
      <c r="AG17" s="29">
        <f t="shared" si="25"/>
        <v>0</v>
      </c>
      <c r="AH17" s="29">
        <f t="shared" si="26"/>
        <v>0</v>
      </c>
      <c r="AI17" s="29">
        <f t="shared" si="27"/>
        <v>0</v>
      </c>
    </row>
    <row r="18" spans="2:35" x14ac:dyDescent="0.2">
      <c r="B18" s="96"/>
      <c r="C18" s="2" t="s">
        <v>158</v>
      </c>
      <c r="D18" s="3" t="s">
        <v>202</v>
      </c>
      <c r="E18" s="2" t="s">
        <v>42</v>
      </c>
      <c r="F18" s="2" t="s">
        <v>213</v>
      </c>
      <c r="G18" s="2" t="s">
        <v>40</v>
      </c>
      <c r="H18" s="29">
        <f>VLOOKUP($C18,'iService Rates'!$C$5:$T$64,COLUMN(F18),0)*(1+((SUM(ManOH,CorpOH)*(1+Profit))+Profit))</f>
        <v>0</v>
      </c>
      <c r="I18" s="29">
        <f>VLOOKUP($C18,'iService Rates'!$C$5:$T$64,COLUMN(G18),0)*(1+((SUM(ManOH,CorpOH)*(1+Profit))+Profit))</f>
        <v>0</v>
      </c>
      <c r="J18" s="29">
        <f>VLOOKUP($C18,'iService Rates'!$C$5:$T$64,COLUMN(H18),0)*(1+((SUM(ManOH,CorpOH)*(1+Profit))+Profit))</f>
        <v>0</v>
      </c>
      <c r="K18" s="29">
        <f>VLOOKUP($C18,'iService Rates'!$C$5:$T$64,COLUMN(I18),0)*(1+((SUM(ManOH,CorpOH)*(1+Profit))+Profit))</f>
        <v>0</v>
      </c>
      <c r="L18" s="29">
        <f>VLOOKUP($C18,'iService Rates'!$C$5:$T$64,COLUMN(J18),0)*(1+((SUM(ManOH,CorpOH)*(1+Profit))+Profit))</f>
        <v>0</v>
      </c>
      <c r="M18" s="29">
        <f>VLOOKUP($C18,'iService Rates'!$C$5:$T$64,COLUMN(K18),0)*(1+((SUM(ManOH,CorpOH)*(1+Profit))+Profit))</f>
        <v>0</v>
      </c>
      <c r="N18" s="29">
        <f>VLOOKUP($C18,'iService Rates'!$C$5:$T$64,COLUMN(L18),0)*(1+((SUM(ManOH,CorpOH)*(1+Profit))+Profit))</f>
        <v>0</v>
      </c>
      <c r="O18" s="29">
        <f>VLOOKUP($C18,'iService Rates'!$C$5:$T$64,COLUMN(M18),0)*(1+((SUM(ManOH,CorpOH)*(1+Profit))+Profit))</f>
        <v>0</v>
      </c>
      <c r="P18" s="29">
        <f>VLOOKUP($C18,'iService Rates'!$C$5:$T$64,COLUMN(N18),0)*(1+((SUM(ManOH,CorpOH)*(1+Profit))+Profit))</f>
        <v>0</v>
      </c>
      <c r="Q18" s="29">
        <f>VLOOKUP($C18,'iService Rates'!$C$5:$T$64,COLUMN(O18),0)*(1+((SUM(ManOH,CorpOH)*(1+Profit))+Profit))</f>
        <v>0</v>
      </c>
      <c r="R18" s="29">
        <f>VLOOKUP($C18,'iService Rates'!$C$5:$T$64,COLUMN(P18),0)*(1+((SUM(ManOH,CorpOH)*(1+Profit))+Profit))</f>
        <v>0</v>
      </c>
      <c r="S18" s="29">
        <f>VLOOKUP($C18,'iService Rates'!$C$5:$T$64,COLUMN(Q18),0)*(1+((SUM(ManOH,CorpOH)*(1+Profit))+Profit))</f>
        <v>0</v>
      </c>
      <c r="T18" s="29">
        <f>VLOOKUP($C18,'iService Rates'!$C$5:$T$64,COLUMN(R18),0)*(1+((SUM(ManOH,CorpOH)*(1+Profit))+Profit))</f>
        <v>0</v>
      </c>
      <c r="V18" s="29">
        <f t="shared" si="14"/>
        <v>0</v>
      </c>
      <c r="W18" s="29">
        <f t="shared" si="15"/>
        <v>0</v>
      </c>
      <c r="X18" s="29">
        <f t="shared" si="16"/>
        <v>0</v>
      </c>
      <c r="Y18" s="29">
        <f t="shared" si="17"/>
        <v>0</v>
      </c>
      <c r="Z18" s="29">
        <f t="shared" si="18"/>
        <v>0</v>
      </c>
      <c r="AA18" s="29">
        <f t="shared" si="19"/>
        <v>0</v>
      </c>
      <c r="AB18" s="29">
        <f t="shared" si="20"/>
        <v>0</v>
      </c>
      <c r="AC18" s="29">
        <f t="shared" si="21"/>
        <v>0</v>
      </c>
      <c r="AD18" s="29">
        <f t="shared" si="22"/>
        <v>0</v>
      </c>
      <c r="AE18" s="29">
        <f t="shared" si="23"/>
        <v>0</v>
      </c>
      <c r="AF18" s="29">
        <f t="shared" si="24"/>
        <v>0</v>
      </c>
      <c r="AG18" s="29">
        <f t="shared" si="25"/>
        <v>0</v>
      </c>
      <c r="AH18" s="29">
        <f t="shared" si="26"/>
        <v>0</v>
      </c>
      <c r="AI18" s="29">
        <f t="shared" si="27"/>
        <v>0</v>
      </c>
    </row>
    <row r="19" spans="2:35" x14ac:dyDescent="0.2">
      <c r="B19" s="96"/>
      <c r="C19" s="2" t="s">
        <v>162</v>
      </c>
      <c r="D19" s="3" t="s">
        <v>205</v>
      </c>
      <c r="E19" s="2" t="s">
        <v>42</v>
      </c>
      <c r="F19" s="2" t="s">
        <v>213</v>
      </c>
      <c r="G19" s="2" t="s">
        <v>40</v>
      </c>
      <c r="H19" s="29">
        <f>VLOOKUP($C19,'iService Rates'!$C$5:$T$64,COLUMN(F19),0)*(1+((SUM(ManOH,CorpOH)*(1+Profit))+Profit))</f>
        <v>0</v>
      </c>
      <c r="I19" s="29">
        <f>VLOOKUP($C19,'iService Rates'!$C$5:$T$64,COLUMN(G19),0)*(1+((SUM(ManOH,CorpOH)*(1+Profit))+Profit))</f>
        <v>0</v>
      </c>
      <c r="J19" s="29">
        <f>VLOOKUP($C19,'iService Rates'!$C$5:$T$64,COLUMN(H19),0)*(1+((SUM(ManOH,CorpOH)*(1+Profit))+Profit))</f>
        <v>0</v>
      </c>
      <c r="K19" s="29">
        <f>VLOOKUP($C19,'iService Rates'!$C$5:$T$64,COLUMN(I19),0)*(1+((SUM(ManOH,CorpOH)*(1+Profit))+Profit))</f>
        <v>0</v>
      </c>
      <c r="L19" s="29">
        <f>VLOOKUP($C19,'iService Rates'!$C$5:$T$64,COLUMN(J19),0)*(1+((SUM(ManOH,CorpOH)*(1+Profit))+Profit))</f>
        <v>0</v>
      </c>
      <c r="M19" s="29">
        <f>VLOOKUP($C19,'iService Rates'!$C$5:$T$64,COLUMN(K19),0)*(1+((SUM(ManOH,CorpOH)*(1+Profit))+Profit))</f>
        <v>0</v>
      </c>
      <c r="N19" s="29">
        <f>VLOOKUP($C19,'iService Rates'!$C$5:$T$64,COLUMN(L19),0)*(1+((SUM(ManOH,CorpOH)*(1+Profit))+Profit))</f>
        <v>0</v>
      </c>
      <c r="O19" s="29">
        <f>VLOOKUP($C19,'iService Rates'!$C$5:$T$64,COLUMN(M19),0)*(1+((SUM(ManOH,CorpOH)*(1+Profit))+Profit))</f>
        <v>0</v>
      </c>
      <c r="P19" s="29">
        <f>VLOOKUP($C19,'iService Rates'!$C$5:$T$64,COLUMN(N19),0)*(1+((SUM(ManOH,CorpOH)*(1+Profit))+Profit))</f>
        <v>0</v>
      </c>
      <c r="Q19" s="29">
        <f>VLOOKUP($C19,'iService Rates'!$C$5:$T$64,COLUMN(O19),0)*(1+((SUM(ManOH,CorpOH)*(1+Profit))+Profit))</f>
        <v>0</v>
      </c>
      <c r="R19" s="29">
        <f>VLOOKUP($C19,'iService Rates'!$C$5:$T$64,COLUMN(P19),0)*(1+((SUM(ManOH,CorpOH)*(1+Profit))+Profit))</f>
        <v>0</v>
      </c>
      <c r="S19" s="29">
        <f>VLOOKUP($C19,'iService Rates'!$C$5:$T$64,COLUMN(Q19),0)*(1+((SUM(ManOH,CorpOH)*(1+Profit))+Profit))</f>
        <v>0</v>
      </c>
      <c r="T19" s="29">
        <f>VLOOKUP($C19,'iService Rates'!$C$5:$T$64,COLUMN(R19),0)*(1+((SUM(ManOH,CorpOH)*(1+Profit))+Profit))</f>
        <v>0</v>
      </c>
      <c r="V19" s="29">
        <f t="shared" ref="V19:V22" si="28">H19*V$4</f>
        <v>0</v>
      </c>
      <c r="W19" s="29">
        <f t="shared" ref="W19:W22" si="29">I19*W$4</f>
        <v>0</v>
      </c>
      <c r="X19" s="29">
        <f t="shared" ref="X19:X22" si="30">J19*X$4</f>
        <v>0</v>
      </c>
      <c r="Y19" s="29">
        <f t="shared" ref="Y19:Y22" si="31">K19*Y$4</f>
        <v>0</v>
      </c>
      <c r="Z19" s="29">
        <f t="shared" ref="Z19:Z22" si="32">L19*Z$4</f>
        <v>0</v>
      </c>
      <c r="AA19" s="29">
        <f t="shared" ref="AA19:AA22" si="33">M19*AA$4</f>
        <v>0</v>
      </c>
      <c r="AB19" s="29">
        <f t="shared" ref="AB19:AB22" si="34">N19*AB$4</f>
        <v>0</v>
      </c>
      <c r="AC19" s="29">
        <f t="shared" ref="AC19:AC22" si="35">O19*AC$4</f>
        <v>0</v>
      </c>
      <c r="AD19" s="29">
        <f t="shared" ref="AD19:AD22" si="36">P19*AD$4</f>
        <v>0</v>
      </c>
      <c r="AE19" s="29">
        <f t="shared" ref="AE19:AE22" si="37">Q19*AE$4</f>
        <v>0</v>
      </c>
      <c r="AF19" s="29">
        <f t="shared" ref="AF19:AF22" si="38">R19*AF$4</f>
        <v>0</v>
      </c>
      <c r="AG19" s="29">
        <f t="shared" ref="AG19:AG22" si="39">S19*AG$4</f>
        <v>0</v>
      </c>
      <c r="AH19" s="29">
        <f t="shared" ref="AH19:AH22" si="40">T19*AH$4</f>
        <v>0</v>
      </c>
      <c r="AI19" s="29">
        <f t="shared" ref="AI19:AI22" si="41">SUM(V19:AH19)</f>
        <v>0</v>
      </c>
    </row>
    <row r="20" spans="2:35" x14ac:dyDescent="0.2">
      <c r="B20" s="96"/>
      <c r="C20" s="2" t="s">
        <v>163</v>
      </c>
      <c r="D20" s="3" t="s">
        <v>206</v>
      </c>
      <c r="E20" s="5" t="s">
        <v>42</v>
      </c>
      <c r="F20" s="2" t="s">
        <v>213</v>
      </c>
      <c r="G20" s="2" t="s">
        <v>40</v>
      </c>
      <c r="H20" s="29">
        <f>VLOOKUP($C20,'iService Rates'!$C$5:$T$64,COLUMN(F20),0)*(1+((SUM(ManOH,CorpOH)*(1+Profit))+Profit))</f>
        <v>0</v>
      </c>
      <c r="I20" s="29">
        <f>VLOOKUP($C20,'iService Rates'!$C$5:$T$64,COLUMN(G20),0)*(1+((SUM(ManOH,CorpOH)*(1+Profit))+Profit))</f>
        <v>0</v>
      </c>
      <c r="J20" s="29">
        <f>VLOOKUP($C20,'iService Rates'!$C$5:$T$64,COLUMN(H20),0)*(1+((SUM(ManOH,CorpOH)*(1+Profit))+Profit))</f>
        <v>0</v>
      </c>
      <c r="K20" s="29">
        <f>VLOOKUP($C20,'iService Rates'!$C$5:$T$64,COLUMN(I20),0)*(1+((SUM(ManOH,CorpOH)*(1+Profit))+Profit))</f>
        <v>0</v>
      </c>
      <c r="L20" s="29">
        <f>VLOOKUP($C20,'iService Rates'!$C$5:$T$64,COLUMN(J20),0)*(1+((SUM(ManOH,CorpOH)*(1+Profit))+Profit))</f>
        <v>0</v>
      </c>
      <c r="M20" s="29">
        <f>VLOOKUP($C20,'iService Rates'!$C$5:$T$64,COLUMN(K20),0)*(1+((SUM(ManOH,CorpOH)*(1+Profit))+Profit))</f>
        <v>0</v>
      </c>
      <c r="N20" s="29">
        <f>VLOOKUP($C20,'iService Rates'!$C$5:$T$64,COLUMN(L20),0)*(1+((SUM(ManOH,CorpOH)*(1+Profit))+Profit))</f>
        <v>0</v>
      </c>
      <c r="O20" s="29">
        <f>VLOOKUP($C20,'iService Rates'!$C$5:$T$64,COLUMN(M20),0)*(1+((SUM(ManOH,CorpOH)*(1+Profit))+Profit))</f>
        <v>0</v>
      </c>
      <c r="P20" s="29">
        <f>VLOOKUP($C20,'iService Rates'!$C$5:$T$64,COLUMN(N20),0)*(1+((SUM(ManOH,CorpOH)*(1+Profit))+Profit))</f>
        <v>0</v>
      </c>
      <c r="Q20" s="29">
        <f>VLOOKUP($C20,'iService Rates'!$C$5:$T$64,COLUMN(O20),0)*(1+((SUM(ManOH,CorpOH)*(1+Profit))+Profit))</f>
        <v>0</v>
      </c>
      <c r="R20" s="29">
        <f>VLOOKUP($C20,'iService Rates'!$C$5:$T$64,COLUMN(P20),0)*(1+((SUM(ManOH,CorpOH)*(1+Profit))+Profit))</f>
        <v>0</v>
      </c>
      <c r="S20" s="29">
        <f>VLOOKUP($C20,'iService Rates'!$C$5:$T$64,COLUMN(Q20),0)*(1+((SUM(ManOH,CorpOH)*(1+Profit))+Profit))</f>
        <v>0</v>
      </c>
      <c r="T20" s="29">
        <f>VLOOKUP($C20,'iService Rates'!$C$5:$T$64,COLUMN(R20),0)*(1+((SUM(ManOH,CorpOH)*(1+Profit))+Profit))</f>
        <v>0</v>
      </c>
      <c r="V20" s="29">
        <f t="shared" si="28"/>
        <v>0</v>
      </c>
      <c r="W20" s="29">
        <f t="shared" si="29"/>
        <v>0</v>
      </c>
      <c r="X20" s="29">
        <f t="shared" si="30"/>
        <v>0</v>
      </c>
      <c r="Y20" s="29">
        <f t="shared" si="31"/>
        <v>0</v>
      </c>
      <c r="Z20" s="29">
        <f t="shared" si="32"/>
        <v>0</v>
      </c>
      <c r="AA20" s="29">
        <f t="shared" si="33"/>
        <v>0</v>
      </c>
      <c r="AB20" s="29">
        <f t="shared" si="34"/>
        <v>0</v>
      </c>
      <c r="AC20" s="29">
        <f t="shared" si="35"/>
        <v>0</v>
      </c>
      <c r="AD20" s="29">
        <f t="shared" si="36"/>
        <v>0</v>
      </c>
      <c r="AE20" s="29">
        <f t="shared" si="37"/>
        <v>0</v>
      </c>
      <c r="AF20" s="29">
        <f t="shared" si="38"/>
        <v>0</v>
      </c>
      <c r="AG20" s="29">
        <f t="shared" si="39"/>
        <v>0</v>
      </c>
      <c r="AH20" s="29">
        <f t="shared" si="40"/>
        <v>0</v>
      </c>
      <c r="AI20" s="29">
        <f t="shared" si="41"/>
        <v>0</v>
      </c>
    </row>
    <row r="21" spans="2:35" x14ac:dyDescent="0.2">
      <c r="B21" s="96"/>
      <c r="C21" s="2" t="s">
        <v>165</v>
      </c>
      <c r="D21" s="3" t="s">
        <v>348</v>
      </c>
      <c r="E21" s="5" t="s">
        <v>42</v>
      </c>
      <c r="F21" s="2" t="s">
        <v>213</v>
      </c>
      <c r="G21" s="2" t="s">
        <v>40</v>
      </c>
      <c r="H21" s="29">
        <f>VLOOKUP($C21,'iService Rates'!$C$5:$T$64,COLUMN(F21),0)*(1+((SUM(ManOH,CorpOH)*(1+Profit))+Profit))</f>
        <v>0</v>
      </c>
      <c r="I21" s="29">
        <f>VLOOKUP($C21,'iService Rates'!$C$5:$T$64,COLUMN(G21),0)*(1+((SUM(ManOH,CorpOH)*(1+Profit))+Profit))</f>
        <v>0</v>
      </c>
      <c r="J21" s="29">
        <f>VLOOKUP($C21,'iService Rates'!$C$5:$T$64,COLUMN(H21),0)*(1+((SUM(ManOH,CorpOH)*(1+Profit))+Profit))</f>
        <v>0</v>
      </c>
      <c r="K21" s="29">
        <f>VLOOKUP($C21,'iService Rates'!$C$5:$T$64,COLUMN(I21),0)*(1+((SUM(ManOH,CorpOH)*(1+Profit))+Profit))</f>
        <v>0</v>
      </c>
      <c r="L21" s="29">
        <f>VLOOKUP($C21,'iService Rates'!$C$5:$T$64,COLUMN(J21),0)*(1+((SUM(ManOH,CorpOH)*(1+Profit))+Profit))</f>
        <v>0</v>
      </c>
      <c r="M21" s="29">
        <f>VLOOKUP($C21,'iService Rates'!$C$5:$T$64,COLUMN(K21),0)*(1+((SUM(ManOH,CorpOH)*(1+Profit))+Profit))</f>
        <v>0</v>
      </c>
      <c r="N21" s="29">
        <f>VLOOKUP($C21,'iService Rates'!$C$5:$T$64,COLUMN(L21),0)*(1+((SUM(ManOH,CorpOH)*(1+Profit))+Profit))</f>
        <v>0</v>
      </c>
      <c r="O21" s="29">
        <f>VLOOKUP($C21,'iService Rates'!$C$5:$T$64,COLUMN(M21),0)*(1+((SUM(ManOH,CorpOH)*(1+Profit))+Profit))</f>
        <v>0</v>
      </c>
      <c r="P21" s="29">
        <f>VLOOKUP($C21,'iService Rates'!$C$5:$T$64,COLUMN(N21),0)*(1+((SUM(ManOH,CorpOH)*(1+Profit))+Profit))</f>
        <v>0</v>
      </c>
      <c r="Q21" s="29">
        <f>VLOOKUP($C21,'iService Rates'!$C$5:$T$64,COLUMN(O21),0)*(1+((SUM(ManOH,CorpOH)*(1+Profit))+Profit))</f>
        <v>0</v>
      </c>
      <c r="R21" s="29">
        <f>VLOOKUP($C21,'iService Rates'!$C$5:$T$64,COLUMN(P21),0)*(1+((SUM(ManOH,CorpOH)*(1+Profit))+Profit))</f>
        <v>0</v>
      </c>
      <c r="S21" s="29">
        <f>VLOOKUP($C21,'iService Rates'!$C$5:$T$64,COLUMN(Q21),0)*(1+((SUM(ManOH,CorpOH)*(1+Profit))+Profit))</f>
        <v>0</v>
      </c>
      <c r="T21" s="29">
        <f>VLOOKUP($C21,'iService Rates'!$C$5:$T$64,COLUMN(R21),0)*(1+((SUM(ManOH,CorpOH)*(1+Profit))+Profit))</f>
        <v>0</v>
      </c>
      <c r="V21" s="29">
        <f t="shared" si="28"/>
        <v>0</v>
      </c>
      <c r="W21" s="29">
        <f t="shared" si="29"/>
        <v>0</v>
      </c>
      <c r="X21" s="29">
        <f t="shared" si="30"/>
        <v>0</v>
      </c>
      <c r="Y21" s="29">
        <f t="shared" si="31"/>
        <v>0</v>
      </c>
      <c r="Z21" s="29">
        <f t="shared" si="32"/>
        <v>0</v>
      </c>
      <c r="AA21" s="29">
        <f t="shared" si="33"/>
        <v>0</v>
      </c>
      <c r="AB21" s="29">
        <f t="shared" si="34"/>
        <v>0</v>
      </c>
      <c r="AC21" s="29">
        <f t="shared" si="35"/>
        <v>0</v>
      </c>
      <c r="AD21" s="29">
        <f t="shared" si="36"/>
        <v>0</v>
      </c>
      <c r="AE21" s="29">
        <f t="shared" si="37"/>
        <v>0</v>
      </c>
      <c r="AF21" s="29">
        <f t="shared" si="38"/>
        <v>0</v>
      </c>
      <c r="AG21" s="29">
        <f t="shared" si="39"/>
        <v>0</v>
      </c>
      <c r="AH21" s="29">
        <f t="shared" si="40"/>
        <v>0</v>
      </c>
      <c r="AI21" s="29">
        <f t="shared" si="41"/>
        <v>0</v>
      </c>
    </row>
    <row r="22" spans="2:35" x14ac:dyDescent="0.2">
      <c r="B22" s="96"/>
      <c r="C22" s="2" t="s">
        <v>166</v>
      </c>
      <c r="D22" s="3" t="s">
        <v>349</v>
      </c>
      <c r="E22" s="5" t="s">
        <v>42</v>
      </c>
      <c r="F22" s="2" t="s">
        <v>213</v>
      </c>
      <c r="G22" s="2" t="s">
        <v>40</v>
      </c>
      <c r="H22" s="29">
        <f>VLOOKUP($C22,'iService Rates'!$C$5:$T$64,COLUMN(F22),0)*(1+((SUM(ManOH,CorpOH)*(1+Profit))+Profit))</f>
        <v>0</v>
      </c>
      <c r="I22" s="29">
        <f>VLOOKUP($C22,'iService Rates'!$C$5:$T$64,COLUMN(G22),0)*(1+((SUM(ManOH,CorpOH)*(1+Profit))+Profit))</f>
        <v>0</v>
      </c>
      <c r="J22" s="29">
        <f>VLOOKUP($C22,'iService Rates'!$C$5:$T$64,COLUMN(H22),0)*(1+((SUM(ManOH,CorpOH)*(1+Profit))+Profit))</f>
        <v>0</v>
      </c>
      <c r="K22" s="29">
        <f>VLOOKUP($C22,'iService Rates'!$C$5:$T$64,COLUMN(I22),0)*(1+((SUM(ManOH,CorpOH)*(1+Profit))+Profit))</f>
        <v>0</v>
      </c>
      <c r="L22" s="29">
        <f>VLOOKUP($C22,'iService Rates'!$C$5:$T$64,COLUMN(J22),0)*(1+((SUM(ManOH,CorpOH)*(1+Profit))+Profit))</f>
        <v>0</v>
      </c>
      <c r="M22" s="29">
        <f>VLOOKUP($C22,'iService Rates'!$C$5:$T$64,COLUMN(K22),0)*(1+((SUM(ManOH,CorpOH)*(1+Profit))+Profit))</f>
        <v>0</v>
      </c>
      <c r="N22" s="29">
        <f>VLOOKUP($C22,'iService Rates'!$C$5:$T$64,COLUMN(L22),0)*(1+((SUM(ManOH,CorpOH)*(1+Profit))+Profit))</f>
        <v>0</v>
      </c>
      <c r="O22" s="29">
        <f>VLOOKUP($C22,'iService Rates'!$C$5:$T$64,COLUMN(M22),0)*(1+((SUM(ManOH,CorpOH)*(1+Profit))+Profit))</f>
        <v>0</v>
      </c>
      <c r="P22" s="29">
        <f>VLOOKUP($C22,'iService Rates'!$C$5:$T$64,COLUMN(N22),0)*(1+((SUM(ManOH,CorpOH)*(1+Profit))+Profit))</f>
        <v>0</v>
      </c>
      <c r="Q22" s="29">
        <f>VLOOKUP($C22,'iService Rates'!$C$5:$T$64,COLUMN(O22),0)*(1+((SUM(ManOH,CorpOH)*(1+Profit))+Profit))</f>
        <v>0</v>
      </c>
      <c r="R22" s="29">
        <f>VLOOKUP($C22,'iService Rates'!$C$5:$T$64,COLUMN(P22),0)*(1+((SUM(ManOH,CorpOH)*(1+Profit))+Profit))</f>
        <v>0</v>
      </c>
      <c r="S22" s="29">
        <f>VLOOKUP($C22,'iService Rates'!$C$5:$T$64,COLUMN(Q22),0)*(1+((SUM(ManOH,CorpOH)*(1+Profit))+Profit))</f>
        <v>0</v>
      </c>
      <c r="T22" s="29">
        <f>VLOOKUP($C22,'iService Rates'!$C$5:$T$64,COLUMN(R22),0)*(1+((SUM(ManOH,CorpOH)*(1+Profit))+Profit))</f>
        <v>0</v>
      </c>
      <c r="V22" s="29">
        <f t="shared" si="28"/>
        <v>0</v>
      </c>
      <c r="W22" s="29">
        <f t="shared" si="29"/>
        <v>0</v>
      </c>
      <c r="X22" s="29">
        <f t="shared" si="30"/>
        <v>0</v>
      </c>
      <c r="Y22" s="29">
        <f t="shared" si="31"/>
        <v>0</v>
      </c>
      <c r="Z22" s="29">
        <f t="shared" si="32"/>
        <v>0</v>
      </c>
      <c r="AA22" s="29">
        <f t="shared" si="33"/>
        <v>0</v>
      </c>
      <c r="AB22" s="29">
        <f t="shared" si="34"/>
        <v>0</v>
      </c>
      <c r="AC22" s="29">
        <f t="shared" si="35"/>
        <v>0</v>
      </c>
      <c r="AD22" s="29">
        <f t="shared" si="36"/>
        <v>0</v>
      </c>
      <c r="AE22" s="29">
        <f t="shared" si="37"/>
        <v>0</v>
      </c>
      <c r="AF22" s="29">
        <f t="shared" si="38"/>
        <v>0</v>
      </c>
      <c r="AG22" s="29">
        <f t="shared" si="39"/>
        <v>0</v>
      </c>
      <c r="AH22" s="29">
        <f t="shared" si="40"/>
        <v>0</v>
      </c>
      <c r="AI22" s="29">
        <f t="shared" si="41"/>
        <v>0</v>
      </c>
    </row>
    <row r="23" spans="2:35" ht="30" x14ac:dyDescent="0.2">
      <c r="B23" s="73" t="s">
        <v>260</v>
      </c>
      <c r="C23" s="2" t="s">
        <v>259</v>
      </c>
      <c r="D23" s="3" t="s">
        <v>210</v>
      </c>
      <c r="E23" s="2" t="s">
        <v>75</v>
      </c>
      <c r="F23" s="2" t="s">
        <v>213</v>
      </c>
      <c r="G23" s="2" t="s">
        <v>40</v>
      </c>
      <c r="H23" s="120">
        <f>VLOOKUP($C23,'iService Rates'!$C$5:$T$64,COLUMN(F23),0)*(1+((SUM(ManOH,CorpOH)*(1+Profit))+Profit))</f>
        <v>0</v>
      </c>
      <c r="I23" s="121">
        <f>VLOOKUP($C23,'iService Rates'!$C$5:$T$64,COLUMN(G23),0)*(1+((SUM(ManOH,CorpOH)*(1+Profit))+Profit))</f>
        <v>0</v>
      </c>
      <c r="J23" s="121">
        <f>VLOOKUP($C23,'iService Rates'!$C$5:$T$64,COLUMN(H23),0)*(1+((SUM(ManOH,CorpOH)*(1+Profit))+Profit))</f>
        <v>0</v>
      </c>
      <c r="K23" s="121">
        <f>VLOOKUP($C23,'iService Rates'!$C$5:$T$64,COLUMN(I23),0)*(1+((SUM(ManOH,CorpOH)*(1+Profit))+Profit))</f>
        <v>0</v>
      </c>
      <c r="L23" s="121">
        <f>VLOOKUP($C23,'iService Rates'!$C$5:$T$64,COLUMN(J23),0)*(1+((SUM(ManOH,CorpOH)*(1+Profit))+Profit))</f>
        <v>0</v>
      </c>
      <c r="M23" s="121">
        <f>VLOOKUP($C23,'iService Rates'!$C$5:$T$64,COLUMN(K23),0)*(1+((SUM(ManOH,CorpOH)*(1+Profit))+Profit))</f>
        <v>0</v>
      </c>
      <c r="N23" s="121">
        <f>VLOOKUP($C23,'iService Rates'!$C$5:$T$64,COLUMN(L23),0)*(1+((SUM(ManOH,CorpOH)*(1+Profit))+Profit))</f>
        <v>0</v>
      </c>
      <c r="O23" s="121">
        <f>VLOOKUP($C23,'iService Rates'!$C$5:$T$64,COLUMN(M23),0)*(1+((SUM(ManOH,CorpOH)*(1+Profit))+Profit))</f>
        <v>0</v>
      </c>
      <c r="P23" s="121">
        <f>VLOOKUP($C23,'iService Rates'!$C$5:$T$64,COLUMN(N23),0)*(1+((SUM(ManOH,CorpOH)*(1+Profit))+Profit))</f>
        <v>0</v>
      </c>
      <c r="Q23" s="121">
        <f>VLOOKUP($C23,'iService Rates'!$C$5:$T$64,COLUMN(O23),0)*(1+((SUM(ManOH,CorpOH)*(1+Profit))+Profit))</f>
        <v>0</v>
      </c>
      <c r="R23" s="121">
        <f>VLOOKUP($C23,'iService Rates'!$C$5:$T$64,COLUMN(P23),0)*(1+((SUM(ManOH,CorpOH)*(1+Profit))+Profit))</f>
        <v>0</v>
      </c>
      <c r="S23" s="121">
        <f>VLOOKUP($C23,'iService Rates'!$C$5:$T$64,COLUMN(Q23),0)*(1+((SUM(ManOH,CorpOH)*(1+Profit))+Profit))</f>
        <v>0</v>
      </c>
      <c r="T23" s="122">
        <f>VLOOKUP($C23,'iService Rates'!$C$5:$T$64,COLUMN(R23),0)*(1+((SUM(ManOH,CorpOH)*(1+Profit))+Profit))</f>
        <v>0</v>
      </c>
      <c r="V23" s="117"/>
      <c r="W23" s="118"/>
      <c r="X23" s="118"/>
      <c r="Y23" s="118"/>
      <c r="Z23" s="118"/>
      <c r="AA23" s="118"/>
      <c r="AB23" s="118"/>
      <c r="AC23" s="118"/>
      <c r="AD23" s="118"/>
      <c r="AE23" s="118"/>
      <c r="AF23" s="118"/>
      <c r="AG23" s="118"/>
      <c r="AH23" s="119"/>
      <c r="AI23" s="42">
        <f t="shared" ref="AI23:AI24" si="42">H23</f>
        <v>0</v>
      </c>
    </row>
    <row r="24" spans="2:35" ht="30" x14ac:dyDescent="0.2">
      <c r="B24" s="2" t="s">
        <v>8</v>
      </c>
      <c r="C24" s="2" t="s">
        <v>171</v>
      </c>
      <c r="D24" s="3" t="s">
        <v>211</v>
      </c>
      <c r="E24" s="2" t="s">
        <v>75</v>
      </c>
      <c r="F24" s="2" t="s">
        <v>213</v>
      </c>
      <c r="G24" s="2" t="s">
        <v>40</v>
      </c>
      <c r="H24" s="120">
        <f>VLOOKUP($C24,'iService Rates'!$C$5:$T$64,COLUMN(F24),0)*(1+((SUM(ManOH,CorpOH)*(1+Profit))+Profit))</f>
        <v>0</v>
      </c>
      <c r="I24" s="121">
        <f>VLOOKUP($C24,'iService Rates'!$C$5:$T$64,COLUMN(G24),0)*(1+((SUM(ManOH,CorpOH)*(1+Profit))+Profit))</f>
        <v>0</v>
      </c>
      <c r="J24" s="121">
        <f>VLOOKUP($C24,'iService Rates'!$C$5:$T$64,COLUMN(H24),0)*(1+((SUM(ManOH,CorpOH)*(1+Profit))+Profit))</f>
        <v>0</v>
      </c>
      <c r="K24" s="121">
        <f>VLOOKUP($C24,'iService Rates'!$C$5:$T$64,COLUMN(I24),0)*(1+((SUM(ManOH,CorpOH)*(1+Profit))+Profit))</f>
        <v>0</v>
      </c>
      <c r="L24" s="121">
        <f>VLOOKUP($C24,'iService Rates'!$C$5:$T$64,COLUMN(J24),0)*(1+((SUM(ManOH,CorpOH)*(1+Profit))+Profit))</f>
        <v>0</v>
      </c>
      <c r="M24" s="121">
        <f>VLOOKUP($C24,'iService Rates'!$C$5:$T$64,COLUMN(K24),0)*(1+((SUM(ManOH,CorpOH)*(1+Profit))+Profit))</f>
        <v>0</v>
      </c>
      <c r="N24" s="121">
        <f>VLOOKUP($C24,'iService Rates'!$C$5:$T$64,COLUMN(L24),0)*(1+((SUM(ManOH,CorpOH)*(1+Profit))+Profit))</f>
        <v>0</v>
      </c>
      <c r="O24" s="121">
        <f>VLOOKUP($C24,'iService Rates'!$C$5:$T$64,COLUMN(M24),0)*(1+((SUM(ManOH,CorpOH)*(1+Profit))+Profit))</f>
        <v>0</v>
      </c>
      <c r="P24" s="121">
        <f>VLOOKUP($C24,'iService Rates'!$C$5:$T$64,COLUMN(N24),0)*(1+((SUM(ManOH,CorpOH)*(1+Profit))+Profit))</f>
        <v>0</v>
      </c>
      <c r="Q24" s="121">
        <f>VLOOKUP($C24,'iService Rates'!$C$5:$T$64,COLUMN(O24),0)*(1+((SUM(ManOH,CorpOH)*(1+Profit))+Profit))</f>
        <v>0</v>
      </c>
      <c r="R24" s="121">
        <f>VLOOKUP($C24,'iService Rates'!$C$5:$T$64,COLUMN(P24),0)*(1+((SUM(ManOH,CorpOH)*(1+Profit))+Profit))</f>
        <v>0</v>
      </c>
      <c r="S24" s="121">
        <f>VLOOKUP($C24,'iService Rates'!$C$5:$T$64,COLUMN(Q24),0)*(1+((SUM(ManOH,CorpOH)*(1+Profit))+Profit))</f>
        <v>0</v>
      </c>
      <c r="T24" s="122">
        <f>VLOOKUP($C24,'iService Rates'!$C$5:$T$64,COLUMN(R24),0)*(1+((SUM(ManOH,CorpOH)*(1+Profit))+Profit))</f>
        <v>0</v>
      </c>
      <c r="V24" s="117"/>
      <c r="W24" s="118"/>
      <c r="X24" s="118"/>
      <c r="Y24" s="118"/>
      <c r="Z24" s="118"/>
      <c r="AA24" s="118"/>
      <c r="AB24" s="118"/>
      <c r="AC24" s="118"/>
      <c r="AD24" s="118"/>
      <c r="AE24" s="118"/>
      <c r="AF24" s="118"/>
      <c r="AG24" s="118"/>
      <c r="AH24" s="119"/>
      <c r="AI24" s="42">
        <f t="shared" si="42"/>
        <v>0</v>
      </c>
    </row>
    <row r="26" spans="2:35" ht="10.5" x14ac:dyDescent="0.25">
      <c r="B26" s="16" t="s">
        <v>269</v>
      </c>
    </row>
    <row r="28" spans="2:35" x14ac:dyDescent="0.2">
      <c r="B28" s="123" t="s">
        <v>9</v>
      </c>
      <c r="C28" s="124" t="s">
        <v>261</v>
      </c>
      <c r="D28" s="4" t="s">
        <v>46</v>
      </c>
      <c r="E28" s="6" t="s">
        <v>37</v>
      </c>
      <c r="F28" s="2" t="s">
        <v>213</v>
      </c>
      <c r="G28" s="2" t="s">
        <v>40</v>
      </c>
      <c r="H28" s="125">
        <f>'iBillable Works'!C7*(1+Profit)</f>
        <v>0</v>
      </c>
      <c r="I28" s="126"/>
      <c r="J28" s="126"/>
      <c r="K28" s="126"/>
      <c r="L28" s="126"/>
      <c r="M28" s="126"/>
      <c r="N28" s="126"/>
      <c r="O28" s="126"/>
      <c r="P28" s="126"/>
      <c r="Q28" s="126"/>
      <c r="R28" s="126"/>
      <c r="S28" s="126"/>
      <c r="T28" s="127"/>
      <c r="V28" s="117"/>
      <c r="W28" s="118"/>
      <c r="X28" s="118"/>
      <c r="Y28" s="118"/>
      <c r="Z28" s="118"/>
      <c r="AA28" s="118"/>
      <c r="AB28" s="118"/>
      <c r="AC28" s="118"/>
      <c r="AD28" s="118"/>
      <c r="AE28" s="118"/>
      <c r="AF28" s="118"/>
      <c r="AG28" s="118"/>
      <c r="AH28" s="119"/>
      <c r="AI28" s="42">
        <f t="shared" ref="AI28:AI31" si="43">H28</f>
        <v>0</v>
      </c>
    </row>
    <row r="29" spans="2:35" x14ac:dyDescent="0.2">
      <c r="B29" s="123"/>
      <c r="C29" s="124"/>
      <c r="D29" s="4" t="s">
        <v>47</v>
      </c>
      <c r="E29" s="6" t="s">
        <v>37</v>
      </c>
      <c r="F29" s="2" t="s">
        <v>213</v>
      </c>
      <c r="G29" s="2" t="s">
        <v>40</v>
      </c>
      <c r="H29" s="125">
        <f>'iBillable Works'!C8*(1+Profit)</f>
        <v>0</v>
      </c>
      <c r="I29" s="126"/>
      <c r="J29" s="126"/>
      <c r="K29" s="126"/>
      <c r="L29" s="126"/>
      <c r="M29" s="126"/>
      <c r="N29" s="126"/>
      <c r="O29" s="126"/>
      <c r="P29" s="126"/>
      <c r="Q29" s="126"/>
      <c r="R29" s="126"/>
      <c r="S29" s="126"/>
      <c r="T29" s="127"/>
      <c r="V29" s="117"/>
      <c r="W29" s="118"/>
      <c r="X29" s="118"/>
      <c r="Y29" s="118"/>
      <c r="Z29" s="118"/>
      <c r="AA29" s="118"/>
      <c r="AB29" s="118"/>
      <c r="AC29" s="118"/>
      <c r="AD29" s="118"/>
      <c r="AE29" s="118"/>
      <c r="AF29" s="118"/>
      <c r="AG29" s="118"/>
      <c r="AH29" s="119"/>
      <c r="AI29" s="42">
        <f t="shared" si="43"/>
        <v>0</v>
      </c>
    </row>
    <row r="30" spans="2:35" x14ac:dyDescent="0.2">
      <c r="B30" s="123"/>
      <c r="C30" s="124"/>
      <c r="D30" s="4" t="s">
        <v>48</v>
      </c>
      <c r="E30" s="6" t="s">
        <v>37</v>
      </c>
      <c r="F30" s="2" t="s">
        <v>213</v>
      </c>
      <c r="G30" s="2" t="s">
        <v>40</v>
      </c>
      <c r="H30" s="125">
        <f>'iBillable Works'!C9*(1+Profit)</f>
        <v>0</v>
      </c>
      <c r="I30" s="126"/>
      <c r="J30" s="126"/>
      <c r="K30" s="126"/>
      <c r="L30" s="126"/>
      <c r="M30" s="126"/>
      <c r="N30" s="126"/>
      <c r="O30" s="126"/>
      <c r="P30" s="126"/>
      <c r="Q30" s="126"/>
      <c r="R30" s="126"/>
      <c r="S30" s="126"/>
      <c r="T30" s="127"/>
      <c r="V30" s="117"/>
      <c r="W30" s="118"/>
      <c r="X30" s="118"/>
      <c r="Y30" s="118"/>
      <c r="Z30" s="118"/>
      <c r="AA30" s="118"/>
      <c r="AB30" s="118"/>
      <c r="AC30" s="118"/>
      <c r="AD30" s="118"/>
      <c r="AE30" s="118"/>
      <c r="AF30" s="118"/>
      <c r="AG30" s="118"/>
      <c r="AH30" s="119"/>
      <c r="AI30" s="42">
        <f t="shared" si="43"/>
        <v>0</v>
      </c>
    </row>
    <row r="31" spans="2:35" x14ac:dyDescent="0.2">
      <c r="B31" s="123"/>
      <c r="C31" s="124"/>
      <c r="D31" s="4" t="s">
        <v>49</v>
      </c>
      <c r="E31" s="6" t="s">
        <v>37</v>
      </c>
      <c r="F31" s="2" t="s">
        <v>213</v>
      </c>
      <c r="G31" s="2" t="s">
        <v>40</v>
      </c>
      <c r="H31" s="125">
        <f>'iBillable Works'!C10*(1+Profit)</f>
        <v>0</v>
      </c>
      <c r="I31" s="126"/>
      <c r="J31" s="126"/>
      <c r="K31" s="126"/>
      <c r="L31" s="126"/>
      <c r="M31" s="126"/>
      <c r="N31" s="126"/>
      <c r="O31" s="126"/>
      <c r="P31" s="126"/>
      <c r="Q31" s="126"/>
      <c r="R31" s="126"/>
      <c r="S31" s="126"/>
      <c r="T31" s="127"/>
      <c r="V31" s="117"/>
      <c r="W31" s="118"/>
      <c r="X31" s="118"/>
      <c r="Y31" s="118"/>
      <c r="Z31" s="118"/>
      <c r="AA31" s="118"/>
      <c r="AB31" s="118"/>
      <c r="AC31" s="118"/>
      <c r="AD31" s="118"/>
      <c r="AE31" s="118"/>
      <c r="AF31" s="118"/>
      <c r="AG31" s="118"/>
      <c r="AH31" s="119"/>
      <c r="AI31" s="42">
        <f t="shared" si="43"/>
        <v>0</v>
      </c>
    </row>
    <row r="33" spans="2:35" ht="10" customHeight="1" x14ac:dyDescent="0.2">
      <c r="B33" s="123" t="s">
        <v>9</v>
      </c>
      <c r="C33" s="124" t="s">
        <v>261</v>
      </c>
      <c r="D33" s="4" t="s">
        <v>62</v>
      </c>
      <c r="E33" s="6" t="s">
        <v>37</v>
      </c>
      <c r="F33" s="2" t="s">
        <v>213</v>
      </c>
      <c r="G33" s="2" t="s">
        <v>40</v>
      </c>
      <c r="H33" s="128">
        <f>'iBillable Works'!K18*(1+Profit)</f>
        <v>0</v>
      </c>
      <c r="I33" s="129"/>
      <c r="J33" s="129"/>
      <c r="K33" s="129"/>
      <c r="L33" s="129"/>
      <c r="M33" s="129"/>
      <c r="N33" s="129"/>
      <c r="O33" s="129"/>
      <c r="P33" s="129"/>
      <c r="Q33" s="129"/>
      <c r="R33" s="129"/>
      <c r="S33" s="129"/>
      <c r="T33" s="130"/>
      <c r="V33" s="117"/>
      <c r="W33" s="118"/>
      <c r="X33" s="118"/>
      <c r="Y33" s="118"/>
      <c r="Z33" s="118"/>
      <c r="AA33" s="118"/>
      <c r="AB33" s="118"/>
      <c r="AC33" s="118"/>
      <c r="AD33" s="118"/>
      <c r="AE33" s="118"/>
      <c r="AF33" s="118"/>
      <c r="AG33" s="118"/>
      <c r="AH33" s="119"/>
      <c r="AI33" s="42">
        <f t="shared" ref="AI33:AI41" si="44">H33</f>
        <v>0</v>
      </c>
    </row>
    <row r="34" spans="2:35" x14ac:dyDescent="0.2">
      <c r="B34" s="123"/>
      <c r="C34" s="124"/>
      <c r="D34" s="4" t="s">
        <v>64</v>
      </c>
      <c r="E34" s="6" t="s">
        <v>37</v>
      </c>
      <c r="F34" s="2" t="s">
        <v>213</v>
      </c>
      <c r="G34" s="2" t="s">
        <v>40</v>
      </c>
      <c r="H34" s="128">
        <f>'iBillable Works'!K19*(1+Profit)</f>
        <v>0</v>
      </c>
      <c r="I34" s="129"/>
      <c r="J34" s="129"/>
      <c r="K34" s="129"/>
      <c r="L34" s="129"/>
      <c r="M34" s="129"/>
      <c r="N34" s="129"/>
      <c r="O34" s="129"/>
      <c r="P34" s="129"/>
      <c r="Q34" s="129"/>
      <c r="R34" s="129"/>
      <c r="S34" s="129"/>
      <c r="T34" s="130"/>
      <c r="V34" s="117"/>
      <c r="W34" s="118"/>
      <c r="X34" s="118"/>
      <c r="Y34" s="118"/>
      <c r="Z34" s="118"/>
      <c r="AA34" s="118"/>
      <c r="AB34" s="118"/>
      <c r="AC34" s="118"/>
      <c r="AD34" s="118"/>
      <c r="AE34" s="118"/>
      <c r="AF34" s="118"/>
      <c r="AG34" s="118"/>
      <c r="AH34" s="119"/>
      <c r="AI34" s="42">
        <f t="shared" si="44"/>
        <v>0</v>
      </c>
    </row>
    <row r="35" spans="2:35" x14ac:dyDescent="0.2">
      <c r="B35" s="123"/>
      <c r="C35" s="124"/>
      <c r="D35" s="4" t="s">
        <v>65</v>
      </c>
      <c r="E35" s="6" t="s">
        <v>37</v>
      </c>
      <c r="F35" s="2" t="s">
        <v>213</v>
      </c>
      <c r="G35" s="2" t="s">
        <v>40</v>
      </c>
      <c r="H35" s="128">
        <f>'iBillable Works'!K20*(1+Profit)</f>
        <v>0</v>
      </c>
      <c r="I35" s="129"/>
      <c r="J35" s="129"/>
      <c r="K35" s="129"/>
      <c r="L35" s="129"/>
      <c r="M35" s="129"/>
      <c r="N35" s="129"/>
      <c r="O35" s="129"/>
      <c r="P35" s="129"/>
      <c r="Q35" s="129"/>
      <c r="R35" s="129"/>
      <c r="S35" s="129"/>
      <c r="T35" s="130"/>
      <c r="V35" s="117"/>
      <c r="W35" s="118"/>
      <c r="X35" s="118"/>
      <c r="Y35" s="118"/>
      <c r="Z35" s="118"/>
      <c r="AA35" s="118"/>
      <c r="AB35" s="118"/>
      <c r="AC35" s="118"/>
      <c r="AD35" s="118"/>
      <c r="AE35" s="118"/>
      <c r="AF35" s="118"/>
      <c r="AG35" s="118"/>
      <c r="AH35" s="119"/>
      <c r="AI35" s="42">
        <f t="shared" si="44"/>
        <v>0</v>
      </c>
    </row>
    <row r="36" spans="2:35" x14ac:dyDescent="0.2">
      <c r="B36" s="123"/>
      <c r="C36" s="124"/>
      <c r="D36" s="4" t="s">
        <v>66</v>
      </c>
      <c r="E36" s="6" t="s">
        <v>37</v>
      </c>
      <c r="F36" s="2" t="s">
        <v>213</v>
      </c>
      <c r="G36" s="2" t="s">
        <v>40</v>
      </c>
      <c r="H36" s="128">
        <f>'iBillable Works'!K21*(1+Profit)</f>
        <v>0</v>
      </c>
      <c r="I36" s="129"/>
      <c r="J36" s="129"/>
      <c r="K36" s="129"/>
      <c r="L36" s="129"/>
      <c r="M36" s="129"/>
      <c r="N36" s="129"/>
      <c r="O36" s="129"/>
      <c r="P36" s="129"/>
      <c r="Q36" s="129"/>
      <c r="R36" s="129"/>
      <c r="S36" s="129"/>
      <c r="T36" s="130"/>
      <c r="V36" s="117"/>
      <c r="W36" s="118"/>
      <c r="X36" s="118"/>
      <c r="Y36" s="118"/>
      <c r="Z36" s="118"/>
      <c r="AA36" s="118"/>
      <c r="AB36" s="118"/>
      <c r="AC36" s="118"/>
      <c r="AD36" s="118"/>
      <c r="AE36" s="118"/>
      <c r="AF36" s="118"/>
      <c r="AG36" s="118"/>
      <c r="AH36" s="119"/>
      <c r="AI36" s="42">
        <f t="shared" si="44"/>
        <v>0</v>
      </c>
    </row>
    <row r="37" spans="2:35" x14ac:dyDescent="0.2">
      <c r="B37" s="123"/>
      <c r="C37" s="124"/>
      <c r="D37" s="4" t="s">
        <v>67</v>
      </c>
      <c r="E37" s="6" t="s">
        <v>37</v>
      </c>
      <c r="F37" s="2" t="s">
        <v>213</v>
      </c>
      <c r="G37" s="2" t="s">
        <v>40</v>
      </c>
      <c r="H37" s="128">
        <f>'iBillable Works'!K22*(1+Profit)</f>
        <v>0</v>
      </c>
      <c r="I37" s="129"/>
      <c r="J37" s="129"/>
      <c r="K37" s="129"/>
      <c r="L37" s="129"/>
      <c r="M37" s="129"/>
      <c r="N37" s="129"/>
      <c r="O37" s="129"/>
      <c r="P37" s="129"/>
      <c r="Q37" s="129"/>
      <c r="R37" s="129"/>
      <c r="S37" s="129"/>
      <c r="T37" s="130"/>
      <c r="V37" s="117"/>
      <c r="W37" s="118"/>
      <c r="X37" s="118"/>
      <c r="Y37" s="118"/>
      <c r="Z37" s="118"/>
      <c r="AA37" s="118"/>
      <c r="AB37" s="118"/>
      <c r="AC37" s="118"/>
      <c r="AD37" s="118"/>
      <c r="AE37" s="118"/>
      <c r="AF37" s="118"/>
      <c r="AG37" s="118"/>
      <c r="AH37" s="119"/>
      <c r="AI37" s="42">
        <f t="shared" si="44"/>
        <v>0</v>
      </c>
    </row>
    <row r="38" spans="2:35" x14ac:dyDescent="0.2">
      <c r="B38" s="123"/>
      <c r="C38" s="124"/>
      <c r="D38" s="4" t="s">
        <v>68</v>
      </c>
      <c r="E38" s="6" t="s">
        <v>37</v>
      </c>
      <c r="F38" s="2" t="s">
        <v>213</v>
      </c>
      <c r="G38" s="2" t="s">
        <v>40</v>
      </c>
      <c r="H38" s="128">
        <f>'iBillable Works'!K23*(1+Profit)</f>
        <v>0</v>
      </c>
      <c r="I38" s="129"/>
      <c r="J38" s="129"/>
      <c r="K38" s="129"/>
      <c r="L38" s="129"/>
      <c r="M38" s="129"/>
      <c r="N38" s="129"/>
      <c r="O38" s="129"/>
      <c r="P38" s="129"/>
      <c r="Q38" s="129"/>
      <c r="R38" s="129"/>
      <c r="S38" s="129"/>
      <c r="T38" s="130"/>
      <c r="V38" s="117"/>
      <c r="W38" s="118"/>
      <c r="X38" s="118"/>
      <c r="Y38" s="118"/>
      <c r="Z38" s="118"/>
      <c r="AA38" s="118"/>
      <c r="AB38" s="118"/>
      <c r="AC38" s="118"/>
      <c r="AD38" s="118"/>
      <c r="AE38" s="118"/>
      <c r="AF38" s="118"/>
      <c r="AG38" s="118"/>
      <c r="AH38" s="119"/>
      <c r="AI38" s="42">
        <f t="shared" si="44"/>
        <v>0</v>
      </c>
    </row>
    <row r="39" spans="2:35" x14ac:dyDescent="0.2">
      <c r="B39" s="123"/>
      <c r="C39" s="124"/>
      <c r="D39" s="4" t="s">
        <v>69</v>
      </c>
      <c r="E39" s="6" t="s">
        <v>37</v>
      </c>
      <c r="F39" s="2" t="s">
        <v>213</v>
      </c>
      <c r="G39" s="2" t="s">
        <v>40</v>
      </c>
      <c r="H39" s="128">
        <f>'iBillable Works'!K24*(1+Profit)</f>
        <v>0</v>
      </c>
      <c r="I39" s="129"/>
      <c r="J39" s="129"/>
      <c r="K39" s="129"/>
      <c r="L39" s="129"/>
      <c r="M39" s="129"/>
      <c r="N39" s="129"/>
      <c r="O39" s="129"/>
      <c r="P39" s="129"/>
      <c r="Q39" s="129"/>
      <c r="R39" s="129"/>
      <c r="S39" s="129"/>
      <c r="T39" s="130"/>
      <c r="V39" s="117"/>
      <c r="W39" s="118"/>
      <c r="X39" s="118"/>
      <c r="Y39" s="118"/>
      <c r="Z39" s="118"/>
      <c r="AA39" s="118"/>
      <c r="AB39" s="118"/>
      <c r="AC39" s="118"/>
      <c r="AD39" s="118"/>
      <c r="AE39" s="118"/>
      <c r="AF39" s="118"/>
      <c r="AG39" s="118"/>
      <c r="AH39" s="119"/>
      <c r="AI39" s="42">
        <f t="shared" si="44"/>
        <v>0</v>
      </c>
    </row>
    <row r="40" spans="2:35" x14ac:dyDescent="0.2">
      <c r="B40" s="123"/>
      <c r="C40" s="124"/>
      <c r="D40" s="4" t="s">
        <v>70</v>
      </c>
      <c r="E40" s="6" t="s">
        <v>37</v>
      </c>
      <c r="F40" s="2" t="s">
        <v>213</v>
      </c>
      <c r="G40" s="2" t="s">
        <v>40</v>
      </c>
      <c r="H40" s="128">
        <f>'iBillable Works'!K25*(1+Profit)</f>
        <v>0</v>
      </c>
      <c r="I40" s="129"/>
      <c r="J40" s="129"/>
      <c r="K40" s="129"/>
      <c r="L40" s="129"/>
      <c r="M40" s="129"/>
      <c r="N40" s="129"/>
      <c r="O40" s="129"/>
      <c r="P40" s="129"/>
      <c r="Q40" s="129"/>
      <c r="R40" s="129"/>
      <c r="S40" s="129"/>
      <c r="T40" s="130"/>
      <c r="V40" s="117"/>
      <c r="W40" s="118"/>
      <c r="X40" s="118"/>
      <c r="Y40" s="118"/>
      <c r="Z40" s="118"/>
      <c r="AA40" s="118"/>
      <c r="AB40" s="118"/>
      <c r="AC40" s="118"/>
      <c r="AD40" s="118"/>
      <c r="AE40" s="118"/>
      <c r="AF40" s="118"/>
      <c r="AG40" s="118"/>
      <c r="AH40" s="119"/>
      <c r="AI40" s="42">
        <f t="shared" si="44"/>
        <v>0</v>
      </c>
    </row>
    <row r="41" spans="2:35" x14ac:dyDescent="0.2">
      <c r="B41" s="123"/>
      <c r="C41" s="124"/>
      <c r="D41" s="4" t="s">
        <v>71</v>
      </c>
      <c r="E41" s="6" t="s">
        <v>37</v>
      </c>
      <c r="F41" s="2" t="s">
        <v>213</v>
      </c>
      <c r="G41" s="2" t="s">
        <v>40</v>
      </c>
      <c r="H41" s="128">
        <f>'iBillable Works'!K26*(1+Profit)</f>
        <v>0</v>
      </c>
      <c r="I41" s="129"/>
      <c r="J41" s="129"/>
      <c r="K41" s="129"/>
      <c r="L41" s="129"/>
      <c r="M41" s="129"/>
      <c r="N41" s="129"/>
      <c r="O41" s="129"/>
      <c r="P41" s="129"/>
      <c r="Q41" s="129"/>
      <c r="R41" s="129"/>
      <c r="S41" s="129"/>
      <c r="T41" s="130"/>
      <c r="V41" s="117"/>
      <c r="W41" s="118"/>
      <c r="X41" s="118"/>
      <c r="Y41" s="118"/>
      <c r="Z41" s="118"/>
      <c r="AA41" s="118"/>
      <c r="AB41" s="118"/>
      <c r="AC41" s="118"/>
      <c r="AD41" s="118"/>
      <c r="AE41" s="118"/>
      <c r="AF41" s="118"/>
      <c r="AG41" s="118"/>
      <c r="AH41" s="119"/>
      <c r="AI41" s="42">
        <f t="shared" si="44"/>
        <v>0</v>
      </c>
    </row>
  </sheetData>
  <sheetProtection algorithmName="SHA-512" hashValue="l9uCrl6kOzDCqp1qhr2FGBW0Dlg2Hiy9ccCWH+LzHg040oKrrxeOltw5V0bZLeQFGaVGyL3MH8/4v67bQyxelg==" saltValue="XBeSVSOalknIgKYh3Zg0Sw==" spinCount="100000" sheet="1" objects="1" scenarios="1"/>
  <mergeCells count="38">
    <mergeCell ref="V38:AH38"/>
    <mergeCell ref="V39:AH39"/>
    <mergeCell ref="V40:AH40"/>
    <mergeCell ref="V41:AH41"/>
    <mergeCell ref="V33:AH33"/>
    <mergeCell ref="V34:AH34"/>
    <mergeCell ref="V35:AH35"/>
    <mergeCell ref="V36:AH36"/>
    <mergeCell ref="V37:AH37"/>
    <mergeCell ref="B33:B41"/>
    <mergeCell ref="C33:C41"/>
    <mergeCell ref="H41:T41"/>
    <mergeCell ref="H40:T40"/>
    <mergeCell ref="H39:T39"/>
    <mergeCell ref="H38:T38"/>
    <mergeCell ref="H37:T37"/>
    <mergeCell ref="H36:T36"/>
    <mergeCell ref="H35:T35"/>
    <mergeCell ref="H34:T34"/>
    <mergeCell ref="H33:T33"/>
    <mergeCell ref="B28:B31"/>
    <mergeCell ref="C28:C31"/>
    <mergeCell ref="H28:T28"/>
    <mergeCell ref="V28:AH28"/>
    <mergeCell ref="H29:T29"/>
    <mergeCell ref="V29:AH29"/>
    <mergeCell ref="H30:T30"/>
    <mergeCell ref="V30:AH30"/>
    <mergeCell ref="H31:T31"/>
    <mergeCell ref="V31:AH31"/>
    <mergeCell ref="B6:B15"/>
    <mergeCell ref="B16:B22"/>
    <mergeCell ref="H10:T10"/>
    <mergeCell ref="V10:AH10"/>
    <mergeCell ref="V24:AH24"/>
    <mergeCell ref="V23:AH23"/>
    <mergeCell ref="H24:T24"/>
    <mergeCell ref="H23:T23"/>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B2:F15"/>
  <sheetViews>
    <sheetView tabSelected="1" workbookViewId="0">
      <selection activeCell="E8" sqref="E8"/>
    </sheetView>
  </sheetViews>
  <sheetFormatPr defaultRowHeight="10" x14ac:dyDescent="0.2"/>
  <cols>
    <col min="1" max="1" width="3.77734375" customWidth="1"/>
    <col min="2" max="2" width="12.5546875" bestFit="1" customWidth="1"/>
    <col min="3" max="3" width="16.6640625" bestFit="1" customWidth="1"/>
    <col min="4" max="4" width="80" bestFit="1" customWidth="1"/>
    <col min="5" max="5" width="13.77734375" bestFit="1" customWidth="1"/>
  </cols>
  <sheetData>
    <row r="2" spans="2:6" x14ac:dyDescent="0.2">
      <c r="B2" t="s">
        <v>241</v>
      </c>
      <c r="C2" s="39" t="str">
        <f>IF(COUNTIF(E5:E15,"Non-Conformant")&gt;0,"Non-Conformant","Conformant")</f>
        <v>Non-Conformant</v>
      </c>
    </row>
    <row r="4" spans="2:6" x14ac:dyDescent="0.2">
      <c r="B4" s="43" t="s">
        <v>233</v>
      </c>
      <c r="C4" s="44" t="s">
        <v>236</v>
      </c>
      <c r="D4" s="44" t="s">
        <v>235</v>
      </c>
      <c r="E4" s="45" t="s">
        <v>45</v>
      </c>
    </row>
    <row r="5" spans="2:6" x14ac:dyDescent="0.2">
      <c r="B5" s="11" t="s">
        <v>234</v>
      </c>
      <c r="C5" s="46" t="s">
        <v>237</v>
      </c>
      <c r="D5" s="9" t="s">
        <v>251</v>
      </c>
      <c r="E5" s="52" t="str">
        <f>IF(iBidder!C2="","Non-Conformant","Conformant")</f>
        <v>Non-Conformant</v>
      </c>
    </row>
    <row r="6" spans="2:6" x14ac:dyDescent="0.2">
      <c r="B6" s="12" t="s">
        <v>238</v>
      </c>
      <c r="C6" s="47" t="s">
        <v>414</v>
      </c>
      <c r="D6" s="10" t="s">
        <v>246</v>
      </c>
      <c r="E6" s="53" t="str">
        <f>IF(SUM(COUNTIF('iService Rates'!G5:G64,{"Y","N"}))=COUNTA('iService Rates'!F5:F64),"Conformant","Non-Conformant")</f>
        <v>Non-Conformant</v>
      </c>
    </row>
    <row r="7" spans="2:6" x14ac:dyDescent="0.2">
      <c r="B7" s="12" t="s">
        <v>238</v>
      </c>
      <c r="C7" s="47" t="s">
        <v>415</v>
      </c>
      <c r="D7" s="13" t="s">
        <v>239</v>
      </c>
      <c r="E7" s="53" t="str">
        <f>IF(SUM(COUNTBLANK('iService Rates'!$H$26:$T$29),COUNTBLANK('iService Rates'!$H$30),COUNTBLANK('iService Rates'!$H$31:$T$32),COUNTBLANK('iService Rates'!$H$36:$T$38))=0,"Conformant","Non-Conformant")</f>
        <v>Non-Conformant</v>
      </c>
    </row>
    <row r="8" spans="2:6" x14ac:dyDescent="0.2">
      <c r="B8" s="12" t="s">
        <v>238</v>
      </c>
      <c r="C8" s="69" t="s">
        <v>416</v>
      </c>
      <c r="D8" s="13" t="s">
        <v>240</v>
      </c>
      <c r="E8" s="53" t="str">
        <f>IF(SUM(COUNTBLANK('iService Rates'!$H$47:$T$49),COUNTBLANK('iService Rates'!$H$53:$T$54),COUNTBLANK('iService Rates'!$H$56:$T$57))=0,"Conformant","Non-Conformant")</f>
        <v>Non-Conformant</v>
      </c>
    </row>
    <row r="9" spans="2:6" x14ac:dyDescent="0.2">
      <c r="B9" s="12" t="s">
        <v>238</v>
      </c>
      <c r="C9" s="69" t="s">
        <v>417</v>
      </c>
      <c r="D9" s="13" t="s">
        <v>262</v>
      </c>
      <c r="E9" s="53" t="str">
        <f>IF(SUM(COUNTBLANK('iService Rates'!$H$62))=0,"Conformant","Non-Conformant")</f>
        <v>Non-Conformant</v>
      </c>
    </row>
    <row r="10" spans="2:6" x14ac:dyDescent="0.2">
      <c r="B10" s="12" t="s">
        <v>238</v>
      </c>
      <c r="C10" s="69" t="s">
        <v>418</v>
      </c>
      <c r="D10" s="13" t="s">
        <v>263</v>
      </c>
      <c r="E10" s="53" t="str">
        <f>IF(SUM(COUNTBLANK('iService Rates'!$H$63))=0,"Conformant","Non-Conformant")</f>
        <v>Non-Conformant</v>
      </c>
    </row>
    <row r="11" spans="2:6" x14ac:dyDescent="0.2">
      <c r="B11" s="50" t="s">
        <v>242</v>
      </c>
      <c r="C11" s="47" t="s">
        <v>412</v>
      </c>
      <c r="D11" s="13" t="s">
        <v>243</v>
      </c>
      <c r="E11" s="53" t="str">
        <f>IF(COUNTBLANK(iVariables!D7:D9)+COUNTBLANK(iVariables!E10:E11)=0,"Conformant","Non-Conformant")</f>
        <v>Non-Conformant</v>
      </c>
    </row>
    <row r="12" spans="2:6" x14ac:dyDescent="0.2">
      <c r="B12" s="50" t="s">
        <v>242</v>
      </c>
      <c r="C12" s="47" t="s">
        <v>421</v>
      </c>
      <c r="D12" s="13" t="s">
        <v>244</v>
      </c>
      <c r="E12" s="53" t="str">
        <f>IF(OR(AND(iVariables!D17="Y",iVariables!D19&lt;&gt;""),AND(iVariables!D17="N",iVariables!D19="")),"Conformant","Non-Conformant")</f>
        <v>Non-Conformant</v>
      </c>
      <c r="F12" s="66"/>
    </row>
    <row r="13" spans="2:6" x14ac:dyDescent="0.2">
      <c r="B13" s="50" t="s">
        <v>247</v>
      </c>
      <c r="C13" s="47" t="s">
        <v>248</v>
      </c>
      <c r="D13" s="13" t="s">
        <v>249</v>
      </c>
      <c r="E13" s="53" t="str">
        <f>IF(COUNTBLANK('iBillable Works'!C7:C10)=0,"Conformant","Non-Conformant")</f>
        <v>Non-Conformant</v>
      </c>
    </row>
    <row r="14" spans="2:6" x14ac:dyDescent="0.2">
      <c r="B14" s="50" t="s">
        <v>247</v>
      </c>
      <c r="C14" s="47" t="s">
        <v>250</v>
      </c>
      <c r="D14" s="13" t="s">
        <v>252</v>
      </c>
      <c r="E14" s="53" t="str">
        <f>IF(SUM(COUNTBLANK('iBillable Works'!C18:F26),COUNTBLANK('iBillable Works'!H18:J26))=0,"Conformant","Non-Conformant")</f>
        <v>Non-Conformant</v>
      </c>
    </row>
    <row r="15" spans="2:6" x14ac:dyDescent="0.2">
      <c r="B15" s="51" t="s">
        <v>270</v>
      </c>
      <c r="C15" s="62" t="s">
        <v>271</v>
      </c>
      <c r="D15" s="63" t="s">
        <v>272</v>
      </c>
      <c r="E15" s="54" t="str">
        <f>IF(OR(COUNTA('iLabour Rates'!C6:AD105)=0,COUNTIF('iLabour Rates'!AE6:AE105,"Error - Please complete all required fields.")&gt;0),"Non-Conformant","Conformant")</f>
        <v>Non-Conformant</v>
      </c>
    </row>
  </sheetData>
  <sheetProtection algorithmName="SHA-512" hashValue="scdvsM/buBvNyFjPWmJgWyE4awCJPv5K/Gpn1Nfv2j8le9vvSlxPNVHGz/xwaQgZoR4c5492gjwVvvkzTj6Q3w==" saltValue="Qa/0GAW5TcuAEFZTCgwf0Q==" spinCount="100000" sheet="1" objects="1" scenarios="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F33"/>
  <sheetViews>
    <sheetView workbookViewId="0">
      <selection activeCell="E20" sqref="E20"/>
    </sheetView>
  </sheetViews>
  <sheetFormatPr defaultRowHeight="10" x14ac:dyDescent="0.2"/>
  <cols>
    <col min="1" max="1" width="11.33203125" bestFit="1" customWidth="1"/>
    <col min="3" max="3" width="10" bestFit="1" customWidth="1"/>
    <col min="4" max="4" width="61.88671875" bestFit="1" customWidth="1"/>
    <col min="5" max="5" width="89.5546875" bestFit="1" customWidth="1"/>
    <col min="6" max="6" width="15.77734375" customWidth="1"/>
  </cols>
  <sheetData>
    <row r="1" spans="1:6" x14ac:dyDescent="0.2">
      <c r="A1" s="18" t="s">
        <v>226</v>
      </c>
      <c r="B1" s="18" t="s">
        <v>228</v>
      </c>
      <c r="C1" s="18" t="s">
        <v>222</v>
      </c>
      <c r="D1" s="18" t="s">
        <v>116</v>
      </c>
      <c r="E1" s="18" t="s">
        <v>35</v>
      </c>
      <c r="F1" s="18" t="s">
        <v>218</v>
      </c>
    </row>
    <row r="2" spans="1:6" x14ac:dyDescent="0.2">
      <c r="A2" s="4" t="str">
        <f>IF(iBidder!$C$2="","",iBidder!$C$2)</f>
        <v/>
      </c>
      <c r="B2" s="4" t="str">
        <f>IF(iBidder!$C$5="","",iBidder!$C$5)</f>
        <v>2a</v>
      </c>
      <c r="C2" s="6" t="s">
        <v>135</v>
      </c>
      <c r="D2" s="4" t="s">
        <v>371</v>
      </c>
      <c r="E2" s="6" t="s">
        <v>42</v>
      </c>
      <c r="F2" s="58">
        <f>oEvaluation!AI6</f>
        <v>0</v>
      </c>
    </row>
    <row r="3" spans="1:6" x14ac:dyDescent="0.2">
      <c r="A3" s="4" t="str">
        <f>IF(iBidder!$C$2="","",iBidder!$C$2)</f>
        <v/>
      </c>
      <c r="B3" s="4" t="str">
        <f>IF(iBidder!$C$5="","",iBidder!$C$5)</f>
        <v>2a</v>
      </c>
      <c r="C3" s="6" t="s">
        <v>136</v>
      </c>
      <c r="D3" s="4" t="s">
        <v>372</v>
      </c>
      <c r="E3" s="6" t="s">
        <v>42</v>
      </c>
      <c r="F3" s="58">
        <f>oEvaluation!AI7</f>
        <v>0</v>
      </c>
    </row>
    <row r="4" spans="1:6" x14ac:dyDescent="0.2">
      <c r="A4" s="4" t="str">
        <f>IF(iBidder!$C$2="","",iBidder!$C$2)</f>
        <v/>
      </c>
      <c r="B4" s="4" t="str">
        <f>IF(iBidder!$C$5="","",iBidder!$C$5)</f>
        <v>2a</v>
      </c>
      <c r="C4" s="6" t="s">
        <v>137</v>
      </c>
      <c r="D4" s="4" t="s">
        <v>373</v>
      </c>
      <c r="E4" s="6" t="s">
        <v>42</v>
      </c>
      <c r="F4" s="58">
        <f>oEvaluation!AI8</f>
        <v>0</v>
      </c>
    </row>
    <row r="5" spans="1:6" x14ac:dyDescent="0.2">
      <c r="A5" s="4" t="str">
        <f>IF(iBidder!$C$2="","",iBidder!$C$2)</f>
        <v/>
      </c>
      <c r="B5" s="4" t="str">
        <f>IF(iBidder!$C$5="","",iBidder!$C$5)</f>
        <v>2a</v>
      </c>
      <c r="C5" s="6" t="s">
        <v>138</v>
      </c>
      <c r="D5" s="4" t="s">
        <v>374</v>
      </c>
      <c r="E5" s="6" t="s">
        <v>42</v>
      </c>
      <c r="F5" s="58">
        <f>oEvaluation!AI9</f>
        <v>0</v>
      </c>
    </row>
    <row r="6" spans="1:6" x14ac:dyDescent="0.2">
      <c r="A6" s="4" t="str">
        <f>IF(iBidder!$C$2="","",iBidder!$C$2)</f>
        <v/>
      </c>
      <c r="B6" s="4" t="str">
        <f>IF(iBidder!$C$5="","",iBidder!$C$5)</f>
        <v>2a</v>
      </c>
      <c r="C6" s="6" t="s">
        <v>139</v>
      </c>
      <c r="D6" s="4" t="s">
        <v>375</v>
      </c>
      <c r="E6" s="6" t="s">
        <v>287</v>
      </c>
      <c r="F6" s="58">
        <f>oEvaluation!AI10</f>
        <v>0</v>
      </c>
    </row>
    <row r="7" spans="1:6" x14ac:dyDescent="0.2">
      <c r="A7" s="4" t="str">
        <f>IF(iBidder!$C$2="","",iBidder!$C$2)</f>
        <v/>
      </c>
      <c r="B7" s="4" t="str">
        <f>IF(iBidder!$C$5="","",iBidder!$C$5)</f>
        <v>2a</v>
      </c>
      <c r="C7" s="6" t="s">
        <v>140</v>
      </c>
      <c r="D7" s="4" t="s">
        <v>376</v>
      </c>
      <c r="E7" s="6" t="s">
        <v>42</v>
      </c>
      <c r="F7" s="58">
        <f>oEvaluation!AI11</f>
        <v>0</v>
      </c>
    </row>
    <row r="8" spans="1:6" x14ac:dyDescent="0.2">
      <c r="A8" s="4" t="str">
        <f>IF(iBidder!$C$2="","",iBidder!$C$2)</f>
        <v/>
      </c>
      <c r="B8" s="4" t="str">
        <f>IF(iBidder!$C$5="","",iBidder!$C$5)</f>
        <v>2a</v>
      </c>
      <c r="C8" s="6" t="s">
        <v>141</v>
      </c>
      <c r="D8" s="4" t="s">
        <v>377</v>
      </c>
      <c r="E8" s="6" t="s">
        <v>42</v>
      </c>
      <c r="F8" s="58">
        <f>oEvaluation!AI12</f>
        <v>0</v>
      </c>
    </row>
    <row r="9" spans="1:6" x14ac:dyDescent="0.2">
      <c r="A9" s="4" t="str">
        <f>IF(iBidder!$C$2="","",iBidder!$C$2)</f>
        <v/>
      </c>
      <c r="B9" s="4" t="str">
        <f>IF(iBidder!$C$5="","",iBidder!$C$5)</f>
        <v>2a</v>
      </c>
      <c r="C9" s="6" t="s">
        <v>145</v>
      </c>
      <c r="D9" s="4" t="s">
        <v>378</v>
      </c>
      <c r="E9" s="6" t="s">
        <v>42</v>
      </c>
      <c r="F9" s="58">
        <f>oEvaluation!AI13</f>
        <v>0</v>
      </c>
    </row>
    <row r="10" spans="1:6" x14ac:dyDescent="0.2">
      <c r="A10" s="4" t="str">
        <f>IF(iBidder!$C$2="","",iBidder!$C$2)</f>
        <v/>
      </c>
      <c r="B10" s="4" t="str">
        <f>IF(iBidder!$C$5="","",iBidder!$C$5)</f>
        <v>2a</v>
      </c>
      <c r="C10" s="6" t="s">
        <v>146</v>
      </c>
      <c r="D10" s="4" t="s">
        <v>379</v>
      </c>
      <c r="E10" s="6" t="s">
        <v>42</v>
      </c>
      <c r="F10" s="58">
        <f>oEvaluation!AI14</f>
        <v>0</v>
      </c>
    </row>
    <row r="11" spans="1:6" x14ac:dyDescent="0.2">
      <c r="A11" s="4" t="str">
        <f>IF(iBidder!$C$2="","",iBidder!$C$2)</f>
        <v/>
      </c>
      <c r="B11" s="4" t="str">
        <f>IF(iBidder!$C$5="","",iBidder!$C$5)</f>
        <v>2a</v>
      </c>
      <c r="C11" s="6" t="s">
        <v>147</v>
      </c>
      <c r="D11" s="4" t="s">
        <v>380</v>
      </c>
      <c r="E11" s="6" t="s">
        <v>42</v>
      </c>
      <c r="F11" s="58">
        <f>oEvaluation!AI15</f>
        <v>0</v>
      </c>
    </row>
    <row r="12" spans="1:6" x14ac:dyDescent="0.2">
      <c r="A12" s="4" t="str">
        <f>IF(iBidder!$C$2="","",iBidder!$C$2)</f>
        <v/>
      </c>
      <c r="B12" s="4" t="str">
        <f>IF(iBidder!$C$5="","",iBidder!$C$5)</f>
        <v>2a</v>
      </c>
      <c r="C12" s="6" t="s">
        <v>156</v>
      </c>
      <c r="D12" s="4" t="s">
        <v>200</v>
      </c>
      <c r="E12" s="6" t="s">
        <v>42</v>
      </c>
      <c r="F12" s="58">
        <f>oEvaluation!AI16</f>
        <v>0</v>
      </c>
    </row>
    <row r="13" spans="1:6" x14ac:dyDescent="0.2">
      <c r="A13" s="4" t="str">
        <f>IF(iBidder!$C$2="","",iBidder!$C$2)</f>
        <v/>
      </c>
      <c r="B13" s="4" t="str">
        <f>IF(iBidder!$C$5="","",iBidder!$C$5)</f>
        <v>2a</v>
      </c>
      <c r="C13" s="6" t="s">
        <v>157</v>
      </c>
      <c r="D13" s="4" t="s">
        <v>201</v>
      </c>
      <c r="E13" s="6" t="s">
        <v>42</v>
      </c>
      <c r="F13" s="58">
        <f>oEvaluation!AI17</f>
        <v>0</v>
      </c>
    </row>
    <row r="14" spans="1:6" x14ac:dyDescent="0.2">
      <c r="A14" s="4" t="str">
        <f>IF(iBidder!$C$2="","",iBidder!$C$2)</f>
        <v/>
      </c>
      <c r="B14" s="4" t="str">
        <f>IF(iBidder!$C$5="","",iBidder!$C$5)</f>
        <v>2a</v>
      </c>
      <c r="C14" s="6" t="s">
        <v>158</v>
      </c>
      <c r="D14" s="4" t="s">
        <v>202</v>
      </c>
      <c r="E14" s="6" t="s">
        <v>42</v>
      </c>
      <c r="F14" s="58">
        <f>oEvaluation!AI18</f>
        <v>0</v>
      </c>
    </row>
    <row r="15" spans="1:6" x14ac:dyDescent="0.2">
      <c r="A15" s="4" t="str">
        <f>IF(iBidder!$C$2="","",iBidder!$C$2)</f>
        <v/>
      </c>
      <c r="B15" s="4" t="str">
        <f>IF(iBidder!$C$5="","",iBidder!$C$5)</f>
        <v>2a</v>
      </c>
      <c r="C15" s="6" t="s">
        <v>162</v>
      </c>
      <c r="D15" s="4" t="s">
        <v>205</v>
      </c>
      <c r="E15" s="6" t="s">
        <v>42</v>
      </c>
      <c r="F15" s="58">
        <f>oEvaluation!AI19</f>
        <v>0</v>
      </c>
    </row>
    <row r="16" spans="1:6" x14ac:dyDescent="0.2">
      <c r="A16" s="4" t="str">
        <f>IF(iBidder!$C$2="","",iBidder!$C$2)</f>
        <v/>
      </c>
      <c r="B16" s="4" t="str">
        <f>IF(iBidder!$C$5="","",iBidder!$C$5)</f>
        <v>2a</v>
      </c>
      <c r="C16" s="6" t="s">
        <v>163</v>
      </c>
      <c r="D16" s="4" t="s">
        <v>206</v>
      </c>
      <c r="E16" s="6" t="s">
        <v>42</v>
      </c>
      <c r="F16" s="58">
        <f>oEvaluation!AI20</f>
        <v>0</v>
      </c>
    </row>
    <row r="17" spans="1:6" x14ac:dyDescent="0.2">
      <c r="A17" s="4" t="str">
        <f>IF(iBidder!$C$2="","",iBidder!$C$2)</f>
        <v/>
      </c>
      <c r="B17" s="4" t="str">
        <f>IF(iBidder!$C$5="","",iBidder!$C$5)</f>
        <v>2a</v>
      </c>
      <c r="C17" s="6" t="s">
        <v>165</v>
      </c>
      <c r="D17" s="4" t="s">
        <v>348</v>
      </c>
      <c r="E17" s="6" t="s">
        <v>42</v>
      </c>
      <c r="F17" s="58">
        <f>oEvaluation!AI21</f>
        <v>0</v>
      </c>
    </row>
    <row r="18" spans="1:6" x14ac:dyDescent="0.2">
      <c r="A18" s="4" t="str">
        <f>IF(iBidder!$C$2="","",iBidder!$C$2)</f>
        <v/>
      </c>
      <c r="B18" s="4" t="str">
        <f>IF(iBidder!$C$5="","",iBidder!$C$5)</f>
        <v>2a</v>
      </c>
      <c r="C18" s="6" t="s">
        <v>166</v>
      </c>
      <c r="D18" s="4" t="s">
        <v>349</v>
      </c>
      <c r="E18" s="6" t="s">
        <v>42</v>
      </c>
      <c r="F18" s="58">
        <f>oEvaluation!AI22</f>
        <v>0</v>
      </c>
    </row>
    <row r="19" spans="1:6" x14ac:dyDescent="0.2">
      <c r="A19" s="4" t="str">
        <f>IF(iBidder!$C$2="","",iBidder!$C$2)</f>
        <v/>
      </c>
      <c r="B19" s="4" t="str">
        <f>IF(iBidder!$C$5="","",iBidder!$C$5)</f>
        <v>2a</v>
      </c>
      <c r="C19" s="6" t="s">
        <v>259</v>
      </c>
      <c r="D19" s="4" t="s">
        <v>210</v>
      </c>
      <c r="E19" s="6" t="s">
        <v>75</v>
      </c>
      <c r="F19" s="40">
        <f>oEvaluation!AI23</f>
        <v>0</v>
      </c>
    </row>
    <row r="20" spans="1:6" x14ac:dyDescent="0.2">
      <c r="A20" s="4" t="str">
        <f>IF(iBidder!$C$2="","",iBidder!$C$2)</f>
        <v/>
      </c>
      <c r="B20" s="4" t="str">
        <f>IF(iBidder!$C$5="","",iBidder!$C$5)</f>
        <v>2a</v>
      </c>
      <c r="C20" s="6" t="s">
        <v>171</v>
      </c>
      <c r="D20" s="4" t="s">
        <v>211</v>
      </c>
      <c r="E20" s="6" t="s">
        <v>75</v>
      </c>
      <c r="F20" s="40">
        <f>oEvaluation!AI24</f>
        <v>0</v>
      </c>
    </row>
    <row r="21" spans="1:6" x14ac:dyDescent="0.2">
      <c r="A21" s="4" t="str">
        <f>IF(iBidder!$C$2="","",iBidder!$C$2)</f>
        <v/>
      </c>
      <c r="B21" s="4" t="str">
        <f>IF(iBidder!$C$5="","",iBidder!$C$5)</f>
        <v>2a</v>
      </c>
      <c r="C21" s="6" t="s">
        <v>261</v>
      </c>
      <c r="D21" s="4" t="s">
        <v>46</v>
      </c>
      <c r="E21" s="6" t="s">
        <v>37</v>
      </c>
      <c r="F21" s="68">
        <f>oEvaluation!AI28</f>
        <v>0</v>
      </c>
    </row>
    <row r="22" spans="1:6" x14ac:dyDescent="0.2">
      <c r="A22" s="4" t="str">
        <f>IF(iBidder!$C$2="","",iBidder!$C$2)</f>
        <v/>
      </c>
      <c r="B22" s="4" t="str">
        <f>IF(iBidder!$C$5="","",iBidder!$C$5)</f>
        <v>2a</v>
      </c>
      <c r="C22" s="6" t="s">
        <v>261</v>
      </c>
      <c r="D22" s="4" t="s">
        <v>47</v>
      </c>
      <c r="E22" s="6" t="s">
        <v>37</v>
      </c>
      <c r="F22" s="68">
        <f>oEvaluation!AI29</f>
        <v>0</v>
      </c>
    </row>
    <row r="23" spans="1:6" x14ac:dyDescent="0.2">
      <c r="A23" s="4" t="str">
        <f>IF(iBidder!$C$2="","",iBidder!$C$2)</f>
        <v/>
      </c>
      <c r="B23" s="4" t="str">
        <f>IF(iBidder!$C$5="","",iBidder!$C$5)</f>
        <v>2a</v>
      </c>
      <c r="C23" s="6" t="s">
        <v>261</v>
      </c>
      <c r="D23" s="4" t="s">
        <v>48</v>
      </c>
      <c r="E23" s="6" t="s">
        <v>37</v>
      </c>
      <c r="F23" s="68">
        <f>oEvaluation!AI30</f>
        <v>0</v>
      </c>
    </row>
    <row r="24" spans="1:6" x14ac:dyDescent="0.2">
      <c r="A24" s="4" t="str">
        <f>IF(iBidder!$C$2="","",iBidder!$C$2)</f>
        <v/>
      </c>
      <c r="B24" s="4" t="str">
        <f>IF(iBidder!$C$5="","",iBidder!$C$5)</f>
        <v>2a</v>
      </c>
      <c r="C24" s="6" t="s">
        <v>261</v>
      </c>
      <c r="D24" s="4" t="s">
        <v>49</v>
      </c>
      <c r="E24" s="6" t="s">
        <v>37</v>
      </c>
      <c r="F24" s="68">
        <f>oEvaluation!AI31</f>
        <v>0</v>
      </c>
    </row>
    <row r="25" spans="1:6" x14ac:dyDescent="0.2">
      <c r="A25" s="4" t="str">
        <f>IF(iBidder!$C$2="","",iBidder!$C$2)</f>
        <v/>
      </c>
      <c r="B25" s="4" t="str">
        <f>IF(iBidder!$C$5="","",iBidder!$C$5)</f>
        <v>2a</v>
      </c>
      <c r="C25" s="6" t="s">
        <v>261</v>
      </c>
      <c r="D25" s="4" t="s">
        <v>62</v>
      </c>
      <c r="E25" s="6" t="s">
        <v>37</v>
      </c>
      <c r="F25" s="68">
        <f>oEvaluation!AI33</f>
        <v>0</v>
      </c>
    </row>
    <row r="26" spans="1:6" x14ac:dyDescent="0.2">
      <c r="A26" s="4" t="str">
        <f>IF(iBidder!$C$2="","",iBidder!$C$2)</f>
        <v/>
      </c>
      <c r="B26" s="4" t="str">
        <f>IF(iBidder!$C$5="","",iBidder!$C$5)</f>
        <v>2a</v>
      </c>
      <c r="C26" s="6" t="s">
        <v>261</v>
      </c>
      <c r="D26" s="4" t="s">
        <v>64</v>
      </c>
      <c r="E26" s="6" t="s">
        <v>37</v>
      </c>
      <c r="F26" s="68">
        <f>oEvaluation!AI34</f>
        <v>0</v>
      </c>
    </row>
    <row r="27" spans="1:6" x14ac:dyDescent="0.2">
      <c r="A27" s="4" t="str">
        <f>IF(iBidder!$C$2="","",iBidder!$C$2)</f>
        <v/>
      </c>
      <c r="B27" s="4" t="str">
        <f>IF(iBidder!$C$5="","",iBidder!$C$5)</f>
        <v>2a</v>
      </c>
      <c r="C27" s="6" t="s">
        <v>261</v>
      </c>
      <c r="D27" s="4" t="s">
        <v>65</v>
      </c>
      <c r="E27" s="6" t="s">
        <v>37</v>
      </c>
      <c r="F27" s="68">
        <f>oEvaluation!AI35</f>
        <v>0</v>
      </c>
    </row>
    <row r="28" spans="1:6" x14ac:dyDescent="0.2">
      <c r="A28" s="4" t="str">
        <f>IF(iBidder!$C$2="","",iBidder!$C$2)</f>
        <v/>
      </c>
      <c r="B28" s="4" t="str">
        <f>IF(iBidder!$C$5="","",iBidder!$C$5)</f>
        <v>2a</v>
      </c>
      <c r="C28" s="6" t="s">
        <v>261</v>
      </c>
      <c r="D28" s="4" t="s">
        <v>66</v>
      </c>
      <c r="E28" s="6" t="s">
        <v>37</v>
      </c>
      <c r="F28" s="68">
        <f>oEvaluation!AI36</f>
        <v>0</v>
      </c>
    </row>
    <row r="29" spans="1:6" x14ac:dyDescent="0.2">
      <c r="A29" s="4" t="str">
        <f>IF(iBidder!$C$2="","",iBidder!$C$2)</f>
        <v/>
      </c>
      <c r="B29" s="4" t="str">
        <f>IF(iBidder!$C$5="","",iBidder!$C$5)</f>
        <v>2a</v>
      </c>
      <c r="C29" s="6" t="s">
        <v>261</v>
      </c>
      <c r="D29" s="4" t="s">
        <v>67</v>
      </c>
      <c r="E29" s="6" t="s">
        <v>37</v>
      </c>
      <c r="F29" s="68">
        <f>oEvaluation!AI37</f>
        <v>0</v>
      </c>
    </row>
    <row r="30" spans="1:6" x14ac:dyDescent="0.2">
      <c r="A30" s="4" t="str">
        <f>IF(iBidder!$C$2="","",iBidder!$C$2)</f>
        <v/>
      </c>
      <c r="B30" s="4" t="str">
        <f>IF(iBidder!$C$5="","",iBidder!$C$5)</f>
        <v>2a</v>
      </c>
      <c r="C30" s="6" t="s">
        <v>261</v>
      </c>
      <c r="D30" s="4" t="s">
        <v>68</v>
      </c>
      <c r="E30" s="6" t="s">
        <v>37</v>
      </c>
      <c r="F30" s="68">
        <f>oEvaluation!AI38</f>
        <v>0</v>
      </c>
    </row>
    <row r="31" spans="1:6" x14ac:dyDescent="0.2">
      <c r="A31" s="4" t="str">
        <f>IF(iBidder!$C$2="","",iBidder!$C$2)</f>
        <v/>
      </c>
      <c r="B31" s="4" t="str">
        <f>IF(iBidder!$C$5="","",iBidder!$C$5)</f>
        <v>2a</v>
      </c>
      <c r="C31" s="6" t="s">
        <v>261</v>
      </c>
      <c r="D31" s="4" t="s">
        <v>69</v>
      </c>
      <c r="E31" s="6" t="s">
        <v>37</v>
      </c>
      <c r="F31" s="68">
        <f>oEvaluation!AI39</f>
        <v>0</v>
      </c>
    </row>
    <row r="32" spans="1:6" x14ac:dyDescent="0.2">
      <c r="A32" s="4" t="str">
        <f>IF(iBidder!$C$2="","",iBidder!$C$2)</f>
        <v/>
      </c>
      <c r="B32" s="4" t="str">
        <f>IF(iBidder!$C$5="","",iBidder!$C$5)</f>
        <v>2a</v>
      </c>
      <c r="C32" s="6" t="s">
        <v>261</v>
      </c>
      <c r="D32" s="4" t="s">
        <v>70</v>
      </c>
      <c r="E32" s="6" t="s">
        <v>37</v>
      </c>
      <c r="F32" s="68">
        <f>oEvaluation!AI40</f>
        <v>0</v>
      </c>
    </row>
    <row r="33" spans="1:6" x14ac:dyDescent="0.2">
      <c r="A33" s="4" t="str">
        <f>IF(iBidder!$C$2="","",iBidder!$C$2)</f>
        <v/>
      </c>
      <c r="B33" s="4" t="str">
        <f>IF(iBidder!$C$5="","",iBidder!$C$5)</f>
        <v>2a</v>
      </c>
      <c r="C33" s="6" t="s">
        <v>261</v>
      </c>
      <c r="D33" s="4" t="s">
        <v>71</v>
      </c>
      <c r="E33" s="6" t="s">
        <v>37</v>
      </c>
      <c r="F33" s="68">
        <f>oEvaluation!AI41</f>
        <v>0</v>
      </c>
    </row>
  </sheetData>
  <sheetProtection algorithmName="SHA-512" hashValue="1urXLWMRdPWEeo8J6SBZpB0wpmHOnWbnmI5EjVU+uXvyqdIRx4rfQAY5RNlFfNGjQgv6h4ZXZvoZJv+xPog6wg==" saltValue="UpVDXGnU1CdGm0NAQvjYQg==" spinCount="100000" sheet="1" objects="1" scenario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vt:lpstr>
      <vt:lpstr>iBidder</vt:lpstr>
      <vt:lpstr>iService Rates</vt:lpstr>
      <vt:lpstr>iVariables</vt:lpstr>
      <vt:lpstr>iBillable Works</vt:lpstr>
      <vt:lpstr>iLabour Rates</vt:lpstr>
      <vt:lpstr>oEvaluation</vt:lpstr>
      <vt:lpstr>oConformance</vt:lpstr>
      <vt:lpstr>oEvaluation Export</vt:lpstr>
      <vt:lpstr>CorpOH</vt:lpstr>
      <vt:lpstr>ManOH</vt:lpstr>
      <vt:lpstr>Profit</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Critchley</dc:creator>
  <cp:lastModifiedBy>Michael Critchley</cp:lastModifiedBy>
  <dcterms:created xsi:type="dcterms:W3CDTF">2021-08-08T11:49:50Z</dcterms:created>
  <dcterms:modified xsi:type="dcterms:W3CDTF">2021-11-26T14:21:09Z</dcterms:modified>
</cp:coreProperties>
</file>