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K:\_Projects\BoB 80th Exhibitions\Content and Programmes\Design\HSD - 13 April 2020\"/>
    </mc:Choice>
  </mc:AlternateContent>
  <xr:revisionPtr revIDLastSave="0" documentId="13_ncr:1_{96B5B91E-34FB-42BC-87CB-7F6DC32431CA}" xr6:coauthVersionLast="45" xr6:coauthVersionMax="45" xr10:uidLastSave="{00000000-0000-0000-0000-000000000000}"/>
  <bookViews>
    <workbookView xWindow="1536" yWindow="708" windowWidth="14100" windowHeight="11652" xr2:uid="{00000000-000D-0000-FFFF-FFFF00000000}"/>
  </bookViews>
  <sheets>
    <sheet name="Graphic Production" sheetId="3" r:id="rId1"/>
  </sheets>
  <definedNames>
    <definedName name="_xlnm.Print_Area" localSheetId="0">'Graphic Production'!$A$1:$R$174</definedName>
    <definedName name="_xlnm.Print_Titles" localSheetId="0">'Graphic Production'!$22:$24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38" i="3" l="1"/>
  <c r="R38" i="3"/>
  <c r="P28" i="3"/>
  <c r="R28" i="3"/>
  <c r="P29" i="3"/>
  <c r="R29" i="3"/>
  <c r="P39" i="3"/>
  <c r="R39" i="3"/>
  <c r="P40" i="3"/>
  <c r="R40" i="3"/>
  <c r="P41" i="3"/>
  <c r="R41" i="3"/>
  <c r="R44" i="3"/>
  <c r="R45" i="3"/>
  <c r="R46" i="3"/>
  <c r="R47" i="3"/>
  <c r="P51" i="3"/>
  <c r="R51" i="3"/>
  <c r="P53" i="3"/>
  <c r="R53" i="3"/>
  <c r="P55" i="3"/>
  <c r="R55" i="3"/>
  <c r="P56" i="3"/>
  <c r="R56" i="3"/>
  <c r="P59" i="3"/>
  <c r="R59" i="3"/>
  <c r="P60" i="3"/>
  <c r="R60" i="3"/>
  <c r="P61" i="3"/>
  <c r="R61" i="3"/>
  <c r="P64" i="3"/>
  <c r="R64" i="3"/>
  <c r="P65" i="3"/>
  <c r="R65" i="3"/>
  <c r="P66" i="3"/>
  <c r="R66" i="3"/>
  <c r="P67" i="3"/>
  <c r="R67" i="3"/>
  <c r="P68" i="3"/>
  <c r="R68" i="3"/>
  <c r="P71" i="3"/>
  <c r="R71" i="3"/>
  <c r="P72" i="3"/>
  <c r="R72" i="3"/>
  <c r="P73" i="3"/>
  <c r="R73" i="3"/>
  <c r="P74" i="3"/>
  <c r="R74" i="3"/>
  <c r="P75" i="3"/>
  <c r="R75" i="3"/>
  <c r="P76" i="3"/>
  <c r="R76" i="3"/>
  <c r="P77" i="3"/>
  <c r="R77" i="3"/>
  <c r="P78" i="3"/>
  <c r="R78" i="3"/>
  <c r="P79" i="3"/>
  <c r="R79" i="3"/>
  <c r="P82" i="3"/>
  <c r="R82" i="3"/>
  <c r="P83" i="3"/>
  <c r="R83" i="3"/>
  <c r="P84" i="3"/>
  <c r="R84" i="3"/>
  <c r="P85" i="3"/>
  <c r="R85" i="3"/>
  <c r="P86" i="3"/>
  <c r="R86" i="3"/>
  <c r="P87" i="3"/>
  <c r="R87" i="3"/>
  <c r="P88" i="3"/>
  <c r="R88" i="3"/>
  <c r="P89" i="3"/>
  <c r="R89" i="3"/>
  <c r="P90" i="3"/>
  <c r="R90" i="3"/>
  <c r="P91" i="3"/>
  <c r="R91" i="3"/>
  <c r="P94" i="3"/>
  <c r="R94" i="3"/>
  <c r="P95" i="3"/>
  <c r="R95" i="3"/>
  <c r="P96" i="3"/>
  <c r="R96" i="3"/>
  <c r="P97" i="3"/>
  <c r="R97" i="3"/>
  <c r="P98" i="3"/>
  <c r="R98" i="3"/>
  <c r="P101" i="3"/>
  <c r="R101" i="3"/>
  <c r="P115" i="3"/>
  <c r="R115" i="3"/>
  <c r="P116" i="3"/>
  <c r="R116" i="3"/>
  <c r="P117" i="3"/>
  <c r="R117" i="3"/>
  <c r="P118" i="3"/>
  <c r="R118" i="3"/>
  <c r="P119" i="3"/>
  <c r="R119" i="3"/>
  <c r="P120" i="3"/>
  <c r="R120" i="3"/>
  <c r="P123" i="3"/>
  <c r="R123" i="3"/>
  <c r="P124" i="3"/>
  <c r="R124" i="3"/>
  <c r="P125" i="3"/>
  <c r="R125" i="3"/>
  <c r="P126" i="3"/>
  <c r="R126" i="3"/>
  <c r="P127" i="3"/>
  <c r="R127" i="3"/>
  <c r="P128" i="3"/>
  <c r="R128" i="3"/>
  <c r="P131" i="3"/>
  <c r="R131" i="3"/>
  <c r="P134" i="3"/>
  <c r="R134" i="3"/>
  <c r="P135" i="3"/>
  <c r="R135" i="3"/>
  <c r="P136" i="3"/>
  <c r="R136" i="3"/>
  <c r="P137" i="3"/>
  <c r="R137" i="3"/>
  <c r="P138" i="3"/>
  <c r="R138" i="3"/>
  <c r="P139" i="3"/>
  <c r="R139" i="3"/>
  <c r="P140" i="3"/>
  <c r="R140" i="3"/>
  <c r="P141" i="3"/>
  <c r="R141" i="3"/>
  <c r="P142" i="3"/>
  <c r="R142" i="3"/>
  <c r="P145" i="3"/>
  <c r="R145" i="3"/>
  <c r="P146" i="3"/>
  <c r="R146" i="3"/>
  <c r="P147" i="3"/>
  <c r="R147" i="3"/>
  <c r="P148" i="3"/>
  <c r="R148" i="3"/>
  <c r="P149" i="3"/>
  <c r="R149" i="3"/>
  <c r="P150" i="3"/>
  <c r="R150" i="3"/>
  <c r="P151" i="3"/>
  <c r="R151" i="3"/>
  <c r="P154" i="3"/>
  <c r="R154" i="3"/>
  <c r="P155" i="3"/>
  <c r="R155" i="3"/>
  <c r="P156" i="3"/>
  <c r="R156" i="3"/>
  <c r="P157" i="3"/>
  <c r="R157" i="3"/>
  <c r="P158" i="3"/>
  <c r="R158" i="3"/>
  <c r="P33" i="3"/>
  <c r="P34" i="3"/>
  <c r="P35" i="3"/>
  <c r="P32" i="3"/>
  <c r="P106" i="3"/>
  <c r="P107" i="3"/>
  <c r="P108" i="3"/>
  <c r="P109" i="3"/>
  <c r="P110" i="3"/>
  <c r="P111" i="3"/>
  <c r="P112" i="3"/>
  <c r="P105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Lucy Twisleton</author>
  </authors>
  <commentList>
    <comment ref="B52" authorId="0" shapeId="0" xr:uid="{31A8DB5C-B083-4ABE-B9FA-8234B53BB72F}">
      <text>
        <r>
          <rPr>
            <b/>
            <sz val="9"/>
            <color rgb="FF000000"/>
            <rFont val="Tahoma"/>
            <family val="2"/>
          </rPr>
          <t>Lucy Twisleton: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Primary Panel fixed to new exhibit wall so has no back</t>
        </r>
      </text>
    </comment>
    <comment ref="B54" authorId="0" shapeId="0" xr:uid="{F7741DE7-E0CF-4E36-A830-8461C8C36507}">
      <text>
        <r>
          <rPr>
            <b/>
            <sz val="9"/>
            <color indexed="81"/>
            <rFont val="Tahoma"/>
            <family val="2"/>
          </rPr>
          <t>Lucy Twisleton:</t>
        </r>
        <r>
          <rPr>
            <sz val="9"/>
            <color indexed="81"/>
            <rFont val="Tahoma"/>
            <family val="2"/>
          </rPr>
          <t xml:space="preserve">
Primary Panel fixed to new exhibit wall so no back</t>
        </r>
      </text>
    </comment>
  </commentList>
</comments>
</file>

<file path=xl/sharedStrings.xml><?xml version="1.0" encoding="utf-8"?>
<sst xmlns="http://schemas.openxmlformats.org/spreadsheetml/2006/main" count="652" uniqueCount="279">
  <si>
    <t>Client:</t>
  </si>
  <si>
    <t>Project:</t>
  </si>
  <si>
    <t>Date:</t>
  </si>
  <si>
    <t>Distribution:</t>
  </si>
  <si>
    <t>The RAF Museum</t>
  </si>
  <si>
    <t>Our ref:</t>
  </si>
  <si>
    <t>GP No.</t>
  </si>
  <si>
    <t xml:space="preserve">Dimensions (mm)
</t>
  </si>
  <si>
    <t>Content / Title</t>
  </si>
  <si>
    <t>Materials</t>
  </si>
  <si>
    <t>Fixing / Edging</t>
  </si>
  <si>
    <t>Artworked</t>
  </si>
  <si>
    <t>RCS A 
No.</t>
  </si>
  <si>
    <t>Approved
Y / N</t>
  </si>
  <si>
    <t>Issue 
No.</t>
  </si>
  <si>
    <t>Production</t>
  </si>
  <si>
    <t xml:space="preserve">Artwork 
Cost </t>
  </si>
  <si>
    <t>THE FIGHTER 4 - HENDON</t>
  </si>
  <si>
    <t>GP.01.01.01a</t>
  </si>
  <si>
    <t>x</t>
  </si>
  <si>
    <t>The Fighter 4 Introduction panel FRONT</t>
  </si>
  <si>
    <t>Applied to folded tray</t>
  </si>
  <si>
    <t>GP.01.01.01b</t>
  </si>
  <si>
    <t>The Fighter 4 Introduction panel BACK</t>
  </si>
  <si>
    <t>W</t>
  </si>
  <si>
    <t>H</t>
  </si>
  <si>
    <t>GP.01.02.01a</t>
  </si>
  <si>
    <t>Battle of Britain Title and context sky image</t>
  </si>
  <si>
    <t>Praxis - 'Mono Banner System'</t>
  </si>
  <si>
    <t>GP.01.02.01b</t>
  </si>
  <si>
    <t>GP.01.02.02a</t>
  </si>
  <si>
    <t>Battle of Britain quote and context sky image</t>
  </si>
  <si>
    <t>GP.01.02.02b</t>
  </si>
  <si>
    <t>GP.01.03.01</t>
  </si>
  <si>
    <t>Spitfire Supermarine Mk 1</t>
  </si>
  <si>
    <t>Mechanical fix to lectern</t>
  </si>
  <si>
    <t>GP.01.03.02</t>
  </si>
  <si>
    <t>Hawker Hurricane</t>
  </si>
  <si>
    <t>GP.01.03.03</t>
  </si>
  <si>
    <t xml:space="preserve">Messerschmitt ME 109 </t>
  </si>
  <si>
    <t>GP.01.03.04</t>
  </si>
  <si>
    <t>Fiat CR 42</t>
  </si>
  <si>
    <t>GP.01.04.01</t>
  </si>
  <si>
    <t>TBC</t>
  </si>
  <si>
    <t>Context Image under aircraft</t>
  </si>
  <si>
    <t>GP.01.04.02</t>
  </si>
  <si>
    <t>GP.01.04.03</t>
  </si>
  <si>
    <t>GP.01.04.04</t>
  </si>
  <si>
    <t>THE BATTLE OF BRITAIN - HENDON</t>
  </si>
  <si>
    <t>GP.01.05.01a</t>
  </si>
  <si>
    <t>Battle of Britain Introduction (Front)</t>
  </si>
  <si>
    <t>Bonded to MDF core structure</t>
  </si>
  <si>
    <t>GP.01.05.01b</t>
  </si>
  <si>
    <t>Battle of Britain Introduction (Back)</t>
  </si>
  <si>
    <t>GP.01.05.02a</t>
  </si>
  <si>
    <t>Dowding (Front)</t>
  </si>
  <si>
    <t>GP.01.05.02b</t>
  </si>
  <si>
    <t>Dowding (Back)</t>
  </si>
  <si>
    <t>GP.01.05.03a</t>
  </si>
  <si>
    <t>Legacy(Front)</t>
  </si>
  <si>
    <t>GP.01.05.03b</t>
  </si>
  <si>
    <t>Legacy (Back)</t>
  </si>
  <si>
    <t>GP.01.06.01</t>
  </si>
  <si>
    <t>Bristol Blenheim</t>
  </si>
  <si>
    <t>GP.01.06.02</t>
  </si>
  <si>
    <t>Heinkel HE 11</t>
  </si>
  <si>
    <t>GP.01.06.03</t>
  </si>
  <si>
    <t>Junkers JU 87</t>
  </si>
  <si>
    <t>GP.01.07.01</t>
  </si>
  <si>
    <t>Fordson Balloon Winch Truck</t>
  </si>
  <si>
    <t>GP.01.07.02</t>
  </si>
  <si>
    <t>GP.01.07.03</t>
  </si>
  <si>
    <t>Searchlight</t>
  </si>
  <si>
    <t>GP.01.07.04</t>
  </si>
  <si>
    <t>Queen Mary Trailer</t>
  </si>
  <si>
    <t>GP.01.08.01a</t>
  </si>
  <si>
    <t>Case Back Panel Object Side - (Dowding)</t>
  </si>
  <si>
    <t>Direct print to 6mm Foamex</t>
  </si>
  <si>
    <t>Fixed to MDF frame</t>
  </si>
  <si>
    <t>GP.01.08.01b</t>
  </si>
  <si>
    <t>Case Back Panel Reverse Side- (Dowding)</t>
  </si>
  <si>
    <t>GP.01.08.01c</t>
  </si>
  <si>
    <t xml:space="preserve">x </t>
  </si>
  <si>
    <t>Case Object ID Rail - (Dowding)</t>
  </si>
  <si>
    <t>Direct print to 3mm Foamex</t>
  </si>
  <si>
    <t>GP.01.08.02a</t>
  </si>
  <si>
    <t>Case Back Panel Object Side - (Newell)</t>
  </si>
  <si>
    <t>GP.01.08.02b</t>
  </si>
  <si>
    <t>Case Back Panel Reverse Side- (Newell)</t>
  </si>
  <si>
    <t>GP.01.08.02c</t>
  </si>
  <si>
    <t>Case Object ID Rail - (Newell)</t>
  </si>
  <si>
    <t>GP.01.08.03a</t>
  </si>
  <si>
    <t>Case Back Panel Object Side - (Auxiliary)</t>
  </si>
  <si>
    <t>GP.01.08.03b</t>
  </si>
  <si>
    <t>Case Back Panel Reverse Side - (Auxiliary)</t>
  </si>
  <si>
    <t>GP.01.08.03c</t>
  </si>
  <si>
    <t>Case Object ID Rail - (Auxiliary)</t>
  </si>
  <si>
    <t>GP.01.09.01</t>
  </si>
  <si>
    <t>Centre Panel</t>
  </si>
  <si>
    <t>Fixed to structure</t>
  </si>
  <si>
    <t>Includes 42" Touchscreen</t>
  </si>
  <si>
    <t>GP.01.09.02</t>
  </si>
  <si>
    <t>Central Left Side</t>
  </si>
  <si>
    <t>Applied to wall structure</t>
  </si>
  <si>
    <t>GP.01.09.03</t>
  </si>
  <si>
    <t>Central Right Side</t>
  </si>
  <si>
    <t>GP.01.09.04</t>
  </si>
  <si>
    <t>Left Side</t>
  </si>
  <si>
    <t>GP.01.09.05</t>
  </si>
  <si>
    <t>Right Side</t>
  </si>
  <si>
    <t>Audio Panel (Handset)</t>
  </si>
  <si>
    <t>Audio Panel (List of Audio)</t>
  </si>
  <si>
    <t>Flip Panel (Front)</t>
  </si>
  <si>
    <t>Flip Panel (Back)</t>
  </si>
  <si>
    <t>Face Panel (Portrait)</t>
  </si>
  <si>
    <t>GP.01.10.01</t>
  </si>
  <si>
    <t>15th August Timeline Panel (Centre)</t>
  </si>
  <si>
    <t>Contains 42" Touchscreen in vertical position + 2 x Audio Handsets</t>
  </si>
  <si>
    <t>GP.01.10.02</t>
  </si>
  <si>
    <t>Timeline Panel (Left)</t>
  </si>
  <si>
    <t>Applied to structure</t>
  </si>
  <si>
    <t>GP.01.10.03</t>
  </si>
  <si>
    <t>Timeline Panel (Right)</t>
  </si>
  <si>
    <t>GP.01.10.04</t>
  </si>
  <si>
    <t xml:space="preserve">Object Label (Left Side) </t>
  </si>
  <si>
    <t>Specific to objects at Hendon</t>
  </si>
  <si>
    <t>GP.01.10.05</t>
  </si>
  <si>
    <t xml:space="preserve">Object Label (Right Side) </t>
  </si>
  <si>
    <t>GP.01.11.01</t>
  </si>
  <si>
    <t>Lace Wall Label</t>
  </si>
  <si>
    <t>Fixed to wall</t>
  </si>
  <si>
    <t>THE BATTLE OF BRITAIN - COSFORD</t>
  </si>
  <si>
    <t>GP.02.01.01a</t>
  </si>
  <si>
    <t>GP.02.01.01b</t>
  </si>
  <si>
    <t>GP.02.01.02</t>
  </si>
  <si>
    <t>Context sky image</t>
  </si>
  <si>
    <t>GP.02.01.03</t>
  </si>
  <si>
    <t>GP.02.01.04</t>
  </si>
  <si>
    <t>GP.02.01.05</t>
  </si>
  <si>
    <t>GP.02.01.06</t>
  </si>
  <si>
    <t>GP.02.01.07</t>
  </si>
  <si>
    <t>GP.02.02.01a</t>
  </si>
  <si>
    <t>GP.02.02.01b</t>
  </si>
  <si>
    <t>GP.02.02.02a</t>
  </si>
  <si>
    <t>GP.02.02.02b</t>
  </si>
  <si>
    <t>GP.02.03.01</t>
  </si>
  <si>
    <t>Spitfire MK V</t>
  </si>
  <si>
    <t>GP.02.03.02</t>
  </si>
  <si>
    <t>Gloster Gladiator</t>
  </si>
  <si>
    <t>GP.02.03.03</t>
  </si>
  <si>
    <t>GP.02.03.04</t>
  </si>
  <si>
    <t>Boulton Defiant MK I</t>
  </si>
  <si>
    <t>GP.02.03.05</t>
  </si>
  <si>
    <t>GP.02.03.06</t>
  </si>
  <si>
    <t>Junkers JU 88 - R1</t>
  </si>
  <si>
    <t>Trolley Accumulator</t>
  </si>
  <si>
    <t>GP.02.05.01a</t>
  </si>
  <si>
    <t>Case Back Panel Object Side - (Nicholson)</t>
  </si>
  <si>
    <t>GP.02.05.01b</t>
  </si>
  <si>
    <t>Case Back Panel Reverse Side- (Nicholson)</t>
  </si>
  <si>
    <t>GP.02.05.01c</t>
  </si>
  <si>
    <t>Case Object ID Rail - (Nicholson)</t>
  </si>
  <si>
    <t>Direct Print to 3mm Foamex</t>
  </si>
  <si>
    <t>GP.02.05.02a</t>
  </si>
  <si>
    <t>Case Back Panel Object Side - (Parachute)</t>
  </si>
  <si>
    <t>GP.02.05.02b</t>
  </si>
  <si>
    <t>Case Back Panel Reverse Side- (Parachute)</t>
  </si>
  <si>
    <t>GP.02.05.02c</t>
  </si>
  <si>
    <t>Case Object ID Rail - (Parachute)</t>
  </si>
  <si>
    <t>GP.02.05.03a</t>
  </si>
  <si>
    <t>GP.02.05.03b</t>
  </si>
  <si>
    <t>GP.02.05.03c</t>
  </si>
  <si>
    <t>GP.02.06.01</t>
  </si>
  <si>
    <t>GP.02.06.02</t>
  </si>
  <si>
    <t>Left side does not exist</t>
  </si>
  <si>
    <t>Face panel (Portrait)</t>
  </si>
  <si>
    <t>GP.02.07.01</t>
  </si>
  <si>
    <t>Contains 42" Touchscreen</t>
  </si>
  <si>
    <t>GP.02.07.02</t>
  </si>
  <si>
    <t>GP.02.07.03</t>
  </si>
  <si>
    <t>GP.02.07.04</t>
  </si>
  <si>
    <t>GP.02.07.05</t>
  </si>
  <si>
    <t>THE DOWDING SYSTEM - INTERACTIVE WALL</t>
  </si>
  <si>
    <t>BY SPECIALIST CONTRACTOR</t>
  </si>
  <si>
    <t>N/A</t>
  </si>
  <si>
    <t>By Specialist Contractor</t>
  </si>
  <si>
    <t>Electro-conductive ink</t>
  </si>
  <si>
    <t>LARGE PRINT GUIDES - (HENDON &amp; COSFORD)</t>
  </si>
  <si>
    <t>GP.03.01.01</t>
  </si>
  <si>
    <t>210 (A4)</t>
  </si>
  <si>
    <t>297 (A4)</t>
  </si>
  <si>
    <t>Dwg reference</t>
  </si>
  <si>
    <t>X0859 (E) 403
X0859 (E) 404
TYPE 3 ID PANEL. Includes Tactile &amp; No AV</t>
  </si>
  <si>
    <t>X0859 (E) 403
X0859 (E) 404
TYPE 1 ID PANEL. Includes Tactile &amp; AV</t>
  </si>
  <si>
    <t>X0859 (E) 403 
X0859 (E) 404
TYPE 2 ID PANEL. No Tactile &amp; No AV</t>
  </si>
  <si>
    <t>X0859 (E) 408</t>
  </si>
  <si>
    <t>X0859 (E) 411
Applied to structure</t>
  </si>
  <si>
    <t>X0859 (E) 403
X0859 (E) 404
TYPE 2 ID PANEL. No Tactile &amp; No AV</t>
  </si>
  <si>
    <t>X0859 (E) 407</t>
  </si>
  <si>
    <t>X0859 (E) 406</t>
  </si>
  <si>
    <t>sq. m rate</t>
  </si>
  <si>
    <t>Contractor to add costs below</t>
  </si>
  <si>
    <t>Delivery</t>
  </si>
  <si>
    <t xml:space="preserve">Total </t>
  </si>
  <si>
    <t>Fixings allowance</t>
  </si>
  <si>
    <t>Allow 1no. Visits from client team to workshop</t>
  </si>
  <si>
    <t>sq. meterage</t>
  </si>
  <si>
    <t>Austin K2 Auxiliary (Fire Truck)</t>
  </si>
  <si>
    <t>Messerschmitt Bf 109 G</t>
  </si>
  <si>
    <t>Contingency for added contractor costs</t>
  </si>
  <si>
    <t>GP.02.06.03a-b</t>
  </si>
  <si>
    <t>GP.02.05.04a-b</t>
  </si>
  <si>
    <t>Includes handset and 3 x push buttons - there are 2 of these panels (a and b)</t>
  </si>
  <si>
    <t>there are 2 of these panels (a and b)</t>
  </si>
  <si>
    <t>GP.02.06.07-47</t>
  </si>
  <si>
    <t>there are 40 of these panels - each with an individual face (7 to 47)</t>
  </si>
  <si>
    <r>
      <rPr>
        <b/>
        <sz val="10"/>
        <rFont val="Arial"/>
        <family val="2"/>
      </rPr>
      <t xml:space="preserve">TITLE PANELS </t>
    </r>
    <r>
      <rPr>
        <sz val="10"/>
        <rFont val="Arial"/>
        <family val="2"/>
      </rPr>
      <t>- THE FIGHTER 4</t>
    </r>
  </si>
  <si>
    <r>
      <rPr>
        <b/>
        <sz val="10"/>
        <rFont val="Arial"/>
        <family val="2"/>
      </rPr>
      <t>BANNERS</t>
    </r>
    <r>
      <rPr>
        <sz val="10"/>
        <rFont val="Arial"/>
        <family val="2"/>
      </rPr>
      <t xml:space="preserve"> - THE FIGHTER 4</t>
    </r>
  </si>
  <si>
    <r>
      <rPr>
        <b/>
        <sz val="10"/>
        <rFont val="Arial"/>
        <family val="2"/>
      </rPr>
      <t>AIRCRAFT ID PANELS</t>
    </r>
    <r>
      <rPr>
        <sz val="10"/>
        <rFont val="Arial"/>
        <family val="2"/>
      </rPr>
      <t xml:space="preserve">  - THE FIGHTER 4</t>
    </r>
  </si>
  <si>
    <r>
      <rPr>
        <b/>
        <sz val="10"/>
        <rFont val="Arial"/>
        <family val="2"/>
      </rPr>
      <t>AIRCRAFT STAGE</t>
    </r>
    <r>
      <rPr>
        <sz val="10"/>
        <rFont val="Arial"/>
        <family val="2"/>
      </rPr>
      <t xml:space="preserve"> - THE FIGHTER 4</t>
    </r>
  </si>
  <si>
    <r>
      <rPr>
        <b/>
        <sz val="10"/>
        <rFont val="Arial"/>
        <family val="2"/>
      </rPr>
      <t>PRIMARY PANELS</t>
    </r>
    <r>
      <rPr>
        <sz val="10"/>
        <rFont val="Arial"/>
        <family val="2"/>
      </rPr>
      <t xml:space="preserve"> - HENDON</t>
    </r>
  </si>
  <si>
    <r>
      <rPr>
        <b/>
        <sz val="10"/>
        <rFont val="Arial"/>
        <family val="2"/>
      </rPr>
      <t xml:space="preserve">AIRCRAFT ID PANELS </t>
    </r>
    <r>
      <rPr>
        <sz val="10"/>
        <rFont val="Arial"/>
        <family val="2"/>
      </rPr>
      <t xml:space="preserve"> - HENDON</t>
    </r>
  </si>
  <si>
    <r>
      <rPr>
        <b/>
        <sz val="10"/>
        <rFont val="Arial"/>
        <family val="2"/>
      </rPr>
      <t xml:space="preserve">VEHICLE ID PANELS </t>
    </r>
    <r>
      <rPr>
        <sz val="10"/>
        <rFont val="Arial"/>
        <family val="2"/>
      </rPr>
      <t>-  HENDON</t>
    </r>
  </si>
  <si>
    <r>
      <rPr>
        <b/>
        <sz val="10"/>
        <rFont val="Arial"/>
        <family val="2"/>
      </rPr>
      <t>CASES</t>
    </r>
    <r>
      <rPr>
        <sz val="10"/>
        <rFont val="Arial"/>
        <family val="2"/>
      </rPr>
      <t xml:space="preserve"> - HENDON</t>
    </r>
  </si>
  <si>
    <r>
      <rPr>
        <b/>
        <sz val="10"/>
        <rFont val="Arial"/>
        <family val="2"/>
      </rPr>
      <t>PEOPLE WALL</t>
    </r>
    <r>
      <rPr>
        <sz val="10"/>
        <rFont val="Arial"/>
        <family val="2"/>
      </rPr>
      <t xml:space="preserve"> - HENDON</t>
    </r>
  </si>
  <si>
    <r>
      <rPr>
        <b/>
        <sz val="10"/>
        <rFont val="Arial"/>
        <family val="2"/>
      </rPr>
      <t>TIMELINE WALL -</t>
    </r>
    <r>
      <rPr>
        <sz val="10"/>
        <rFont val="Arial"/>
        <family val="2"/>
      </rPr>
      <t xml:space="preserve"> HENDON  (</t>
    </r>
    <r>
      <rPr>
        <i/>
        <sz val="10"/>
        <rFont val="Arial"/>
        <family val="2"/>
      </rPr>
      <t>SAME CONTENT AT BOTH LOCATIONS</t>
    </r>
    <r>
      <rPr>
        <sz val="10"/>
        <rFont val="Arial"/>
        <family val="2"/>
      </rPr>
      <t>)</t>
    </r>
  </si>
  <si>
    <r>
      <rPr>
        <b/>
        <sz val="10"/>
        <rFont val="Arial"/>
        <family val="2"/>
      </rPr>
      <t>LACE WALL LABEL -</t>
    </r>
    <r>
      <rPr>
        <sz val="10"/>
        <rFont val="Arial"/>
        <family val="2"/>
      </rPr>
      <t xml:space="preserve"> HENDON</t>
    </r>
  </si>
  <si>
    <r>
      <rPr>
        <b/>
        <sz val="10"/>
        <rFont val="Arial"/>
        <family val="2"/>
      </rPr>
      <t>BANNERS</t>
    </r>
    <r>
      <rPr>
        <sz val="10"/>
        <rFont val="Arial"/>
        <family val="2"/>
      </rPr>
      <t xml:space="preserve"> - COSFORD</t>
    </r>
  </si>
  <si>
    <r>
      <rPr>
        <b/>
        <sz val="10"/>
        <rFont val="Arial"/>
        <family val="2"/>
      </rPr>
      <t>PRIMARY PANELS</t>
    </r>
    <r>
      <rPr>
        <sz val="10"/>
        <rFont val="Arial"/>
        <family val="2"/>
      </rPr>
      <t xml:space="preserve"> - COSFORD</t>
    </r>
  </si>
  <si>
    <r>
      <rPr>
        <b/>
        <sz val="10"/>
        <rFont val="Arial"/>
        <family val="2"/>
      </rPr>
      <t>AIRCRAFT ID PANELS</t>
    </r>
    <r>
      <rPr>
        <sz val="10"/>
        <rFont val="Arial"/>
        <family val="2"/>
      </rPr>
      <t xml:space="preserve"> - COSFORD</t>
    </r>
  </si>
  <si>
    <r>
      <rPr>
        <b/>
        <sz val="10"/>
        <rFont val="Arial"/>
        <family val="2"/>
      </rPr>
      <t xml:space="preserve">VEHICLE ID PANELS </t>
    </r>
    <r>
      <rPr>
        <sz val="10"/>
        <rFont val="Arial"/>
        <family val="2"/>
      </rPr>
      <t>-  COSFORD</t>
    </r>
  </si>
  <si>
    <r>
      <rPr>
        <b/>
        <sz val="10"/>
        <rFont val="Arial"/>
        <family val="2"/>
      </rPr>
      <t>CASES</t>
    </r>
    <r>
      <rPr>
        <sz val="10"/>
        <rFont val="Arial"/>
        <family val="2"/>
      </rPr>
      <t xml:space="preserve"> - COSFORD</t>
    </r>
  </si>
  <si>
    <r>
      <rPr>
        <b/>
        <sz val="10"/>
        <rFont val="Arial"/>
        <family val="2"/>
      </rPr>
      <t>PEOPLE WALL</t>
    </r>
    <r>
      <rPr>
        <sz val="10"/>
        <rFont val="Arial"/>
        <family val="2"/>
      </rPr>
      <t xml:space="preserve"> - COSFORD</t>
    </r>
  </si>
  <si>
    <r>
      <rPr>
        <b/>
        <sz val="10"/>
        <rFont val="Arial"/>
        <family val="2"/>
      </rPr>
      <t>TIMELINE WALL -</t>
    </r>
    <r>
      <rPr>
        <sz val="10"/>
        <rFont val="Arial"/>
        <family val="2"/>
      </rPr>
      <t xml:space="preserve"> COSFORD  (</t>
    </r>
    <r>
      <rPr>
        <i/>
        <sz val="10"/>
        <rFont val="Arial"/>
        <family val="2"/>
      </rPr>
      <t>SAME CONTENT AT BOTH LOCATIONS</t>
    </r>
    <r>
      <rPr>
        <sz val="10"/>
        <rFont val="Arial"/>
        <family val="2"/>
      </rPr>
      <t>)</t>
    </r>
  </si>
  <si>
    <t>X0859 (A) 100</t>
  </si>
  <si>
    <t>GP.02.02.03a</t>
  </si>
  <si>
    <t>GP.02.02.03b</t>
  </si>
  <si>
    <t>GP.01.09.06a-d</t>
  </si>
  <si>
    <t>GP.01.09.07a-d</t>
  </si>
  <si>
    <t>Includes handset and 3 x pushbuttons - there are 4 of these panels</t>
  </si>
  <si>
    <t>there are 4 of these panels</t>
  </si>
  <si>
    <t>GP.01.09.08a-p</t>
  </si>
  <si>
    <t>GP.01.09.09a-p</t>
  </si>
  <si>
    <t>Integrated turning mechanism - there are 16 of these panels</t>
  </si>
  <si>
    <t>GP.01.09.10-122</t>
  </si>
  <si>
    <t>there are 112 of these panels - each with an individual face</t>
  </si>
  <si>
    <t>X0859 (E) 419
TYPE 4 ID PANEL. No Tactile &amp; Includes AV</t>
  </si>
  <si>
    <t>X0859 (E) 419
TYPE 5 ID PANEL Includes Tactile &amp; AV with Plaque</t>
  </si>
  <si>
    <t xml:space="preserve">Graphic Production Total 
Cost </t>
  </si>
  <si>
    <t>Direct print onto recycled acid-free paper (heat laminated)</t>
  </si>
  <si>
    <t>Graphic samples</t>
  </si>
  <si>
    <t>Aircraft on Queen Mary Trailer</t>
  </si>
  <si>
    <t>Omitted</t>
  </si>
  <si>
    <t>GP.01.07.05</t>
  </si>
  <si>
    <t>Direct print to 3mm DiBond (TBC), treated 'eloxal'</t>
  </si>
  <si>
    <t>Wire Bound, 20no. Pages</t>
  </si>
  <si>
    <t>Large Print Guide</t>
  </si>
  <si>
    <t>In New Case
X0859 (E) 409</t>
  </si>
  <si>
    <t>In New Case, MDF Frame by case manufacturer
X0859 (E) 409</t>
  </si>
  <si>
    <t>In Existing Case; MDF Frame assumed to be existing in the case
X0859 (E) 410
X0859 (E) 413</t>
  </si>
  <si>
    <t>In Existing Case
X0859 (E) 410</t>
  </si>
  <si>
    <t>X0859 (E) 412 
In New Case; MDF Frame by case manufacturer</t>
  </si>
  <si>
    <t>X0859 (E) 409
In New Case</t>
  </si>
  <si>
    <t>The Battle of Britain 80th Anniversary Programme</t>
  </si>
  <si>
    <t>Direct print to 2mm DiBond, treated 'eloxal'</t>
  </si>
  <si>
    <t>Cable fix to hanger roof structure (cost includes hanging system)</t>
  </si>
  <si>
    <t>Direct print to 3mm DiBond, treated 'eloxal'</t>
  </si>
  <si>
    <t>Titan' wallpaper covering, must include suitable edging for long term wear</t>
  </si>
  <si>
    <t>Specific to objects at Hendon- see Graphic Styling Report</t>
  </si>
  <si>
    <t>X0859-5a-Graphics List- Rev C</t>
  </si>
  <si>
    <t>£</t>
  </si>
  <si>
    <t>Installation allowance (both sites) - excl installation of Praxis banners, install included in cost main fitout tab</t>
  </si>
  <si>
    <t>GP.02.06.05a-j</t>
  </si>
  <si>
    <t>Integrated turning mechanism - there are 10 of these panels (a, b, c, d, e, f, g, h, i, j)</t>
  </si>
  <si>
    <t>GP.02.06.06a-j</t>
  </si>
  <si>
    <t>X0859 (E) 413
In Existing Case; MDF Frame by case manufacturer</t>
  </si>
  <si>
    <t>X0859 (E) 410
In Existing Case</t>
  </si>
  <si>
    <t>For Tender</t>
  </si>
  <si>
    <t>Graphics List for: RAF Battle Of Britain 80th Anniversary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</si>
</sst>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0.0"/>
    <numFmt numFmtId="165" formatCode="[$-F800]dddd\,\ mmmm\ dd\,\ yyyy"/>
  </numFmts>
  <fonts count="17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5"/>
      <name val="Arial"/>
      <family val="2"/>
    </font>
    <font>
      <b/>
      <sz val="18"/>
      <name val="Arial"/>
      <family val="2"/>
    </font>
    <font>
      <sz val="10"/>
      <name val="Arial"/>
      <family val="2"/>
    </font>
    <font>
      <b/>
      <sz val="5"/>
      <name val="Arial"/>
      <family val="2"/>
    </font>
    <font>
      <i/>
      <sz val="10"/>
      <name val="Arial"/>
      <family val="2"/>
    </font>
    <font>
      <sz val="1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8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sz val="20.5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249977111117893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double">
        <color auto="1"/>
      </left>
      <right/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auto="1"/>
      </left>
      <right/>
      <top/>
      <bottom style="double">
        <color indexed="64"/>
      </bottom>
      <diagonal/>
    </border>
    <border>
      <left style="double">
        <color auto="1"/>
      </left>
      <right style="thin">
        <color indexed="64"/>
      </right>
      <top style="thin">
        <color indexed="64"/>
      </top>
      <bottom/>
      <diagonal/>
    </border>
    <border>
      <left style="double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auto="1"/>
      </left>
      <right/>
      <top/>
      <bottom style="hair">
        <color indexed="64"/>
      </bottom>
      <diagonal/>
    </border>
    <border>
      <left style="double">
        <color auto="1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auto="1"/>
      </left>
      <right style="thin">
        <color indexed="64"/>
      </right>
      <top/>
      <bottom style="hair">
        <color indexed="64"/>
      </bottom>
      <diagonal/>
    </border>
    <border>
      <left style="double">
        <color auto="1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double">
        <color auto="1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</cellStyleXfs>
  <cellXfs count="169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 indent="1"/>
    </xf>
    <xf numFmtId="0" fontId="2" fillId="0" borderId="2" xfId="0" applyFont="1" applyFill="1" applyBorder="1" applyAlignment="1">
      <alignment horizontal="left" vertical="center" indent="1"/>
    </xf>
    <xf numFmtId="0" fontId="2" fillId="0" borderId="3" xfId="0" applyFont="1" applyFill="1" applyBorder="1" applyAlignment="1">
      <alignment horizontal="left" vertical="center" wrapText="1" indent="1"/>
    </xf>
    <xf numFmtId="0" fontId="1" fillId="0" borderId="8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left" vertical="center" indent="1"/>
    </xf>
    <xf numFmtId="0" fontId="2" fillId="0" borderId="11" xfId="0" applyFont="1" applyFill="1" applyBorder="1" applyAlignment="1">
      <alignment horizontal="left" vertical="center" indent="1"/>
    </xf>
    <xf numFmtId="0" fontId="1" fillId="0" borderId="13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indent="1"/>
    </xf>
    <xf numFmtId="0" fontId="2" fillId="0" borderId="1" xfId="0" applyFont="1" applyBorder="1" applyAlignment="1">
      <alignment horizontal="left" vertical="center" indent="1"/>
    </xf>
    <xf numFmtId="0" fontId="1" fillId="0" borderId="1" xfId="0" applyFont="1" applyBorder="1" applyAlignment="1">
      <alignment horizontal="left" vertical="center" inden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6" fillId="0" borderId="0" xfId="0" applyFont="1" applyAlignment="1">
      <alignment horizontal="left" vertical="center" indent="1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left" vertical="center" indent="1"/>
    </xf>
    <xf numFmtId="0" fontId="1" fillId="0" borderId="16" xfId="0" applyFont="1" applyBorder="1" applyAlignment="1">
      <alignment horizontal="left" vertical="center" indent="1"/>
    </xf>
    <xf numFmtId="0" fontId="1" fillId="0" borderId="17" xfId="0" applyFont="1" applyBorder="1" applyAlignment="1">
      <alignment horizontal="left" vertical="center" indent="1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2" fillId="0" borderId="13" xfId="0" applyFont="1" applyBorder="1" applyAlignment="1">
      <alignment horizontal="left" vertical="center" indent="1"/>
    </xf>
    <xf numFmtId="0" fontId="2" fillId="0" borderId="10" xfId="0" applyFont="1" applyBorder="1" applyAlignment="1">
      <alignment horizontal="left" vertical="center" indent="1"/>
    </xf>
    <xf numFmtId="0" fontId="9" fillId="4" borderId="7" xfId="0" applyFont="1" applyFill="1" applyBorder="1" applyAlignment="1">
      <alignment horizontal="left" vertical="center" inden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left" vertical="center" wrapText="1" indent="1"/>
    </xf>
    <xf numFmtId="0" fontId="2" fillId="0" borderId="3" xfId="0" applyFont="1" applyBorder="1" applyAlignment="1">
      <alignment horizontal="left" vertical="center" indent="1"/>
    </xf>
    <xf numFmtId="0" fontId="2" fillId="0" borderId="2" xfId="0" applyFont="1" applyBorder="1" applyAlignment="1">
      <alignment horizontal="left" vertical="center" indent="1"/>
    </xf>
    <xf numFmtId="0" fontId="2" fillId="0" borderId="3" xfId="0" applyFont="1" applyBorder="1" applyAlignment="1">
      <alignment horizontal="center" vertical="center"/>
    </xf>
    <xf numFmtId="0" fontId="2" fillId="5" borderId="2" xfId="0" applyFont="1" applyFill="1" applyBorder="1" applyAlignment="1">
      <alignment horizontal="left" vertical="center" indent="1"/>
    </xf>
    <xf numFmtId="0" fontId="2" fillId="5" borderId="3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left" vertical="center" wrapText="1" indent="1"/>
    </xf>
    <xf numFmtId="3" fontId="2" fillId="0" borderId="3" xfId="0" applyNumberFormat="1" applyFont="1" applyBorder="1" applyAlignment="1">
      <alignment horizontal="center" vertical="center" wrapText="1"/>
    </xf>
    <xf numFmtId="0" fontId="9" fillId="4" borderId="2" xfId="0" applyFont="1" applyFill="1" applyBorder="1" applyAlignment="1">
      <alignment horizontal="left" vertical="center" indent="1"/>
    </xf>
    <xf numFmtId="0" fontId="9" fillId="4" borderId="3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left" vertical="center" wrapText="1" indent="1"/>
    </xf>
    <xf numFmtId="0" fontId="2" fillId="5" borderId="15" xfId="0" applyFont="1" applyFill="1" applyBorder="1" applyAlignment="1">
      <alignment horizontal="center" vertical="center" wrapText="1"/>
    </xf>
    <xf numFmtId="0" fontId="2" fillId="5" borderId="20" xfId="0" applyFont="1" applyFill="1" applyBorder="1" applyAlignment="1">
      <alignment horizontal="center" vertical="center" wrapText="1"/>
    </xf>
    <xf numFmtId="0" fontId="2" fillId="5" borderId="11" xfId="0" applyFont="1" applyFill="1" applyBorder="1" applyAlignment="1">
      <alignment horizontal="center" vertical="center" wrapText="1"/>
    </xf>
    <xf numFmtId="0" fontId="2" fillId="5" borderId="15" xfId="0" applyFont="1" applyFill="1" applyBorder="1" applyAlignment="1">
      <alignment horizontal="left" vertical="center" wrapText="1" indent="1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left" vertical="center" wrapText="1" indent="1"/>
    </xf>
    <xf numFmtId="0" fontId="2" fillId="0" borderId="15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3" xfId="0" quotePrefix="1" applyFont="1" applyBorder="1" applyAlignment="1">
      <alignment horizontal="left" vertical="center" wrapText="1" indent="1"/>
    </xf>
    <xf numFmtId="0" fontId="2" fillId="6" borderId="2" xfId="0" applyFont="1" applyFill="1" applyBorder="1" applyAlignment="1">
      <alignment horizontal="left" vertical="center" indent="1"/>
    </xf>
    <xf numFmtId="0" fontId="2" fillId="6" borderId="15" xfId="0" applyFont="1" applyFill="1" applyBorder="1" applyAlignment="1">
      <alignment horizontal="center" vertical="center" wrapText="1"/>
    </xf>
    <xf numFmtId="0" fontId="2" fillId="6" borderId="20" xfId="0" applyFont="1" applyFill="1" applyBorder="1" applyAlignment="1">
      <alignment horizontal="center" vertical="center" wrapText="1"/>
    </xf>
    <xf numFmtId="0" fontId="2" fillId="6" borderId="11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left" vertical="center" wrapText="1" indent="1"/>
    </xf>
    <xf numFmtId="0" fontId="2" fillId="6" borderId="15" xfId="0" applyFont="1" applyFill="1" applyBorder="1" applyAlignment="1">
      <alignment horizontal="left" vertical="center" wrapText="1" indent="1"/>
    </xf>
    <xf numFmtId="0" fontId="10" fillId="4" borderId="3" xfId="0" applyFont="1" applyFill="1" applyBorder="1" applyAlignment="1">
      <alignment horizontal="left" vertical="center" wrapText="1" indent="1"/>
    </xf>
    <xf numFmtId="0" fontId="1" fillId="0" borderId="23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44" fontId="2" fillId="7" borderId="21" xfId="0" applyNumberFormat="1" applyFont="1" applyFill="1" applyBorder="1" applyAlignment="1">
      <alignment horizontal="center" vertical="center"/>
    </xf>
    <xf numFmtId="44" fontId="2" fillId="0" borderId="21" xfId="0" applyNumberFormat="1" applyFont="1" applyBorder="1" applyAlignment="1">
      <alignment horizontal="center" vertical="center"/>
    </xf>
    <xf numFmtId="44" fontId="2" fillId="0" borderId="21" xfId="0" applyNumberFormat="1" applyFont="1" applyFill="1" applyBorder="1" applyAlignment="1">
      <alignment horizontal="center" vertical="center"/>
    </xf>
    <xf numFmtId="164" fontId="3" fillId="0" borderId="0" xfId="0" applyNumberFormat="1" applyFont="1" applyAlignment="1">
      <alignment vertical="center"/>
    </xf>
    <xf numFmtId="164" fontId="2" fillId="0" borderId="0" xfId="0" applyNumberFormat="1" applyFont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164" fontId="1" fillId="0" borderId="24" xfId="0" applyNumberFormat="1" applyFont="1" applyBorder="1" applyAlignment="1">
      <alignment horizontal="center" vertical="center" wrapText="1"/>
    </xf>
    <xf numFmtId="164" fontId="2" fillId="0" borderId="21" xfId="0" applyNumberFormat="1" applyFont="1" applyFill="1" applyBorder="1" applyAlignment="1">
      <alignment horizontal="center" vertical="center"/>
    </xf>
    <xf numFmtId="164" fontId="2" fillId="0" borderId="12" xfId="0" applyNumberFormat="1" applyFont="1" applyBorder="1" applyAlignment="1">
      <alignment horizontal="center" vertical="center"/>
    </xf>
    <xf numFmtId="164" fontId="2" fillId="0" borderId="11" xfId="0" applyNumberFormat="1" applyFont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1" fillId="0" borderId="26" xfId="0" applyFont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left" vertical="center" wrapText="1" indent="1"/>
    </xf>
    <xf numFmtId="44" fontId="2" fillId="0" borderId="27" xfId="0" applyNumberFormat="1" applyFont="1" applyBorder="1" applyAlignment="1">
      <alignment horizontal="center" vertical="center"/>
    </xf>
    <xf numFmtId="44" fontId="2" fillId="0" borderId="27" xfId="0" applyNumberFormat="1" applyFont="1" applyFill="1" applyBorder="1" applyAlignment="1">
      <alignment horizontal="center" vertical="center"/>
    </xf>
    <xf numFmtId="0" fontId="3" fillId="0" borderId="25" xfId="0" applyFont="1" applyBorder="1" applyAlignment="1">
      <alignment vertical="center"/>
    </xf>
    <xf numFmtId="0" fontId="2" fillId="0" borderId="25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 wrapText="1"/>
    </xf>
    <xf numFmtId="44" fontId="2" fillId="0" borderId="30" xfId="0" applyNumberFormat="1" applyFont="1" applyBorder="1" applyAlignment="1">
      <alignment horizontal="center" vertical="center"/>
    </xf>
    <xf numFmtId="44" fontId="2" fillId="0" borderId="30" xfId="0" applyNumberFormat="1" applyFont="1" applyFill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0" xfId="0" applyFont="1" applyFill="1" applyAlignment="1">
      <alignment horizontal="left" vertical="center" indent="1"/>
    </xf>
    <xf numFmtId="0" fontId="2" fillId="0" borderId="3" xfId="0" applyFont="1" applyFill="1" applyBorder="1" applyAlignment="1">
      <alignment horizontal="left" vertical="center" indent="1"/>
    </xf>
    <xf numFmtId="0" fontId="2" fillId="3" borderId="2" xfId="0" applyFont="1" applyFill="1" applyBorder="1" applyAlignment="1">
      <alignment horizontal="left" vertical="center" inden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left" vertical="center" wrapText="1" indent="1"/>
    </xf>
    <xf numFmtId="0" fontId="2" fillId="3" borderId="15" xfId="0" applyFont="1" applyFill="1" applyBorder="1" applyAlignment="1">
      <alignment horizontal="left" vertical="center" wrapText="1" indent="1"/>
    </xf>
    <xf numFmtId="0" fontId="2" fillId="3" borderId="3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left" vertical="center" indent="1"/>
    </xf>
    <xf numFmtId="0" fontId="2" fillId="0" borderId="14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 indent="1"/>
    </xf>
    <xf numFmtId="0" fontId="2" fillId="0" borderId="14" xfId="0" applyFont="1" applyBorder="1" applyAlignment="1">
      <alignment horizontal="left" vertical="center" wrapText="1" indent="1"/>
    </xf>
    <xf numFmtId="0" fontId="2" fillId="0" borderId="36" xfId="0" applyFont="1" applyBorder="1" applyAlignment="1">
      <alignment horizontal="left" vertical="center" indent="1"/>
    </xf>
    <xf numFmtId="0" fontId="2" fillId="0" borderId="37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left" vertical="center" wrapText="1" indent="1"/>
    </xf>
    <xf numFmtId="0" fontId="2" fillId="0" borderId="37" xfId="0" applyFont="1" applyBorder="1" applyAlignment="1">
      <alignment horizontal="center" vertical="center"/>
    </xf>
    <xf numFmtId="164" fontId="2" fillId="0" borderId="37" xfId="0" applyNumberFormat="1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4" borderId="38" xfId="0" applyFont="1" applyFill="1" applyBorder="1" applyAlignment="1">
      <alignment horizontal="left" vertical="center" wrapText="1" indent="1"/>
    </xf>
    <xf numFmtId="0" fontId="2" fillId="5" borderId="39" xfId="0" applyFont="1" applyFill="1" applyBorder="1" applyAlignment="1">
      <alignment horizontal="left" vertical="center" wrapText="1" indent="1"/>
    </xf>
    <xf numFmtId="0" fontId="2" fillId="0" borderId="4" xfId="0" applyFont="1" applyBorder="1" applyAlignment="1">
      <alignment horizontal="left" vertical="center" wrapText="1" indent="1"/>
    </xf>
    <xf numFmtId="0" fontId="2" fillId="5" borderId="4" xfId="0" applyFont="1" applyFill="1" applyBorder="1" applyAlignment="1">
      <alignment horizontal="left" vertical="center" wrapText="1" indent="1"/>
    </xf>
    <xf numFmtId="0" fontId="2" fillId="4" borderId="4" xfId="0" applyFont="1" applyFill="1" applyBorder="1" applyAlignment="1">
      <alignment horizontal="left" vertical="center" wrapText="1" indent="1"/>
    </xf>
    <xf numFmtId="0" fontId="2" fillId="6" borderId="4" xfId="0" applyFont="1" applyFill="1" applyBorder="1" applyAlignment="1">
      <alignment horizontal="left" vertical="center" wrapText="1" indent="1"/>
    </xf>
    <xf numFmtId="0" fontId="2" fillId="0" borderId="4" xfId="0" applyFont="1" applyFill="1" applyBorder="1" applyAlignment="1">
      <alignment horizontal="left" vertical="center" wrapText="1" indent="1"/>
    </xf>
    <xf numFmtId="0" fontId="2" fillId="3" borderId="4" xfId="0" applyFont="1" applyFill="1" applyBorder="1" applyAlignment="1">
      <alignment horizontal="left" vertical="center" wrapText="1" indent="1"/>
    </xf>
    <xf numFmtId="0" fontId="2" fillId="0" borderId="5" xfId="0" applyFont="1" applyBorder="1" applyAlignment="1">
      <alignment horizontal="left" vertical="center" indent="1"/>
    </xf>
    <xf numFmtId="0" fontId="2" fillId="0" borderId="9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wrapText="1" indent="1"/>
    </xf>
    <xf numFmtId="0" fontId="2" fillId="0" borderId="9" xfId="0" applyFont="1" applyBorder="1" applyAlignment="1">
      <alignment horizontal="left" vertical="center" wrapText="1" indent="1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21" xfId="0" applyFont="1" applyBorder="1" applyAlignment="1">
      <alignment horizontal="left" vertical="center" wrapText="1" indent="1"/>
    </xf>
    <xf numFmtId="0" fontId="1" fillId="0" borderId="21" xfId="0" applyFont="1" applyBorder="1" applyAlignment="1">
      <alignment horizontal="left" vertical="center" wrapText="1" indent="1"/>
    </xf>
    <xf numFmtId="0" fontId="1" fillId="0" borderId="7" xfId="0" applyFont="1" applyBorder="1" applyAlignment="1">
      <alignment horizontal="left" vertical="center" indent="1"/>
    </xf>
    <xf numFmtId="0" fontId="1" fillId="0" borderId="8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left" vertical="center" indent="1"/>
    </xf>
    <xf numFmtId="0" fontId="1" fillId="0" borderId="8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164" fontId="1" fillId="0" borderId="13" xfId="0" applyNumberFormat="1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2" fontId="2" fillId="0" borderId="21" xfId="0" applyNumberFormat="1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left" vertical="center" wrapText="1" indent="1"/>
    </xf>
    <xf numFmtId="44" fontId="2" fillId="0" borderId="33" xfId="0" applyNumberFormat="1" applyFont="1" applyFill="1" applyBorder="1" applyAlignment="1">
      <alignment horizontal="center" vertical="center"/>
    </xf>
    <xf numFmtId="164" fontId="2" fillId="0" borderId="33" xfId="0" applyNumberFormat="1" applyFont="1" applyFill="1" applyBorder="1" applyAlignment="1">
      <alignment horizontal="center" vertical="center"/>
    </xf>
    <xf numFmtId="44" fontId="2" fillId="0" borderId="34" xfId="0" applyNumberFormat="1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164" fontId="2" fillId="3" borderId="21" xfId="0" applyNumberFormat="1" applyFont="1" applyFill="1" applyBorder="1" applyAlignment="1">
      <alignment horizontal="center" vertical="center"/>
    </xf>
    <xf numFmtId="44" fontId="2" fillId="3" borderId="27" xfId="0" applyNumberFormat="1" applyFont="1" applyFill="1" applyBorder="1" applyAlignment="1">
      <alignment horizontal="center" vertical="center"/>
    </xf>
    <xf numFmtId="44" fontId="2" fillId="3" borderId="30" xfId="0" applyNumberFormat="1" applyFont="1" applyFill="1" applyBorder="1" applyAlignment="1">
      <alignment horizontal="center" vertical="center"/>
    </xf>
    <xf numFmtId="44" fontId="2" fillId="0" borderId="35" xfId="0" applyNumberFormat="1" applyFont="1" applyFill="1" applyBorder="1" applyAlignment="1">
      <alignment horizontal="center" vertical="center"/>
    </xf>
    <xf numFmtId="164" fontId="2" fillId="0" borderId="27" xfId="0" applyNumberFormat="1" applyFont="1" applyBorder="1" applyAlignment="1">
      <alignment horizontal="center" vertical="center"/>
    </xf>
    <xf numFmtId="44" fontId="2" fillId="0" borderId="36" xfId="0" applyNumberFormat="1" applyFont="1" applyFill="1" applyBorder="1" applyAlignment="1">
      <alignment horizontal="center" vertical="center"/>
    </xf>
    <xf numFmtId="44" fontId="2" fillId="0" borderId="29" xfId="0" applyNumberFormat="1" applyFont="1" applyFill="1" applyBorder="1" applyAlignment="1">
      <alignment horizontal="center" vertical="center"/>
    </xf>
    <xf numFmtId="44" fontId="1" fillId="0" borderId="43" xfId="0" applyNumberFormat="1" applyFont="1" applyBorder="1" applyAlignment="1">
      <alignment horizontal="center" vertical="center"/>
    </xf>
    <xf numFmtId="44" fontId="2" fillId="0" borderId="44" xfId="0" applyNumberFormat="1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indent="1"/>
    </xf>
    <xf numFmtId="0" fontId="16" fillId="0" borderId="0" xfId="0" applyFont="1" applyAlignment="1">
      <alignment horizontal="left" indent="1"/>
    </xf>
    <xf numFmtId="164" fontId="2" fillId="0" borderId="0" xfId="0" applyNumberFormat="1" applyFont="1" applyAlignment="1">
      <alignment vertical="center"/>
    </xf>
    <xf numFmtId="0" fontId="2" fillId="0" borderId="25" xfId="0" applyFont="1" applyBorder="1" applyAlignment="1">
      <alignment vertical="center"/>
    </xf>
    <xf numFmtId="0" fontId="3" fillId="0" borderId="0" xfId="0" applyFont="1" applyAlignment="1">
      <alignment horizontal="left" indent="1"/>
    </xf>
    <xf numFmtId="0" fontId="2" fillId="0" borderId="20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7" xfId="0" applyFont="1" applyBorder="1" applyAlignment="1">
      <alignment horizontal="center" vertical="center" wrapText="1"/>
    </xf>
    <xf numFmtId="165" fontId="1" fillId="0" borderId="0" xfId="0" applyNumberFormat="1" applyFont="1" applyAlignment="1">
      <alignment horizontal="left" vertical="center" indent="1"/>
    </xf>
    <xf numFmtId="0" fontId="1" fillId="0" borderId="0" xfId="0" applyFont="1" applyAlignment="1">
      <alignment horizontal="left" vertical="center" indent="1"/>
    </xf>
  </cellXfs>
  <cellStyles count="6">
    <cellStyle name="Comma 2" xfId="1" xr:uid="{00000000-0005-0000-0000-000001000000}"/>
    <cellStyle name="Currency 2" xfId="2" xr:uid="{00000000-0005-0000-0000-000003000000}"/>
    <cellStyle name="Currency 2 2" xfId="3" xr:uid="{00000000-0005-0000-0000-000004000000}"/>
    <cellStyle name="Normal" xfId="0" builtinId="0"/>
    <cellStyle name="Normal 2" xfId="4" xr:uid="{00000000-0005-0000-0000-000006000000}"/>
    <cellStyle name="Normal 2 2" xfId="5" xr:uid="{00000000-0005-0000-0000-000007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82786F"/>
      <rgbColor rgb="00CC99FF"/>
      <rgbColor rgb="00B6BF00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34389</xdr:colOff>
      <xdr:row>1</xdr:row>
      <xdr:rowOff>1511</xdr:rowOff>
    </xdr:from>
    <xdr:to>
      <xdr:col>5</xdr:col>
      <xdr:colOff>2438284</xdr:colOff>
      <xdr:row>8</xdr:row>
      <xdr:rowOff>148390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9E9FAB9-E3A6-4AA3-8C1F-591A8F2A3F9B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6500" b="-6500"/>
        <a:stretch/>
      </xdr:blipFill>
      <xdr:spPr>
        <a:xfrm>
          <a:off x="34389" y="68186"/>
          <a:ext cx="4837003" cy="12670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9E5753-8FE8-419E-AB3A-5D827C876B9C}">
  <sheetPr>
    <pageSetUpPr fitToPage="1"/>
  </sheetPr>
  <dimension ref="A1:X174"/>
  <sheetViews>
    <sheetView tabSelected="1" topLeftCell="B105" zoomScale="80" zoomScaleNormal="80" zoomScaleSheetLayoutView="80" workbookViewId="0">
      <selection activeCell="B23" sqref="B23"/>
    </sheetView>
  </sheetViews>
  <sheetFormatPr defaultColWidth="8.77734375" defaultRowHeight="13.2" x14ac:dyDescent="0.25"/>
  <cols>
    <col min="1" max="1" width="1" style="16" customWidth="1"/>
    <col min="2" max="2" width="17.33203125" style="35" customWidth="1"/>
    <col min="3" max="3" width="7.44140625" style="49" customWidth="1"/>
    <col min="4" max="4" width="2.6640625" style="50" customWidth="1"/>
    <col min="5" max="5" width="8" style="9" customWidth="1"/>
    <col min="6" max="6" width="38.44140625" style="5" customWidth="1"/>
    <col min="7" max="7" width="38.6640625" style="5" customWidth="1"/>
    <col min="8" max="8" width="40" style="51" customWidth="1"/>
    <col min="9" max="9" width="57.33203125" style="51" customWidth="1"/>
    <col min="10" max="12" width="10.33203125" style="36" hidden="1" customWidth="1"/>
    <col min="13" max="14" width="10.33203125" style="52" hidden="1" customWidth="1"/>
    <col min="15" max="15" width="15" style="53" hidden="1" customWidth="1"/>
    <col min="16" max="16" width="15" style="76" customWidth="1"/>
    <col min="17" max="17" width="16.44140625" style="52" customWidth="1"/>
    <col min="18" max="18" width="18" style="92" customWidth="1"/>
    <col min="19" max="19" width="8.77734375" style="11" customWidth="1"/>
    <col min="20" max="75" width="8.77734375" style="34" customWidth="1"/>
    <col min="76" max="16384" width="8.77734375" style="34"/>
  </cols>
  <sheetData>
    <row r="1" spans="1:18" s="14" customFormat="1" ht="5.25" customHeight="1" x14ac:dyDescent="0.4">
      <c r="B1" s="157"/>
      <c r="P1" s="158"/>
      <c r="R1" s="159"/>
    </row>
    <row r="2" spans="1:18" s="1" customFormat="1" ht="12.75" customHeight="1" x14ac:dyDescent="0.15">
      <c r="B2" s="160"/>
      <c r="P2" s="68"/>
      <c r="R2" s="83"/>
    </row>
    <row r="3" spans="1:18" s="14" customFormat="1" ht="12.75" customHeight="1" x14ac:dyDescent="0.25">
      <c r="B3" s="16"/>
      <c r="P3" s="158"/>
      <c r="R3" s="159"/>
    </row>
    <row r="4" spans="1:18" s="14" customFormat="1" ht="12.75" customHeight="1" x14ac:dyDescent="0.25">
      <c r="B4" s="16"/>
      <c r="P4" s="158"/>
      <c r="R4" s="159"/>
    </row>
    <row r="5" spans="1:18" s="14" customFormat="1" ht="12.75" customHeight="1" x14ac:dyDescent="0.25">
      <c r="B5" s="16"/>
      <c r="P5" s="158"/>
      <c r="R5" s="159"/>
    </row>
    <row r="6" spans="1:18" s="14" customFormat="1" ht="12.75" customHeight="1" x14ac:dyDescent="0.25">
      <c r="B6" s="16"/>
      <c r="P6" s="158"/>
      <c r="R6" s="159"/>
    </row>
    <row r="7" spans="1:18" s="14" customFormat="1" ht="12.75" customHeight="1" x14ac:dyDescent="0.25">
      <c r="C7" s="15"/>
      <c r="D7" s="15"/>
      <c r="E7" s="15"/>
      <c r="J7" s="15"/>
      <c r="K7" s="15"/>
      <c r="L7" s="15"/>
      <c r="M7" s="15"/>
      <c r="N7" s="15"/>
      <c r="O7" s="15"/>
      <c r="P7" s="69"/>
      <c r="Q7" s="15"/>
      <c r="R7" s="84"/>
    </row>
    <row r="8" spans="1:18" s="14" customFormat="1" ht="12.75" customHeight="1" x14ac:dyDescent="0.25">
      <c r="C8" s="15"/>
      <c r="D8" s="15"/>
      <c r="E8" s="15"/>
      <c r="J8" s="15"/>
      <c r="K8" s="15"/>
      <c r="L8" s="15"/>
      <c r="M8" s="15"/>
      <c r="N8" s="15"/>
      <c r="O8" s="15"/>
      <c r="P8" s="69"/>
      <c r="Q8" s="15"/>
      <c r="R8" s="84"/>
    </row>
    <row r="9" spans="1:18" s="14" customFormat="1" ht="12.75" customHeight="1" x14ac:dyDescent="0.25">
      <c r="C9" s="15"/>
      <c r="D9" s="15"/>
      <c r="E9" s="15"/>
      <c r="J9" s="15"/>
      <c r="K9" s="15"/>
      <c r="L9" s="15"/>
      <c r="M9" s="15"/>
      <c r="N9" s="15"/>
      <c r="O9" s="15"/>
      <c r="P9" s="69"/>
      <c r="Q9" s="15"/>
      <c r="R9" s="84"/>
    </row>
    <row r="10" spans="1:18" s="14" customFormat="1" x14ac:dyDescent="0.25">
      <c r="B10" s="16" t="s">
        <v>0</v>
      </c>
      <c r="C10" s="156" t="s">
        <v>4</v>
      </c>
      <c r="D10" s="15"/>
      <c r="E10" s="15"/>
      <c r="J10" s="15"/>
      <c r="K10" s="15"/>
      <c r="L10" s="15"/>
      <c r="M10" s="15"/>
      <c r="N10" s="15"/>
      <c r="O10" s="15"/>
      <c r="P10" s="69"/>
      <c r="Q10" s="15"/>
      <c r="R10" s="84"/>
    </row>
    <row r="11" spans="1:18" s="14" customFormat="1" x14ac:dyDescent="0.25">
      <c r="B11" s="16"/>
      <c r="C11" s="156"/>
      <c r="D11" s="15"/>
      <c r="E11" s="15"/>
      <c r="J11" s="15"/>
      <c r="K11" s="15"/>
      <c r="L11" s="15"/>
      <c r="M11" s="15"/>
      <c r="N11" s="15"/>
      <c r="O11" s="15"/>
      <c r="P11" s="69"/>
      <c r="Q11" s="15"/>
      <c r="R11" s="84"/>
    </row>
    <row r="12" spans="1:18" s="14" customFormat="1" x14ac:dyDescent="0.25">
      <c r="B12" s="16" t="s">
        <v>1</v>
      </c>
      <c r="C12" s="156" t="s">
        <v>263</v>
      </c>
      <c r="D12" s="15"/>
      <c r="E12" s="15"/>
      <c r="J12" s="15"/>
      <c r="K12" s="15"/>
      <c r="L12" s="15"/>
      <c r="M12" s="15"/>
      <c r="N12" s="15"/>
      <c r="O12" s="15"/>
      <c r="P12" s="69"/>
      <c r="Q12" s="15"/>
      <c r="R12" s="84"/>
    </row>
    <row r="13" spans="1:18" s="14" customFormat="1" x14ac:dyDescent="0.25">
      <c r="B13" s="16"/>
      <c r="C13" s="156"/>
      <c r="D13" s="15"/>
      <c r="E13" s="15"/>
      <c r="J13" s="15"/>
      <c r="K13" s="15"/>
      <c r="L13" s="15"/>
      <c r="M13" s="15"/>
      <c r="N13" s="15"/>
      <c r="O13" s="15"/>
      <c r="P13" s="69"/>
      <c r="Q13" s="15"/>
      <c r="R13" s="84"/>
    </row>
    <row r="14" spans="1:18" s="14" customFormat="1" x14ac:dyDescent="0.25">
      <c r="B14" s="16" t="s">
        <v>5</v>
      </c>
      <c r="C14" s="156" t="s">
        <v>269</v>
      </c>
      <c r="D14" s="15"/>
      <c r="E14" s="15"/>
      <c r="J14" s="15"/>
      <c r="K14" s="15"/>
      <c r="L14" s="15"/>
      <c r="M14" s="15"/>
      <c r="N14" s="15"/>
      <c r="O14" s="15"/>
      <c r="P14" s="69"/>
      <c r="Q14" s="15"/>
      <c r="R14" s="84"/>
    </row>
    <row r="15" spans="1:18" s="14" customFormat="1" x14ac:dyDescent="0.25">
      <c r="B15" s="16"/>
      <c r="C15" s="156"/>
      <c r="D15" s="15"/>
      <c r="E15" s="15"/>
      <c r="J15" s="15"/>
      <c r="K15" s="15"/>
      <c r="L15" s="15"/>
      <c r="M15" s="15"/>
      <c r="N15" s="15"/>
      <c r="O15" s="15"/>
      <c r="P15" s="69"/>
      <c r="Q15" s="15"/>
      <c r="R15" s="84"/>
    </row>
    <row r="16" spans="1:18" s="20" customFormat="1" ht="13.8" thickBot="1" x14ac:dyDescent="0.3">
      <c r="A16" s="14"/>
      <c r="B16" s="17"/>
      <c r="C16" s="18"/>
      <c r="D16" s="19"/>
      <c r="E16" s="19"/>
      <c r="J16" s="19"/>
      <c r="K16" s="19"/>
      <c r="L16" s="19"/>
      <c r="M16" s="19"/>
      <c r="N16" s="19"/>
      <c r="O16" s="19"/>
      <c r="P16" s="70"/>
      <c r="Q16" s="19"/>
      <c r="R16" s="85"/>
    </row>
    <row r="17" spans="1:24" s="1" customFormat="1" ht="9" customHeight="1" thickTop="1" x14ac:dyDescent="0.25">
      <c r="B17" s="16"/>
      <c r="C17" s="21"/>
      <c r="D17" s="2"/>
      <c r="E17" s="2"/>
      <c r="J17" s="2"/>
      <c r="K17" s="2"/>
      <c r="L17" s="2"/>
      <c r="M17" s="2"/>
      <c r="N17" s="2"/>
      <c r="O17" s="2"/>
      <c r="P17" s="71"/>
      <c r="Q17" s="2"/>
      <c r="R17" s="86"/>
    </row>
    <row r="18" spans="1:24" s="14" customFormat="1" x14ac:dyDescent="0.25">
      <c r="B18" s="16" t="s">
        <v>2</v>
      </c>
      <c r="C18" s="167">
        <v>43935</v>
      </c>
      <c r="D18" s="167"/>
      <c r="E18" s="167"/>
      <c r="F18" s="167"/>
      <c r="J18" s="15"/>
      <c r="K18" s="15"/>
      <c r="L18" s="15"/>
      <c r="M18" s="15"/>
      <c r="N18" s="15"/>
      <c r="O18" s="15"/>
      <c r="P18" s="69"/>
      <c r="Q18" s="15"/>
      <c r="R18" s="84"/>
    </row>
    <row r="19" spans="1:24" s="14" customFormat="1" x14ac:dyDescent="0.25">
      <c r="B19" s="16" t="s">
        <v>3</v>
      </c>
      <c r="C19" s="168" t="s">
        <v>277</v>
      </c>
      <c r="D19" s="168"/>
      <c r="E19" s="168"/>
      <c r="F19" s="168"/>
      <c r="J19" s="15"/>
      <c r="K19" s="15"/>
      <c r="L19" s="15"/>
      <c r="M19" s="15"/>
      <c r="N19" s="15"/>
      <c r="O19" s="15"/>
      <c r="P19" s="69"/>
      <c r="Q19" s="15"/>
      <c r="R19" s="84"/>
    </row>
    <row r="20" spans="1:24" s="22" customFormat="1" ht="9" customHeight="1" thickBot="1" x14ac:dyDescent="0.3">
      <c r="A20" s="1"/>
      <c r="C20" s="23"/>
      <c r="D20" s="23"/>
      <c r="E20" s="23"/>
      <c r="J20" s="23"/>
      <c r="K20" s="23"/>
      <c r="L20" s="23"/>
      <c r="M20" s="23"/>
      <c r="N20" s="23"/>
      <c r="O20" s="23"/>
      <c r="P20" s="72"/>
      <c r="Q20" s="23"/>
      <c r="R20" s="87"/>
    </row>
    <row r="21" spans="1:24" s="14" customFormat="1" ht="13.8" thickTop="1" x14ac:dyDescent="0.25">
      <c r="C21" s="15"/>
      <c r="D21" s="15"/>
      <c r="E21" s="15"/>
      <c r="J21" s="15"/>
      <c r="K21" s="15"/>
      <c r="L21" s="15"/>
      <c r="M21" s="15"/>
      <c r="N21" s="15"/>
      <c r="O21" s="15"/>
      <c r="P21" s="69"/>
      <c r="Q21" s="15"/>
      <c r="R21" s="84"/>
    </row>
    <row r="22" spans="1:24" s="16" customFormat="1" ht="39" customHeight="1" x14ac:dyDescent="0.25">
      <c r="B22" s="164" t="s">
        <v>278</v>
      </c>
      <c r="C22" s="165"/>
      <c r="D22" s="165"/>
      <c r="E22" s="165"/>
      <c r="F22" s="165"/>
      <c r="G22" s="165"/>
      <c r="H22" s="165"/>
      <c r="I22" s="165"/>
      <c r="J22" s="165"/>
      <c r="K22" s="165"/>
      <c r="L22" s="165"/>
      <c r="M22" s="165"/>
      <c r="N22" s="165"/>
      <c r="O22" s="165"/>
      <c r="P22" s="165"/>
      <c r="Q22" s="165"/>
      <c r="R22" s="165"/>
      <c r="S22" s="24"/>
      <c r="T22" s="24"/>
      <c r="U22" s="24"/>
      <c r="V22" s="24"/>
      <c r="W22" s="24"/>
      <c r="X22" s="24"/>
    </row>
    <row r="23" spans="1:24" s="16" customFormat="1" x14ac:dyDescent="0.25">
      <c r="B23" s="108"/>
      <c r="C23" s="109"/>
      <c r="D23" s="109"/>
      <c r="E23" s="109"/>
      <c r="F23" s="110"/>
      <c r="G23" s="110"/>
      <c r="H23" s="110"/>
      <c r="I23" s="110"/>
      <c r="J23" s="111"/>
      <c r="K23" s="111"/>
      <c r="L23" s="111"/>
      <c r="M23" s="111"/>
      <c r="N23" s="111"/>
      <c r="O23" s="111"/>
      <c r="P23" s="112"/>
      <c r="Q23" s="111"/>
      <c r="R23" s="113"/>
    </row>
    <row r="24" spans="1:24" s="30" customFormat="1" ht="39.6" x14ac:dyDescent="0.25">
      <c r="A24" s="16"/>
      <c r="B24" s="25" t="s">
        <v>6</v>
      </c>
      <c r="C24" s="166" t="s">
        <v>7</v>
      </c>
      <c r="D24" s="166"/>
      <c r="E24" s="166"/>
      <c r="F24" s="26" t="s">
        <v>8</v>
      </c>
      <c r="G24" s="26" t="s">
        <v>9</v>
      </c>
      <c r="H24" s="26" t="s">
        <v>10</v>
      </c>
      <c r="I24" s="26" t="s">
        <v>191</v>
      </c>
      <c r="J24" s="27" t="s">
        <v>11</v>
      </c>
      <c r="K24" s="155" t="s">
        <v>12</v>
      </c>
      <c r="L24" s="155" t="s">
        <v>13</v>
      </c>
      <c r="M24" s="155" t="s">
        <v>14</v>
      </c>
      <c r="N24" s="28" t="s">
        <v>15</v>
      </c>
      <c r="O24" s="62" t="s">
        <v>16</v>
      </c>
      <c r="P24" s="73" t="s">
        <v>206</v>
      </c>
      <c r="Q24" s="79" t="s">
        <v>200</v>
      </c>
      <c r="R24" s="88" t="s">
        <v>248</v>
      </c>
      <c r="S24" s="29"/>
    </row>
    <row r="25" spans="1:24" s="30" customFormat="1" x14ac:dyDescent="0.25">
      <c r="A25" s="16"/>
      <c r="B25" s="132"/>
      <c r="C25" s="133" t="s">
        <v>24</v>
      </c>
      <c r="D25" s="133" t="s">
        <v>19</v>
      </c>
      <c r="E25" s="133" t="s">
        <v>25</v>
      </c>
      <c r="F25" s="134"/>
      <c r="G25" s="134"/>
      <c r="H25" s="134"/>
      <c r="I25" s="134"/>
      <c r="J25" s="135"/>
      <c r="K25" s="8"/>
      <c r="L25" s="8"/>
      <c r="M25" s="8"/>
      <c r="N25" s="136"/>
      <c r="O25" s="13"/>
      <c r="P25" s="137"/>
      <c r="Q25" s="138"/>
      <c r="R25" s="139"/>
      <c r="S25" s="29"/>
    </row>
    <row r="26" spans="1:24" ht="22.05" customHeight="1" x14ac:dyDescent="0.25">
      <c r="B26" s="31" t="s">
        <v>17</v>
      </c>
      <c r="C26" s="32"/>
      <c r="D26" s="32"/>
      <c r="E26" s="32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80"/>
      <c r="R26" s="114"/>
    </row>
    <row r="27" spans="1:24" ht="14.25" customHeight="1" x14ac:dyDescent="0.25">
      <c r="B27" s="37" t="s">
        <v>216</v>
      </c>
      <c r="C27" s="38"/>
      <c r="D27" s="38"/>
      <c r="E27" s="38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47"/>
      <c r="R27" s="115"/>
    </row>
    <row r="28" spans="1:24" ht="14.25" customHeight="1" x14ac:dyDescent="0.25">
      <c r="B28" s="35" t="s">
        <v>18</v>
      </c>
      <c r="C28" s="4">
        <v>997</v>
      </c>
      <c r="D28" s="4" t="s">
        <v>19</v>
      </c>
      <c r="E28" s="4">
        <v>2296</v>
      </c>
      <c r="F28" s="5" t="s">
        <v>20</v>
      </c>
      <c r="G28" s="7" t="s">
        <v>264</v>
      </c>
      <c r="H28" s="5" t="s">
        <v>21</v>
      </c>
      <c r="I28" s="7" t="s">
        <v>199</v>
      </c>
      <c r="M28" s="36"/>
      <c r="O28" s="65"/>
      <c r="P28" s="74">
        <f>(C28*E28)/1000000</f>
        <v>2.2891119999999998</v>
      </c>
      <c r="Q28" s="82"/>
      <c r="R28" s="90">
        <f>P28*Q28</f>
        <v>0</v>
      </c>
    </row>
    <row r="29" spans="1:24" ht="14.25" customHeight="1" x14ac:dyDescent="0.25">
      <c r="B29" s="35" t="s">
        <v>22</v>
      </c>
      <c r="C29" s="4">
        <v>997</v>
      </c>
      <c r="D29" s="4" t="s">
        <v>19</v>
      </c>
      <c r="E29" s="4">
        <v>2296</v>
      </c>
      <c r="F29" s="5" t="s">
        <v>23</v>
      </c>
      <c r="G29" s="7" t="s">
        <v>264</v>
      </c>
      <c r="H29" s="5" t="s">
        <v>21</v>
      </c>
      <c r="I29" s="7" t="s">
        <v>198</v>
      </c>
      <c r="M29" s="36"/>
      <c r="O29" s="65"/>
      <c r="P29" s="74">
        <f>(C29*E29)/1000000</f>
        <v>2.2891119999999998</v>
      </c>
      <c r="Q29" s="82"/>
      <c r="R29" s="90">
        <f>P29*Q29</f>
        <v>0</v>
      </c>
    </row>
    <row r="30" spans="1:24" ht="14.25" customHeight="1" x14ac:dyDescent="0.25">
      <c r="C30" s="3"/>
      <c r="D30" s="3"/>
      <c r="E30" s="3"/>
      <c r="F30" s="7"/>
      <c r="H30" s="5"/>
      <c r="I30" s="5"/>
      <c r="M30" s="36"/>
      <c r="O30" s="67"/>
      <c r="P30" s="74"/>
      <c r="Q30" s="81"/>
      <c r="R30" s="89"/>
    </row>
    <row r="31" spans="1:24" ht="14.25" customHeight="1" x14ac:dyDescent="0.25">
      <c r="B31" s="37" t="s">
        <v>217</v>
      </c>
      <c r="C31" s="38"/>
      <c r="D31" s="38"/>
      <c r="E31" s="38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47"/>
      <c r="R31" s="115"/>
    </row>
    <row r="32" spans="1:24" ht="27" customHeight="1" x14ac:dyDescent="0.25">
      <c r="B32" s="35" t="s">
        <v>26</v>
      </c>
      <c r="C32" s="40">
        <v>10000</v>
      </c>
      <c r="D32" s="3" t="s">
        <v>19</v>
      </c>
      <c r="E32" s="3">
        <v>3000</v>
      </c>
      <c r="F32" s="5" t="s">
        <v>27</v>
      </c>
      <c r="G32" s="5" t="s">
        <v>28</v>
      </c>
      <c r="H32" s="5" t="s">
        <v>265</v>
      </c>
      <c r="I32" s="7" t="s">
        <v>195</v>
      </c>
      <c r="M32" s="36"/>
      <c r="O32" s="65"/>
      <c r="P32" s="74">
        <f>(C32*E32)/1000000</f>
        <v>30</v>
      </c>
      <c r="Q32" s="147"/>
      <c r="R32" s="90" t="s">
        <v>270</v>
      </c>
    </row>
    <row r="33" spans="2:18" ht="27" customHeight="1" x14ac:dyDescent="0.25">
      <c r="B33" s="35" t="s">
        <v>29</v>
      </c>
      <c r="C33" s="40">
        <v>10000</v>
      </c>
      <c r="D33" s="3" t="s">
        <v>19</v>
      </c>
      <c r="E33" s="3">
        <v>3000</v>
      </c>
      <c r="F33" s="5" t="s">
        <v>27</v>
      </c>
      <c r="G33" s="5" t="s">
        <v>28</v>
      </c>
      <c r="H33" s="5" t="s">
        <v>265</v>
      </c>
      <c r="I33" s="7" t="s">
        <v>195</v>
      </c>
      <c r="M33" s="36"/>
      <c r="O33" s="65"/>
      <c r="P33" s="74">
        <f t="shared" ref="P33:P35" si="0">(C33*E33)/1000000</f>
        <v>30</v>
      </c>
      <c r="Q33" s="147"/>
      <c r="R33" s="90" t="s">
        <v>270</v>
      </c>
    </row>
    <row r="34" spans="2:18" ht="27" customHeight="1" x14ac:dyDescent="0.25">
      <c r="B34" s="35" t="s">
        <v>30</v>
      </c>
      <c r="C34" s="40">
        <v>10000</v>
      </c>
      <c r="D34" s="3" t="s">
        <v>19</v>
      </c>
      <c r="E34" s="3">
        <v>3000</v>
      </c>
      <c r="F34" s="5" t="s">
        <v>31</v>
      </c>
      <c r="G34" s="5" t="s">
        <v>28</v>
      </c>
      <c r="H34" s="5" t="s">
        <v>265</v>
      </c>
      <c r="I34" s="7" t="s">
        <v>195</v>
      </c>
      <c r="M34" s="36"/>
      <c r="O34" s="65"/>
      <c r="P34" s="74">
        <f t="shared" si="0"/>
        <v>30</v>
      </c>
      <c r="Q34" s="147"/>
      <c r="R34" s="90" t="s">
        <v>270</v>
      </c>
    </row>
    <row r="35" spans="2:18" ht="27" customHeight="1" x14ac:dyDescent="0.25">
      <c r="B35" s="35" t="s">
        <v>32</v>
      </c>
      <c r="C35" s="40">
        <v>10000</v>
      </c>
      <c r="D35" s="3" t="s">
        <v>19</v>
      </c>
      <c r="E35" s="3">
        <v>3000</v>
      </c>
      <c r="F35" s="5" t="s">
        <v>31</v>
      </c>
      <c r="G35" s="5" t="s">
        <v>28</v>
      </c>
      <c r="H35" s="5" t="s">
        <v>265</v>
      </c>
      <c r="I35" s="7" t="s">
        <v>195</v>
      </c>
      <c r="M35" s="36"/>
      <c r="O35" s="65"/>
      <c r="P35" s="74">
        <f t="shared" si="0"/>
        <v>30</v>
      </c>
      <c r="Q35" s="147"/>
      <c r="R35" s="90" t="s">
        <v>270</v>
      </c>
    </row>
    <row r="36" spans="2:18" ht="14.25" customHeight="1" x14ac:dyDescent="0.25">
      <c r="C36" s="3"/>
      <c r="D36" s="3"/>
      <c r="E36" s="3"/>
      <c r="H36" s="5"/>
      <c r="I36" s="7"/>
      <c r="J36" s="77"/>
      <c r="K36" s="77"/>
      <c r="L36" s="77"/>
      <c r="M36" s="77"/>
      <c r="N36" s="78"/>
      <c r="O36" s="67"/>
      <c r="P36" s="74"/>
      <c r="Q36" s="82"/>
      <c r="R36" s="90"/>
    </row>
    <row r="37" spans="2:18" ht="14.25" customHeight="1" x14ac:dyDescent="0.25">
      <c r="B37" s="37" t="s">
        <v>218</v>
      </c>
      <c r="C37" s="38"/>
      <c r="D37" s="38"/>
      <c r="E37" s="38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47"/>
      <c r="R37" s="115"/>
    </row>
    <row r="38" spans="2:18" ht="40.5" customHeight="1" x14ac:dyDescent="0.25">
      <c r="B38" s="35" t="s">
        <v>33</v>
      </c>
      <c r="C38" s="3">
        <v>1797</v>
      </c>
      <c r="D38" s="3" t="s">
        <v>19</v>
      </c>
      <c r="E38" s="3">
        <v>428</v>
      </c>
      <c r="F38" s="5" t="s">
        <v>34</v>
      </c>
      <c r="G38" s="7" t="s">
        <v>266</v>
      </c>
      <c r="H38" s="5" t="s">
        <v>35</v>
      </c>
      <c r="I38" s="5" t="s">
        <v>192</v>
      </c>
      <c r="M38" s="36"/>
      <c r="O38" s="65"/>
      <c r="P38" s="74">
        <f>(C38*E38)/1000000</f>
        <v>0.76911600000000002</v>
      </c>
      <c r="Q38" s="82"/>
      <c r="R38" s="90">
        <f>P38*Q38</f>
        <v>0</v>
      </c>
    </row>
    <row r="39" spans="2:18" ht="37.5" customHeight="1" x14ac:dyDescent="0.25">
      <c r="B39" s="35" t="s">
        <v>36</v>
      </c>
      <c r="C39" s="3">
        <v>1797</v>
      </c>
      <c r="D39" s="3" t="s">
        <v>19</v>
      </c>
      <c r="E39" s="3">
        <v>428</v>
      </c>
      <c r="F39" s="5" t="s">
        <v>37</v>
      </c>
      <c r="G39" s="7" t="s">
        <v>266</v>
      </c>
      <c r="H39" s="5" t="s">
        <v>35</v>
      </c>
      <c r="I39" s="5" t="s">
        <v>192</v>
      </c>
      <c r="M39" s="36"/>
      <c r="O39" s="65"/>
      <c r="P39" s="74">
        <f t="shared" ref="P39:P41" si="1">(C39*E39)/1000000</f>
        <v>0.76911600000000002</v>
      </c>
      <c r="Q39" s="82"/>
      <c r="R39" s="90">
        <f t="shared" ref="R39:R41" si="2">P39*Q39</f>
        <v>0</v>
      </c>
    </row>
    <row r="40" spans="2:18" ht="36.75" customHeight="1" x14ac:dyDescent="0.25">
      <c r="B40" s="35" t="s">
        <v>38</v>
      </c>
      <c r="C40" s="3">
        <v>1797</v>
      </c>
      <c r="D40" s="3" t="s">
        <v>19</v>
      </c>
      <c r="E40" s="3">
        <v>428</v>
      </c>
      <c r="F40" s="5" t="s">
        <v>39</v>
      </c>
      <c r="G40" s="7" t="s">
        <v>266</v>
      </c>
      <c r="H40" s="5" t="s">
        <v>35</v>
      </c>
      <c r="I40" s="5" t="s">
        <v>192</v>
      </c>
      <c r="M40" s="36"/>
      <c r="O40" s="65"/>
      <c r="P40" s="74">
        <f t="shared" si="1"/>
        <v>0.76911600000000002</v>
      </c>
      <c r="Q40" s="82"/>
      <c r="R40" s="90">
        <f t="shared" si="2"/>
        <v>0</v>
      </c>
    </row>
    <row r="41" spans="2:18" ht="36.75" customHeight="1" x14ac:dyDescent="0.25">
      <c r="B41" s="35" t="s">
        <v>40</v>
      </c>
      <c r="C41" s="3">
        <v>1797</v>
      </c>
      <c r="D41" s="3" t="s">
        <v>19</v>
      </c>
      <c r="E41" s="3">
        <v>428</v>
      </c>
      <c r="F41" s="5" t="s">
        <v>41</v>
      </c>
      <c r="G41" s="7" t="s">
        <v>266</v>
      </c>
      <c r="H41" s="5" t="s">
        <v>35</v>
      </c>
      <c r="I41" s="5" t="s">
        <v>192</v>
      </c>
      <c r="M41" s="36"/>
      <c r="O41" s="65"/>
      <c r="P41" s="74">
        <f t="shared" si="1"/>
        <v>0.76911600000000002</v>
      </c>
      <c r="Q41" s="82"/>
      <c r="R41" s="90">
        <f t="shared" si="2"/>
        <v>0</v>
      </c>
    </row>
    <row r="42" spans="2:18" ht="14.25" customHeight="1" x14ac:dyDescent="0.25">
      <c r="C42" s="3"/>
      <c r="D42" s="3"/>
      <c r="E42" s="3"/>
      <c r="H42" s="5"/>
      <c r="I42" s="5"/>
      <c r="J42" s="5"/>
      <c r="K42" s="5"/>
      <c r="L42" s="5"/>
      <c r="M42" s="5"/>
      <c r="N42" s="5"/>
      <c r="O42" s="5"/>
      <c r="P42" s="5"/>
      <c r="Q42" s="5"/>
      <c r="R42" s="116"/>
    </row>
    <row r="43" spans="2:18" ht="14.25" customHeight="1" x14ac:dyDescent="0.25">
      <c r="B43" s="37" t="s">
        <v>219</v>
      </c>
      <c r="C43" s="38"/>
      <c r="D43" s="38"/>
      <c r="E43" s="38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117"/>
    </row>
    <row r="44" spans="2:18" ht="26.4" x14ac:dyDescent="0.25">
      <c r="B44" s="35" t="s">
        <v>42</v>
      </c>
      <c r="C44" s="4">
        <v>997</v>
      </c>
      <c r="D44" s="3" t="s">
        <v>19</v>
      </c>
      <c r="E44" s="4">
        <v>2296</v>
      </c>
      <c r="F44" s="5" t="s">
        <v>44</v>
      </c>
      <c r="G44" s="7" t="s">
        <v>254</v>
      </c>
      <c r="H44" s="5" t="s">
        <v>43</v>
      </c>
      <c r="I44" s="7"/>
      <c r="M44" s="36"/>
      <c r="O44" s="65"/>
      <c r="P44" s="74">
        <v>2.2999999999999998</v>
      </c>
      <c r="Q44" s="82"/>
      <c r="R44" s="90">
        <f t="shared" ref="R44:R47" si="3">P44*Q44</f>
        <v>0</v>
      </c>
    </row>
    <row r="45" spans="2:18" ht="26.4" x14ac:dyDescent="0.25">
      <c r="B45" s="35" t="s">
        <v>45</v>
      </c>
      <c r="C45" s="4">
        <v>997</v>
      </c>
      <c r="D45" s="3" t="s">
        <v>19</v>
      </c>
      <c r="E45" s="4">
        <v>2296</v>
      </c>
      <c r="F45" s="5" t="s">
        <v>44</v>
      </c>
      <c r="G45" s="7" t="s">
        <v>254</v>
      </c>
      <c r="H45" s="5" t="s">
        <v>43</v>
      </c>
      <c r="I45" s="7"/>
      <c r="M45" s="36"/>
      <c r="O45" s="65"/>
      <c r="P45" s="74">
        <v>2.2999999999999998</v>
      </c>
      <c r="Q45" s="82"/>
      <c r="R45" s="90">
        <f t="shared" si="3"/>
        <v>0</v>
      </c>
    </row>
    <row r="46" spans="2:18" ht="26.4" x14ac:dyDescent="0.25">
      <c r="B46" s="35" t="s">
        <v>46</v>
      </c>
      <c r="C46" s="4">
        <v>997</v>
      </c>
      <c r="D46" s="3" t="s">
        <v>19</v>
      </c>
      <c r="E46" s="4">
        <v>2296</v>
      </c>
      <c r="F46" s="5" t="s">
        <v>44</v>
      </c>
      <c r="G46" s="7" t="s">
        <v>254</v>
      </c>
      <c r="H46" s="5" t="s">
        <v>43</v>
      </c>
      <c r="I46" s="7"/>
      <c r="M46" s="36"/>
      <c r="O46" s="65"/>
      <c r="P46" s="74">
        <v>2.2999999999999998</v>
      </c>
      <c r="Q46" s="82"/>
      <c r="R46" s="90">
        <f t="shared" si="3"/>
        <v>0</v>
      </c>
    </row>
    <row r="47" spans="2:18" ht="26.4" x14ac:dyDescent="0.25">
      <c r="B47" s="35" t="s">
        <v>47</v>
      </c>
      <c r="C47" s="4">
        <v>997</v>
      </c>
      <c r="D47" s="3" t="s">
        <v>19</v>
      </c>
      <c r="E47" s="4">
        <v>2296</v>
      </c>
      <c r="F47" s="5" t="s">
        <v>44</v>
      </c>
      <c r="G47" s="7" t="s">
        <v>254</v>
      </c>
      <c r="H47" s="5" t="s">
        <v>43</v>
      </c>
      <c r="I47" s="7"/>
      <c r="M47" s="36"/>
      <c r="O47" s="65"/>
      <c r="P47" s="74">
        <v>2.2999999999999998</v>
      </c>
      <c r="Q47" s="82"/>
      <c r="R47" s="90">
        <f t="shared" si="3"/>
        <v>0</v>
      </c>
    </row>
    <row r="48" spans="2:18" ht="14.25" customHeight="1" x14ac:dyDescent="0.25">
      <c r="C48" s="3"/>
      <c r="D48" s="3"/>
      <c r="E48" s="3"/>
      <c r="H48" s="5"/>
      <c r="I48" s="5"/>
      <c r="J48" s="5"/>
      <c r="K48" s="5"/>
      <c r="L48" s="5"/>
      <c r="M48" s="5"/>
      <c r="N48" s="5"/>
      <c r="O48" s="5"/>
      <c r="P48" s="5"/>
      <c r="Q48" s="5"/>
      <c r="R48" s="116"/>
    </row>
    <row r="49" spans="2:18" ht="22.05" customHeight="1" x14ac:dyDescent="0.25">
      <c r="B49" s="41" t="s">
        <v>48</v>
      </c>
      <c r="C49" s="42"/>
      <c r="D49" s="42"/>
      <c r="E49" s="42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118"/>
    </row>
    <row r="50" spans="2:18" ht="14.25" customHeight="1" x14ac:dyDescent="0.25">
      <c r="B50" s="37" t="s">
        <v>220</v>
      </c>
      <c r="C50" s="38"/>
      <c r="D50" s="38"/>
      <c r="E50" s="38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117"/>
    </row>
    <row r="51" spans="2:18" ht="25.5" customHeight="1" x14ac:dyDescent="0.25">
      <c r="B51" s="35" t="s">
        <v>49</v>
      </c>
      <c r="C51" s="3">
        <v>997</v>
      </c>
      <c r="D51" s="3" t="s">
        <v>19</v>
      </c>
      <c r="E51" s="3">
        <v>2296</v>
      </c>
      <c r="F51" s="5" t="s">
        <v>50</v>
      </c>
      <c r="G51" s="7" t="s">
        <v>266</v>
      </c>
      <c r="H51" s="5" t="s">
        <v>51</v>
      </c>
      <c r="I51" s="7" t="s">
        <v>196</v>
      </c>
      <c r="M51" s="36"/>
      <c r="O51" s="65"/>
      <c r="P51" s="74">
        <f t="shared" ref="P51:P56" si="4">(C51*E51)/1000000</f>
        <v>2.2891119999999998</v>
      </c>
      <c r="Q51" s="82"/>
      <c r="R51" s="90">
        <f t="shared" ref="R51:R56" si="5">P51*Q51</f>
        <v>0</v>
      </c>
    </row>
    <row r="52" spans="2:18" ht="10.8" customHeight="1" x14ac:dyDescent="0.25">
      <c r="B52" s="95" t="s">
        <v>52</v>
      </c>
      <c r="C52" s="145"/>
      <c r="D52" s="145"/>
      <c r="E52" s="145"/>
      <c r="F52" s="99" t="s">
        <v>252</v>
      </c>
      <c r="G52" s="99"/>
      <c r="H52" s="99"/>
      <c r="I52" s="99"/>
      <c r="M52" s="36"/>
      <c r="O52" s="65"/>
      <c r="P52" s="146"/>
      <c r="Q52" s="147"/>
      <c r="R52" s="148"/>
    </row>
    <row r="53" spans="2:18" ht="24" customHeight="1" x14ac:dyDescent="0.25">
      <c r="B53" s="35" t="s">
        <v>54</v>
      </c>
      <c r="C53" s="3">
        <v>997</v>
      </c>
      <c r="D53" s="3" t="s">
        <v>19</v>
      </c>
      <c r="E53" s="3">
        <v>2296</v>
      </c>
      <c r="F53" s="5" t="s">
        <v>55</v>
      </c>
      <c r="G53" s="7" t="s">
        <v>266</v>
      </c>
      <c r="H53" s="5" t="s">
        <v>51</v>
      </c>
      <c r="I53" s="7" t="s">
        <v>196</v>
      </c>
      <c r="M53" s="36"/>
      <c r="O53" s="65"/>
      <c r="P53" s="74">
        <f t="shared" si="4"/>
        <v>2.2891119999999998</v>
      </c>
      <c r="Q53" s="82"/>
      <c r="R53" s="90">
        <f t="shared" si="5"/>
        <v>0</v>
      </c>
    </row>
    <row r="54" spans="2:18" ht="12" customHeight="1" x14ac:dyDescent="0.25">
      <c r="B54" s="95" t="s">
        <v>56</v>
      </c>
      <c r="C54" s="145"/>
      <c r="D54" s="145"/>
      <c r="E54" s="145"/>
      <c r="F54" s="99" t="s">
        <v>252</v>
      </c>
      <c r="G54" s="99"/>
      <c r="H54" s="99"/>
      <c r="I54" s="99"/>
      <c r="M54" s="36"/>
      <c r="O54" s="65"/>
      <c r="P54" s="146"/>
      <c r="Q54" s="147"/>
      <c r="R54" s="148"/>
    </row>
    <row r="55" spans="2:18" ht="24.75" customHeight="1" x14ac:dyDescent="0.25">
      <c r="B55" s="35" t="s">
        <v>58</v>
      </c>
      <c r="C55" s="3">
        <v>997</v>
      </c>
      <c r="D55" s="3" t="s">
        <v>19</v>
      </c>
      <c r="E55" s="3">
        <v>2296</v>
      </c>
      <c r="F55" s="5" t="s">
        <v>59</v>
      </c>
      <c r="G55" s="7" t="s">
        <v>266</v>
      </c>
      <c r="H55" s="5" t="s">
        <v>51</v>
      </c>
      <c r="I55" s="7" t="s">
        <v>196</v>
      </c>
      <c r="M55" s="36"/>
      <c r="O55" s="65"/>
      <c r="P55" s="74">
        <f t="shared" si="4"/>
        <v>2.2891119999999998</v>
      </c>
      <c r="Q55" s="82"/>
      <c r="R55" s="90">
        <f t="shared" si="5"/>
        <v>0</v>
      </c>
    </row>
    <row r="56" spans="2:18" ht="24.75" customHeight="1" x14ac:dyDescent="0.25">
      <c r="B56" s="35" t="s">
        <v>60</v>
      </c>
      <c r="C56" s="3">
        <v>997</v>
      </c>
      <c r="D56" s="3" t="s">
        <v>19</v>
      </c>
      <c r="E56" s="3">
        <v>2296</v>
      </c>
      <c r="F56" s="5" t="s">
        <v>61</v>
      </c>
      <c r="G56" s="7" t="s">
        <v>266</v>
      </c>
      <c r="H56" s="5" t="s">
        <v>51</v>
      </c>
      <c r="I56" s="7" t="s">
        <v>196</v>
      </c>
      <c r="M56" s="36"/>
      <c r="O56" s="65"/>
      <c r="P56" s="74">
        <f t="shared" si="4"/>
        <v>2.2891119999999998</v>
      </c>
      <c r="Q56" s="82"/>
      <c r="R56" s="90">
        <f t="shared" si="5"/>
        <v>0</v>
      </c>
    </row>
    <row r="57" spans="2:18" ht="14.25" customHeight="1" x14ac:dyDescent="0.25">
      <c r="C57" s="3"/>
      <c r="D57" s="3"/>
      <c r="E57" s="3"/>
      <c r="H57" s="5"/>
      <c r="I57" s="5"/>
      <c r="M57" s="36"/>
      <c r="O57" s="67"/>
      <c r="P57" s="74"/>
      <c r="Q57" s="81"/>
      <c r="R57" s="89"/>
    </row>
    <row r="58" spans="2:18" ht="14.25" customHeight="1" x14ac:dyDescent="0.25">
      <c r="B58" s="37" t="s">
        <v>221</v>
      </c>
      <c r="C58" s="38"/>
      <c r="D58" s="38"/>
      <c r="E58" s="38"/>
      <c r="F58" s="39"/>
      <c r="G58" s="39"/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117"/>
    </row>
    <row r="59" spans="2:18" ht="40.5" customHeight="1" x14ac:dyDescent="0.25">
      <c r="B59" s="35" t="s">
        <v>62</v>
      </c>
      <c r="C59" s="3">
        <v>2098</v>
      </c>
      <c r="D59" s="3" t="s">
        <v>19</v>
      </c>
      <c r="E59" s="3">
        <v>428</v>
      </c>
      <c r="F59" s="5" t="s">
        <v>63</v>
      </c>
      <c r="G59" s="7" t="s">
        <v>266</v>
      </c>
      <c r="H59" s="5" t="s">
        <v>35</v>
      </c>
      <c r="I59" s="5" t="s">
        <v>193</v>
      </c>
      <c r="M59" s="36"/>
      <c r="O59" s="65"/>
      <c r="P59" s="74">
        <f>(C59*E59)/1000000</f>
        <v>0.89794399999999996</v>
      </c>
      <c r="Q59" s="82"/>
      <c r="R59" s="90">
        <f>P59*Q59</f>
        <v>0</v>
      </c>
    </row>
    <row r="60" spans="2:18" ht="40.5" customHeight="1" x14ac:dyDescent="0.25">
      <c r="B60" s="35" t="s">
        <v>64</v>
      </c>
      <c r="C60" s="3">
        <v>2098</v>
      </c>
      <c r="D60" s="3" t="s">
        <v>19</v>
      </c>
      <c r="E60" s="3">
        <v>428</v>
      </c>
      <c r="F60" s="5" t="s">
        <v>65</v>
      </c>
      <c r="G60" s="7" t="s">
        <v>266</v>
      </c>
      <c r="H60" s="5" t="s">
        <v>35</v>
      </c>
      <c r="I60" s="5" t="s">
        <v>193</v>
      </c>
      <c r="M60" s="36"/>
      <c r="O60" s="65"/>
      <c r="P60" s="74">
        <f t="shared" ref="P60:P61" si="6">(C60*E60)/1000000</f>
        <v>0.89794399999999996</v>
      </c>
      <c r="Q60" s="82"/>
      <c r="R60" s="90">
        <f t="shared" ref="R60:R61" si="7">P60*Q60</f>
        <v>0</v>
      </c>
    </row>
    <row r="61" spans="2:18" ht="40.5" customHeight="1" x14ac:dyDescent="0.25">
      <c r="B61" s="35" t="s">
        <v>66</v>
      </c>
      <c r="C61" s="3">
        <v>2098</v>
      </c>
      <c r="D61" s="3" t="s">
        <v>19</v>
      </c>
      <c r="E61" s="3">
        <v>428</v>
      </c>
      <c r="F61" s="5" t="s">
        <v>67</v>
      </c>
      <c r="G61" s="7" t="s">
        <v>266</v>
      </c>
      <c r="H61" s="5" t="s">
        <v>35</v>
      </c>
      <c r="I61" s="5" t="s">
        <v>193</v>
      </c>
      <c r="M61" s="36"/>
      <c r="O61" s="65"/>
      <c r="P61" s="74">
        <f t="shared" si="6"/>
        <v>0.89794399999999996</v>
      </c>
      <c r="Q61" s="82"/>
      <c r="R61" s="90">
        <f t="shared" si="7"/>
        <v>0</v>
      </c>
    </row>
    <row r="62" spans="2:18" ht="14.25" customHeight="1" x14ac:dyDescent="0.25">
      <c r="C62" s="3"/>
      <c r="D62" s="3"/>
      <c r="E62" s="3"/>
      <c r="H62" s="5"/>
      <c r="I62" s="5"/>
      <c r="M62" s="36"/>
      <c r="O62" s="67"/>
      <c r="P62" s="74"/>
      <c r="Q62" s="81"/>
      <c r="R62" s="89"/>
    </row>
    <row r="63" spans="2:18" ht="14.25" customHeight="1" x14ac:dyDescent="0.25">
      <c r="B63" s="37" t="s">
        <v>222</v>
      </c>
      <c r="C63" s="38"/>
      <c r="D63" s="38"/>
      <c r="E63" s="38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117"/>
    </row>
    <row r="64" spans="2:18" ht="38.25" customHeight="1" x14ac:dyDescent="0.25">
      <c r="B64" s="35" t="s">
        <v>68</v>
      </c>
      <c r="C64" s="3">
        <v>1797</v>
      </c>
      <c r="D64" s="3" t="s">
        <v>19</v>
      </c>
      <c r="E64" s="3">
        <v>428</v>
      </c>
      <c r="F64" s="5" t="s">
        <v>69</v>
      </c>
      <c r="G64" s="7" t="s">
        <v>266</v>
      </c>
      <c r="H64" s="5" t="s">
        <v>35</v>
      </c>
      <c r="I64" s="5" t="s">
        <v>194</v>
      </c>
      <c r="M64" s="36"/>
      <c r="O64" s="65"/>
      <c r="P64" s="74">
        <f t="shared" ref="P64" si="8">(C64*E64)/1000000</f>
        <v>0.76911600000000002</v>
      </c>
      <c r="Q64" s="82"/>
      <c r="R64" s="90">
        <f t="shared" ref="R64" si="9">P64*Q64</f>
        <v>0</v>
      </c>
    </row>
    <row r="65" spans="2:18" ht="38.25" customHeight="1" x14ac:dyDescent="0.25">
      <c r="B65" s="35" t="s">
        <v>70</v>
      </c>
      <c r="C65" s="3">
        <v>1797</v>
      </c>
      <c r="D65" s="3" t="s">
        <v>19</v>
      </c>
      <c r="E65" s="3">
        <v>428</v>
      </c>
      <c r="F65" s="5" t="s">
        <v>207</v>
      </c>
      <c r="G65" s="7" t="s">
        <v>266</v>
      </c>
      <c r="H65" s="5" t="s">
        <v>35</v>
      </c>
      <c r="I65" s="5" t="s">
        <v>194</v>
      </c>
      <c r="M65" s="36"/>
      <c r="O65" s="65"/>
      <c r="P65" s="74">
        <f t="shared" ref="P65:P67" si="10">(C65*E65)/1000000</f>
        <v>0.76911600000000002</v>
      </c>
      <c r="Q65" s="82"/>
      <c r="R65" s="90">
        <f t="shared" ref="R65:R67" si="11">P65*Q65</f>
        <v>0</v>
      </c>
    </row>
    <row r="66" spans="2:18" ht="38.25" customHeight="1" x14ac:dyDescent="0.25">
      <c r="B66" s="35" t="s">
        <v>71</v>
      </c>
      <c r="C66" s="3">
        <v>1797</v>
      </c>
      <c r="D66" s="3" t="s">
        <v>19</v>
      </c>
      <c r="E66" s="3">
        <v>428</v>
      </c>
      <c r="F66" s="5" t="s">
        <v>72</v>
      </c>
      <c r="G66" s="7" t="s">
        <v>266</v>
      </c>
      <c r="H66" s="5" t="s">
        <v>35</v>
      </c>
      <c r="I66" s="5" t="s">
        <v>194</v>
      </c>
      <c r="M66" s="36"/>
      <c r="O66" s="65"/>
      <c r="P66" s="74">
        <f t="shared" si="10"/>
        <v>0.76911600000000002</v>
      </c>
      <c r="Q66" s="82"/>
      <c r="R66" s="90">
        <f t="shared" si="11"/>
        <v>0</v>
      </c>
    </row>
    <row r="67" spans="2:18" ht="27.75" customHeight="1" x14ac:dyDescent="0.25">
      <c r="B67" s="35" t="s">
        <v>73</v>
      </c>
      <c r="C67" s="3">
        <v>2098</v>
      </c>
      <c r="D67" s="3" t="s">
        <v>19</v>
      </c>
      <c r="E67" s="3">
        <v>428</v>
      </c>
      <c r="F67" s="5" t="s">
        <v>74</v>
      </c>
      <c r="G67" s="7" t="s">
        <v>266</v>
      </c>
      <c r="H67" s="5" t="s">
        <v>35</v>
      </c>
      <c r="I67" s="7" t="s">
        <v>246</v>
      </c>
      <c r="M67" s="36"/>
      <c r="O67" s="65"/>
      <c r="P67" s="74">
        <f t="shared" si="10"/>
        <v>0.89794399999999996</v>
      </c>
      <c r="Q67" s="82"/>
      <c r="R67" s="90">
        <f t="shared" si="11"/>
        <v>0</v>
      </c>
    </row>
    <row r="68" spans="2:18" ht="27.75" customHeight="1" x14ac:dyDescent="0.25">
      <c r="B68" s="6" t="s">
        <v>253</v>
      </c>
      <c r="C68" s="4">
        <v>2098</v>
      </c>
      <c r="D68" s="4" t="s">
        <v>19</v>
      </c>
      <c r="E68" s="4">
        <v>428</v>
      </c>
      <c r="F68" s="7" t="s">
        <v>251</v>
      </c>
      <c r="G68" s="7" t="s">
        <v>266</v>
      </c>
      <c r="H68" s="7" t="s">
        <v>35</v>
      </c>
      <c r="I68" s="7" t="s">
        <v>246</v>
      </c>
      <c r="J68" s="77"/>
      <c r="K68" s="77"/>
      <c r="L68" s="77"/>
      <c r="M68" s="78"/>
      <c r="N68" s="78"/>
      <c r="O68" s="67"/>
      <c r="P68" s="74">
        <f t="shared" ref="P68" si="12">(C68*E68)/1000000</f>
        <v>0.89794399999999996</v>
      </c>
      <c r="Q68" s="82"/>
      <c r="R68" s="90">
        <f t="shared" ref="R68" si="13">P68*Q68</f>
        <v>0</v>
      </c>
    </row>
    <row r="69" spans="2:18" x14ac:dyDescent="0.25">
      <c r="O69" s="67"/>
      <c r="P69" s="74"/>
      <c r="Q69" s="81"/>
      <c r="R69" s="89"/>
    </row>
    <row r="70" spans="2:18" ht="14.25" customHeight="1" x14ac:dyDescent="0.25">
      <c r="B70" s="37" t="s">
        <v>223</v>
      </c>
      <c r="C70" s="44"/>
      <c r="D70" s="45"/>
      <c r="E70" s="46"/>
      <c r="F70" s="39"/>
      <c r="G70" s="39"/>
      <c r="H70" s="47"/>
      <c r="I70" s="47"/>
      <c r="J70" s="47"/>
      <c r="K70" s="47"/>
      <c r="L70" s="47"/>
      <c r="M70" s="47"/>
      <c r="N70" s="47"/>
      <c r="O70" s="47"/>
      <c r="P70" s="47"/>
      <c r="Q70" s="47"/>
      <c r="R70" s="117"/>
    </row>
    <row r="71" spans="2:18" ht="30.6" customHeight="1" x14ac:dyDescent="0.25">
      <c r="B71" s="35" t="s">
        <v>75</v>
      </c>
      <c r="C71" s="49">
        <v>763</v>
      </c>
      <c r="D71" s="50" t="s">
        <v>19</v>
      </c>
      <c r="E71" s="9">
        <v>1681</v>
      </c>
      <c r="F71" s="5" t="s">
        <v>76</v>
      </c>
      <c r="G71" s="5" t="s">
        <v>77</v>
      </c>
      <c r="H71" s="51" t="s">
        <v>78</v>
      </c>
      <c r="I71" s="51" t="s">
        <v>275</v>
      </c>
      <c r="O71" s="65"/>
      <c r="P71" s="74">
        <f t="shared" ref="P71:P79" si="14">(C71*E71)/1000000</f>
        <v>1.2826029999999999</v>
      </c>
      <c r="Q71" s="82"/>
      <c r="R71" s="90">
        <f t="shared" ref="R71:R78" si="15">P71*Q71</f>
        <v>0</v>
      </c>
    </row>
    <row r="72" spans="2:18" ht="27.6" customHeight="1" x14ac:dyDescent="0.25">
      <c r="B72" s="35" t="s">
        <v>79</v>
      </c>
      <c r="C72" s="49">
        <v>763</v>
      </c>
      <c r="D72" s="50" t="s">
        <v>19</v>
      </c>
      <c r="E72" s="9">
        <v>1681</v>
      </c>
      <c r="F72" s="5" t="s">
        <v>80</v>
      </c>
      <c r="G72" s="5" t="s">
        <v>77</v>
      </c>
      <c r="H72" s="51" t="s">
        <v>78</v>
      </c>
      <c r="I72" s="51" t="s">
        <v>275</v>
      </c>
      <c r="O72" s="65"/>
      <c r="P72" s="74">
        <f t="shared" si="14"/>
        <v>1.2826029999999999</v>
      </c>
      <c r="Q72" s="82"/>
      <c r="R72" s="90">
        <f t="shared" si="15"/>
        <v>0</v>
      </c>
    </row>
    <row r="73" spans="2:18" ht="30" customHeight="1" x14ac:dyDescent="0.25">
      <c r="B73" s="35" t="s">
        <v>81</v>
      </c>
      <c r="C73" s="162">
        <v>766</v>
      </c>
      <c r="D73" s="161" t="s">
        <v>82</v>
      </c>
      <c r="E73" s="163">
        <v>196</v>
      </c>
      <c r="F73" s="5" t="s">
        <v>83</v>
      </c>
      <c r="G73" s="5" t="s">
        <v>84</v>
      </c>
      <c r="H73" s="5" t="s">
        <v>35</v>
      </c>
      <c r="I73" s="51" t="s">
        <v>276</v>
      </c>
      <c r="O73" s="65"/>
      <c r="P73" s="74">
        <f t="shared" si="14"/>
        <v>0.15013599999999999</v>
      </c>
      <c r="Q73" s="82"/>
      <c r="R73" s="90">
        <f t="shared" si="15"/>
        <v>0</v>
      </c>
    </row>
    <row r="74" spans="2:18" ht="28.2" customHeight="1" x14ac:dyDescent="0.25">
      <c r="B74" s="35" t="s">
        <v>85</v>
      </c>
      <c r="C74" s="49">
        <v>1094</v>
      </c>
      <c r="D74" s="50" t="s">
        <v>19</v>
      </c>
      <c r="E74" s="9">
        <v>1911</v>
      </c>
      <c r="F74" s="5" t="s">
        <v>86</v>
      </c>
      <c r="G74" s="5" t="s">
        <v>77</v>
      </c>
      <c r="H74" s="51" t="s">
        <v>78</v>
      </c>
      <c r="I74" s="51" t="s">
        <v>261</v>
      </c>
      <c r="O74" s="65"/>
      <c r="P74" s="74">
        <f t="shared" si="14"/>
        <v>2.0906340000000001</v>
      </c>
      <c r="Q74" s="82"/>
      <c r="R74" s="90">
        <f t="shared" si="15"/>
        <v>0</v>
      </c>
    </row>
    <row r="75" spans="2:18" ht="30.6" customHeight="1" x14ac:dyDescent="0.25">
      <c r="B75" s="35" t="s">
        <v>87</v>
      </c>
      <c r="C75" s="49">
        <v>1094</v>
      </c>
      <c r="D75" s="50" t="s">
        <v>19</v>
      </c>
      <c r="E75" s="9">
        <v>1911</v>
      </c>
      <c r="F75" s="5" t="s">
        <v>88</v>
      </c>
      <c r="G75" s="5" t="s">
        <v>77</v>
      </c>
      <c r="H75" s="51" t="s">
        <v>78</v>
      </c>
      <c r="I75" s="51" t="s">
        <v>261</v>
      </c>
      <c r="O75" s="65"/>
      <c r="P75" s="74">
        <f t="shared" si="14"/>
        <v>2.0906340000000001</v>
      </c>
      <c r="Q75" s="82"/>
      <c r="R75" s="90">
        <f t="shared" si="15"/>
        <v>0</v>
      </c>
    </row>
    <row r="76" spans="2:18" ht="32.4" customHeight="1" x14ac:dyDescent="0.25">
      <c r="B76" s="35" t="s">
        <v>89</v>
      </c>
      <c r="C76" s="162">
        <v>1096</v>
      </c>
      <c r="D76" s="161" t="s">
        <v>82</v>
      </c>
      <c r="E76" s="163">
        <v>196</v>
      </c>
      <c r="F76" s="5" t="s">
        <v>90</v>
      </c>
      <c r="G76" s="5" t="s">
        <v>84</v>
      </c>
      <c r="H76" s="5" t="s">
        <v>35</v>
      </c>
      <c r="I76" s="51" t="s">
        <v>262</v>
      </c>
      <c r="O76" s="65"/>
      <c r="P76" s="74">
        <f t="shared" si="14"/>
        <v>0.21481600000000001</v>
      </c>
      <c r="Q76" s="82"/>
      <c r="R76" s="90">
        <f t="shared" si="15"/>
        <v>0</v>
      </c>
    </row>
    <row r="77" spans="2:18" ht="27.6" customHeight="1" x14ac:dyDescent="0.25">
      <c r="B77" s="35" t="s">
        <v>91</v>
      </c>
      <c r="C77" s="49">
        <v>1094</v>
      </c>
      <c r="D77" s="50" t="s">
        <v>19</v>
      </c>
      <c r="E77" s="9">
        <v>1911</v>
      </c>
      <c r="F77" s="5" t="s">
        <v>92</v>
      </c>
      <c r="G77" s="5" t="s">
        <v>77</v>
      </c>
      <c r="H77" s="51" t="s">
        <v>78</v>
      </c>
      <c r="I77" s="51" t="s">
        <v>261</v>
      </c>
      <c r="O77" s="65"/>
      <c r="P77" s="74">
        <f t="shared" si="14"/>
        <v>2.0906340000000001</v>
      </c>
      <c r="Q77" s="82"/>
      <c r="R77" s="90">
        <f t="shared" si="15"/>
        <v>0</v>
      </c>
    </row>
    <row r="78" spans="2:18" ht="27.6" customHeight="1" x14ac:dyDescent="0.25">
      <c r="B78" s="35" t="s">
        <v>93</v>
      </c>
      <c r="C78" s="49">
        <v>1094</v>
      </c>
      <c r="D78" s="50" t="s">
        <v>19</v>
      </c>
      <c r="E78" s="9">
        <v>1911</v>
      </c>
      <c r="F78" s="5" t="s">
        <v>94</v>
      </c>
      <c r="G78" s="5" t="s">
        <v>77</v>
      </c>
      <c r="H78" s="51" t="s">
        <v>78</v>
      </c>
      <c r="I78" s="51" t="s">
        <v>261</v>
      </c>
      <c r="O78" s="65"/>
      <c r="P78" s="74">
        <f t="shared" si="14"/>
        <v>2.0906340000000001</v>
      </c>
      <c r="Q78" s="82"/>
      <c r="R78" s="90">
        <f t="shared" si="15"/>
        <v>0</v>
      </c>
    </row>
    <row r="79" spans="2:18" ht="30" customHeight="1" x14ac:dyDescent="0.25">
      <c r="B79" s="35" t="s">
        <v>95</v>
      </c>
      <c r="C79" s="162">
        <v>1096</v>
      </c>
      <c r="D79" s="161" t="s">
        <v>82</v>
      </c>
      <c r="E79" s="163">
        <v>196</v>
      </c>
      <c r="F79" s="5" t="s">
        <v>96</v>
      </c>
      <c r="G79" s="5" t="s">
        <v>84</v>
      </c>
      <c r="H79" s="5" t="s">
        <v>35</v>
      </c>
      <c r="I79" s="51" t="s">
        <v>262</v>
      </c>
      <c r="O79" s="65"/>
      <c r="P79" s="74">
        <f t="shared" si="14"/>
        <v>0.21481600000000001</v>
      </c>
      <c r="Q79" s="82"/>
      <c r="R79" s="90">
        <f>P79*Q79</f>
        <v>0</v>
      </c>
    </row>
    <row r="80" spans="2:18" ht="14.25" customHeight="1" x14ac:dyDescent="0.25">
      <c r="O80" s="67"/>
      <c r="P80" s="74"/>
      <c r="Q80" s="81"/>
      <c r="R80" s="89"/>
    </row>
    <row r="81" spans="2:19" ht="14.25" customHeight="1" x14ac:dyDescent="0.25">
      <c r="B81" s="37" t="s">
        <v>224</v>
      </c>
      <c r="C81" s="44"/>
      <c r="D81" s="45"/>
      <c r="E81" s="46"/>
      <c r="F81" s="39"/>
      <c r="G81" s="39"/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117"/>
    </row>
    <row r="82" spans="2:19" ht="14.25" customHeight="1" x14ac:dyDescent="0.25">
      <c r="B82" s="35" t="s">
        <v>97</v>
      </c>
      <c r="C82" s="49">
        <v>1200</v>
      </c>
      <c r="D82" s="50" t="s">
        <v>19</v>
      </c>
      <c r="E82" s="9">
        <v>2400</v>
      </c>
      <c r="F82" s="5" t="s">
        <v>98</v>
      </c>
      <c r="G82" s="7" t="s">
        <v>264</v>
      </c>
      <c r="H82" s="51" t="s">
        <v>99</v>
      </c>
      <c r="I82" s="51" t="s">
        <v>100</v>
      </c>
      <c r="O82" s="65"/>
      <c r="P82" s="74">
        <f>(C82*E82)/1000000</f>
        <v>2.88</v>
      </c>
      <c r="Q82" s="82"/>
      <c r="R82" s="90">
        <f>P82*Q82</f>
        <v>0</v>
      </c>
    </row>
    <row r="83" spans="2:19" ht="28.2" customHeight="1" x14ac:dyDescent="0.25">
      <c r="B83" s="35" t="s">
        <v>101</v>
      </c>
      <c r="C83" s="49">
        <v>1890</v>
      </c>
      <c r="D83" s="50" t="s">
        <v>19</v>
      </c>
      <c r="E83" s="9">
        <v>2400</v>
      </c>
      <c r="F83" s="5" t="s">
        <v>102</v>
      </c>
      <c r="G83" s="54" t="s">
        <v>267</v>
      </c>
      <c r="H83" s="51" t="s">
        <v>99</v>
      </c>
      <c r="I83" s="51" t="s">
        <v>103</v>
      </c>
      <c r="O83" s="65"/>
      <c r="P83" s="74">
        <f t="shared" ref="P83:P90" si="16">(C83*E83)/1000000</f>
        <v>4.5359999999999996</v>
      </c>
      <c r="Q83" s="82"/>
      <c r="R83" s="90">
        <f t="shared" ref="R83:R91" si="17">P83*Q83</f>
        <v>0</v>
      </c>
    </row>
    <row r="84" spans="2:19" ht="28.8" customHeight="1" x14ac:dyDescent="0.25">
      <c r="B84" s="35" t="s">
        <v>104</v>
      </c>
      <c r="C84" s="49">
        <v>1890</v>
      </c>
      <c r="D84" s="50" t="s">
        <v>19</v>
      </c>
      <c r="E84" s="9">
        <v>2400</v>
      </c>
      <c r="F84" s="5" t="s">
        <v>105</v>
      </c>
      <c r="G84" s="54" t="s">
        <v>267</v>
      </c>
      <c r="H84" s="51" t="s">
        <v>99</v>
      </c>
      <c r="I84" s="51" t="s">
        <v>103</v>
      </c>
      <c r="O84" s="65"/>
      <c r="P84" s="74">
        <f t="shared" si="16"/>
        <v>4.5359999999999996</v>
      </c>
      <c r="Q84" s="82"/>
      <c r="R84" s="90">
        <f t="shared" si="17"/>
        <v>0</v>
      </c>
    </row>
    <row r="85" spans="2:19" ht="26.4" customHeight="1" x14ac:dyDescent="0.25">
      <c r="B85" s="35" t="s">
        <v>106</v>
      </c>
      <c r="C85" s="49">
        <v>2497</v>
      </c>
      <c r="D85" s="50" t="s">
        <v>19</v>
      </c>
      <c r="E85" s="9">
        <v>2400</v>
      </c>
      <c r="F85" s="5" t="s">
        <v>107</v>
      </c>
      <c r="G85" s="54" t="s">
        <v>267</v>
      </c>
      <c r="H85" s="51" t="s">
        <v>99</v>
      </c>
      <c r="I85" s="51" t="s">
        <v>103</v>
      </c>
      <c r="O85" s="65"/>
      <c r="P85" s="74">
        <f t="shared" si="16"/>
        <v>5.9927999999999999</v>
      </c>
      <c r="Q85" s="82"/>
      <c r="R85" s="90">
        <f t="shared" si="17"/>
        <v>0</v>
      </c>
    </row>
    <row r="86" spans="2:19" ht="30.6" customHeight="1" x14ac:dyDescent="0.25">
      <c r="B86" s="35" t="s">
        <v>108</v>
      </c>
      <c r="C86" s="49">
        <v>2497</v>
      </c>
      <c r="D86" s="50" t="s">
        <v>19</v>
      </c>
      <c r="E86" s="9">
        <v>2400</v>
      </c>
      <c r="F86" s="5" t="s">
        <v>109</v>
      </c>
      <c r="G86" s="54" t="s">
        <v>267</v>
      </c>
      <c r="H86" s="51" t="s">
        <v>99</v>
      </c>
      <c r="I86" s="51" t="s">
        <v>103</v>
      </c>
      <c r="O86" s="65"/>
      <c r="P86" s="74">
        <f t="shared" si="16"/>
        <v>5.9927999999999999</v>
      </c>
      <c r="Q86" s="82"/>
      <c r="R86" s="90">
        <f t="shared" si="17"/>
        <v>0</v>
      </c>
    </row>
    <row r="87" spans="2:19" ht="30" customHeight="1" x14ac:dyDescent="0.25">
      <c r="B87" s="35" t="s">
        <v>237</v>
      </c>
      <c r="C87" s="49">
        <v>210</v>
      </c>
      <c r="D87" s="50" t="s">
        <v>19</v>
      </c>
      <c r="E87" s="9">
        <v>350</v>
      </c>
      <c r="F87" s="5" t="s">
        <v>110</v>
      </c>
      <c r="G87" s="7" t="s">
        <v>266</v>
      </c>
      <c r="H87" s="51" t="s">
        <v>99</v>
      </c>
      <c r="I87" s="141" t="s">
        <v>239</v>
      </c>
      <c r="O87" s="65"/>
      <c r="P87" s="140">
        <f t="shared" si="16"/>
        <v>7.3499999999999996E-2</v>
      </c>
      <c r="Q87" s="82"/>
      <c r="R87" s="90">
        <f t="shared" si="17"/>
        <v>0</v>
      </c>
    </row>
    <row r="88" spans="2:19" ht="14.25" customHeight="1" x14ac:dyDescent="0.25">
      <c r="B88" s="35" t="s">
        <v>238</v>
      </c>
      <c r="C88" s="49">
        <v>210</v>
      </c>
      <c r="D88" s="50" t="s">
        <v>19</v>
      </c>
      <c r="E88" s="9">
        <v>350</v>
      </c>
      <c r="F88" s="5" t="s">
        <v>111</v>
      </c>
      <c r="G88" s="7" t="s">
        <v>266</v>
      </c>
      <c r="H88" s="51" t="s">
        <v>99</v>
      </c>
      <c r="I88" s="141" t="s">
        <v>240</v>
      </c>
      <c r="O88" s="65"/>
      <c r="P88" s="140">
        <f t="shared" si="16"/>
        <v>7.3499999999999996E-2</v>
      </c>
      <c r="Q88" s="82"/>
      <c r="R88" s="90">
        <f t="shared" si="17"/>
        <v>0</v>
      </c>
    </row>
    <row r="89" spans="2:19" ht="14.25" customHeight="1" x14ac:dyDescent="0.25">
      <c r="B89" s="35" t="s">
        <v>241</v>
      </c>
      <c r="C89" s="49">
        <v>210</v>
      </c>
      <c r="D89" s="50" t="s">
        <v>19</v>
      </c>
      <c r="E89" s="9">
        <v>350</v>
      </c>
      <c r="F89" s="5" t="s">
        <v>112</v>
      </c>
      <c r="G89" s="7" t="s">
        <v>266</v>
      </c>
      <c r="H89" s="51" t="s">
        <v>99</v>
      </c>
      <c r="I89" s="141" t="s">
        <v>243</v>
      </c>
      <c r="O89" s="65"/>
      <c r="P89" s="140">
        <f t="shared" si="16"/>
        <v>7.3499999999999996E-2</v>
      </c>
      <c r="Q89" s="82"/>
      <c r="R89" s="90">
        <f t="shared" si="17"/>
        <v>0</v>
      </c>
    </row>
    <row r="90" spans="2:19" ht="14.25" customHeight="1" x14ac:dyDescent="0.25">
      <c r="B90" s="35" t="s">
        <v>242</v>
      </c>
      <c r="C90" s="49">
        <v>210</v>
      </c>
      <c r="D90" s="50" t="s">
        <v>19</v>
      </c>
      <c r="E90" s="9">
        <v>350</v>
      </c>
      <c r="F90" s="5" t="s">
        <v>113</v>
      </c>
      <c r="G90" s="7" t="s">
        <v>266</v>
      </c>
      <c r="H90" s="51" t="s">
        <v>99</v>
      </c>
      <c r="I90" s="141" t="s">
        <v>243</v>
      </c>
      <c r="O90" s="65"/>
      <c r="P90" s="140">
        <f t="shared" si="16"/>
        <v>7.3499999999999996E-2</v>
      </c>
      <c r="Q90" s="82"/>
      <c r="R90" s="90">
        <f t="shared" si="17"/>
        <v>0</v>
      </c>
    </row>
    <row r="91" spans="2:19" ht="14.25" customHeight="1" x14ac:dyDescent="0.25">
      <c r="B91" s="35" t="s">
        <v>244</v>
      </c>
      <c r="C91" s="49">
        <v>210</v>
      </c>
      <c r="D91" s="50" t="s">
        <v>19</v>
      </c>
      <c r="E91" s="9">
        <v>350</v>
      </c>
      <c r="F91" s="5" t="s">
        <v>114</v>
      </c>
      <c r="G91" s="7" t="s">
        <v>266</v>
      </c>
      <c r="H91" s="51" t="s">
        <v>99</v>
      </c>
      <c r="I91" s="141" t="s">
        <v>245</v>
      </c>
      <c r="O91" s="65"/>
      <c r="P91" s="140">
        <f>(C91*E91)/1000000</f>
        <v>7.3499999999999996E-2</v>
      </c>
      <c r="Q91" s="82"/>
      <c r="R91" s="90">
        <f t="shared" si="17"/>
        <v>0</v>
      </c>
    </row>
    <row r="92" spans="2:19" ht="14.25" customHeight="1" x14ac:dyDescent="0.25">
      <c r="O92" s="67"/>
      <c r="P92" s="74"/>
      <c r="Q92" s="82"/>
      <c r="R92" s="90"/>
      <c r="S92" s="12"/>
    </row>
    <row r="93" spans="2:19" ht="14.25" customHeight="1" x14ac:dyDescent="0.25">
      <c r="B93" s="55" t="s">
        <v>225</v>
      </c>
      <c r="C93" s="56"/>
      <c r="D93" s="57"/>
      <c r="E93" s="58"/>
      <c r="F93" s="59"/>
      <c r="G93" s="59"/>
      <c r="H93" s="60"/>
      <c r="I93" s="60"/>
      <c r="J93" s="60"/>
      <c r="K93" s="60"/>
      <c r="L93" s="60"/>
      <c r="M93" s="60"/>
      <c r="N93" s="60"/>
      <c r="O93" s="60"/>
      <c r="P93" s="60"/>
      <c r="Q93" s="60"/>
      <c r="R93" s="119"/>
    </row>
    <row r="94" spans="2:19" ht="29.25" customHeight="1" x14ac:dyDescent="0.25">
      <c r="B94" s="35" t="s">
        <v>115</v>
      </c>
      <c r="C94" s="49">
        <v>1500</v>
      </c>
      <c r="D94" s="50" t="s">
        <v>19</v>
      </c>
      <c r="E94" s="9">
        <v>2440</v>
      </c>
      <c r="F94" s="5" t="s">
        <v>116</v>
      </c>
      <c r="G94" s="7" t="s">
        <v>264</v>
      </c>
      <c r="H94" s="51" t="s">
        <v>99</v>
      </c>
      <c r="I94" s="51" t="s">
        <v>117</v>
      </c>
      <c r="O94" s="65"/>
      <c r="P94" s="74">
        <f t="shared" ref="P94:P97" si="18">(C94*E94)/1000000</f>
        <v>3.66</v>
      </c>
      <c r="Q94" s="82"/>
      <c r="R94" s="90">
        <f>P94*Q94</f>
        <v>0</v>
      </c>
    </row>
    <row r="95" spans="2:19" ht="26.4" x14ac:dyDescent="0.25">
      <c r="B95" s="35" t="s">
        <v>118</v>
      </c>
      <c r="C95" s="49">
        <v>2300</v>
      </c>
      <c r="D95" s="50" t="s">
        <v>19</v>
      </c>
      <c r="E95" s="9">
        <v>2440</v>
      </c>
      <c r="F95" s="5" t="s">
        <v>119</v>
      </c>
      <c r="G95" s="54" t="s">
        <v>267</v>
      </c>
      <c r="H95" s="51" t="s">
        <v>120</v>
      </c>
      <c r="I95" s="51" t="s">
        <v>103</v>
      </c>
      <c r="O95" s="65"/>
      <c r="P95" s="74">
        <f t="shared" si="18"/>
        <v>5.6120000000000001</v>
      </c>
      <c r="Q95" s="82"/>
      <c r="R95" s="90">
        <f t="shared" ref="R95:R98" si="19">P95*Q95</f>
        <v>0</v>
      </c>
    </row>
    <row r="96" spans="2:19" ht="26.4" x14ac:dyDescent="0.25">
      <c r="B96" s="35" t="s">
        <v>121</v>
      </c>
      <c r="C96" s="49">
        <v>2300</v>
      </c>
      <c r="D96" s="50" t="s">
        <v>19</v>
      </c>
      <c r="E96" s="9">
        <v>2440</v>
      </c>
      <c r="F96" s="5" t="s">
        <v>122</v>
      </c>
      <c r="G96" s="54" t="s">
        <v>267</v>
      </c>
      <c r="H96" s="51" t="s">
        <v>120</v>
      </c>
      <c r="I96" s="51" t="s">
        <v>103</v>
      </c>
      <c r="O96" s="65"/>
      <c r="P96" s="74">
        <f t="shared" si="18"/>
        <v>5.6120000000000001</v>
      </c>
      <c r="Q96" s="82"/>
      <c r="R96" s="90">
        <f t="shared" si="19"/>
        <v>0</v>
      </c>
    </row>
    <row r="97" spans="2:18" ht="14.25" customHeight="1" x14ac:dyDescent="0.25">
      <c r="B97" s="35" t="s">
        <v>123</v>
      </c>
      <c r="C97" s="49">
        <v>2032</v>
      </c>
      <c r="D97" s="50" t="s">
        <v>19</v>
      </c>
      <c r="E97" s="9">
        <v>196</v>
      </c>
      <c r="F97" s="5" t="s">
        <v>124</v>
      </c>
      <c r="G97" s="7" t="s">
        <v>266</v>
      </c>
      <c r="H97" s="51" t="s">
        <v>99</v>
      </c>
      <c r="I97" s="51" t="s">
        <v>125</v>
      </c>
      <c r="O97" s="65"/>
      <c r="P97" s="74">
        <f t="shared" si="18"/>
        <v>0.39827200000000001</v>
      </c>
      <c r="Q97" s="82"/>
      <c r="R97" s="90">
        <f t="shared" si="19"/>
        <v>0</v>
      </c>
    </row>
    <row r="98" spans="2:18" ht="14.25" customHeight="1" x14ac:dyDescent="0.25">
      <c r="B98" s="35" t="s">
        <v>126</v>
      </c>
      <c r="C98" s="49">
        <v>2032</v>
      </c>
      <c r="D98" s="50" t="s">
        <v>19</v>
      </c>
      <c r="E98" s="9">
        <v>196</v>
      </c>
      <c r="F98" s="5" t="s">
        <v>127</v>
      </c>
      <c r="G98" s="7" t="s">
        <v>266</v>
      </c>
      <c r="H98" s="51" t="s">
        <v>99</v>
      </c>
      <c r="I98" s="51" t="s">
        <v>125</v>
      </c>
      <c r="O98" s="65"/>
      <c r="P98" s="74">
        <f>(C98*E98)/1000000</f>
        <v>0.39827200000000001</v>
      </c>
      <c r="Q98" s="82"/>
      <c r="R98" s="90">
        <f t="shared" si="19"/>
        <v>0</v>
      </c>
    </row>
    <row r="99" spans="2:18" ht="14.25" customHeight="1" x14ac:dyDescent="0.25">
      <c r="O99" s="67"/>
      <c r="P99" s="74"/>
      <c r="Q99" s="81"/>
      <c r="R99" s="89"/>
    </row>
    <row r="100" spans="2:18" ht="14.25" customHeight="1" x14ac:dyDescent="0.25">
      <c r="B100" s="55" t="s">
        <v>226</v>
      </c>
      <c r="C100" s="56"/>
      <c r="D100" s="57"/>
      <c r="E100" s="58"/>
      <c r="F100" s="59"/>
      <c r="G100" s="59"/>
      <c r="H100" s="60"/>
      <c r="I100" s="60"/>
      <c r="J100" s="60"/>
      <c r="K100" s="60"/>
      <c r="L100" s="60"/>
      <c r="M100" s="60"/>
      <c r="N100" s="60"/>
      <c r="O100" s="60"/>
      <c r="P100" s="60"/>
      <c r="Q100" s="60"/>
      <c r="R100" s="119"/>
    </row>
    <row r="101" spans="2:18" ht="14.25" customHeight="1" x14ac:dyDescent="0.25">
      <c r="B101" s="35" t="s">
        <v>128</v>
      </c>
      <c r="C101" s="49">
        <v>210</v>
      </c>
      <c r="D101" s="50" t="s">
        <v>19</v>
      </c>
      <c r="E101" s="9">
        <v>210</v>
      </c>
      <c r="F101" s="5" t="s">
        <v>129</v>
      </c>
      <c r="G101" s="7" t="s">
        <v>264</v>
      </c>
      <c r="H101" s="51" t="s">
        <v>130</v>
      </c>
      <c r="I101" s="141" t="s">
        <v>234</v>
      </c>
      <c r="O101" s="65"/>
      <c r="P101" s="140">
        <f>(C101*E101)/1000000</f>
        <v>4.41E-2</v>
      </c>
      <c r="Q101" s="82"/>
      <c r="R101" s="90">
        <f>P101*Q101</f>
        <v>0</v>
      </c>
    </row>
    <row r="102" spans="2:18" ht="14.25" customHeight="1" x14ac:dyDescent="0.25">
      <c r="J102" s="51"/>
      <c r="K102" s="51"/>
      <c r="L102" s="51"/>
      <c r="M102" s="51"/>
      <c r="N102" s="51"/>
      <c r="O102" s="51"/>
      <c r="P102" s="51"/>
      <c r="Q102" s="51"/>
      <c r="R102" s="116"/>
    </row>
    <row r="103" spans="2:18" ht="22.05" customHeight="1" x14ac:dyDescent="0.25">
      <c r="B103" s="41" t="s">
        <v>131</v>
      </c>
      <c r="C103" s="42"/>
      <c r="D103" s="42"/>
      <c r="E103" s="42"/>
      <c r="F103" s="61"/>
      <c r="G103" s="43"/>
      <c r="H103" s="43"/>
      <c r="I103" s="43"/>
      <c r="J103" s="43"/>
      <c r="K103" s="43"/>
      <c r="L103" s="43"/>
      <c r="M103" s="43"/>
      <c r="N103" s="43"/>
      <c r="O103" s="43"/>
      <c r="P103" s="43"/>
      <c r="Q103" s="43"/>
      <c r="R103" s="118"/>
    </row>
    <row r="104" spans="2:18" ht="14.25" customHeight="1" x14ac:dyDescent="0.25">
      <c r="B104" s="37" t="s">
        <v>227</v>
      </c>
      <c r="C104" s="38"/>
      <c r="D104" s="38"/>
      <c r="E104" s="38"/>
      <c r="F104" s="39"/>
      <c r="G104" s="39"/>
      <c r="H104" s="39"/>
      <c r="I104" s="39"/>
      <c r="J104" s="39"/>
      <c r="K104" s="39"/>
      <c r="L104" s="39"/>
      <c r="M104" s="39"/>
      <c r="N104" s="39"/>
      <c r="O104" s="39"/>
      <c r="P104" s="39"/>
      <c r="Q104" s="39"/>
      <c r="R104" s="117"/>
    </row>
    <row r="105" spans="2:18" ht="26.4" x14ac:dyDescent="0.25">
      <c r="B105" s="35" t="s">
        <v>132</v>
      </c>
      <c r="C105" s="3">
        <v>4000</v>
      </c>
      <c r="D105" s="3" t="s">
        <v>19</v>
      </c>
      <c r="E105" s="3">
        <v>4000</v>
      </c>
      <c r="F105" s="5" t="s">
        <v>27</v>
      </c>
      <c r="G105" s="5" t="s">
        <v>28</v>
      </c>
      <c r="H105" s="5" t="s">
        <v>265</v>
      </c>
      <c r="I105" s="7" t="s">
        <v>195</v>
      </c>
      <c r="M105" s="36"/>
      <c r="O105" s="65"/>
      <c r="P105" s="74">
        <f t="shared" ref="P105:P112" si="20">(C105*E105)/1000000</f>
        <v>16</v>
      </c>
      <c r="Q105" s="147"/>
      <c r="R105" s="90" t="s">
        <v>270</v>
      </c>
    </row>
    <row r="106" spans="2:18" ht="26.4" x14ac:dyDescent="0.25">
      <c r="B106" s="35" t="s">
        <v>133</v>
      </c>
      <c r="C106" s="3">
        <v>4000</v>
      </c>
      <c r="D106" s="3" t="s">
        <v>19</v>
      </c>
      <c r="E106" s="3">
        <v>4000</v>
      </c>
      <c r="F106" s="5" t="s">
        <v>31</v>
      </c>
      <c r="G106" s="5" t="s">
        <v>28</v>
      </c>
      <c r="H106" s="5" t="s">
        <v>265</v>
      </c>
      <c r="I106" s="7" t="s">
        <v>195</v>
      </c>
      <c r="M106" s="36"/>
      <c r="O106" s="65"/>
      <c r="P106" s="74">
        <f t="shared" si="20"/>
        <v>16</v>
      </c>
      <c r="Q106" s="147"/>
      <c r="R106" s="90" t="s">
        <v>270</v>
      </c>
    </row>
    <row r="107" spans="2:18" ht="26.4" x14ac:dyDescent="0.25">
      <c r="B107" s="35" t="s">
        <v>134</v>
      </c>
      <c r="C107" s="3">
        <v>4000</v>
      </c>
      <c r="D107" s="3" t="s">
        <v>19</v>
      </c>
      <c r="E107" s="3">
        <v>5200</v>
      </c>
      <c r="F107" s="5" t="s">
        <v>135</v>
      </c>
      <c r="G107" s="5" t="s">
        <v>28</v>
      </c>
      <c r="H107" s="5" t="s">
        <v>265</v>
      </c>
      <c r="I107" s="7" t="s">
        <v>195</v>
      </c>
      <c r="M107" s="36"/>
      <c r="O107" s="65"/>
      <c r="P107" s="74">
        <f t="shared" si="20"/>
        <v>20.8</v>
      </c>
      <c r="Q107" s="147"/>
      <c r="R107" s="90" t="s">
        <v>270</v>
      </c>
    </row>
    <row r="108" spans="2:18" ht="26.4" x14ac:dyDescent="0.25">
      <c r="B108" s="35" t="s">
        <v>136</v>
      </c>
      <c r="C108" s="3">
        <v>4000</v>
      </c>
      <c r="D108" s="3" t="s">
        <v>19</v>
      </c>
      <c r="E108" s="3">
        <v>5200</v>
      </c>
      <c r="F108" s="5" t="s">
        <v>135</v>
      </c>
      <c r="G108" s="5" t="s">
        <v>28</v>
      </c>
      <c r="H108" s="5" t="s">
        <v>265</v>
      </c>
      <c r="I108" s="7" t="s">
        <v>195</v>
      </c>
      <c r="M108" s="36"/>
      <c r="O108" s="65"/>
      <c r="P108" s="74">
        <f t="shared" si="20"/>
        <v>20.8</v>
      </c>
      <c r="Q108" s="147"/>
      <c r="R108" s="90" t="s">
        <v>270</v>
      </c>
    </row>
    <row r="109" spans="2:18" ht="26.4" x14ac:dyDescent="0.25">
      <c r="B109" s="35" t="s">
        <v>137</v>
      </c>
      <c r="C109" s="3">
        <v>4000</v>
      </c>
      <c r="D109" s="3" t="s">
        <v>19</v>
      </c>
      <c r="E109" s="3">
        <v>5200</v>
      </c>
      <c r="F109" s="5" t="s">
        <v>135</v>
      </c>
      <c r="G109" s="5" t="s">
        <v>28</v>
      </c>
      <c r="H109" s="5" t="s">
        <v>265</v>
      </c>
      <c r="I109" s="7" t="s">
        <v>195</v>
      </c>
      <c r="M109" s="36"/>
      <c r="O109" s="65"/>
      <c r="P109" s="74">
        <f t="shared" si="20"/>
        <v>20.8</v>
      </c>
      <c r="Q109" s="147"/>
      <c r="R109" s="90" t="s">
        <v>270</v>
      </c>
    </row>
    <row r="110" spans="2:18" ht="26.4" x14ac:dyDescent="0.25">
      <c r="B110" s="35" t="s">
        <v>138</v>
      </c>
      <c r="C110" s="3">
        <v>4000</v>
      </c>
      <c r="D110" s="3" t="s">
        <v>19</v>
      </c>
      <c r="E110" s="3">
        <v>5200</v>
      </c>
      <c r="F110" s="5" t="s">
        <v>135</v>
      </c>
      <c r="G110" s="5" t="s">
        <v>28</v>
      </c>
      <c r="H110" s="5" t="s">
        <v>265</v>
      </c>
      <c r="I110" s="7" t="s">
        <v>195</v>
      </c>
      <c r="M110" s="36"/>
      <c r="O110" s="65"/>
      <c r="P110" s="74">
        <f t="shared" si="20"/>
        <v>20.8</v>
      </c>
      <c r="Q110" s="147"/>
      <c r="R110" s="90" t="s">
        <v>270</v>
      </c>
    </row>
    <row r="111" spans="2:18" ht="26.4" x14ac:dyDescent="0.25">
      <c r="B111" s="35" t="s">
        <v>139</v>
      </c>
      <c r="C111" s="3">
        <v>4000</v>
      </c>
      <c r="D111" s="3" t="s">
        <v>19</v>
      </c>
      <c r="E111" s="3">
        <v>5200</v>
      </c>
      <c r="F111" s="5" t="s">
        <v>135</v>
      </c>
      <c r="G111" s="5" t="s">
        <v>28</v>
      </c>
      <c r="H111" s="5" t="s">
        <v>265</v>
      </c>
      <c r="I111" s="7" t="s">
        <v>195</v>
      </c>
      <c r="M111" s="36"/>
      <c r="O111" s="65"/>
      <c r="P111" s="74">
        <f t="shared" si="20"/>
        <v>20.8</v>
      </c>
      <c r="Q111" s="147"/>
      <c r="R111" s="90" t="s">
        <v>270</v>
      </c>
    </row>
    <row r="112" spans="2:18" ht="26.4" x14ac:dyDescent="0.25">
      <c r="B112" s="35" t="s">
        <v>140</v>
      </c>
      <c r="C112" s="3">
        <v>4000</v>
      </c>
      <c r="D112" s="3" t="s">
        <v>19</v>
      </c>
      <c r="E112" s="3">
        <v>5200</v>
      </c>
      <c r="F112" s="5" t="s">
        <v>135</v>
      </c>
      <c r="G112" s="5" t="s">
        <v>28</v>
      </c>
      <c r="H112" s="5" t="s">
        <v>265</v>
      </c>
      <c r="I112" s="7" t="s">
        <v>195</v>
      </c>
      <c r="M112" s="36"/>
      <c r="O112" s="65"/>
      <c r="P112" s="74">
        <f t="shared" si="20"/>
        <v>20.8</v>
      </c>
      <c r="Q112" s="147"/>
      <c r="R112" s="90" t="s">
        <v>270</v>
      </c>
    </row>
    <row r="113" spans="1:19" s="94" customFormat="1" ht="14.25" customHeight="1" x14ac:dyDescent="0.25">
      <c r="A113" s="93"/>
      <c r="B113" s="6"/>
      <c r="C113" s="4"/>
      <c r="D113" s="4"/>
      <c r="E113" s="4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120"/>
      <c r="S113" s="12"/>
    </row>
    <row r="114" spans="1:19" ht="14.25" customHeight="1" x14ac:dyDescent="0.25">
      <c r="B114" s="37" t="s">
        <v>228</v>
      </c>
      <c r="C114" s="38"/>
      <c r="D114" s="38"/>
      <c r="E114" s="38"/>
      <c r="F114" s="39"/>
      <c r="G114" s="39"/>
      <c r="H114" s="39"/>
      <c r="I114" s="39"/>
      <c r="J114" s="39"/>
      <c r="K114" s="39"/>
      <c r="L114" s="39"/>
      <c r="M114" s="39"/>
      <c r="N114" s="39"/>
      <c r="O114" s="39"/>
      <c r="P114" s="39"/>
      <c r="Q114" s="39"/>
      <c r="R114" s="117"/>
    </row>
    <row r="115" spans="1:19" ht="30" customHeight="1" x14ac:dyDescent="0.25">
      <c r="B115" s="35" t="s">
        <v>141</v>
      </c>
      <c r="C115" s="3">
        <v>997</v>
      </c>
      <c r="D115" s="3" t="s">
        <v>19</v>
      </c>
      <c r="E115" s="3">
        <v>2296</v>
      </c>
      <c r="F115" s="5" t="s">
        <v>50</v>
      </c>
      <c r="G115" s="7" t="s">
        <v>266</v>
      </c>
      <c r="H115" s="5" t="s">
        <v>51</v>
      </c>
      <c r="I115" s="5" t="s">
        <v>196</v>
      </c>
      <c r="O115" s="65"/>
      <c r="P115" s="74">
        <f>(C115*E115)/1000000</f>
        <v>2.2891119999999998</v>
      </c>
      <c r="Q115" s="82"/>
      <c r="R115" s="90">
        <f>P115*Q115</f>
        <v>0</v>
      </c>
    </row>
    <row r="116" spans="1:19" ht="28.5" customHeight="1" x14ac:dyDescent="0.25">
      <c r="B116" s="35" t="s">
        <v>142</v>
      </c>
      <c r="C116" s="3">
        <v>997</v>
      </c>
      <c r="D116" s="3" t="s">
        <v>19</v>
      </c>
      <c r="E116" s="3">
        <v>2296</v>
      </c>
      <c r="F116" s="5" t="s">
        <v>53</v>
      </c>
      <c r="G116" s="7" t="s">
        <v>266</v>
      </c>
      <c r="H116" s="5" t="s">
        <v>51</v>
      </c>
      <c r="I116" s="5" t="s">
        <v>196</v>
      </c>
      <c r="O116" s="65"/>
      <c r="P116" s="74">
        <f t="shared" ref="P116:P120" si="21">(C116*E116)/1000000</f>
        <v>2.2891119999999998</v>
      </c>
      <c r="Q116" s="82"/>
      <c r="R116" s="90">
        <f t="shared" ref="R116:R120" si="22">P116*Q116</f>
        <v>0</v>
      </c>
    </row>
    <row r="117" spans="1:19" ht="27" customHeight="1" x14ac:dyDescent="0.25">
      <c r="B117" s="35" t="s">
        <v>143</v>
      </c>
      <c r="C117" s="3">
        <v>997</v>
      </c>
      <c r="D117" s="3" t="s">
        <v>19</v>
      </c>
      <c r="E117" s="3">
        <v>2296</v>
      </c>
      <c r="F117" s="5" t="s">
        <v>55</v>
      </c>
      <c r="G117" s="7" t="s">
        <v>266</v>
      </c>
      <c r="H117" s="5" t="s">
        <v>51</v>
      </c>
      <c r="I117" s="5" t="s">
        <v>196</v>
      </c>
      <c r="O117" s="65"/>
      <c r="P117" s="74">
        <f t="shared" si="21"/>
        <v>2.2891119999999998</v>
      </c>
      <c r="Q117" s="82"/>
      <c r="R117" s="90">
        <f t="shared" si="22"/>
        <v>0</v>
      </c>
    </row>
    <row r="118" spans="1:19" ht="27" customHeight="1" x14ac:dyDescent="0.25">
      <c r="B118" s="35" t="s">
        <v>144</v>
      </c>
      <c r="C118" s="3">
        <v>997</v>
      </c>
      <c r="D118" s="3" t="s">
        <v>19</v>
      </c>
      <c r="E118" s="3">
        <v>2296</v>
      </c>
      <c r="F118" s="5" t="s">
        <v>57</v>
      </c>
      <c r="G118" s="7" t="s">
        <v>266</v>
      </c>
      <c r="H118" s="5" t="s">
        <v>51</v>
      </c>
      <c r="I118" s="5" t="s">
        <v>196</v>
      </c>
      <c r="O118" s="65"/>
      <c r="P118" s="74">
        <f t="shared" si="21"/>
        <v>2.2891119999999998</v>
      </c>
      <c r="Q118" s="82"/>
      <c r="R118" s="90">
        <f t="shared" si="22"/>
        <v>0</v>
      </c>
    </row>
    <row r="119" spans="1:19" ht="25.5" customHeight="1" x14ac:dyDescent="0.25">
      <c r="B119" s="35" t="s">
        <v>235</v>
      </c>
      <c r="C119" s="3">
        <v>997</v>
      </c>
      <c r="D119" s="3" t="s">
        <v>19</v>
      </c>
      <c r="E119" s="3">
        <v>2296</v>
      </c>
      <c r="F119" s="5" t="s">
        <v>59</v>
      </c>
      <c r="G119" s="7" t="s">
        <v>266</v>
      </c>
      <c r="H119" s="5" t="s">
        <v>51</v>
      </c>
      <c r="I119" s="5" t="s">
        <v>196</v>
      </c>
      <c r="O119" s="65"/>
      <c r="P119" s="74">
        <f t="shared" si="21"/>
        <v>2.2891119999999998</v>
      </c>
      <c r="Q119" s="82"/>
      <c r="R119" s="90">
        <f t="shared" si="22"/>
        <v>0</v>
      </c>
    </row>
    <row r="120" spans="1:19" ht="25.5" customHeight="1" x14ac:dyDescent="0.25">
      <c r="B120" s="35" t="s">
        <v>236</v>
      </c>
      <c r="C120" s="3">
        <v>997</v>
      </c>
      <c r="D120" s="3" t="s">
        <v>19</v>
      </c>
      <c r="E120" s="3">
        <v>2296</v>
      </c>
      <c r="F120" s="5" t="s">
        <v>61</v>
      </c>
      <c r="G120" s="7" t="s">
        <v>266</v>
      </c>
      <c r="H120" s="5" t="s">
        <v>51</v>
      </c>
      <c r="I120" s="5" t="s">
        <v>196</v>
      </c>
      <c r="O120" s="65"/>
      <c r="P120" s="74">
        <f t="shared" si="21"/>
        <v>2.2891119999999998</v>
      </c>
      <c r="Q120" s="82"/>
      <c r="R120" s="90">
        <f t="shared" si="22"/>
        <v>0</v>
      </c>
    </row>
    <row r="121" spans="1:19" ht="14.25" customHeight="1" x14ac:dyDescent="0.25">
      <c r="C121" s="3"/>
      <c r="D121" s="3"/>
      <c r="E121" s="3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116"/>
    </row>
    <row r="122" spans="1:19" ht="14.25" customHeight="1" x14ac:dyDescent="0.25">
      <c r="B122" s="37" t="s">
        <v>229</v>
      </c>
      <c r="C122" s="38"/>
      <c r="D122" s="38"/>
      <c r="E122" s="38"/>
      <c r="F122" s="39"/>
      <c r="G122" s="39"/>
      <c r="H122" s="39"/>
      <c r="I122" s="39"/>
      <c r="J122" s="39"/>
      <c r="K122" s="39"/>
      <c r="L122" s="39"/>
      <c r="M122" s="39"/>
      <c r="N122" s="39"/>
      <c r="O122" s="39"/>
      <c r="P122" s="39"/>
      <c r="Q122" s="39"/>
      <c r="R122" s="117"/>
    </row>
    <row r="123" spans="1:19" ht="37.049999999999997" customHeight="1" x14ac:dyDescent="0.25">
      <c r="B123" s="35" t="s">
        <v>145</v>
      </c>
      <c r="C123" s="3">
        <v>2498</v>
      </c>
      <c r="D123" s="3" t="s">
        <v>19</v>
      </c>
      <c r="E123" s="3">
        <v>428</v>
      </c>
      <c r="F123" s="5" t="s">
        <v>146</v>
      </c>
      <c r="G123" s="7" t="s">
        <v>266</v>
      </c>
      <c r="H123" s="5" t="s">
        <v>35</v>
      </c>
      <c r="I123" s="7" t="s">
        <v>247</v>
      </c>
      <c r="O123" s="65"/>
      <c r="P123" s="74">
        <f>(C123*E123)/1000000</f>
        <v>1.0691440000000001</v>
      </c>
      <c r="Q123" s="82"/>
      <c r="R123" s="90">
        <f>P123*Q123</f>
        <v>0</v>
      </c>
    </row>
    <row r="124" spans="1:19" ht="41.25" customHeight="1" x14ac:dyDescent="0.25">
      <c r="B124" s="35" t="s">
        <v>147</v>
      </c>
      <c r="C124" s="3">
        <v>2098</v>
      </c>
      <c r="D124" s="3" t="s">
        <v>19</v>
      </c>
      <c r="E124" s="3">
        <v>428</v>
      </c>
      <c r="F124" s="5" t="s">
        <v>148</v>
      </c>
      <c r="G124" s="7" t="s">
        <v>266</v>
      </c>
      <c r="H124" s="5" t="s">
        <v>35</v>
      </c>
      <c r="I124" s="5" t="s">
        <v>193</v>
      </c>
      <c r="O124" s="65"/>
      <c r="P124" s="74">
        <f t="shared" ref="P124:P128" si="23">(C124*E124)/1000000</f>
        <v>0.89794399999999996</v>
      </c>
      <c r="Q124" s="82"/>
      <c r="R124" s="90">
        <f t="shared" ref="R124:R128" si="24">P124*Q124</f>
        <v>0</v>
      </c>
    </row>
    <row r="125" spans="1:19" ht="41.25" customHeight="1" x14ac:dyDescent="0.25">
      <c r="B125" s="35" t="s">
        <v>149</v>
      </c>
      <c r="C125" s="3">
        <v>2098</v>
      </c>
      <c r="D125" s="3" t="s">
        <v>19</v>
      </c>
      <c r="E125" s="3">
        <v>428</v>
      </c>
      <c r="F125" s="5" t="s">
        <v>37</v>
      </c>
      <c r="G125" s="7" t="s">
        <v>266</v>
      </c>
      <c r="H125" s="5" t="s">
        <v>35</v>
      </c>
      <c r="I125" s="5" t="s">
        <v>193</v>
      </c>
      <c r="O125" s="65"/>
      <c r="P125" s="74">
        <f t="shared" si="23"/>
        <v>0.89794399999999996</v>
      </c>
      <c r="Q125" s="82"/>
      <c r="R125" s="90">
        <f t="shared" si="24"/>
        <v>0</v>
      </c>
    </row>
    <row r="126" spans="1:19" ht="41.25" customHeight="1" x14ac:dyDescent="0.25">
      <c r="B126" s="35" t="s">
        <v>150</v>
      </c>
      <c r="C126" s="3">
        <v>2098</v>
      </c>
      <c r="D126" s="3" t="s">
        <v>19</v>
      </c>
      <c r="E126" s="3">
        <v>428</v>
      </c>
      <c r="F126" s="5" t="s">
        <v>151</v>
      </c>
      <c r="G126" s="7" t="s">
        <v>266</v>
      </c>
      <c r="H126" s="5" t="s">
        <v>35</v>
      </c>
      <c r="I126" s="5" t="s">
        <v>193</v>
      </c>
      <c r="O126" s="65"/>
      <c r="P126" s="74">
        <f t="shared" si="23"/>
        <v>0.89794399999999996</v>
      </c>
      <c r="Q126" s="82"/>
      <c r="R126" s="90">
        <f t="shared" si="24"/>
        <v>0</v>
      </c>
    </row>
    <row r="127" spans="1:19" ht="41.25" customHeight="1" x14ac:dyDescent="0.25">
      <c r="B127" s="35" t="s">
        <v>152</v>
      </c>
      <c r="C127" s="3">
        <v>2098</v>
      </c>
      <c r="D127" s="3" t="s">
        <v>19</v>
      </c>
      <c r="E127" s="3">
        <v>428</v>
      </c>
      <c r="F127" s="5" t="s">
        <v>208</v>
      </c>
      <c r="G127" s="7" t="s">
        <v>266</v>
      </c>
      <c r="H127" s="5" t="s">
        <v>35</v>
      </c>
      <c r="I127" s="5" t="s">
        <v>193</v>
      </c>
      <c r="O127" s="65"/>
      <c r="P127" s="74">
        <f t="shared" si="23"/>
        <v>0.89794399999999996</v>
      </c>
      <c r="Q127" s="82"/>
      <c r="R127" s="90">
        <f t="shared" si="24"/>
        <v>0</v>
      </c>
    </row>
    <row r="128" spans="1:19" ht="41.25" customHeight="1" x14ac:dyDescent="0.25">
      <c r="B128" s="35" t="s">
        <v>153</v>
      </c>
      <c r="C128" s="3">
        <v>2098</v>
      </c>
      <c r="D128" s="3" t="s">
        <v>19</v>
      </c>
      <c r="E128" s="3">
        <v>428</v>
      </c>
      <c r="F128" s="5" t="s">
        <v>154</v>
      </c>
      <c r="G128" s="7" t="s">
        <v>266</v>
      </c>
      <c r="H128" s="5" t="s">
        <v>35</v>
      </c>
      <c r="I128" s="5" t="s">
        <v>193</v>
      </c>
      <c r="O128" s="65"/>
      <c r="P128" s="74">
        <f t="shared" si="23"/>
        <v>0.89794399999999996</v>
      </c>
      <c r="Q128" s="82"/>
      <c r="R128" s="90">
        <f t="shared" si="24"/>
        <v>0</v>
      </c>
    </row>
    <row r="129" spans="2:18" ht="14.25" customHeight="1" x14ac:dyDescent="0.25">
      <c r="J129" s="51"/>
      <c r="K129" s="51"/>
      <c r="L129" s="51"/>
      <c r="M129" s="51"/>
      <c r="N129" s="51"/>
      <c r="O129" s="51"/>
      <c r="P129" s="51"/>
      <c r="Q129" s="51"/>
      <c r="R129" s="116"/>
    </row>
    <row r="130" spans="2:18" ht="14.25" customHeight="1" x14ac:dyDescent="0.25">
      <c r="B130" s="37" t="s">
        <v>230</v>
      </c>
      <c r="C130" s="38"/>
      <c r="D130" s="38"/>
      <c r="E130" s="38"/>
      <c r="F130" s="39"/>
      <c r="G130" s="39"/>
      <c r="H130" s="39"/>
      <c r="I130" s="39"/>
      <c r="J130" s="39"/>
      <c r="K130" s="39"/>
      <c r="L130" s="39"/>
      <c r="M130" s="39"/>
      <c r="N130" s="39"/>
      <c r="O130" s="39"/>
      <c r="P130" s="39"/>
      <c r="Q130" s="39"/>
      <c r="R130" s="117"/>
    </row>
    <row r="131" spans="2:18" ht="38.25" customHeight="1" x14ac:dyDescent="0.25">
      <c r="B131" s="35" t="s">
        <v>42</v>
      </c>
      <c r="C131" s="3">
        <v>1797</v>
      </c>
      <c r="D131" s="3" t="s">
        <v>19</v>
      </c>
      <c r="E131" s="3">
        <v>428</v>
      </c>
      <c r="F131" s="5" t="s">
        <v>155</v>
      </c>
      <c r="G131" s="7" t="s">
        <v>266</v>
      </c>
      <c r="H131" s="5" t="s">
        <v>35</v>
      </c>
      <c r="I131" s="5" t="s">
        <v>197</v>
      </c>
      <c r="M131" s="36"/>
      <c r="O131" s="65"/>
      <c r="P131" s="74">
        <f t="shared" ref="P131" si="25">(C131*E131)/1000000</f>
        <v>0.76911600000000002</v>
      </c>
      <c r="Q131" s="82"/>
      <c r="R131" s="90">
        <f t="shared" ref="R131" si="26">P131*Q131</f>
        <v>0</v>
      </c>
    </row>
    <row r="132" spans="2:18" ht="14.25" customHeight="1" x14ac:dyDescent="0.25">
      <c r="J132" s="51"/>
      <c r="K132" s="51"/>
      <c r="L132" s="51"/>
      <c r="M132" s="51"/>
      <c r="N132" s="51"/>
      <c r="O132" s="51"/>
      <c r="P132" s="51"/>
      <c r="Q132" s="51"/>
      <c r="R132" s="116"/>
    </row>
    <row r="133" spans="2:18" ht="14.25" customHeight="1" x14ac:dyDescent="0.25">
      <c r="B133" s="37" t="s">
        <v>231</v>
      </c>
      <c r="C133" s="44"/>
      <c r="D133" s="45"/>
      <c r="E133" s="46"/>
      <c r="F133" s="39"/>
      <c r="G133" s="39"/>
      <c r="H133" s="47"/>
      <c r="I133" s="47"/>
      <c r="J133" s="47"/>
      <c r="K133" s="47"/>
      <c r="L133" s="47"/>
      <c r="M133" s="47"/>
      <c r="N133" s="47"/>
      <c r="O133" s="47"/>
      <c r="P133" s="47"/>
      <c r="Q133" s="47"/>
      <c r="R133" s="117"/>
    </row>
    <row r="134" spans="2:18" ht="27" customHeight="1" x14ac:dyDescent="0.25">
      <c r="B134" s="35" t="s">
        <v>156</v>
      </c>
      <c r="C134" s="49">
        <v>1094</v>
      </c>
      <c r="D134" s="50" t="s">
        <v>19</v>
      </c>
      <c r="E134" s="9">
        <v>1911</v>
      </c>
      <c r="F134" s="5" t="s">
        <v>157</v>
      </c>
      <c r="G134" s="5" t="s">
        <v>77</v>
      </c>
      <c r="H134" s="51" t="s">
        <v>78</v>
      </c>
      <c r="I134" s="51" t="s">
        <v>258</v>
      </c>
      <c r="O134" s="65"/>
      <c r="P134" s="74">
        <f t="shared" ref="P134:P142" si="27">(C134*E134)/1000000</f>
        <v>2.0906340000000001</v>
      </c>
      <c r="Q134" s="82"/>
      <c r="R134" s="90">
        <f t="shared" ref="R134:R142" si="28">P134*Q134</f>
        <v>0</v>
      </c>
    </row>
    <row r="135" spans="2:18" ht="27" customHeight="1" x14ac:dyDescent="0.25">
      <c r="B135" s="35" t="s">
        <v>158</v>
      </c>
      <c r="C135" s="49">
        <v>1094</v>
      </c>
      <c r="D135" s="50" t="s">
        <v>19</v>
      </c>
      <c r="E135" s="9">
        <v>1911</v>
      </c>
      <c r="F135" s="5" t="s">
        <v>159</v>
      </c>
      <c r="G135" s="5" t="s">
        <v>77</v>
      </c>
      <c r="H135" s="51" t="s">
        <v>78</v>
      </c>
      <c r="I135" s="51" t="s">
        <v>258</v>
      </c>
      <c r="O135" s="65"/>
      <c r="P135" s="74">
        <f t="shared" si="27"/>
        <v>2.0906340000000001</v>
      </c>
      <c r="Q135" s="82"/>
      <c r="R135" s="90">
        <f t="shared" si="28"/>
        <v>0</v>
      </c>
    </row>
    <row r="136" spans="2:18" ht="30" customHeight="1" x14ac:dyDescent="0.25">
      <c r="B136" s="35" t="s">
        <v>160</v>
      </c>
      <c r="C136" s="49">
        <v>1096</v>
      </c>
      <c r="D136" s="50" t="s">
        <v>82</v>
      </c>
      <c r="E136" s="9">
        <v>196</v>
      </c>
      <c r="F136" s="5" t="s">
        <v>161</v>
      </c>
      <c r="G136" s="5" t="s">
        <v>162</v>
      </c>
      <c r="H136" s="5" t="s">
        <v>35</v>
      </c>
      <c r="I136" s="51" t="s">
        <v>257</v>
      </c>
      <c r="O136" s="65"/>
      <c r="P136" s="74">
        <f t="shared" si="27"/>
        <v>0.21481600000000001</v>
      </c>
      <c r="Q136" s="82"/>
      <c r="R136" s="90">
        <f t="shared" si="28"/>
        <v>0</v>
      </c>
    </row>
    <row r="137" spans="2:18" ht="27" customHeight="1" x14ac:dyDescent="0.25">
      <c r="B137" s="35" t="s">
        <v>163</v>
      </c>
      <c r="C137" s="49">
        <v>1094</v>
      </c>
      <c r="D137" s="50" t="s">
        <v>19</v>
      </c>
      <c r="E137" s="9">
        <v>1911</v>
      </c>
      <c r="F137" s="5" t="s">
        <v>164</v>
      </c>
      <c r="G137" s="5" t="s">
        <v>77</v>
      </c>
      <c r="H137" s="51" t="s">
        <v>78</v>
      </c>
      <c r="I137" s="51" t="s">
        <v>258</v>
      </c>
      <c r="O137" s="65"/>
      <c r="P137" s="74">
        <f t="shared" si="27"/>
        <v>2.0906340000000001</v>
      </c>
      <c r="Q137" s="82"/>
      <c r="R137" s="90">
        <f t="shared" si="28"/>
        <v>0</v>
      </c>
    </row>
    <row r="138" spans="2:18" ht="28.5" customHeight="1" x14ac:dyDescent="0.25">
      <c r="B138" s="35" t="s">
        <v>165</v>
      </c>
      <c r="C138" s="49">
        <v>1094</v>
      </c>
      <c r="D138" s="50" t="s">
        <v>19</v>
      </c>
      <c r="E138" s="9">
        <v>1911</v>
      </c>
      <c r="F138" s="5" t="s">
        <v>166</v>
      </c>
      <c r="G138" s="5" t="s">
        <v>77</v>
      </c>
      <c r="H138" s="51" t="s">
        <v>78</v>
      </c>
      <c r="I138" s="51" t="s">
        <v>258</v>
      </c>
      <c r="O138" s="65"/>
      <c r="P138" s="74">
        <f t="shared" si="27"/>
        <v>2.0906340000000001</v>
      </c>
      <c r="Q138" s="82"/>
      <c r="R138" s="90">
        <f t="shared" si="28"/>
        <v>0</v>
      </c>
    </row>
    <row r="139" spans="2:18" ht="28.5" customHeight="1" x14ac:dyDescent="0.25">
      <c r="B139" s="35" t="s">
        <v>167</v>
      </c>
      <c r="C139" s="49">
        <v>1096</v>
      </c>
      <c r="D139" s="50" t="s">
        <v>82</v>
      </c>
      <c r="E139" s="9">
        <v>196</v>
      </c>
      <c r="F139" s="5" t="s">
        <v>168</v>
      </c>
      <c r="G139" s="5" t="s">
        <v>162</v>
      </c>
      <c r="H139" s="5" t="s">
        <v>35</v>
      </c>
      <c r="I139" s="51" t="s">
        <v>257</v>
      </c>
      <c r="O139" s="65"/>
      <c r="P139" s="74">
        <f t="shared" si="27"/>
        <v>0.21481600000000001</v>
      </c>
      <c r="Q139" s="82"/>
      <c r="R139" s="90">
        <f t="shared" si="28"/>
        <v>0</v>
      </c>
    </row>
    <row r="140" spans="2:18" ht="39" customHeight="1" x14ac:dyDescent="0.25">
      <c r="B140" s="35" t="s">
        <v>169</v>
      </c>
      <c r="C140" s="49">
        <v>763</v>
      </c>
      <c r="D140" s="50" t="s">
        <v>19</v>
      </c>
      <c r="E140" s="9">
        <v>1681</v>
      </c>
      <c r="F140" s="5" t="s">
        <v>76</v>
      </c>
      <c r="G140" s="5" t="s">
        <v>77</v>
      </c>
      <c r="H140" s="51" t="s">
        <v>78</v>
      </c>
      <c r="I140" s="51" t="s">
        <v>259</v>
      </c>
      <c r="O140" s="65"/>
      <c r="P140" s="74">
        <f t="shared" si="27"/>
        <v>1.2826029999999999</v>
      </c>
      <c r="Q140" s="82"/>
      <c r="R140" s="90">
        <f t="shared" si="28"/>
        <v>0</v>
      </c>
    </row>
    <row r="141" spans="2:18" ht="42" customHeight="1" x14ac:dyDescent="0.25">
      <c r="B141" s="35" t="s">
        <v>170</v>
      </c>
      <c r="C141" s="49">
        <v>763</v>
      </c>
      <c r="D141" s="50" t="s">
        <v>19</v>
      </c>
      <c r="E141" s="9">
        <v>1681</v>
      </c>
      <c r="F141" s="5" t="s">
        <v>80</v>
      </c>
      <c r="G141" s="5" t="s">
        <v>77</v>
      </c>
      <c r="H141" s="51" t="s">
        <v>78</v>
      </c>
      <c r="I141" s="51" t="s">
        <v>259</v>
      </c>
      <c r="O141" s="65"/>
      <c r="P141" s="74">
        <f t="shared" si="27"/>
        <v>1.2826029999999999</v>
      </c>
      <c r="Q141" s="82"/>
      <c r="R141" s="90">
        <f t="shared" si="28"/>
        <v>0</v>
      </c>
    </row>
    <row r="142" spans="2:18" ht="28.5" customHeight="1" x14ac:dyDescent="0.25">
      <c r="B142" s="35" t="s">
        <v>171</v>
      </c>
      <c r="C142" s="49">
        <v>766</v>
      </c>
      <c r="D142" s="50" t="s">
        <v>82</v>
      </c>
      <c r="E142" s="9">
        <v>196</v>
      </c>
      <c r="F142" s="5" t="s">
        <v>83</v>
      </c>
      <c r="G142" s="5" t="s">
        <v>162</v>
      </c>
      <c r="H142" s="5" t="s">
        <v>35</v>
      </c>
      <c r="I142" s="51" t="s">
        <v>260</v>
      </c>
      <c r="O142" s="65"/>
      <c r="P142" s="74">
        <f t="shared" si="27"/>
        <v>0.15013599999999999</v>
      </c>
      <c r="Q142" s="82"/>
      <c r="R142" s="90">
        <f t="shared" si="28"/>
        <v>0</v>
      </c>
    </row>
    <row r="143" spans="2:18" ht="14.25" customHeight="1" x14ac:dyDescent="0.25"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116"/>
    </row>
    <row r="144" spans="2:18" ht="14.25" customHeight="1" x14ac:dyDescent="0.25">
      <c r="B144" s="37" t="s">
        <v>232</v>
      </c>
      <c r="C144" s="44"/>
      <c r="D144" s="45"/>
      <c r="E144" s="46"/>
      <c r="F144" s="39"/>
      <c r="G144" s="39"/>
      <c r="H144" s="47"/>
      <c r="I144" s="47"/>
      <c r="J144" s="47"/>
      <c r="K144" s="47"/>
      <c r="L144" s="47"/>
      <c r="M144" s="47"/>
      <c r="N144" s="47"/>
      <c r="O144" s="47"/>
      <c r="P144" s="47"/>
      <c r="Q144" s="47"/>
      <c r="R144" s="117"/>
    </row>
    <row r="145" spans="2:18" ht="14.25" customHeight="1" x14ac:dyDescent="0.25">
      <c r="B145" s="35" t="s">
        <v>172</v>
      </c>
      <c r="C145" s="49">
        <v>1200</v>
      </c>
      <c r="D145" s="50" t="s">
        <v>19</v>
      </c>
      <c r="E145" s="9">
        <v>2400</v>
      </c>
      <c r="F145" s="5" t="s">
        <v>98</v>
      </c>
      <c r="G145" s="7" t="s">
        <v>264</v>
      </c>
      <c r="H145" s="51" t="s">
        <v>99</v>
      </c>
      <c r="I145" s="51" t="s">
        <v>100</v>
      </c>
      <c r="O145" s="65"/>
      <c r="P145" s="74">
        <f t="shared" ref="P145:P151" si="29">(C145*E145)/1000000</f>
        <v>2.88</v>
      </c>
      <c r="Q145" s="82"/>
      <c r="R145" s="90">
        <f t="shared" ref="R145:R146" si="30">P145*Q145</f>
        <v>0</v>
      </c>
    </row>
    <row r="146" spans="2:18" ht="25.8" customHeight="1" x14ac:dyDescent="0.25">
      <c r="B146" s="35" t="s">
        <v>173</v>
      </c>
      <c r="C146" s="49">
        <v>3400</v>
      </c>
      <c r="D146" s="50" t="s">
        <v>19</v>
      </c>
      <c r="E146" s="9">
        <v>2400</v>
      </c>
      <c r="F146" s="5" t="s">
        <v>109</v>
      </c>
      <c r="G146" s="54" t="s">
        <v>267</v>
      </c>
      <c r="H146" s="51" t="s">
        <v>120</v>
      </c>
      <c r="I146" s="51" t="s">
        <v>174</v>
      </c>
      <c r="O146" s="65"/>
      <c r="P146" s="74">
        <f t="shared" si="29"/>
        <v>8.16</v>
      </c>
      <c r="Q146" s="82"/>
      <c r="R146" s="90">
        <f t="shared" si="30"/>
        <v>0</v>
      </c>
    </row>
    <row r="147" spans="2:18" ht="22.5" customHeight="1" x14ac:dyDescent="0.25">
      <c r="B147" s="35" t="s">
        <v>210</v>
      </c>
      <c r="C147" s="49">
        <v>210</v>
      </c>
      <c r="D147" s="50" t="s">
        <v>19</v>
      </c>
      <c r="E147" s="9">
        <v>350</v>
      </c>
      <c r="F147" s="5" t="s">
        <v>110</v>
      </c>
      <c r="G147" s="7" t="s">
        <v>266</v>
      </c>
      <c r="H147" s="51" t="s">
        <v>99</v>
      </c>
      <c r="I147" s="141" t="s">
        <v>212</v>
      </c>
      <c r="O147" s="65"/>
      <c r="P147" s="74">
        <f t="shared" si="29"/>
        <v>7.3499999999999996E-2</v>
      </c>
      <c r="Q147" s="82"/>
      <c r="R147" s="90">
        <f>(P147*Q147)*2</f>
        <v>0</v>
      </c>
    </row>
    <row r="148" spans="2:18" ht="14.25" customHeight="1" x14ac:dyDescent="0.25">
      <c r="B148" s="35" t="s">
        <v>211</v>
      </c>
      <c r="C148" s="49">
        <v>210</v>
      </c>
      <c r="D148" s="50" t="s">
        <v>19</v>
      </c>
      <c r="E148" s="9">
        <v>350</v>
      </c>
      <c r="F148" s="5" t="s">
        <v>111</v>
      </c>
      <c r="G148" s="7" t="s">
        <v>266</v>
      </c>
      <c r="H148" s="51" t="s">
        <v>99</v>
      </c>
      <c r="I148" s="141" t="s">
        <v>213</v>
      </c>
      <c r="O148" s="65"/>
      <c r="P148" s="74">
        <f t="shared" si="29"/>
        <v>7.3499999999999996E-2</v>
      </c>
      <c r="Q148" s="82"/>
      <c r="R148" s="90">
        <f>(P148*Q148)*2</f>
        <v>0</v>
      </c>
    </row>
    <row r="149" spans="2:18" ht="28.5" customHeight="1" x14ac:dyDescent="0.25">
      <c r="B149" s="35" t="s">
        <v>272</v>
      </c>
      <c r="C149" s="49">
        <v>210</v>
      </c>
      <c r="D149" s="50" t="s">
        <v>19</v>
      </c>
      <c r="E149" s="9">
        <v>350</v>
      </c>
      <c r="F149" s="5" t="s">
        <v>112</v>
      </c>
      <c r="G149" s="7" t="s">
        <v>266</v>
      </c>
      <c r="H149" s="51" t="s">
        <v>99</v>
      </c>
      <c r="I149" s="141" t="s">
        <v>273</v>
      </c>
      <c r="O149" s="65"/>
      <c r="P149" s="74">
        <f t="shared" si="29"/>
        <v>7.3499999999999996E-2</v>
      </c>
      <c r="Q149" s="82"/>
      <c r="R149" s="90">
        <f>(P149*Q149)*4</f>
        <v>0</v>
      </c>
    </row>
    <row r="150" spans="2:18" ht="29.25" customHeight="1" x14ac:dyDescent="0.25">
      <c r="B150" s="35" t="s">
        <v>274</v>
      </c>
      <c r="C150" s="49">
        <v>210</v>
      </c>
      <c r="D150" s="50" t="s">
        <v>19</v>
      </c>
      <c r="E150" s="9">
        <v>350</v>
      </c>
      <c r="F150" s="5" t="s">
        <v>113</v>
      </c>
      <c r="G150" s="7" t="s">
        <v>266</v>
      </c>
      <c r="H150" s="51" t="s">
        <v>99</v>
      </c>
      <c r="I150" s="141" t="s">
        <v>273</v>
      </c>
      <c r="O150" s="65"/>
      <c r="P150" s="74">
        <f t="shared" si="29"/>
        <v>7.3499999999999996E-2</v>
      </c>
      <c r="Q150" s="82"/>
      <c r="R150" s="90">
        <f>(P150*Q150)*4</f>
        <v>0</v>
      </c>
    </row>
    <row r="151" spans="2:18" ht="29.25" customHeight="1" x14ac:dyDescent="0.25">
      <c r="B151" s="35" t="s">
        <v>214</v>
      </c>
      <c r="C151" s="49">
        <v>210</v>
      </c>
      <c r="D151" s="50" t="s">
        <v>19</v>
      </c>
      <c r="E151" s="9">
        <v>350</v>
      </c>
      <c r="F151" s="5" t="s">
        <v>175</v>
      </c>
      <c r="G151" s="7" t="s">
        <v>266</v>
      </c>
      <c r="H151" s="51" t="s">
        <v>99</v>
      </c>
      <c r="I151" s="141" t="s">
        <v>215</v>
      </c>
      <c r="O151" s="65"/>
      <c r="P151" s="74">
        <f t="shared" si="29"/>
        <v>7.3499999999999996E-2</v>
      </c>
      <c r="Q151" s="82"/>
      <c r="R151" s="90">
        <f>(P151*Q151)*40</f>
        <v>0</v>
      </c>
    </row>
    <row r="152" spans="2:18" ht="14.25" customHeight="1" x14ac:dyDescent="0.25"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116"/>
    </row>
    <row r="153" spans="2:18" ht="14.25" customHeight="1" x14ac:dyDescent="0.25">
      <c r="B153" s="55" t="s">
        <v>233</v>
      </c>
      <c r="C153" s="56"/>
      <c r="D153" s="57"/>
      <c r="E153" s="58"/>
      <c r="F153" s="59"/>
      <c r="G153" s="59"/>
      <c r="H153" s="59"/>
      <c r="I153" s="59"/>
      <c r="J153" s="59"/>
      <c r="K153" s="59"/>
      <c r="L153" s="59"/>
      <c r="M153" s="59"/>
      <c r="N153" s="59"/>
      <c r="O153" s="59"/>
      <c r="P153" s="59"/>
      <c r="Q153" s="59"/>
      <c r="R153" s="119"/>
    </row>
    <row r="154" spans="2:18" ht="14.25" customHeight="1" x14ac:dyDescent="0.25">
      <c r="B154" s="35" t="s">
        <v>176</v>
      </c>
      <c r="C154" s="49">
        <v>1500</v>
      </c>
      <c r="D154" s="50" t="s">
        <v>19</v>
      </c>
      <c r="E154" s="9">
        <v>2440</v>
      </c>
      <c r="F154" s="5" t="s">
        <v>116</v>
      </c>
      <c r="G154" s="7" t="s">
        <v>264</v>
      </c>
      <c r="H154" s="51" t="s">
        <v>99</v>
      </c>
      <c r="I154" s="51" t="s">
        <v>177</v>
      </c>
      <c r="O154" s="65"/>
      <c r="P154" s="74">
        <f t="shared" ref="P154:P158" si="31">(C154*E154)/1000000</f>
        <v>3.66</v>
      </c>
      <c r="Q154" s="82"/>
      <c r="R154" s="90">
        <f t="shared" ref="R154:R158" si="32">P154*Q154</f>
        <v>0</v>
      </c>
    </row>
    <row r="155" spans="2:18" ht="26.4" x14ac:dyDescent="0.25">
      <c r="B155" s="35" t="s">
        <v>178</v>
      </c>
      <c r="C155" s="49">
        <v>2300</v>
      </c>
      <c r="D155" s="50" t="s">
        <v>19</v>
      </c>
      <c r="E155" s="9">
        <v>2440</v>
      </c>
      <c r="F155" s="5" t="s">
        <v>119</v>
      </c>
      <c r="G155" s="54" t="s">
        <v>267</v>
      </c>
      <c r="H155" s="51" t="s">
        <v>120</v>
      </c>
      <c r="I155" s="51" t="s">
        <v>103</v>
      </c>
      <c r="O155" s="65"/>
      <c r="P155" s="74">
        <f t="shared" si="31"/>
        <v>5.6120000000000001</v>
      </c>
      <c r="Q155" s="82"/>
      <c r="R155" s="90">
        <f t="shared" si="32"/>
        <v>0</v>
      </c>
    </row>
    <row r="156" spans="2:18" ht="26.4" x14ac:dyDescent="0.25">
      <c r="B156" s="35" t="s">
        <v>179</v>
      </c>
      <c r="C156" s="49">
        <v>2300</v>
      </c>
      <c r="D156" s="50" t="s">
        <v>19</v>
      </c>
      <c r="E156" s="9">
        <v>2440</v>
      </c>
      <c r="F156" s="5" t="s">
        <v>122</v>
      </c>
      <c r="G156" s="54" t="s">
        <v>267</v>
      </c>
      <c r="H156" s="51" t="s">
        <v>120</v>
      </c>
      <c r="I156" s="51" t="s">
        <v>103</v>
      </c>
      <c r="O156" s="65"/>
      <c r="P156" s="74">
        <f t="shared" si="31"/>
        <v>5.6120000000000001</v>
      </c>
      <c r="Q156" s="82"/>
      <c r="R156" s="90">
        <f t="shared" si="32"/>
        <v>0</v>
      </c>
    </row>
    <row r="157" spans="2:18" ht="14.25" customHeight="1" x14ac:dyDescent="0.25">
      <c r="B157" s="35" t="s">
        <v>180</v>
      </c>
      <c r="C157" s="49">
        <v>2032</v>
      </c>
      <c r="D157" s="50" t="s">
        <v>19</v>
      </c>
      <c r="E157" s="9">
        <v>196</v>
      </c>
      <c r="F157" s="5" t="s">
        <v>124</v>
      </c>
      <c r="G157" s="7" t="s">
        <v>266</v>
      </c>
      <c r="H157" s="51" t="s">
        <v>99</v>
      </c>
      <c r="I157" s="51" t="s">
        <v>125</v>
      </c>
      <c r="O157" s="65"/>
      <c r="P157" s="74">
        <f t="shared" si="31"/>
        <v>0.39827200000000001</v>
      </c>
      <c r="Q157" s="82"/>
      <c r="R157" s="90">
        <f t="shared" si="32"/>
        <v>0</v>
      </c>
    </row>
    <row r="158" spans="2:18" ht="14.25" customHeight="1" x14ac:dyDescent="0.25">
      <c r="B158" s="35" t="s">
        <v>181</v>
      </c>
      <c r="C158" s="49">
        <v>2032</v>
      </c>
      <c r="D158" s="50" t="s">
        <v>19</v>
      </c>
      <c r="E158" s="9">
        <v>196</v>
      </c>
      <c r="F158" s="5" t="s">
        <v>127</v>
      </c>
      <c r="G158" s="7" t="s">
        <v>266</v>
      </c>
      <c r="H158" s="51" t="s">
        <v>99</v>
      </c>
      <c r="I158" s="51" t="s">
        <v>125</v>
      </c>
      <c r="O158" s="65"/>
      <c r="P158" s="74">
        <f t="shared" si="31"/>
        <v>0.39827200000000001</v>
      </c>
      <c r="Q158" s="82"/>
      <c r="R158" s="90">
        <f t="shared" si="32"/>
        <v>0</v>
      </c>
    </row>
    <row r="159" spans="2:18" ht="14.25" customHeight="1" x14ac:dyDescent="0.25">
      <c r="J159" s="51"/>
      <c r="K159" s="51"/>
      <c r="L159" s="51"/>
      <c r="M159" s="51"/>
      <c r="N159" s="51"/>
      <c r="O159" s="51"/>
      <c r="P159" s="51"/>
      <c r="Q159" s="51"/>
      <c r="R159" s="116"/>
    </row>
    <row r="160" spans="2:18" ht="22.05" customHeight="1" x14ac:dyDescent="0.25">
      <c r="B160" s="41" t="s">
        <v>182</v>
      </c>
      <c r="C160" s="42"/>
      <c r="D160" s="42"/>
      <c r="E160" s="42"/>
      <c r="F160" s="43"/>
      <c r="G160" s="43"/>
      <c r="H160" s="43"/>
      <c r="I160" s="43"/>
      <c r="J160" s="43"/>
      <c r="K160" s="43"/>
      <c r="L160" s="43"/>
      <c r="M160" s="43"/>
      <c r="N160" s="43"/>
      <c r="O160" s="43"/>
      <c r="P160" s="43"/>
      <c r="Q160" s="43"/>
      <c r="R160" s="118"/>
    </row>
    <row r="161" spans="2:18" ht="14.25" customHeight="1" x14ac:dyDescent="0.25">
      <c r="B161" s="55" t="s">
        <v>183</v>
      </c>
      <c r="C161" s="56"/>
      <c r="D161" s="57"/>
      <c r="E161" s="58"/>
      <c r="F161" s="59"/>
      <c r="G161" s="59"/>
      <c r="H161" s="60"/>
      <c r="I161" s="60"/>
      <c r="J161" s="60"/>
      <c r="K161" s="60"/>
      <c r="L161" s="60"/>
      <c r="M161" s="60"/>
      <c r="N161" s="60"/>
      <c r="O161" s="60"/>
      <c r="P161" s="60"/>
      <c r="Q161" s="60"/>
      <c r="R161" s="119"/>
    </row>
    <row r="162" spans="2:18" ht="14.25" customHeight="1" x14ac:dyDescent="0.25">
      <c r="B162" s="95" t="s">
        <v>184</v>
      </c>
      <c r="C162" s="96">
        <v>2440</v>
      </c>
      <c r="D162" s="97" t="s">
        <v>19</v>
      </c>
      <c r="E162" s="98">
        <v>6000</v>
      </c>
      <c r="F162" s="99" t="s">
        <v>185</v>
      </c>
      <c r="G162" s="99" t="s">
        <v>186</v>
      </c>
      <c r="H162" s="99" t="s">
        <v>185</v>
      </c>
      <c r="I162" s="100" t="s">
        <v>184</v>
      </c>
      <c r="J162" s="101"/>
      <c r="K162" s="101"/>
      <c r="L162" s="101"/>
      <c r="M162" s="102"/>
      <c r="N162" s="102"/>
      <c r="O162" s="99"/>
      <c r="P162" s="99"/>
      <c r="Q162" s="99"/>
      <c r="R162" s="121"/>
    </row>
    <row r="163" spans="2:18" x14ac:dyDescent="0.25">
      <c r="J163" s="51"/>
      <c r="K163" s="51"/>
      <c r="L163" s="51"/>
      <c r="M163" s="51"/>
      <c r="N163" s="51"/>
      <c r="O163" s="51"/>
      <c r="P163" s="51"/>
      <c r="Q163" s="51"/>
      <c r="R163" s="116"/>
    </row>
    <row r="164" spans="2:18" ht="22.05" customHeight="1" x14ac:dyDescent="0.25">
      <c r="B164" s="41" t="s">
        <v>187</v>
      </c>
      <c r="C164" s="42"/>
      <c r="D164" s="42"/>
      <c r="E164" s="42"/>
      <c r="F164" s="43"/>
      <c r="G164" s="43"/>
      <c r="H164" s="43"/>
      <c r="I164" s="43"/>
      <c r="J164" s="43"/>
      <c r="K164" s="43"/>
      <c r="L164" s="43"/>
      <c r="M164" s="43"/>
      <c r="N164" s="43"/>
      <c r="O164" s="43"/>
      <c r="P164" s="43"/>
      <c r="Q164" s="43"/>
      <c r="R164" s="118"/>
    </row>
    <row r="165" spans="2:18" ht="28.95" customHeight="1" x14ac:dyDescent="0.25">
      <c r="B165" s="122" t="s">
        <v>188</v>
      </c>
      <c r="C165" s="123" t="s">
        <v>189</v>
      </c>
      <c r="D165" s="124" t="s">
        <v>19</v>
      </c>
      <c r="E165" s="125" t="s">
        <v>190</v>
      </c>
      <c r="F165" s="126" t="s">
        <v>256</v>
      </c>
      <c r="G165" s="126" t="s">
        <v>249</v>
      </c>
      <c r="H165" s="127" t="s">
        <v>255</v>
      </c>
      <c r="I165" s="127" t="s">
        <v>268</v>
      </c>
      <c r="J165" s="128"/>
      <c r="K165" s="128"/>
      <c r="L165" s="128"/>
      <c r="M165" s="129"/>
      <c r="N165" s="129"/>
      <c r="O165" s="65"/>
      <c r="P165" s="74"/>
      <c r="Q165" s="82"/>
      <c r="R165" s="90" t="s">
        <v>270</v>
      </c>
    </row>
    <row r="166" spans="2:18" ht="14.25" customHeight="1" x14ac:dyDescent="0.25">
      <c r="B166" s="103"/>
      <c r="C166" s="104"/>
      <c r="D166" s="105"/>
      <c r="E166" s="10"/>
      <c r="F166" s="106"/>
      <c r="G166" s="106"/>
      <c r="H166" s="107"/>
      <c r="I166" s="130" t="s">
        <v>250</v>
      </c>
      <c r="J166" s="63"/>
      <c r="K166" s="64"/>
      <c r="L166" s="64"/>
      <c r="M166" s="48"/>
      <c r="N166" s="48"/>
      <c r="O166" s="142"/>
      <c r="P166" s="143"/>
      <c r="Q166" s="144"/>
      <c r="R166" s="149" t="s">
        <v>270</v>
      </c>
    </row>
    <row r="167" spans="2:18" ht="14.25" customHeight="1" x14ac:dyDescent="0.25">
      <c r="B167" s="103"/>
      <c r="C167" s="104"/>
      <c r="D167" s="105"/>
      <c r="E167" s="10"/>
      <c r="F167" s="106"/>
      <c r="G167" s="106"/>
      <c r="H167" s="107"/>
      <c r="I167" s="130" t="s">
        <v>204</v>
      </c>
      <c r="J167" s="63"/>
      <c r="K167" s="64"/>
      <c r="L167" s="64"/>
      <c r="M167" s="48"/>
      <c r="N167" s="48"/>
      <c r="O167" s="142"/>
      <c r="P167" s="143"/>
      <c r="Q167" s="144"/>
      <c r="R167" s="149" t="s">
        <v>270</v>
      </c>
    </row>
    <row r="168" spans="2:18" ht="14.25" customHeight="1" x14ac:dyDescent="0.25">
      <c r="B168" s="103"/>
      <c r="C168" s="104"/>
      <c r="D168" s="105"/>
      <c r="E168" s="10"/>
      <c r="F168" s="106"/>
      <c r="G168" s="106"/>
      <c r="H168" s="107"/>
      <c r="I168" s="130" t="s">
        <v>205</v>
      </c>
      <c r="J168" s="63"/>
      <c r="K168" s="64"/>
      <c r="L168" s="64"/>
      <c r="M168" s="48"/>
      <c r="N168" s="48"/>
      <c r="O168" s="142"/>
      <c r="P168" s="143"/>
      <c r="Q168" s="144"/>
      <c r="R168" s="149" t="s">
        <v>270</v>
      </c>
    </row>
    <row r="169" spans="2:18" ht="14.25" customHeight="1" x14ac:dyDescent="0.25">
      <c r="B169" s="103"/>
      <c r="C169" s="104"/>
      <c r="D169" s="105"/>
      <c r="E169" s="10"/>
      <c r="F169" s="106"/>
      <c r="G169" s="106"/>
      <c r="H169" s="107"/>
      <c r="I169" s="130" t="s">
        <v>209</v>
      </c>
      <c r="J169" s="63"/>
      <c r="K169" s="64"/>
      <c r="L169" s="64"/>
      <c r="M169" s="48"/>
      <c r="N169" s="48"/>
      <c r="O169" s="142"/>
      <c r="P169" s="143"/>
      <c r="Q169" s="144"/>
      <c r="R169" s="149" t="s">
        <v>270</v>
      </c>
    </row>
    <row r="170" spans="2:18" ht="14.25" customHeight="1" x14ac:dyDescent="0.25">
      <c r="I170" s="130" t="s">
        <v>202</v>
      </c>
      <c r="J170" s="53"/>
      <c r="O170" s="67"/>
      <c r="P170" s="74"/>
      <c r="Q170" s="82"/>
      <c r="R170" s="90" t="s">
        <v>270</v>
      </c>
    </row>
    <row r="171" spans="2:18" ht="26.4" customHeight="1" x14ac:dyDescent="0.25">
      <c r="I171" s="130" t="s">
        <v>271</v>
      </c>
      <c r="J171" s="53"/>
      <c r="O171" s="67"/>
      <c r="P171" s="74"/>
      <c r="Q171" s="82"/>
      <c r="R171" s="90" t="s">
        <v>270</v>
      </c>
    </row>
    <row r="172" spans="2:18" ht="14.25" customHeight="1" thickBot="1" x14ac:dyDescent="0.3">
      <c r="I172" s="131" t="s">
        <v>201</v>
      </c>
      <c r="J172" s="53"/>
      <c r="O172" s="67"/>
      <c r="P172" s="74"/>
      <c r="Q172" s="151"/>
      <c r="R172" s="152"/>
    </row>
    <row r="173" spans="2:18" ht="14.25" customHeight="1" thickBot="1" x14ac:dyDescent="0.3">
      <c r="I173" s="130"/>
      <c r="J173" s="53"/>
      <c r="O173" s="66"/>
      <c r="P173" s="150"/>
      <c r="Q173" s="153" t="s">
        <v>203</v>
      </c>
      <c r="R173" s="154" t="s">
        <v>270</v>
      </c>
    </row>
    <row r="174" spans="2:18" x14ac:dyDescent="0.25">
      <c r="I174" s="107"/>
      <c r="O174" s="63"/>
      <c r="P174" s="75"/>
      <c r="Q174" s="48"/>
      <c r="R174" s="91"/>
    </row>
  </sheetData>
  <mergeCells count="4">
    <mergeCell ref="B22:R22"/>
    <mergeCell ref="C24:E24"/>
    <mergeCell ref="C18:F18"/>
    <mergeCell ref="C19:F19"/>
  </mergeCells>
  <phoneticPr fontId="11" type="noConversion"/>
  <pageMargins left="0.74803149606299202" right="0.74803149606299202" top="0.59055118110236204" bottom="0.98425196850393704" header="0.511811023622047" footer="0.511811023622047"/>
  <pageSetup paperSize="8" scale="19" orientation="landscape" r:id="rId1"/>
  <headerFooter alignWithMargins="0">
    <oddFooter>&amp;L&amp;8&amp;K01+046Haley Sharpe Design Limited · company no. 1837474 &amp;R&amp;8&amp;K01+046File Ref:  &amp;F
&amp;A
Page &amp;P of &amp;N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B6E5158E761EA4ABA8C05D712D2407F" ma:contentTypeVersion="4" ma:contentTypeDescription="Create a new document." ma:contentTypeScope="" ma:versionID="f65f6fa024ef12e68f86f3730d4dc21e">
  <xsd:schema xmlns:xsd="http://www.w3.org/2001/XMLSchema" xmlns:xs="http://www.w3.org/2001/XMLSchema" xmlns:p="http://schemas.microsoft.com/office/2006/metadata/properties" xmlns:ns2="24a4ff44-3703-4475-8cf3-147b17e7ae0d" targetNamespace="http://schemas.microsoft.com/office/2006/metadata/properties" ma:root="true" ma:fieldsID="5ac4fb2babb12aabc5120df95b4c3b4d" ns2:_="">
    <xsd:import namespace="24a4ff44-3703-4475-8cf3-147b17e7ae0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a4ff44-3703-4475-8cf3-147b17e7ae0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6DB0474-0C5F-401B-9B29-A53BB6BCBB6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4a4ff44-3703-4475-8cf3-147b17e7ae0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42AEFDF-0292-4681-BD08-E955752DDCC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8995E4A-C9EB-4084-8CDA-21B41E59488D}">
  <ds:schemaRefs>
    <ds:schemaRef ds:uri="http://purl.org/dc/elements/1.1/"/>
    <ds:schemaRef ds:uri="http://schemas.microsoft.com/office/2006/metadata/properties"/>
    <ds:schemaRef ds:uri="24a4ff44-3703-4475-8cf3-147b17e7ae0d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Graphic Production</vt:lpstr>
      <vt:lpstr>'Graphic Production'!Print_Area</vt:lpstr>
      <vt:lpstr>'Graphic Production'!Print_Titles</vt:lpstr>
    </vt:vector>
  </TitlesOfParts>
  <Company>Haley Sharpe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KatherineM</dc:creator>
  <cp:lastModifiedBy>Beth Wratislaw</cp:lastModifiedBy>
  <cp:lastPrinted>2020-02-13T14:45:56Z</cp:lastPrinted>
  <dcterms:created xsi:type="dcterms:W3CDTF">2002-11-20T09:52:56Z</dcterms:created>
  <dcterms:modified xsi:type="dcterms:W3CDTF">2020-04-15T14:51:57Z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0x010100AB6E5158E761EA4ABA8C05D712D2407F</vt:lpwstr>
  </property>
</Properties>
</file>