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p.daviespeerless\Desktop\"/>
    </mc:Choice>
  </mc:AlternateContent>
  <bookViews>
    <workbookView xWindow="0" yWindow="0" windowWidth="19200" windowHeight="7050" tabRatio="888"/>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62913"/>
</workbook>
</file>

<file path=xl/calcChain.xml><?xml version="1.0" encoding="utf-8"?>
<calcChain xmlns="http://schemas.openxmlformats.org/spreadsheetml/2006/main">
  <c r="A33" i="62" l="1"/>
  <c r="E20" i="41" l="1"/>
  <c r="F20" i="41"/>
  <c r="G20" i="41"/>
  <c r="E21" i="41"/>
  <c r="F21" i="41"/>
  <c r="E22" i="41"/>
  <c r="F22" i="41"/>
  <c r="E23" i="41"/>
  <c r="F23" i="41"/>
  <c r="E24" i="41"/>
  <c r="F24" i="41"/>
  <c r="G24" i="41"/>
  <c r="E25" i="41"/>
  <c r="F25" i="41"/>
  <c r="G25" i="41"/>
  <c r="E26" i="41"/>
  <c r="F26" i="41"/>
  <c r="G26" i="41"/>
  <c r="E19" i="41"/>
  <c r="F19" i="41"/>
  <c r="E20" i="38"/>
  <c r="F20" i="38"/>
  <c r="G20" i="38"/>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8" i="62"/>
  <c r="A37" i="62"/>
  <c r="A31" i="62"/>
  <c r="A26" i="62"/>
  <c r="A26" i="27"/>
  <c r="G173" i="62"/>
  <c r="J23" i="41" s="1"/>
  <c r="F173" i="62"/>
  <c r="I23" i="41" s="1"/>
  <c r="E173" i="62"/>
  <c r="H23" i="41" s="1"/>
  <c r="F157" i="62"/>
  <c r="F169" i="62" s="1"/>
  <c r="I19" i="41" s="1"/>
  <c r="E157" i="62"/>
  <c r="E169" i="62" s="1"/>
  <c r="H19" i="41" s="1"/>
  <c r="G151" i="62"/>
  <c r="F151" i="62"/>
  <c r="E151" i="62"/>
  <c r="E158" i="62" s="1"/>
  <c r="E170" i="62" s="1"/>
  <c r="H20" i="41" s="1"/>
  <c r="G147" i="62"/>
  <c r="F147" i="62"/>
  <c r="F158" i="62" s="1"/>
  <c r="F170" i="62" s="1"/>
  <c r="I20" i="41" s="1"/>
  <c r="E147" i="62"/>
  <c r="G144" i="62"/>
  <c r="F144" i="62"/>
  <c r="E144" i="62"/>
  <c r="G134" i="62"/>
  <c r="G163" i="62" s="1"/>
  <c r="G175" i="62" s="1"/>
  <c r="J25" i="41" s="1"/>
  <c r="F134" i="62"/>
  <c r="F163" i="62" s="1"/>
  <c r="F175" i="62" s="1"/>
  <c r="I25" i="41" s="1"/>
  <c r="E134" i="62"/>
  <c r="E163" i="62" s="1"/>
  <c r="E175" i="62" s="1"/>
  <c r="H25" i="41" s="1"/>
  <c r="G129" i="62"/>
  <c r="F129" i="62"/>
  <c r="F136" i="62" s="1"/>
  <c r="E129" i="62"/>
  <c r="G109" i="62"/>
  <c r="F109" i="62"/>
  <c r="E109" i="62"/>
  <c r="G91" i="62"/>
  <c r="F91" i="62"/>
  <c r="E91" i="62"/>
  <c r="E164" i="62" s="1"/>
  <c r="E176" i="62" s="1"/>
  <c r="H26" i="41" s="1"/>
  <c r="G73" i="62"/>
  <c r="F73" i="62"/>
  <c r="E73" i="62"/>
  <c r="G61" i="62"/>
  <c r="F61" i="62"/>
  <c r="E61" i="62"/>
  <c r="G55" i="62"/>
  <c r="F55" i="62"/>
  <c r="E55" i="62"/>
  <c r="G28" i="62"/>
  <c r="G34" i="62" s="1"/>
  <c r="G157" i="62" s="1"/>
  <c r="F28" i="62"/>
  <c r="F34" i="62" s="1"/>
  <c r="E28" i="62"/>
  <c r="E34" i="62" s="1"/>
  <c r="D6" i="62"/>
  <c r="D4" i="62"/>
  <c r="D3" i="62"/>
  <c r="D2" i="62"/>
  <c r="G169" i="62" l="1"/>
  <c r="J19" i="41" s="1"/>
  <c r="G19" i="41"/>
  <c r="G136" i="62"/>
  <c r="E111" i="62"/>
  <c r="E162" i="62"/>
  <c r="E174" i="62" s="1"/>
  <c r="H24" i="41" s="1"/>
  <c r="F113" i="62"/>
  <c r="E136" i="62"/>
  <c r="G158" i="62"/>
  <c r="G170" i="62" s="1"/>
  <c r="J20" i="41" s="1"/>
  <c r="G159" i="62"/>
  <c r="G161" i="62"/>
  <c r="G23" i="41" s="1"/>
  <c r="G160" i="62"/>
  <c r="G43" i="62"/>
  <c r="G47" i="62" s="1"/>
  <c r="G50" i="62" s="1"/>
  <c r="F160" i="62"/>
  <c r="F172" i="62" s="1"/>
  <c r="I22" i="41" s="1"/>
  <c r="F159" i="62"/>
  <c r="F171" i="62" s="1"/>
  <c r="I21" i="41" s="1"/>
  <c r="F161" i="62"/>
  <c r="F43" i="62"/>
  <c r="F47" i="62" s="1"/>
  <c r="F50" i="62" s="1"/>
  <c r="E161" i="62"/>
  <c r="E160" i="62"/>
  <c r="E172" i="62" s="1"/>
  <c r="H22" i="41" s="1"/>
  <c r="E159" i="62"/>
  <c r="E171" i="62" s="1"/>
  <c r="H21" i="41" s="1"/>
  <c r="E113" i="62"/>
  <c r="E43" i="62"/>
  <c r="E47" i="62" s="1"/>
  <c r="E50" i="62" s="1"/>
  <c r="G162" i="62"/>
  <c r="G174" i="62" s="1"/>
  <c r="J24" i="41" s="1"/>
  <c r="G111" i="62"/>
  <c r="G164" i="62"/>
  <c r="G176" i="62" s="1"/>
  <c r="J26" i="41" s="1"/>
  <c r="A8" i="62"/>
  <c r="H18" i="58" s="1"/>
  <c r="F142" i="62"/>
  <c r="G142" i="62"/>
  <c r="B142" i="62" s="1"/>
  <c r="G113" i="62"/>
  <c r="F164" i="62"/>
  <c r="F176" i="62" s="1"/>
  <c r="I26" i="41" s="1"/>
  <c r="F162" i="62"/>
  <c r="F174" i="62" s="1"/>
  <c r="I24" i="41" s="1"/>
  <c r="F111" i="62"/>
  <c r="E142" i="62"/>
  <c r="H13" i="41"/>
  <c r="H12" i="41"/>
  <c r="H11" i="41"/>
  <c r="H10" i="41"/>
  <c r="G172" i="62" l="1"/>
  <c r="J22" i="41" s="1"/>
  <c r="G22" i="41"/>
  <c r="G171" i="62"/>
  <c r="J21" i="41" s="1"/>
  <c r="G21" i="41"/>
  <c r="B8" i="62"/>
  <c r="I18" i="58" s="1"/>
  <c r="X18" i="27" l="1"/>
  <c r="E152" i="62" l="1"/>
  <c r="G152" i="62"/>
  <c r="G156" i="62" s="1"/>
  <c r="F152" i="62"/>
  <c r="F156" i="62" s="1"/>
  <c r="G173" i="27"/>
  <c r="F173" i="27"/>
  <c r="E173" i="27"/>
  <c r="F168" i="62" l="1"/>
  <c r="I18" i="41" s="1"/>
  <c r="F18" i="41"/>
  <c r="G168" i="62"/>
  <c r="J18" i="41" s="1"/>
  <c r="G18" i="41"/>
  <c r="E156" i="62"/>
  <c r="E18" i="41" s="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O28" i="27" s="1"/>
  <c r="P26" i="27"/>
  <c r="Q26" i="27"/>
  <c r="Y26" i="27"/>
  <c r="Z26" i="27"/>
  <c r="AA26" i="27"/>
  <c r="O27" i="27"/>
  <c r="P27" i="27"/>
  <c r="Q27" i="27"/>
  <c r="Q28" i="27" s="1"/>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Z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V43" i="27"/>
  <c r="V47" i="27" s="1"/>
  <c r="V50" i="27" s="1"/>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AA134" i="27" s="1"/>
  <c r="O132" i="27"/>
  <c r="P132" i="27"/>
  <c r="Q132" i="27"/>
  <c r="Y132" i="27"/>
  <c r="Z132" i="27"/>
  <c r="AA132" i="27"/>
  <c r="O133" i="27"/>
  <c r="P133" i="27"/>
  <c r="Q133" i="27"/>
  <c r="Y133" i="27"/>
  <c r="Z133" i="27"/>
  <c r="AA133" i="27"/>
  <c r="E134" i="27"/>
  <c r="F134" i="27"/>
  <c r="G134" i="27"/>
  <c r="G136" i="27" s="1"/>
  <c r="J134" i="27"/>
  <c r="J136" i="27" s="1"/>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P147" i="27" s="1"/>
  <c r="Q145" i="27"/>
  <c r="Y145" i="27"/>
  <c r="Z145" i="27"/>
  <c r="AA145" i="27"/>
  <c r="O146" i="27"/>
  <c r="P146" i="27"/>
  <c r="Q146" i="27"/>
  <c r="Y146" i="27"/>
  <c r="Z146" i="27"/>
  <c r="AA146" i="27"/>
  <c r="AA147" i="27" s="1"/>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E168" i="62" l="1"/>
  <c r="H18" i="41" s="1"/>
  <c r="G111" i="27"/>
  <c r="O61" i="27"/>
  <c r="T136" i="27"/>
  <c r="Y147" i="27"/>
  <c r="L136" i="27"/>
  <c r="E136" i="27"/>
  <c r="AA61" i="27"/>
  <c r="AA113" i="27" s="1"/>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AA142" i="27" s="1"/>
  <c r="Q61" i="27"/>
  <c r="Z61" i="27"/>
  <c r="Z173" i="27"/>
  <c r="O173" i="27"/>
  <c r="AA28" i="27"/>
  <c r="AA34" i="27" s="1"/>
  <c r="AA43" i="27" s="1"/>
  <c r="AA47" i="27" s="1"/>
  <c r="AA50" i="27" s="1"/>
  <c r="P28" i="27"/>
  <c r="P34" i="27" s="1"/>
  <c r="P43" i="27" s="1"/>
  <c r="P47" i="27" s="1"/>
  <c r="G113" i="27"/>
  <c r="Z73" i="27"/>
  <c r="O73" i="27"/>
  <c r="Q73" i="27"/>
  <c r="L142" i="27"/>
  <c r="P61" i="27"/>
  <c r="Y61" i="27"/>
  <c r="Y142" i="27" s="1"/>
  <c r="Y173" i="27"/>
  <c r="Q34" i="27"/>
  <c r="Q43" i="27" s="1"/>
  <c r="Q47" i="27" s="1"/>
  <c r="Q50" i="27" s="1"/>
  <c r="O34" i="27"/>
  <c r="O43" i="27" s="1"/>
  <c r="O47" i="27" s="1"/>
  <c r="O50" i="27" s="1"/>
  <c r="P73" i="27"/>
  <c r="F113" i="27"/>
  <c r="E142" i="27"/>
  <c r="P50" i="27"/>
  <c r="P129" i="27"/>
  <c r="P136" i="27" s="1"/>
  <c r="K142" i="27"/>
  <c r="Z136" i="27"/>
  <c r="O111" i="27"/>
  <c r="Y144" i="27"/>
  <c r="U142" i="27"/>
  <c r="G142" i="27"/>
  <c r="E113" i="27"/>
  <c r="L113" i="27"/>
  <c r="K111" i="27"/>
  <c r="P151" i="27"/>
  <c r="K113" i="27"/>
  <c r="V111" i="27"/>
  <c r="J111" i="27"/>
  <c r="AA151" i="27"/>
  <c r="Z144" i="27"/>
  <c r="B8" i="61"/>
  <c r="I25" i="58" s="1"/>
  <c r="A8" i="61"/>
  <c r="H25" i="58" s="1"/>
  <c r="C6" i="61"/>
  <c r="C4" i="61"/>
  <c r="C3" i="61"/>
  <c r="C2" i="61"/>
  <c r="P111" i="27" l="1"/>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Q90" i="48" s="1"/>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F90" i="48" l="1"/>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69" i="27" s="1"/>
  <c r="Y156" i="27"/>
  <c r="Z157" i="27"/>
  <c r="Z169" i="27" s="1"/>
  <c r="Z156" i="27"/>
  <c r="Z168" i="27" s="1"/>
  <c r="I19" i="38" s="1"/>
  <c r="AA156" i="27"/>
  <c r="AA168" i="27" s="1"/>
  <c r="J19" i="38" s="1"/>
  <c r="AA157" i="27"/>
  <c r="AA169" i="27" s="1"/>
  <c r="A37" i="27"/>
  <c r="A53" i="27"/>
  <c r="G139" i="48"/>
  <c r="J53" i="48"/>
  <c r="M43" i="48"/>
  <c r="M50" i="48" s="1"/>
  <c r="M53" i="48" s="1"/>
  <c r="A52" i="27"/>
  <c r="A31" i="27"/>
  <c r="A41" i="27"/>
  <c r="A33" i="27"/>
  <c r="A49" i="27"/>
  <c r="A27" i="27"/>
  <c r="A38" i="27"/>
  <c r="AC50" i="48"/>
  <c r="AC53" i="48" s="1"/>
  <c r="Y168" i="27" l="1"/>
  <c r="H19" i="38" s="1"/>
  <c r="E19"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G23" i="38"/>
  <c r="I26" i="37"/>
  <c r="F26" i="37"/>
  <c r="I27" i="37"/>
  <c r="H26" i="37"/>
  <c r="J27" i="3"/>
  <c r="I26" i="38"/>
  <c r="I27" i="3"/>
  <c r="J27" i="37"/>
  <c r="H26" i="38"/>
  <c r="J27" i="38"/>
  <c r="I27" i="38"/>
  <c r="J26" i="3"/>
  <c r="H27" i="3"/>
  <c r="I26" i="3"/>
  <c r="G24" i="37" l="1"/>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authors>
    <author>sanjayrathod</author>
  </authors>
  <commentList>
    <comment ref="K22" authorId="0" shapeId="0">
      <text>
        <r>
          <rPr>
            <sz val="9"/>
            <color indexed="81"/>
            <rFont val="Tahoma"/>
            <family val="2"/>
          </rPr>
          <t>This ratio is binary and cannot be Amber.</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J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text>
        <r>
          <rPr>
            <sz val="9"/>
            <color rgb="FF000000"/>
            <rFont val="Tahoma"/>
            <family val="2"/>
          </rPr>
          <t>Enter Y or N</t>
        </r>
      </text>
    </comment>
    <comment ref="D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text>
        <r>
          <rPr>
            <sz val="9"/>
            <color rgb="FF000000"/>
            <rFont val="Tahoma"/>
            <family val="2"/>
          </rPr>
          <t>Must enter all liabilities as a positive</t>
        </r>
      </text>
    </comment>
    <comment ref="I93" authorId="2" shapeId="0">
      <text>
        <r>
          <rPr>
            <sz val="9"/>
            <color rgb="FF000000"/>
            <rFont val="Tahoma"/>
            <family val="2"/>
          </rPr>
          <t>Must enter all liabilities as a positive</t>
        </r>
      </text>
    </comment>
    <comment ref="N93" authorId="2" shapeId="0">
      <text>
        <r>
          <rPr>
            <sz val="9"/>
            <color rgb="FF000000"/>
            <rFont val="Tahoma"/>
            <family val="2"/>
          </rPr>
          <t>Must enter all liabilities as a positive</t>
        </r>
      </text>
    </comment>
    <comment ref="S93" authorId="2" shapeId="0">
      <text>
        <r>
          <rPr>
            <sz val="9"/>
            <color rgb="FF000000"/>
            <rFont val="Tahoma"/>
            <family val="2"/>
          </rPr>
          <t>Must enter all liabilities as a positive</t>
        </r>
      </text>
    </comment>
    <comment ref="X93" authorId="2" shapeId="0">
      <text>
        <r>
          <rPr>
            <sz val="9"/>
            <color rgb="FF000000"/>
            <rFont val="Tahoma"/>
            <family val="2"/>
          </rPr>
          <t>Must enter all liabilities as a positive</t>
        </r>
      </text>
    </comment>
    <comment ref="D138" authorId="1" shapeId="0">
      <text>
        <r>
          <rPr>
            <sz val="9"/>
            <color rgb="FF000000"/>
            <rFont val="Tahoma"/>
            <family val="2"/>
          </rPr>
          <t>Enter as positive value</t>
        </r>
      </text>
    </comment>
    <comment ref="D146" authorId="1" shapeId="0">
      <text>
        <r>
          <rPr>
            <b/>
            <sz val="9"/>
            <color rgb="FF000000"/>
            <rFont val="Tahoma"/>
            <family val="2"/>
          </rPr>
          <t>Enter figure as a negative</t>
        </r>
        <r>
          <rPr>
            <sz val="9"/>
            <color rgb="FF000000"/>
            <rFont val="Tahoma"/>
            <family val="2"/>
          </rPr>
          <t xml:space="preserve">
</t>
        </r>
      </text>
    </comment>
    <comment ref="D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R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text>
        <r>
          <rPr>
            <sz val="9"/>
            <color indexed="81"/>
            <rFont val="Tahoma"/>
            <family val="2"/>
          </rPr>
          <t>Please note adjusting this line item will not pro-rate the ratios below.</t>
        </r>
      </text>
    </comment>
    <comment ref="AK22" authorId="0" shapeId="0">
      <text>
        <r>
          <rPr>
            <sz val="9"/>
            <color indexed="81"/>
            <rFont val="Tahoma"/>
            <family val="2"/>
          </rPr>
          <t>Please note adjusting this line item will not pro-rate the ratios below.</t>
        </r>
      </text>
    </comment>
    <comment ref="D23" authorId="1" shapeId="0">
      <text>
        <r>
          <rPr>
            <sz val="9"/>
            <color rgb="FF000000"/>
            <rFont val="Tahoma"/>
            <family val="2"/>
          </rPr>
          <t>Enter Y or N</t>
        </r>
      </text>
    </comment>
    <comment ref="D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text>
        <r>
          <rPr>
            <sz val="9"/>
            <color rgb="FF000000"/>
            <rFont val="Tahoma"/>
            <family val="2"/>
          </rPr>
          <t>Must enter all liabilities as a positive</t>
        </r>
      </text>
    </comment>
    <comment ref="O78" authorId="2" shapeId="0">
      <text>
        <r>
          <rPr>
            <sz val="9"/>
            <color rgb="FF000000"/>
            <rFont val="Tahoma"/>
            <family val="2"/>
          </rPr>
          <t>Must enter all liabilities as a positive</t>
        </r>
      </text>
    </comment>
    <comment ref="Z78" authorId="2" shapeId="0">
      <text>
        <r>
          <rPr>
            <sz val="9"/>
            <color rgb="FF000000"/>
            <rFont val="Tahoma"/>
            <family val="2"/>
          </rPr>
          <t>Must enter all liabilities as a positive</t>
        </r>
      </text>
    </comment>
    <comment ref="AE78" authorId="2" shapeId="0">
      <text>
        <r>
          <rPr>
            <sz val="9"/>
            <color rgb="FF000000"/>
            <rFont val="Tahoma"/>
            <family val="2"/>
          </rPr>
          <t>Must enter all liabilities as a positive</t>
        </r>
      </text>
    </comment>
    <comment ref="AP78" authorId="2" shapeId="0">
      <text>
        <r>
          <rPr>
            <sz val="9"/>
            <color rgb="FF000000"/>
            <rFont val="Tahoma"/>
            <family val="2"/>
          </rPr>
          <t>Must enter all liabilities as a positive</t>
        </r>
      </text>
    </comment>
    <comment ref="D116" authorId="1" shapeId="0">
      <text>
        <r>
          <rPr>
            <sz val="9"/>
            <color rgb="FF000000"/>
            <rFont val="Tahoma"/>
            <family val="2"/>
          </rPr>
          <t>Enter as positive value</t>
        </r>
      </text>
    </comment>
    <comment ref="O116" authorId="1" shapeId="0">
      <text>
        <r>
          <rPr>
            <sz val="9"/>
            <color rgb="FF000000"/>
            <rFont val="Tahoma"/>
            <family val="2"/>
          </rPr>
          <t>Enter as positive value</t>
        </r>
      </text>
    </comment>
    <comment ref="Z116" authorId="1" shapeId="0">
      <text>
        <r>
          <rPr>
            <sz val="9"/>
            <color rgb="FF000000"/>
            <rFont val="Tahoma"/>
            <family val="2"/>
          </rPr>
          <t>Enter as positive value</t>
        </r>
      </text>
    </comment>
    <comment ref="AE116" authorId="1" shapeId="0">
      <text>
        <r>
          <rPr>
            <sz val="9"/>
            <color rgb="FF000000"/>
            <rFont val="Tahoma"/>
            <family val="2"/>
          </rPr>
          <t>Enter as positive value</t>
        </r>
      </text>
    </comment>
    <comment ref="AP116" authorId="1" shapeId="0">
      <text>
        <r>
          <rPr>
            <sz val="9"/>
            <color rgb="FF000000"/>
            <rFont val="Tahoma"/>
            <family val="2"/>
          </rPr>
          <t>Enter as positive value</t>
        </r>
      </text>
    </comment>
    <comment ref="D124" authorId="1" shapeId="0">
      <text>
        <r>
          <rPr>
            <b/>
            <sz val="9"/>
            <color rgb="FF000000"/>
            <rFont val="Tahoma"/>
            <family val="2"/>
          </rPr>
          <t>Enter figure as a negative</t>
        </r>
        <r>
          <rPr>
            <sz val="9"/>
            <color rgb="FF000000"/>
            <rFont val="Tahoma"/>
            <family val="2"/>
          </rPr>
          <t xml:space="preserve">
</t>
        </r>
      </text>
    </comment>
    <comment ref="O124" authorId="1" shapeId="0">
      <text>
        <r>
          <rPr>
            <b/>
            <sz val="9"/>
            <color rgb="FF000000"/>
            <rFont val="Tahoma"/>
            <family val="2"/>
          </rPr>
          <t>Enter figure as a negative</t>
        </r>
        <r>
          <rPr>
            <sz val="9"/>
            <color rgb="FF000000"/>
            <rFont val="Tahoma"/>
            <family val="2"/>
          </rPr>
          <t xml:space="preserve">
</t>
        </r>
      </text>
    </comment>
    <comment ref="Z124" authorId="1" shapeId="0">
      <text>
        <r>
          <rPr>
            <b/>
            <sz val="9"/>
            <color rgb="FF000000"/>
            <rFont val="Tahoma"/>
            <family val="2"/>
          </rPr>
          <t>Enter figure as a negative</t>
        </r>
        <r>
          <rPr>
            <sz val="9"/>
            <color rgb="FF000000"/>
            <rFont val="Tahoma"/>
            <family val="2"/>
          </rPr>
          <t xml:space="preserve">
</t>
        </r>
      </text>
    </comment>
    <comment ref="AE124" authorId="1" shapeId="0">
      <text>
        <r>
          <rPr>
            <b/>
            <sz val="9"/>
            <color rgb="FF000000"/>
            <rFont val="Tahoma"/>
            <family val="2"/>
          </rPr>
          <t>Enter figure as a negative</t>
        </r>
        <r>
          <rPr>
            <sz val="9"/>
            <color rgb="FF000000"/>
            <rFont val="Tahoma"/>
            <family val="2"/>
          </rPr>
          <t xml:space="preserve">
</t>
        </r>
      </text>
    </comment>
    <comment ref="AP124" authorId="1" shapeId="0">
      <text>
        <r>
          <rPr>
            <b/>
            <sz val="9"/>
            <color rgb="FF000000"/>
            <rFont val="Tahoma"/>
            <family val="2"/>
          </rPr>
          <t>Enter figure as a negative</t>
        </r>
        <r>
          <rPr>
            <sz val="9"/>
            <color rgb="FF000000"/>
            <rFont val="Tahoma"/>
            <family val="2"/>
          </rPr>
          <t xml:space="preserve">
</t>
        </r>
      </text>
    </comment>
    <comment ref="D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Minal Sthankiya</author>
    <author>sanjayrathod</author>
  </authors>
  <commentList>
    <comment ref="D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text>
        <r>
          <rPr>
            <sz val="9"/>
            <color rgb="FF000000"/>
            <rFont val="Tahoma"/>
            <family val="2"/>
          </rPr>
          <t>Enter Y or N</t>
        </r>
      </text>
    </comment>
    <comment ref="D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text>
        <r>
          <rPr>
            <sz val="9"/>
            <color rgb="FF000000"/>
            <rFont val="Tahoma"/>
            <family val="2"/>
          </rPr>
          <t>Must enter all liabilities as a positive</t>
        </r>
      </text>
    </comment>
    <comment ref="D138" authorId="0" shapeId="0">
      <text>
        <r>
          <rPr>
            <sz val="9"/>
            <color rgb="FF000000"/>
            <rFont val="Tahoma"/>
            <family val="2"/>
          </rPr>
          <t>Enter as positive value</t>
        </r>
      </text>
    </comment>
    <comment ref="D146" authorId="0" shapeId="0">
      <text>
        <r>
          <rPr>
            <b/>
            <sz val="9"/>
            <color rgb="FF000000"/>
            <rFont val="Tahoma"/>
            <family val="2"/>
          </rPr>
          <t>Enter figure as a negative</t>
        </r>
        <r>
          <rPr>
            <sz val="9"/>
            <color rgb="FF000000"/>
            <rFont val="Tahoma"/>
            <family val="2"/>
          </rPr>
          <t xml:space="preserve">
</t>
        </r>
      </text>
    </comment>
    <comment ref="D149" authorId="2"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<sst xmlns="http://schemas.openxmlformats.org/spreadsheetml/2006/main" count="1953" uniqueCount="484">
  <si>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</si>
  <si>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</si>
  <si>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</si>
  <si>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</si>
  <si>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</si>
  <si>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</si>
  <si>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</si>
  <si>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</si>
  <si>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</si>
  <si>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</si>
  <si>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</si>
  <si>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</si>
  <si>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</si>
  <si>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</si>
  <si>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</si>
  <si>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</si>
  <si>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</si>
  <si>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</si>
  <si>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</si>
  <si>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</si>
  <si>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</si>
  <si>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</si>
  <si>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</si>
  <si>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</si>
  <si>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</si>
  <si>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</si>
  <si>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</si>
  <si>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</si>
  <si>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</si>
  <si>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</si>
  <si>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</si>
  <si>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</si>
  <si>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</si>
  <si>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</si>
  <si>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</si>
  <si>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</si>
  <si>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</si>
  <si>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</si>
  <si>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</si>
  <si>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</si>
  <si>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</si>
  <si>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</si>
  <si>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</si>
  <si>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</si>
  <si>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</si>
  <si>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</si>
  <si>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</si>
  <si>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</si>
  <si>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</si>
  <si>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</si>
  <si>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</si>
  <si>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</si>
  <si>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</si>
  <si>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</si>
  <si>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</si>
  <si>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</si>
  <si>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</si>
  <si>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</si>
  <si>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</si>
  <si>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</si>
  <si>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</si>
  <si>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</si>
  <si>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</si>
  <si>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</si>
  <si>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</si>
  <si>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</si>
  <si>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</si>
  <si>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</si>
  <si>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</si>
  <si>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</si>
  <si>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</si>
  <si>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</si>
  <si>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</si>
  <si>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</si>
  <si>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</si>
  <si>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</si>
  <si>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</si>
  <si>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</si>
  <si>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</si>
  <si>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</si>
  <si>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</si>
  <si>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</si>
  <si>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</si>
  <si>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</si>
  <si>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</si>
  <si>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</si>
  <si>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</si>
  <si>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</si>
  <si>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</si>
  <si>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</si>
  <si>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</si>
  <si>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</si>
  <si>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</si>
  <si>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</si>
  <si>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</si>
  <si>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</si>
  <si>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</si>
  <si>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</si>
  <si>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</si>
  <si>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</si>
  <si>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</si>
  <si>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</si>
  <si>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</si>
  <si>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</si>
  <si>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</si>
  <si>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</si>
  <si>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</si>
  <si>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</si>
  <si>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</si>
  <si>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</si>
  <si>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</si>
  <si>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</si>
  <si>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</si>
  <si>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</si>
  <si>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</si>
  <si>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</si>
  <si>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</si>
  <si>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</si>
  <si>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</si>
  <si>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</si>
  <si>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</si>
  <si>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</si>
  <si>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</si>
  <si>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</si>
  <si>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</si>
  <si>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</si>
  <si>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</si>
  <si>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</si>
  <si>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</si>
  <si>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</si>
  <si>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</si>
  <si>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</si>
  <si>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</si>
  <si>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</si>
  <si>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</si>
  <si>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</si>
  <si>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</si>
  <si>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</si>
  <si>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</si>
  <si>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</si>
  <si>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</si>
  <si>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</si>
  <si>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</si>
  <si>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</si>
  <si>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</si>
  <si>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</si>
  <si>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</si>
  <si>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</si>
  <si>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</si>
  <si>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</si>
  <si>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</si>
  <si>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</si>
  <si>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</si>
  <si>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</si>
  <si>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</si>
  <si>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</si>
  <si>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</si>
  <si>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</si>
  <si>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</si>
  <si>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</si>
  <si>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</si>
  <si>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</si>
  <si>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</si>
  <si>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</si>
  <si>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</si>
  <si>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</si>
  <si>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</si>
  <si>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</si>
  <si>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</si>
  <si>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</si>
  <si>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</si>
  <si>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</si>
  <si>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</si>
  <si>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</si>
  <si>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</si>
  <si>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</si>
  <si>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</si>
  <si>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</si>
  <si>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</si>
  <si>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</si>
  <si>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</si>
  <si>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</si>
  <si>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</si>
  <si>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</si>
  <si>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</si>
  <si>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</si>
  <si>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</si>
  <si>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</si>
  <si>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</si>
  <si>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</si>
  <si>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</si>
  <si>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</si>
  <si>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</si>
  <si>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</si>
  <si>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</si>
  <si>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</si>
  <si>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</si>
  <si>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</si>
  <si>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</si>
  <si>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</si>
  <si>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</si>
  <si>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</si>
  <si>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</si>
  <si>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</si>
  <si>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</si>
  <si>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</si>
  <si>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</si>
  <si>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</si>
  <si>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</si>
  <si>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</si>
  <si>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</si>
  <si>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</si>
  <si>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</si>
  <si>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</si>
  <si>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</si>
  <si>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</si>
  <si>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</si>
  <si>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</si>
  <si>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</si>
  <si>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</si>
  <si>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</si>
  <si>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</si>
  <si>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</si>
  <si>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</si>
  <si>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</si>
  <si>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</si>
  <si>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</si>
  <si>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</si>
  <si>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</si>
  <si>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</si>
  <si>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</si>
  <si>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</si>
  <si>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</si>
  <si>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</si>
  <si>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</si>
  <si>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</si>
  <si>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</si>
  <si>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</si>
  <si>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</si>
  <si>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</si>
  <si>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</si>
  <si>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</si>
  <si>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</si>
  <si>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</si>
  <si>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</si>
  <si>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</si>
  <si>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</si>
  <si>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</si>
  <si>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</si>
  <si>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</si>
  <si>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</si>
  <si>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</si>
  <si>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</si>
  <si>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</si>
  <si>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</si>
  <si>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</si>
  <si>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</si>
  <si>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</si>
  <si>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</si>
  <si>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</si>
  <si>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</si>
  <si>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</si>
  <si>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</si>
  <si>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</si>
  <si>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</si>
  <si>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</si>
  <si>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</si>
  <si>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</si>
  <si>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</si>
  <si>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</si>
  <si>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</si>
  <si>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</si>
  <si>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</si>
  <si>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</si>
  <si>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</si>
  <si>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</si>
  <si>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</si>
  <si>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</si>
  <si>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</si>
  <si>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</si>
  <si>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</si>
  <si>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</si>
  <si>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</si>
  <si>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</si>
  <si>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</si>
  <si>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</si>
  <si>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</si>
  <si>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</si>
  <si>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</si>
  <si>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</si>
  <si>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</si>
  <si>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</si>
  <si>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</si>
  <si>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</si>
  <si>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</si>
  <si>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</si>
  <si>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</si>
  <si>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</si>
  <si>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</si>
  <si>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</si>
  <si>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</si>
  <si>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</si>
  <si>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</si>
  <si>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</si>
  <si>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</si>
  <si>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</si>
  <si>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</si>
  <si>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</si>
  <si>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</si>
  <si>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</si>
  <si>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</si>
  <si>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</si>
  <si>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</si>
  <si>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</si>
  <si>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</si>
  <si>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</si>
  <si>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</si>
  <si>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</si>
  <si>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</si>
  <si>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</si>
  <si>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</si>
  <si>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</si>
  <si>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</si>
  <si>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</si>
  <si>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</si>
  <si>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</si>
  <si>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</si>
  <si>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</si>
  <si>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</si>
  <si>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</si>
  <si>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</si>
  <si>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</si>
  <si>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</si>
  <si>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</si>
  <si>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</si>
  <si>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</si>
  <si>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</si>
  <si>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</si>
  <si>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</si>
  <si>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</si>
  <si>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</si>
  <si>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</si>
  <si>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</si>
  <si>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</si>
  <si>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</si>
  <si>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</si>
  <si>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</si>
  <si>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</si>
  <si>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</si>
  <si>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</si>
  <si>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</si>
  <si>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</si>
  <si>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</si>
  <si>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</si>
  <si>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</si>
  <si>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</si>
  <si>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</si>
  <si>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</si>
  <si>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</si>
  <si>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</si>
  <si>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</si>
  <si>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</si>
  <si>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</si>
  <si>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</si>
  <si>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</si>
  <si>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</si>
  <si>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</si>
  <si>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</si>
  <si>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</si>
  <si>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</si>
  <si>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</si>
  <si>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</si>
  <si>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</si>
  <si>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</si>
  <si>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</si>
  <si>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</si>
  <si>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</si>
  <si>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</si>
  <si>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</si>
  <si>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</si>
  <si>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</si>
  <si>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</si>
  <si>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</si>
  <si>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</si>
  <si>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</si>
  <si>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</si>
  <si>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</si>
  <si>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</si>
  <si>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</si>
  <si>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</si>
  <si>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</si>
  <si>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</si>
  <si>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</si>
  <si>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</si>
  <si>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</si>
  <si>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</si>
  <si>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</si>
  <si>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</si>
  <si>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</si>
  <si>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</si>
  <si>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</si>
  <si>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</si>
  <si>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</si>
  <si>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</si>
  <si>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</si>
  <si>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</si>
  <si>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</si>
  <si>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</si>
  <si>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</si>
  <si>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</si>
  <si>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</si>
  <si>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</si>
  <si>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</si>
  <si>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</si>
  <si>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</si>
  <si>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</si>
  <si>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</si>
  <si>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</si>
  <si>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</si>
  <si>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</si>
  <si>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</si>
  <si>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</si>
  <si>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</si>
  <si>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</si>
  <si>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</si>
  <si>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</si>
  <si>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</si>
  <si>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</si>
  <si>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</si>
  <si>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</si>
  <si>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</si>
  <si>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</si>
  <si>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</si>
  <si>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</si>
  <si>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</si>
  <si>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</si>
  <si>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</si>
  <si>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</si>
  <si>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</si>
  <si>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</si>
  <si>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</si>
  <si>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</si>
  <si>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</si>
  <si>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</si>
  <si>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</si>
  <si>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</si>
  <si>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</si>
  <si>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</si>
  <si>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</si>
  <si>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</si>
  <si>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</si>
  <si>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</si>
  <si>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</si>
  <si>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</si>
  <si>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</si>
  <si>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</si>
  <si>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</si>
  <si>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</si>
  <si>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</si>
  <si>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</si>
  <si>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</si>
  <si>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</si>
  <si>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</si>
  <si>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</si>
  <si>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</si>
  <si>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</si>
  <si>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</si>
  <si>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</si>
  <si>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Title</t>
  </si>
  <si>
    <t>Bidder Allocation</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</si>
  <si>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</si>
  <si>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</si>
  <si>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</si>
  <si>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</si>
  <si>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RM 6323</t>
  </si>
  <si>
    <t>Lot 1 Brokerage Services</t>
  </si>
  <si>
    <t>Lot 2 Claim Handling</t>
  </si>
  <si>
    <t>Insurance Services IV</t>
  </si>
  <si>
    <t>Alternative Guarantor Template</t>
  </si>
  <si>
    <t>Lot 3 Social Housing</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</si>
  <si>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</si>
  <si>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t>
  </si>
  <si>
    <t>RM 6331 Healthcare Workplace Soultions</t>
  </si>
  <si>
    <t xml:space="preserve">Note: If you are bidding for Lots 1-4 excl Lot 3g please complete the lot specific FVRA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</si>
</sst>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71"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
      <sz val="9"/>
      <color rgb="FFFFFFCC"/>
      <name val="Arial"/>
      <family val="2"/>
    </font>
    <font>
      <b/>
      <sz val="14"/>
      <color rgb="FFFF0000"/>
      <name val="Arial"/>
      <family val="2"/>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0" tint="-0.34998626667073579"/>
        <bgColor indexed="64"/>
      </patternFill>
    </fill>
    <fill>
      <patternFill patternType="solid">
        <fgColor rgb="FFA5A5A5"/>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rgb="FF7F7F7F"/>
      </left>
      <right/>
      <top/>
      <bottom style="dotted">
        <color rgb="FF7F7F7F"/>
      </bottom>
      <diagonal/>
    </border>
    <border>
      <left/>
      <right style="dotted">
        <color rgb="FF7F7F7F"/>
      </right>
      <top/>
      <bottom style="dotted">
        <color rgb="FF7F7F7F"/>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17">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0" fontId="16" fillId="0" borderId="0" xfId="0" applyFont="1" applyAlignment="1">
      <alignment horizontal="center"/>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69" fillId="9" borderId="13" xfId="18" applyFont="1" applyAlignment="1">
      <alignment horizontal="left" vertical="center" wrapText="1"/>
      <protection locked="0"/>
    </xf>
    <xf numFmtId="0" fontId="21" fillId="0" borderId="0" xfId="0" applyFont="1" applyAlignment="1">
      <alignment horizontal="center"/>
    </xf>
    <xf numFmtId="3" fontId="21" fillId="0" borderId="0" xfId="50" applyNumberFormat="1" applyFont="1" applyAlignment="1">
      <alignment horizontal="center"/>
    </xf>
    <xf numFmtId="170" fontId="37" fillId="22" borderId="37" xfId="22" applyFont="1" applyFill="1" applyBorder="1" applyAlignment="1">
      <alignment horizontal="center" vertical="center"/>
      <protection locked="0"/>
    </xf>
    <xf numFmtId="0" fontId="70" fillId="0" borderId="0" xfId="0" applyFont="1"/>
    <xf numFmtId="0" fontId="0" fillId="23" borderId="31" xfId="0" applyFill="1" applyBorder="1" applyAlignment="1">
      <alignment vertical="center" wrapText="1"/>
    </xf>
    <xf numFmtId="10" fontId="16" fillId="9" borderId="42" xfId="0" applyNumberFormat="1" applyFont="1" applyFill="1" applyBorder="1" applyAlignment="1">
      <alignment horizontal="center" vertical="center" wrapText="1"/>
    </xf>
    <xf numFmtId="0" fontId="0" fillId="23" borderId="0" xfId="0" applyFill="1" applyAlignment="1">
      <alignment vertical="center" wrapText="1"/>
    </xf>
    <xf numFmtId="10" fontId="16" fillId="9" borderId="43" xfId="0" applyNumberFormat="1" applyFont="1" applyFill="1" applyBorder="1" applyAlignment="1">
      <alignment horizontal="center" vertical="center" wrapText="1"/>
    </xf>
    <xf numFmtId="0" fontId="16" fillId="9" borderId="42" xfId="0" applyFont="1" applyFill="1" applyBorder="1" applyAlignment="1">
      <alignment horizontal="center" vertical="center" wrapText="1"/>
    </xf>
    <xf numFmtId="2" fontId="16" fillId="9" borderId="42" xfId="0" applyNumberFormat="1" applyFont="1" applyFill="1" applyBorder="1" applyAlignment="1">
      <alignment horizontal="center" vertical="center" wrapText="1"/>
    </xf>
    <xf numFmtId="2" fontId="16" fillId="9" borderId="43" xfId="0" applyNumberFormat="1" applyFont="1" applyFill="1" applyBorder="1" applyAlignment="1">
      <alignment horizontal="center" vertical="center" wrapText="1"/>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xf numFmtId="2" fontId="0" fillId="23" borderId="0" xfId="0" applyNumberFormat="1" applyFill="1" applyAlignment="1">
      <alignment vertical="center" wrapText="1"/>
    </xf>
  </cellXfs>
  <cellStyles count="51">
    <cellStyle name="Banner" xfId="25"/>
    <cellStyle name="Calc % 0dp" xfId="26"/>
    <cellStyle name="Calc % 2dp" xfId="27"/>
    <cellStyle name="Calc Amount" xfId="28"/>
    <cellStyle name="Calc Date" xfId="29"/>
    <cellStyle name="Calc Dec 2dp" xfId="30"/>
    <cellStyle name="Check" xfId="11"/>
    <cellStyle name="Comma" xfId="50" builtinId="3"/>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ctrlProps/ctrlProp1.xml><?xml version="1.0" encoding="utf-8"?>
<formControlPr xmlns="http://schemas.microsoft.com/office/spreadsheetml/2009/9/main" objectType="CheckBox" fmlaLink="$H$17" lockText="1" noThreeD="1"/>
</file>

<file path=xl/ctrlProps/ctrlProp2.xml><?xml version="1.0" encoding="utf-8"?>
<formControlPr xmlns="http://schemas.microsoft.com/office/spreadsheetml/2009/9/main" objectType="CheckBox" fmlaLink="$H$18"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H$16"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t>
        <a:bodyPr/>
        <a:lstStyle/>
        <a:p>
          <a:endParaRPr lang="en-US"/>
        </a:p>
      </dgm:t>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t>
        <a:bodyPr/>
        <a:lstStyle/>
        <a:p>
          <a:endParaRPr lang="en-US"/>
        </a:p>
      </dgm:t>
    </dgm:pt>
    <dgm:pt modelId="{DC47647A-72FF-411C-BCA6-ADB030B37BE5}" type="pres">
      <dgm:prSet presAssocID="{7819BC31-7D0B-41AE-8039-968A775043EF}" presName="parSh" presStyleLbl="node1" presStyleIdx="0" presStyleCnt="3"/>
      <dgm:spPr/>
      <dgm:t>
        <a:bodyPr/>
        <a:lstStyle/>
        <a:p>
          <a:endParaRPr lang="en-US"/>
        </a:p>
      </dgm:t>
    </dgm:pt>
    <dgm:pt modelId="{7AFD420B-DB76-49B5-B0D1-C3E96DBA7D40}" type="pres">
      <dgm:prSet presAssocID="{7819BC31-7D0B-41AE-8039-968A775043EF}" presName="desTx" presStyleLbl="fgAcc1" presStyleIdx="0" presStyleCnt="3">
        <dgm:presLayoutVars>
          <dgm:bulletEnabled val="1"/>
        </dgm:presLayoutVars>
      </dgm:prSet>
      <dgm:spPr/>
      <dgm:t>
        <a:bodyPr/>
        <a:lstStyle/>
        <a:p>
          <a:endParaRPr lang="en-US"/>
        </a:p>
      </dgm:t>
    </dgm:pt>
    <dgm:pt modelId="{B6398C10-1FC4-4311-8CE4-20F8BC6B40F0}" type="pres">
      <dgm:prSet presAssocID="{93215F14-2A6B-420B-B1BD-8BF2CE703AE6}" presName="sibTrans" presStyleLbl="sibTrans2D1" presStyleIdx="0" presStyleCnt="2"/>
      <dgm:spPr/>
      <dgm:t>
        <a:bodyPr/>
        <a:lstStyle/>
        <a:p>
          <a:endParaRPr lang="en-US"/>
        </a:p>
      </dgm:t>
    </dgm:pt>
    <dgm:pt modelId="{52612ECA-1B7B-4E6E-BEBB-0801A18AF016}" type="pres">
      <dgm:prSet presAssocID="{93215F14-2A6B-420B-B1BD-8BF2CE703AE6}" presName="connTx" presStyleLbl="sibTrans2D1" presStyleIdx="0" presStyleCnt="2"/>
      <dgm:spPr/>
      <dgm:t>
        <a:bodyPr/>
        <a:lstStyle/>
        <a:p>
          <a:endParaRPr lang="en-US"/>
        </a:p>
      </dgm:t>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t>
        <a:bodyPr/>
        <a:lstStyle/>
        <a:p>
          <a:endParaRPr lang="en-US"/>
        </a:p>
      </dgm:t>
    </dgm:pt>
    <dgm:pt modelId="{E742B870-3BC4-4EB2-8D83-36DAFA8F9806}" type="pres">
      <dgm:prSet presAssocID="{FF81F936-56AC-4987-9C1D-D62708C1DDFF}" presName="parSh" presStyleLbl="node1" presStyleIdx="1" presStyleCnt="3"/>
      <dgm:spPr/>
      <dgm:t>
        <a:bodyPr/>
        <a:lstStyle/>
        <a:p>
          <a:endParaRPr lang="en-US"/>
        </a:p>
      </dgm:t>
    </dgm:pt>
    <dgm:pt modelId="{3BB48447-176B-489C-A348-BFFB6F193C12}" type="pres">
      <dgm:prSet presAssocID="{FF81F936-56AC-4987-9C1D-D62708C1DDFF}" presName="desTx" presStyleLbl="fgAcc1" presStyleIdx="1" presStyleCnt="3">
        <dgm:presLayoutVars>
          <dgm:bulletEnabled val="1"/>
        </dgm:presLayoutVars>
      </dgm:prSet>
      <dgm:spPr/>
      <dgm:t>
        <a:bodyPr/>
        <a:lstStyle/>
        <a:p>
          <a:endParaRPr lang="en-US"/>
        </a:p>
      </dgm:t>
    </dgm:pt>
    <dgm:pt modelId="{0670489A-92B8-4FD8-AD63-7A2BF2FC4008}" type="pres">
      <dgm:prSet presAssocID="{D1A800DC-13D4-4079-BA53-B2F6019C5F9B}" presName="sibTrans" presStyleLbl="sibTrans2D1" presStyleIdx="1" presStyleCnt="2"/>
      <dgm:spPr/>
      <dgm:t>
        <a:bodyPr/>
        <a:lstStyle/>
        <a:p>
          <a:endParaRPr lang="en-US"/>
        </a:p>
      </dgm:t>
    </dgm:pt>
    <dgm:pt modelId="{BBFB50B4-140A-47F1-AB7C-44BC5AF59311}" type="pres">
      <dgm:prSet presAssocID="{D1A800DC-13D4-4079-BA53-B2F6019C5F9B}" presName="connTx" presStyleLbl="sibTrans2D1" presStyleIdx="1" presStyleCnt="2"/>
      <dgm:spPr/>
      <dgm:t>
        <a:bodyPr/>
        <a:lstStyle/>
        <a:p>
          <a:endParaRPr lang="en-US"/>
        </a:p>
      </dgm:t>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t>
        <a:bodyPr/>
        <a:lstStyle/>
        <a:p>
          <a:endParaRPr lang="en-US"/>
        </a:p>
      </dgm:t>
    </dgm:pt>
    <dgm:pt modelId="{984C6B52-6767-4B00-B159-12237EFDC526}" type="pres">
      <dgm:prSet presAssocID="{F5407F6D-E44E-4153-989E-D27FD107924A}" presName="parSh" presStyleLbl="node1" presStyleIdx="2" presStyleCnt="3"/>
      <dgm:spPr/>
      <dgm:t>
        <a:bodyPr/>
        <a:lstStyle/>
        <a:p>
          <a:endParaRPr lang="en-US"/>
        </a:p>
      </dgm:t>
    </dgm:pt>
    <dgm:pt modelId="{EA891209-AF2C-4E7B-9321-C03AD95A4D34}" type="pres">
      <dgm:prSet presAssocID="{F5407F6D-E44E-4153-989E-D27FD107924A}" presName="desTx" presStyleLbl="fgAcc1" presStyleIdx="2" presStyleCnt="3">
        <dgm:presLayoutVars>
          <dgm:bulletEnabled val="1"/>
        </dgm:presLayoutVars>
      </dgm:prSet>
      <dgm:spPr/>
      <dgm:t>
        <a:bodyPr/>
        <a:lstStyle/>
        <a:p>
          <a:endParaRPr lang="en-US"/>
        </a:p>
      </dgm:t>
    </dgm:pt>
  </dgm:ptLst>
  <dgm:cxnLst>
    <dgm:cxn modelId="{D58B21E1-AB16-4993-9D76-202206ABDE15}" type="presOf" srcId="{884937E1-4A7C-4BD8-BAB7-718F0022C627}" destId="{3BB48447-176B-489C-A348-BFFB6F193C12}" srcOrd="0" destOrd="0" presId="urn:microsoft.com/office/officeart/2005/8/layout/process3"/>
    <dgm:cxn modelId="{730722E3-B97A-4D6B-BC75-23DA47B468E1}" type="presOf" srcId="{0DDF9669-2559-4A28-841C-D5378599BAD3}" destId="{7AFD420B-DB76-49B5-B0D1-C3E96DBA7D40}" srcOrd="0" destOrd="3"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473B7EA2-807F-4ACA-BBE9-458946FF783E}" srcId="{7819BC31-7D0B-41AE-8039-968A775043EF}" destId="{F4B29228-BBD0-4E17-B91C-E3DEA62A3BCF}" srcOrd="1" destOrd="0" parTransId="{CE1C932C-94E1-468C-BBF1-486B613958A4}" sibTransId="{221CB92F-D861-48BD-BA5B-BEFCAB94D307}"/>
    <dgm:cxn modelId="{7C838887-AD7A-4374-BAF8-7EDC0C623F29}" type="presOf" srcId="{FF81F936-56AC-4987-9C1D-D62708C1DDFF}" destId="{C7F3C26A-90AA-4405-B2EE-0E4C11B1D808}" srcOrd="0"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36F4975B-878A-422E-8775-AD91CC545AC9}" type="presOf" srcId="{F4B29228-BBD0-4E17-B91C-E3DEA62A3BCF}" destId="{7AFD420B-DB76-49B5-B0D1-C3E96DBA7D40}" srcOrd="0" destOrd="1" presId="urn:microsoft.com/office/officeart/2005/8/layout/process3"/>
    <dgm:cxn modelId="{90C3591B-E18C-4837-B6E8-514009E5B255}" type="presOf" srcId="{F6799EBC-5B71-49A2-AA9E-E341B262F064}" destId="{3BB48447-176B-489C-A348-BFFB6F193C12}" srcOrd="0" destOrd="2" presId="urn:microsoft.com/office/officeart/2005/8/layout/process3"/>
    <dgm:cxn modelId="{3AAF9DA5-0E35-41E4-90DB-22ADA7CA0413}" srcId="{F5407F6D-E44E-4153-989E-D27FD107924A}" destId="{49DB5EDD-26A3-4166-A652-70A6BD6FF344}" srcOrd="0" destOrd="0" parTransId="{12ACE5A8-7AFA-41A9-BEEC-E3297108FAFD}" sibTransId="{2CA3C0F4-2215-4DD4-A03F-76E8E2FBB9AA}"/>
    <dgm:cxn modelId="{82CB6FE2-291C-4612-BCEF-5C369EAB1BEB}" srcId="{E3FF0525-A2D6-4FD1-ABBB-7FE01F083786}" destId="{FF81F936-56AC-4987-9C1D-D62708C1DDFF}" srcOrd="1" destOrd="0" parTransId="{52741FA9-1F4B-4D85-AD49-A44B27AEB36F}" sibTransId="{D1A800DC-13D4-4079-BA53-B2F6019C5F9B}"/>
    <dgm:cxn modelId="{23B81CCC-EC71-4A81-8CF7-C447720F8921}" type="presOf" srcId="{1B5CEC6D-BD04-4AAF-8899-AF3BA5F9468C}" destId="{EA891209-AF2C-4E7B-9321-C03AD95A4D34}" srcOrd="0" destOrd="2" presId="urn:microsoft.com/office/officeart/2005/8/layout/process3"/>
    <dgm:cxn modelId="{11850DC9-16B6-476F-B1AB-8B0EB15A357D}" type="presOf" srcId="{49DB5EDD-26A3-4166-A652-70A6BD6FF344}" destId="{EA891209-AF2C-4E7B-9321-C03AD95A4D34}" srcOrd="0" destOrd="0" presId="urn:microsoft.com/office/officeart/2005/8/layout/process3"/>
    <dgm:cxn modelId="{44E9D1E6-1F7B-46BC-A122-79D4BAB15C99}" type="presOf" srcId="{93215F14-2A6B-420B-B1BD-8BF2CE703AE6}" destId="{52612ECA-1B7B-4E6E-BEBB-0801A18AF016}" srcOrd="1" destOrd="0"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C66822BA-FCFB-4E96-8297-EBC0923507BD}" type="presOf" srcId="{35191EF5-4C71-4695-A690-3D51DFFC2543}" destId="{7AFD420B-DB76-49B5-B0D1-C3E96DBA7D40}" srcOrd="0" destOrd="2" presId="urn:microsoft.com/office/officeart/2005/8/layout/process3"/>
    <dgm:cxn modelId="{75534AF7-9E88-472D-8BF4-3D9D56ACDB3F}" type="presOf" srcId="{F5407F6D-E44E-4153-989E-D27FD107924A}" destId="{912013CC-917D-486B-862A-78E10146A08D}" srcOrd="0" destOrd="0" presId="urn:microsoft.com/office/officeart/2005/8/layout/process3"/>
    <dgm:cxn modelId="{B92D11E3-A569-4AFA-A290-DE7BE5C728B1}" srcId="{FF81F936-56AC-4987-9C1D-D62708C1DDFF}" destId="{1B456C04-DDDC-4E8E-A74A-AD626061F7D1}" srcOrd="1" destOrd="0" parTransId="{D44C4CE9-A45E-44A6-A66E-AA6FFD08AFCB}" sibTransId="{4ABF95EA-45E4-4FF9-8891-72D0DCCF3F93}"/>
    <dgm:cxn modelId="{7356218D-D448-4E2E-9101-46F309361DC3}" srcId="{E3FF0525-A2D6-4FD1-ABBB-7FE01F083786}" destId="{F5407F6D-E44E-4153-989E-D27FD107924A}" srcOrd="2" destOrd="0" parTransId="{96AD9CA3-CA4C-40FC-8EF9-66E33FD67654}" sibTransId="{9736F88C-A14E-4411-9C7D-F3D6983C90D6}"/>
    <dgm:cxn modelId="{A9724540-C2F6-416A-9B9B-84DE36F57455}" type="presOf" srcId="{E3FF0525-A2D6-4FD1-ABBB-7FE01F083786}" destId="{FF05D699-24E4-4A9A-A2FF-D4C4D02C9EEB}" srcOrd="0"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59118BDB-6CA2-4455-AF12-F0E3A5B84BAD}" type="presOf" srcId="{D1A800DC-13D4-4079-BA53-B2F6019C5F9B}" destId="{0670489A-92B8-4FD8-AD63-7A2BF2FC4008}" srcOrd="0" destOrd="0" presId="urn:microsoft.com/office/officeart/2005/8/layout/process3"/>
    <dgm:cxn modelId="{5E9372C1-67BA-4F05-82C1-A0225D6208E9}" srcId="{FF81F936-56AC-4987-9C1D-D62708C1DDFF}" destId="{884937E1-4A7C-4BD8-BAB7-718F0022C627}" srcOrd="0" destOrd="0" parTransId="{228E6090-53E6-4522-AFF8-67A731C4AB82}" sibTransId="{B5F529F2-A8D5-406A-B96C-6848B4BEDA7E}"/>
    <dgm:cxn modelId="{F6357B96-55C2-411B-887D-8825397326EC}" srcId="{E3FF0525-A2D6-4FD1-ABBB-7FE01F083786}" destId="{7819BC31-7D0B-41AE-8039-968A775043EF}" srcOrd="0" destOrd="0" parTransId="{49F033F3-253F-4E7D-8A25-7E8732A3ECA4}" sibTransId="{93215F14-2A6B-420B-B1BD-8BF2CE703AE6}"/>
    <dgm:cxn modelId="{4EA24569-5843-45D6-99C3-6B4AEE97CE73}" type="presOf" srcId="{7819BC31-7D0B-41AE-8039-968A775043EF}" destId="{DC47647A-72FF-411C-BCA6-ADB030B37BE5}" srcOrd="1" destOrd="0"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41EE772E-8245-4B90-A5E9-1D916CD457E2}" srcId="{7819BC31-7D0B-41AE-8039-968A775043EF}" destId="{0DDF9669-2559-4A28-841C-D5378599BAD3}" srcOrd="3" destOrd="0" parTransId="{0153F9B4-A997-4B39-AFD0-9C2F53728E52}" sibTransId="{483D838B-FBE7-487C-BBFA-AD334DA696BD}"/>
    <dgm:cxn modelId="{A2B54815-BCCF-40B2-AEF3-6BA573E3640D}" type="presOf" srcId="{D1A800DC-13D4-4079-BA53-B2F6019C5F9B}" destId="{BBFB50B4-140A-47F1-AB7C-44BC5AF59311}" srcOrd="1" destOrd="0" presId="urn:microsoft.com/office/officeart/2005/8/layout/process3"/>
    <dgm:cxn modelId="{AE853004-1700-472A-95D7-2DB4B57177C9}" type="presOf" srcId="{EAE1B362-865A-48BE-8194-55350EF5B13D}" destId="{EA891209-AF2C-4E7B-9321-C03AD95A4D34}" srcOrd="0" destOrd="1" presId="urn:microsoft.com/office/officeart/2005/8/layout/process3"/>
    <dgm:cxn modelId="{7B8DA717-D0F2-4C87-A212-45DC8D661045}" type="presOf" srcId="{2BD95610-52DC-4408-9D36-27935221446A}" destId="{7AFD420B-DB76-49B5-B0D1-C3E96DBA7D40}" srcOrd="0"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DD577584-954A-49A1-9500-096956E7F63E}" type="presOf" srcId="{7819BC31-7D0B-41AE-8039-968A775043EF}" destId="{62125A44-FB62-4891-AFAA-F8EB14B47A30}" srcOrd="0" destOrd="0" presId="urn:microsoft.com/office/officeart/2005/8/layout/process3"/>
    <dgm:cxn modelId="{FAB8AD0C-34BA-4DB0-992B-B2895A2FAE9A}" type="presOf" srcId="{FF81F936-56AC-4987-9C1D-D62708C1DDFF}" destId="{E742B870-3BC4-4EB2-8D83-36DAFA8F9806}" srcOrd="1" destOrd="0" presId="urn:microsoft.com/office/officeart/2005/8/layout/process3"/>
    <dgm:cxn modelId="{820329C8-20EE-459E-A179-DEE56EEF48B7}" srcId="{7819BC31-7D0B-41AE-8039-968A775043EF}" destId="{2BD95610-52DC-4408-9D36-27935221446A}" srcOrd="0" destOrd="0" parTransId="{678741C5-E06A-4393-8E9C-122469740993}" sibTransId="{E4B33B2C-3BAF-448D-A572-EDA97283A821}"/>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lvl="0" algn="l" defTabSz="1066800">
            <a:lnSpc>
              <a:spcPct val="90000"/>
            </a:lnSpc>
            <a:spcBef>
              <a:spcPct val="0"/>
            </a:spcBef>
            <a:spcAft>
              <a:spcPct val="35000"/>
            </a:spcAft>
          </a:pPr>
          <a:r>
            <a:rPr lang="en-GB" sz="2400" kern="1200"/>
            <a:t>Financial input</a:t>
          </a:r>
        </a:p>
        <a:p>
          <a:pPr lvl="0" algn="l" defTabSz="1066800">
            <a:lnSpc>
              <a:spcPct val="90000"/>
            </a:lnSpc>
            <a:spcBef>
              <a:spcPct val="0"/>
            </a:spcBef>
            <a:spcAft>
              <a:spcPct val="35000"/>
            </a:spcAft>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lvl="0" algn="l" defTabSz="1111250">
            <a:lnSpc>
              <a:spcPct val="90000"/>
            </a:lnSpc>
            <a:spcBef>
              <a:spcPct val="0"/>
            </a:spcBef>
            <a:spcAft>
              <a:spcPct val="35000"/>
            </a:spcAft>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RM6331</a:t>
          </a:r>
          <a:r>
            <a:rPr lang="en-US" sz="3200" b="0" i="0" u="none" strike="noStrike" baseline="0">
              <a:solidFill>
                <a:schemeClr val="bg1"/>
              </a:solidFill>
              <a:effectLst/>
              <a:latin typeface="Arial"/>
              <a:cs typeface="Arial"/>
            </a:rPr>
            <a:t> </a:t>
          </a:r>
          <a:r>
            <a:rPr lang="en-US" sz="3200" b="0" i="0" u="none" strike="noStrike">
              <a:solidFill>
                <a:schemeClr val="bg1"/>
              </a:solidFill>
              <a:effectLst/>
              <a:latin typeface="Arial"/>
              <a:cs typeface="Arial"/>
            </a:rPr>
            <a:t>Healthcare</a:t>
          </a:r>
          <a:r>
            <a:rPr lang="en-US" sz="3200" b="0" i="0" u="none" strike="noStrike" baseline="0">
              <a:solidFill>
                <a:schemeClr val="bg1"/>
              </a:solidFill>
              <a:effectLst/>
              <a:latin typeface="Arial"/>
              <a:cs typeface="Arial"/>
            </a:rPr>
            <a:t> Workplace Solutions (Lots 5 &amp; 3g) - GOLD</a:t>
          </a:r>
          <a:endParaRPr lang="en-US" sz="3200" b="0" i="0" u="none" strike="noStrike">
            <a:solidFill>
              <a:schemeClr val="bg1"/>
            </a:solidFill>
            <a:effectLst/>
            <a:latin typeface="Arial"/>
            <a:cs typeface="Arial"/>
          </a:endParaRPr>
        </a:p>
        <a:p xmlns:a="http://schemas.openxmlformats.org/drawingml/2006/main">
          <a:pPr rtl="0"/>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15</xdr:row>
          <xdr:rowOff>158750</xdr:rowOff>
        </xdr:from>
        <xdr:to>
          <xdr:col>7</xdr:col>
          <xdr:colOff>730250</xdr:colOff>
          <xdr:row>17</xdr:row>
          <xdr:rowOff>25400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7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16</xdr:row>
          <xdr:rowOff>152400</xdr:rowOff>
        </xdr:from>
        <xdr:to>
          <xdr:col>7</xdr:col>
          <xdr:colOff>730250</xdr:colOff>
          <xdr:row>18</xdr:row>
          <xdr:rowOff>25400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7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17</xdr:row>
          <xdr:rowOff>152400</xdr:rowOff>
        </xdr:from>
        <xdr:to>
          <xdr:col>7</xdr:col>
          <xdr:colOff>730250</xdr:colOff>
          <xdr:row>19</xdr:row>
          <xdr:rowOff>25400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7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63500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7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50800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7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7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57150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7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0</xdr:rowOff>
        </xdr:from>
        <xdr:to>
          <xdr:col>7</xdr:col>
          <xdr:colOff>730250</xdr:colOff>
          <xdr:row>19</xdr:row>
          <xdr:rowOff>63500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7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15</xdr:row>
          <xdr:rowOff>6350</xdr:rowOff>
        </xdr:from>
        <xdr:to>
          <xdr:col>7</xdr:col>
          <xdr:colOff>730250</xdr:colOff>
          <xdr:row>16</xdr:row>
          <xdr:rowOff>44450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7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6331 Healthcare Workplace Soultions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53" t="str">
        <f>HYPERLINK("#'Contents'!A1",sysChkWord)</f>
        <v>All Checks OK</v>
      </c>
      <c r="D5" s="253"/>
      <c r="E5" s="253"/>
      <c r="F5" s="109"/>
      <c r="G5" s="109"/>
      <c r="H5" s="109"/>
      <c r="I5" s="109"/>
      <c r="J5" s="109"/>
      <c r="K5" s="109"/>
    </row>
    <row r="6" spans="1:11" ht="12.5" x14ac:dyDescent="0.25">
      <c r="A6" s="109"/>
      <c r="B6" s="114"/>
      <c r="C6" s="252" t="str">
        <f>HYPERLINK("#'Contents'!A1","Click for Contents")</f>
        <v>Click for Contents</v>
      </c>
      <c r="D6" s="252"/>
      <c r="E6" s="252"/>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464</v>
      </c>
      <c r="F15" s="120" t="s">
        <v>286</v>
      </c>
      <c r="G15" s="93" t="s">
        <v>393</v>
      </c>
      <c r="H15" s="121">
        <f>'RAG Thresholds'!A8</f>
        <v>0</v>
      </c>
      <c r="I15" s="121">
        <f>'RAG Thresholds'!B8</f>
        <v>0</v>
      </c>
    </row>
    <row r="16" spans="1:11" x14ac:dyDescent="0.25">
      <c r="A16" s="91"/>
      <c r="B16" s="91"/>
      <c r="C16" s="91"/>
      <c r="D16" s="91"/>
      <c r="E16" s="91" t="s">
        <v>158</v>
      </c>
      <c r="F16" s="120" t="s">
        <v>286</v>
      </c>
      <c r="G16" s="93" t="s">
        <v>413</v>
      </c>
      <c r="H16" s="121">
        <f>'1.1a Lead Financial Input'!A8</f>
        <v>0</v>
      </c>
      <c r="I16" s="121">
        <f>'1.1a Lead Financial Input'!B8</f>
        <v>0</v>
      </c>
    </row>
    <row r="17" spans="1:10" x14ac:dyDescent="0.25">
      <c r="A17" s="91"/>
      <c r="B17" s="91"/>
      <c r="C17" s="91"/>
      <c r="D17" s="91"/>
      <c r="E17" s="91" t="s">
        <v>159</v>
      </c>
      <c r="F17" s="120" t="s">
        <v>286</v>
      </c>
      <c r="G17" s="93" t="s">
        <v>429</v>
      </c>
      <c r="H17" s="121">
        <f>'1.1b Lead Financial Input'!A8</f>
        <v>0</v>
      </c>
      <c r="I17" s="121">
        <f>'1.1b Lead Financial Input'!B8</f>
        <v>0</v>
      </c>
    </row>
    <row r="18" spans="1:10" hidden="1" x14ac:dyDescent="0.25">
      <c r="A18" s="91"/>
      <c r="B18" s="91"/>
      <c r="C18" s="91"/>
      <c r="D18" s="91"/>
      <c r="E18" s="93" t="s">
        <v>445</v>
      </c>
      <c r="F18" s="120" t="s">
        <v>286</v>
      </c>
      <c r="G18" s="93" t="s">
        <v>457</v>
      </c>
      <c r="H18" s="121">
        <f>'1.2a Alternative Guarantor'!A8</f>
        <v>0</v>
      </c>
      <c r="I18" s="121">
        <f>'1.2a Alternative Guarantor'!B8</f>
        <v>0</v>
      </c>
    </row>
    <row r="19" spans="1:10" x14ac:dyDescent="0.25">
      <c r="A19" s="91"/>
      <c r="B19" s="91"/>
      <c r="C19" s="91"/>
      <c r="D19" s="91"/>
      <c r="E19" s="91" t="s">
        <v>290</v>
      </c>
      <c r="F19" s="120" t="s">
        <v>286</v>
      </c>
      <c r="G19" s="93" t="s">
        <v>394</v>
      </c>
      <c r="H19" s="121">
        <f>'2.1 Lead Ancillary Input '!A8</f>
        <v>0</v>
      </c>
      <c r="I19" s="121">
        <f>'2.1 Lead Ancillary Input '!B8</f>
        <v>0</v>
      </c>
    </row>
    <row r="20" spans="1:10" x14ac:dyDescent="0.25">
      <c r="A20" s="91"/>
      <c r="B20" s="91"/>
      <c r="C20" s="91"/>
      <c r="D20" s="91"/>
      <c r="E20" s="91" t="s">
        <v>366</v>
      </c>
      <c r="F20" s="120" t="s">
        <v>286</v>
      </c>
      <c r="G20" s="93" t="s">
        <v>430</v>
      </c>
      <c r="H20" s="121">
        <f>'3.1 Lead Bidder Assessment'!A8</f>
        <v>0</v>
      </c>
      <c r="I20" s="121">
        <f>'3.1 Lead Bidder Assessment'!B8</f>
        <v>0</v>
      </c>
    </row>
    <row r="21" spans="1:10" x14ac:dyDescent="0.25">
      <c r="A21" s="91"/>
      <c r="B21" s="91"/>
      <c r="C21" s="91"/>
      <c r="D21" s="91"/>
      <c r="E21" s="91" t="s">
        <v>291</v>
      </c>
      <c r="F21" s="120" t="s">
        <v>286</v>
      </c>
      <c r="G21" s="93" t="s">
        <v>431</v>
      </c>
      <c r="H21" s="121">
        <f>'3.2 Immediate Parent Assmt'!A8</f>
        <v>0</v>
      </c>
      <c r="I21" s="121">
        <f>'3.2 Immediate Parent Assmt'!B8</f>
        <v>0</v>
      </c>
    </row>
    <row r="22" spans="1:10" x14ac:dyDescent="0.25">
      <c r="A22" s="91"/>
      <c r="B22" s="91"/>
      <c r="C22" s="91"/>
      <c r="D22" s="91"/>
      <c r="E22" s="91" t="s">
        <v>292</v>
      </c>
      <c r="F22" s="120" t="s">
        <v>286</v>
      </c>
      <c r="G22" s="93" t="s">
        <v>432</v>
      </c>
      <c r="H22" s="121">
        <f>'3.3 Ultimate Parent Assmt'!A8</f>
        <v>0</v>
      </c>
      <c r="I22" s="121">
        <f>'3.3 Ultimate Parent Assmt'!B8</f>
        <v>0</v>
      </c>
    </row>
    <row r="23" spans="1:10" hidden="1" x14ac:dyDescent="0.25">
      <c r="A23" s="91"/>
      <c r="B23" s="91"/>
      <c r="C23" s="91"/>
      <c r="D23" s="91"/>
      <c r="E23" s="93" t="s">
        <v>446</v>
      </c>
      <c r="F23" s="120" t="s">
        <v>286</v>
      </c>
      <c r="G23" s="93" t="s">
        <v>433</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6" customFormat="1" hidden="1" x14ac:dyDescent="0.25">
      <c r="A25" s="91"/>
      <c r="B25" s="91"/>
      <c r="C25" s="91"/>
      <c r="D25" s="91"/>
      <c r="E25" s="93" t="s">
        <v>410</v>
      </c>
      <c r="F25" s="120" t="s">
        <v>286</v>
      </c>
      <c r="G25" s="93" t="s">
        <v>415</v>
      </c>
      <c r="H25" s="121">
        <f>Setup!A8</f>
        <v>0</v>
      </c>
      <c r="I25" s="121">
        <f>Setup!B8</f>
        <v>0</v>
      </c>
    </row>
    <row r="26" spans="1:10" hidden="1" x14ac:dyDescent="0.25">
      <c r="A26" s="91"/>
      <c r="B26" s="91"/>
      <c r="C26" s="91"/>
      <c r="D26" s="91"/>
      <c r="E26" s="91" t="s">
        <v>288</v>
      </c>
      <c r="F26" s="120" t="s">
        <v>286</v>
      </c>
      <c r="G26" s="93" t="s">
        <v>416</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395</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2"/>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hyperlink ref="F15" location="'Authority RAG Thresholds'!A1" display="Link"/>
    <hyperlink ref="F16" location="'1.1a Lead Financial Input'!A1" display="Link"/>
    <hyperlink ref="F17" location="'1.1b Lead Financial Input'!A1" display="Link"/>
    <hyperlink ref="F18" location="'1.2a Subcontractor Input'!Print_Area" display="Link"/>
    <hyperlink ref="F19" location="'2.1 Lead Ancillary Input '!A1" display="Link"/>
    <hyperlink ref="F20" location="'3.1 Lead Bidder Assessment'!A1" display="Link"/>
    <hyperlink ref="F21" location="'3.2 Immediate Parent Assmt'!C1" display="Link"/>
    <hyperlink ref="F22" location="'3.3 Ultimate Parent Assmt'!A1" display="Link"/>
    <hyperlink ref="F14" location="'Bidder Instructions'!A1" display="Link"/>
    <hyperlink ref="F23" location="'3.4 Subcontractor #1 Assmt'!A1" display="Link"/>
    <hyperlink ref="F24" location="'Metric Definitions'!A1" display="Link"/>
    <hyperlink ref="F26" location="SysConfig!A1" display="Link"/>
    <hyperlink ref="F25" location="Setup!A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55" zoomScaleNormal="55" workbookViewId="0">
      <pane ySplit="8" topLeftCell="A13" activePane="bottomLeft" state="frozen"/>
      <selection activeCell="A9" sqref="A9"/>
      <selection pane="bottomLeft" activeCell="H19" sqref="H19:J27"/>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2" t="str">
        <f>HYPERLINK("#'Contents'!A1","Click for Contents")</f>
        <v>Click for Contents</v>
      </c>
      <c r="D6" s="252"/>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9" t="s">
        <v>1</v>
      </c>
      <c r="D10" s="289"/>
      <c r="E10" s="289"/>
      <c r="F10" s="289"/>
      <c r="G10" s="290"/>
      <c r="H10" s="307" t="str">
        <f>CHOOSE('Bidder Instructions'!$E$39,'1.1b Lead Financial Input'!AP$18,'1.1a Lead Financial Input'!X$18)</f>
        <v>Ultimate Parent Name</v>
      </c>
      <c r="I10" s="307"/>
      <c r="J10" s="307"/>
      <c r="K10" s="307"/>
      <c r="L10" s="307"/>
      <c r="M10" s="307"/>
      <c r="N10" s="307"/>
      <c r="O10" s="307"/>
      <c r="P10" s="307"/>
      <c r="Q10" s="307"/>
      <c r="R10" s="307"/>
    </row>
    <row r="11" spans="1:19" ht="15.5" x14ac:dyDescent="0.35">
      <c r="A11" s="3"/>
      <c r="B11" s="3"/>
      <c r="C11" s="289" t="s">
        <v>0</v>
      </c>
      <c r="D11" s="289"/>
      <c r="E11" s="289"/>
      <c r="F11" s="289"/>
      <c r="G11" s="290"/>
      <c r="H11" s="307">
        <f>'2.1 Lead Ancillary Input '!D60</f>
        <v>0</v>
      </c>
      <c r="I11" s="307"/>
      <c r="J11" s="307"/>
      <c r="K11" s="307"/>
      <c r="L11" s="307"/>
      <c r="M11" s="307"/>
      <c r="N11" s="307"/>
      <c r="O11" s="307"/>
      <c r="P11" s="307"/>
      <c r="Q11" s="307"/>
      <c r="R11" s="307"/>
    </row>
    <row r="12" spans="1:19" ht="15.5" x14ac:dyDescent="0.35">
      <c r="A12" s="3"/>
      <c r="B12" s="3"/>
      <c r="C12" s="289" t="s">
        <v>46</v>
      </c>
      <c r="D12" s="289"/>
      <c r="E12" s="289"/>
      <c r="F12" s="289"/>
      <c r="G12" s="290"/>
      <c r="H12" s="307">
        <f>'2.1 Lead Ancillary Input '!D61</f>
        <v>0</v>
      </c>
      <c r="I12" s="307"/>
      <c r="J12" s="307"/>
      <c r="K12" s="307"/>
      <c r="L12" s="307"/>
      <c r="M12" s="307"/>
      <c r="N12" s="307"/>
      <c r="O12" s="307"/>
      <c r="P12" s="307"/>
      <c r="Q12" s="307"/>
      <c r="R12" s="307"/>
    </row>
    <row r="13" spans="1:19" ht="15.5" x14ac:dyDescent="0.35">
      <c r="A13" s="3"/>
      <c r="B13" s="3"/>
      <c r="C13" s="289" t="s">
        <v>47</v>
      </c>
      <c r="D13" s="289"/>
      <c r="E13" s="289"/>
      <c r="F13" s="289"/>
      <c r="G13" s="290"/>
      <c r="H13" s="307">
        <f>'2.1 Lead Ancillary Input '!D62</f>
        <v>0</v>
      </c>
      <c r="I13" s="307"/>
      <c r="J13" s="307"/>
      <c r="K13" s="307"/>
      <c r="L13" s="307"/>
      <c r="M13" s="307"/>
      <c r="N13" s="307"/>
      <c r="O13" s="307"/>
      <c r="P13" s="307"/>
      <c r="Q13" s="307"/>
      <c r="R13" s="307"/>
    </row>
    <row r="14" spans="1:19" ht="15.5" x14ac:dyDescent="0.35">
      <c r="A14" s="3"/>
      <c r="B14" s="3"/>
      <c r="C14" s="289" t="s">
        <v>64</v>
      </c>
      <c r="D14" s="289"/>
      <c r="E14" s="289"/>
      <c r="F14" s="289"/>
      <c r="G14" s="290"/>
      <c r="H14" s="310" t="str">
        <f>CHOOSE('Bidder Instructions'!$E$39,'1.1b Lead Financial Input'!AS$21,'1.1a Lead Financial Input'!AA$21)</f>
        <v>31/XX/20XX</v>
      </c>
      <c r="I14" s="310"/>
      <c r="J14" s="310"/>
      <c r="K14" s="310"/>
      <c r="L14" s="310"/>
      <c r="M14" s="310"/>
      <c r="N14" s="310"/>
      <c r="O14" s="310"/>
      <c r="P14" s="310"/>
      <c r="Q14" s="310"/>
      <c r="R14" s="310"/>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183" t="s">
        <v>3</v>
      </c>
      <c r="D18" s="183"/>
      <c r="E18" s="7" t="s">
        <v>58</v>
      </c>
      <c r="F18" s="7"/>
      <c r="G18" s="7" t="s">
        <v>57</v>
      </c>
      <c r="H18" s="152" t="s">
        <v>59</v>
      </c>
      <c r="I18" s="152"/>
      <c r="J18" s="152" t="s">
        <v>60</v>
      </c>
      <c r="K18" s="152" t="s">
        <v>61</v>
      </c>
      <c r="L18" s="152"/>
      <c r="M18" s="152" t="s">
        <v>62</v>
      </c>
      <c r="N18" s="308" t="s">
        <v>398</v>
      </c>
      <c r="O18" s="308"/>
      <c r="P18" s="308"/>
      <c r="Q18" s="308"/>
      <c r="R18" s="308"/>
    </row>
    <row r="19" spans="1:18" ht="141" customHeight="1" x14ac:dyDescent="0.35">
      <c r="A19" s="3"/>
      <c r="B19" s="3"/>
      <c r="C19" s="162">
        <v>1</v>
      </c>
      <c r="D19" s="162" t="s">
        <v>163</v>
      </c>
      <c r="E19" s="163" t="e">
        <f>CHOOSE('Bidder Instructions'!$E$39,'1.1b Lead Financial Input'!AQ134,'1.1a Lead Financial Input'!Y156)</f>
        <v>#DIV/0!</v>
      </c>
      <c r="F19" s="163" t="e">
        <f>CHOOSE('Bidder Instructions'!$E$39,'1.1b Lead Financial Input'!AR134,'1.1a Lead Financial Input'!Z156)</f>
        <v>#DIV/0!</v>
      </c>
      <c r="G19" s="163" t="e">
        <f>CHOOSE('Bidder Instructions'!$E$39,'1.1b Lead Financial Input'!AS134,'1.1a Lead Financial Input'!AA156)</f>
        <v>#DIV/0!</v>
      </c>
      <c r="H19" s="165" t="e">
        <f>CHOOSE('Bidder Instructions'!$E$39,'1.1b Lead Financial Input'!AQ146,'1.1a Lead Financial Input'!Y168)</f>
        <v>#DIV/0!</v>
      </c>
      <c r="I19" s="165" t="e">
        <f>CHOOSE('Bidder Instructions'!$E$39,'1.1b Lead Financial Input'!AR146,'1.1a Lead Financial Input'!Z168)</f>
        <v>#DIV/0!</v>
      </c>
      <c r="J19" s="165" t="e">
        <f>CHOOSE('Bidder Instructions'!$E$39,'1.1b Lead Financial Input'!AS146,'1.1a Lead Financial Input'!AA168)</f>
        <v>#DIV/0!</v>
      </c>
      <c r="K19" s="9"/>
      <c r="L19" s="9"/>
      <c r="M19" s="9"/>
      <c r="N19" s="309"/>
      <c r="O19" s="309"/>
      <c r="P19" s="309"/>
      <c r="Q19" s="309"/>
      <c r="R19" s="309"/>
    </row>
    <row r="20" spans="1:18" ht="141" customHeight="1" x14ac:dyDescent="0.35">
      <c r="A20" s="3"/>
      <c r="B20" s="3"/>
      <c r="C20" s="162">
        <v>2</v>
      </c>
      <c r="D20" s="162" t="s">
        <v>67</v>
      </c>
      <c r="E20" s="164">
        <f>CHOOSE('Bidder Instructions'!$E$39,'1.1b Lead Financial Input'!AQ135,'1.1a Lead Financial Input'!Y157)</f>
        <v>0</v>
      </c>
      <c r="F20" s="164">
        <f>CHOOSE('Bidder Instructions'!$E$39,'1.1b Lead Financial Input'!AR135,'1.1a Lead Financial Input'!Z157)</f>
        <v>0</v>
      </c>
      <c r="G20" s="164">
        <f>CHOOSE('Bidder Instructions'!$E$39,'1.1b Lead Financial Input'!AS135,'1.1a Lead Financial Input'!AA157)</f>
        <v>0</v>
      </c>
      <c r="H20" s="165" t="str">
        <f>CHOOSE('Bidder Instructions'!$E$39,'1.1b Lead Financial Input'!AQ147,'1.1a Lead Financial Input'!Y169)</f>
        <v>R</v>
      </c>
      <c r="I20" s="165" t="str">
        <f>CHOOSE('Bidder Instructions'!$E$39,'1.1b Lead Financial Input'!AR147,'1.1a Lead Financial Input'!Z169)</f>
        <v>R</v>
      </c>
      <c r="J20" s="165" t="str">
        <f>CHOOSE('Bidder Instructions'!$E$39,'1.1b Lead Financial Input'!AS147,'1.1a Lead Financial Input'!AA169)</f>
        <v>R</v>
      </c>
      <c r="K20" s="9"/>
      <c r="L20" s="9"/>
      <c r="M20" s="9"/>
      <c r="N20" s="309"/>
      <c r="O20" s="309"/>
      <c r="P20" s="309"/>
      <c r="Q20" s="309"/>
      <c r="R20" s="309"/>
    </row>
    <row r="21" spans="1:18" ht="141" customHeight="1" x14ac:dyDescent="0.35">
      <c r="A21" s="3"/>
      <c r="B21" s="3"/>
      <c r="C21" s="162" t="s">
        <v>68</v>
      </c>
      <c r="D21" s="162" t="s">
        <v>249</v>
      </c>
      <c r="E21" s="164" t="str">
        <f>CHOOSE('Bidder Instructions'!$E$39,'1.1b Lead Financial Input'!AQ136,'1.1a Lead Financial Input'!Y158)</f>
        <v>N/A</v>
      </c>
      <c r="F21" s="164" t="str">
        <f>CHOOSE('Bidder Instructions'!$E$39,'1.1b Lead Financial Input'!AR136,'1.1a Lead Financial Input'!Z158)</f>
        <v>N/A</v>
      </c>
      <c r="G21" s="164" t="str">
        <f>CHOOSE('Bidder Instructions'!$E$39,'1.1b Lead Financial Input'!AS136,'1.1a Lead Financial Input'!AA158)</f>
        <v>N/A</v>
      </c>
      <c r="H21" s="165" t="str">
        <f>CHOOSE('Bidder Instructions'!$E$39,'1.1b Lead Financial Input'!AQ148,'1.1a Lead Financial Input'!Y170)</f>
        <v>N/A</v>
      </c>
      <c r="I21" s="165" t="str">
        <f>CHOOSE('Bidder Instructions'!$E$39,'1.1b Lead Financial Input'!AR148,'1.1a Lead Financial Input'!Z170)</f>
        <v>N/A</v>
      </c>
      <c r="J21" s="165" t="str">
        <f>CHOOSE('Bidder Instructions'!$E$39,'1.1b Lead Financial Input'!AS148,'1.1a Lead Financial Input'!AA170)</f>
        <v>N/A</v>
      </c>
      <c r="K21" s="9"/>
      <c r="L21" s="9"/>
      <c r="M21" s="9"/>
      <c r="N21" s="309"/>
      <c r="O21" s="309"/>
      <c r="P21" s="309"/>
      <c r="Q21" s="309"/>
      <c r="R21" s="309"/>
    </row>
    <row r="22" spans="1:18" ht="141" customHeight="1" x14ac:dyDescent="0.35">
      <c r="A22" s="3"/>
      <c r="B22" s="3"/>
      <c r="C22" s="162" t="s">
        <v>71</v>
      </c>
      <c r="D22" s="162" t="s">
        <v>76</v>
      </c>
      <c r="E22" s="163" t="e">
        <f>CHOOSE('Bidder Instructions'!$E$39,'1.1b Lead Financial Input'!AQ137,'1.1a Lead Financial Input'!Y159)</f>
        <v>#DIV/0!</v>
      </c>
      <c r="F22" s="163" t="e">
        <f>CHOOSE('Bidder Instructions'!$E$39,'1.1b Lead Financial Input'!AR137,'1.1a Lead Financial Input'!Z159)</f>
        <v>#DIV/0!</v>
      </c>
      <c r="G22" s="163" t="e">
        <f>CHOOSE('Bidder Instructions'!$E$39,'1.1b Lead Financial Input'!AS137,'1.1a Lead Financial Input'!AA159)</f>
        <v>#DIV/0!</v>
      </c>
      <c r="H22" s="165" t="e">
        <f>CHOOSE('Bidder Instructions'!$E$39,'1.1b Lead Financial Input'!AQ149,'1.1a Lead Financial Input'!Y171)</f>
        <v>#DIV/0!</v>
      </c>
      <c r="I22" s="165" t="e">
        <f>CHOOSE('Bidder Instructions'!$E$39,'1.1b Lead Financial Input'!AR149,'1.1a Lead Financial Input'!Z171)</f>
        <v>#DIV/0!</v>
      </c>
      <c r="J22" s="165" t="e">
        <f>CHOOSE('Bidder Instructions'!$E$39,'1.1b Lead Financial Input'!AS149,'1.1a Lead Financial Input'!AA171)</f>
        <v>#DIV/0!</v>
      </c>
      <c r="K22" s="9"/>
      <c r="L22" s="9"/>
      <c r="M22" s="9"/>
      <c r="N22" s="309"/>
      <c r="O22" s="309"/>
      <c r="P22" s="309"/>
      <c r="Q22" s="309"/>
      <c r="R22" s="309"/>
    </row>
    <row r="23" spans="1:18" ht="141" customHeight="1" x14ac:dyDescent="0.35">
      <c r="A23" s="3"/>
      <c r="B23" s="3"/>
      <c r="C23" s="162">
        <v>4</v>
      </c>
      <c r="D23" s="162" t="s">
        <v>80</v>
      </c>
      <c r="E23" s="163" t="e">
        <f>CHOOSE('Bidder Instructions'!$E$39,'1.1b Lead Financial Input'!AQ138,'1.1a Lead Financial Input'!Y160)</f>
        <v>#DIV/0!</v>
      </c>
      <c r="F23" s="163" t="e">
        <f>CHOOSE('Bidder Instructions'!$E$39,'1.1b Lead Financial Input'!AR138,'1.1a Lead Financial Input'!Z160)</f>
        <v>#DIV/0!</v>
      </c>
      <c r="G23" s="163" t="e">
        <f>CHOOSE('Bidder Instructions'!$E$39,'1.1b Lead Financial Input'!AS138,'1.1a Lead Financial Input'!AA160)</f>
        <v>#DIV/0!</v>
      </c>
      <c r="H23" s="165" t="e">
        <f>CHOOSE('Bidder Instructions'!$E$39,'1.1b Lead Financial Input'!AQ150,'1.1a Lead Financial Input'!Y172)</f>
        <v>#DIV/0!</v>
      </c>
      <c r="I23" s="165" t="e">
        <f>CHOOSE('Bidder Instructions'!$E$39,'1.1b Lead Financial Input'!AR150,'1.1a Lead Financial Input'!Z172)</f>
        <v>#DIV/0!</v>
      </c>
      <c r="J23" s="167" t="e">
        <f>CHOOSE('Bidder Instructions'!$E$39,'1.1b Lead Financial Input'!AS150,'1.1a Lead Financial Input'!AA172)</f>
        <v>#DIV/0!</v>
      </c>
      <c r="K23" s="166"/>
      <c r="L23" s="9"/>
      <c r="M23" s="168"/>
      <c r="N23" s="305"/>
      <c r="O23" s="305"/>
      <c r="P23" s="305"/>
      <c r="Q23" s="305"/>
      <c r="R23" s="306"/>
    </row>
    <row r="24" spans="1:18" ht="141" customHeight="1" x14ac:dyDescent="0.35">
      <c r="A24" s="3"/>
      <c r="B24" s="3"/>
      <c r="C24" s="162">
        <v>5</v>
      </c>
      <c r="D24" s="162" t="s">
        <v>74</v>
      </c>
      <c r="E24" s="163" t="e">
        <f>CHOOSE('Bidder Instructions'!$E$39,'1.1b Lead Financial Input'!AQ139,'1.1a Lead Financial Input'!Y161)</f>
        <v>#DIV/0!</v>
      </c>
      <c r="F24" s="163" t="e">
        <f>CHOOSE('Bidder Instructions'!$E$39,'1.1b Lead Financial Input'!AR139,'1.1a Lead Financial Input'!Z161)</f>
        <v>#DIV/0!</v>
      </c>
      <c r="G24" s="163" t="e">
        <f>CHOOSE('Bidder Instructions'!$E$39,'1.1b Lead Financial Input'!AS139,'1.1a Lead Financial Input'!AA161)</f>
        <v>#DIV/0!</v>
      </c>
      <c r="H24" s="165" t="str">
        <f>CHOOSE('Bidder Instructions'!$E$39,'1.1b Lead Financial Input'!AQ151,'1.1a Lead Financial Input'!Y173)</f>
        <v>G</v>
      </c>
      <c r="I24" s="165" t="str">
        <f>CHOOSE('Bidder Instructions'!$E$39,'1.1b Lead Financial Input'!AR151,'1.1a Lead Financial Input'!Z173)</f>
        <v>G</v>
      </c>
      <c r="J24" s="167" t="str">
        <f>CHOOSE('Bidder Instructions'!$E$39,'1.1b Lead Financial Input'!AS151,'1.1a Lead Financial Input'!AA173)</f>
        <v>G</v>
      </c>
      <c r="K24" s="166"/>
      <c r="L24" s="9"/>
      <c r="M24" s="168"/>
      <c r="N24" s="305"/>
      <c r="O24" s="305"/>
      <c r="P24" s="305"/>
      <c r="Q24" s="305"/>
      <c r="R24" s="306"/>
    </row>
    <row r="25" spans="1:18" ht="141" customHeight="1" x14ac:dyDescent="0.35">
      <c r="A25" s="3"/>
      <c r="B25" s="3"/>
      <c r="C25" s="162">
        <v>6</v>
      </c>
      <c r="D25" s="162" t="s">
        <v>77</v>
      </c>
      <c r="E25" s="163" t="e">
        <f>CHOOSE('Bidder Instructions'!$E$39,'1.1b Lead Financial Input'!AQ140,'1.1a Lead Financial Input'!Y162)</f>
        <v>#DIV/0!</v>
      </c>
      <c r="F25" s="163" t="e">
        <f>CHOOSE('Bidder Instructions'!$E$39,'1.1b Lead Financial Input'!AR140,'1.1a Lead Financial Input'!Z162)</f>
        <v>#DIV/0!</v>
      </c>
      <c r="G25" s="163" t="e">
        <f>CHOOSE('Bidder Instructions'!$E$39,'1.1b Lead Financial Input'!AS140,'1.1a Lead Financial Input'!AA162)</f>
        <v>#DIV/0!</v>
      </c>
      <c r="H25" s="165" t="e">
        <f>CHOOSE('Bidder Instructions'!$E$39,'1.1b Lead Financial Input'!AQ152,'1.1a Lead Financial Input'!Y174)</f>
        <v>#DIV/0!</v>
      </c>
      <c r="I25" s="165" t="e">
        <f>CHOOSE('Bidder Instructions'!$E$39,'1.1b Lead Financial Input'!AR152,'1.1a Lead Financial Input'!Z174)</f>
        <v>#DIV/0!</v>
      </c>
      <c r="J25" s="167" t="e">
        <f>CHOOSE('Bidder Instructions'!$E$39,'1.1b Lead Financial Input'!AS152,'1.1a Lead Financial Input'!AA174)</f>
        <v>#DIV/0!</v>
      </c>
      <c r="K25" s="166"/>
      <c r="L25" s="9"/>
      <c r="M25" s="168"/>
      <c r="N25" s="305"/>
      <c r="O25" s="305"/>
      <c r="P25" s="305"/>
      <c r="Q25" s="305"/>
      <c r="R25" s="306"/>
    </row>
    <row r="26" spans="1:18" ht="141" customHeight="1" x14ac:dyDescent="0.35">
      <c r="A26" s="3"/>
      <c r="B26" s="3"/>
      <c r="C26" s="162">
        <v>7</v>
      </c>
      <c r="D26" s="162" t="s">
        <v>78</v>
      </c>
      <c r="E26" s="163">
        <f>CHOOSE('Bidder Instructions'!$E$39,'1.1b Lead Financial Input'!AQ141,'1.1a Lead Financial Input'!Y163)</f>
        <v>0</v>
      </c>
      <c r="F26" s="163">
        <f>CHOOSE('Bidder Instructions'!$E$39,'1.1b Lead Financial Input'!AR141,'1.1a Lead Financial Input'!Z163)</f>
        <v>0</v>
      </c>
      <c r="G26" s="163">
        <f>CHOOSE('Bidder Instructions'!$E$39,'1.1b Lead Financial Input'!AS141,'1.1a Lead Financial Input'!AA163)</f>
        <v>0</v>
      </c>
      <c r="H26" s="165" t="str">
        <f>CHOOSE('Bidder Instructions'!$E$39,'1.1b Lead Financial Input'!AQ153,'1.1a Lead Financial Input'!Y175)</f>
        <v>R</v>
      </c>
      <c r="I26" s="165" t="str">
        <f>CHOOSE('Bidder Instructions'!$E$39,'1.1b Lead Financial Input'!AR153,'1.1a Lead Financial Input'!Z175)</f>
        <v>R</v>
      </c>
      <c r="J26" s="165" t="str">
        <f>CHOOSE('Bidder Instructions'!$E$39,'1.1b Lead Financial Input'!AS153,'1.1a Lead Financial Input'!AA175)</f>
        <v>R</v>
      </c>
      <c r="K26" s="9"/>
      <c r="L26" s="9"/>
      <c r="M26" s="9"/>
      <c r="N26" s="309"/>
      <c r="O26" s="309"/>
      <c r="P26" s="309"/>
      <c r="Q26" s="309"/>
      <c r="R26" s="309"/>
    </row>
    <row r="27" spans="1:18" ht="141" customHeight="1" x14ac:dyDescent="0.35">
      <c r="A27" s="3"/>
      <c r="B27" s="3"/>
      <c r="C27" s="162">
        <v>8</v>
      </c>
      <c r="D27" s="162" t="s">
        <v>79</v>
      </c>
      <c r="E27" s="164" t="e">
        <f>CHOOSE('Bidder Instructions'!$E$39,'1.1b Lead Financial Input'!AQ142,'1.1a Lead Financial Input'!Y164)</f>
        <v>#DIV/0!</v>
      </c>
      <c r="F27" s="164" t="e">
        <f>CHOOSE('Bidder Instructions'!$E$39,'1.1b Lead Financial Input'!AR142,'1.1a Lead Financial Input'!Z164)</f>
        <v>#DIV/0!</v>
      </c>
      <c r="G27" s="164" t="e">
        <f>CHOOSE('Bidder Instructions'!$E$39,'1.1b Lead Financial Input'!AS142,'1.1a Lead Financial Input'!AA164)</f>
        <v>#DIV/0!</v>
      </c>
      <c r="H27" s="220" t="e">
        <f>CHOOSE('Bidder Instructions'!$E$39,'1.1b Lead Financial Input'!AQ154,'1.1a Lead Financial Input'!Y176)</f>
        <v>#DIV/0!</v>
      </c>
      <c r="I27" s="220" t="e">
        <f>CHOOSE('Bidder Instructions'!$E$39,'1.1b Lead Financial Input'!AR154,'1.1a Lead Financial Input'!Z176)</f>
        <v>#DIV/0!</v>
      </c>
      <c r="J27" s="220" t="e">
        <f>CHOOSE('Bidder Instructions'!$E$39,'1.1b Lead Financial Input'!AS154,'1.1a Lead Financial Input'!AA176)</f>
        <v>#DIV/0!</v>
      </c>
      <c r="K27" s="10"/>
      <c r="L27" s="10"/>
      <c r="M27" s="10"/>
      <c r="N27" s="309"/>
      <c r="O27" s="309"/>
      <c r="P27" s="309"/>
      <c r="Q27" s="309"/>
      <c r="R27" s="30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2" t="str">
        <f>HYPERLINK("#'Contents'!A1","Click for Contents")</f>
        <v>Click for Contents</v>
      </c>
      <c r="D6" s="252"/>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11" t="s">
        <v>1</v>
      </c>
      <c r="D10" s="311"/>
      <c r="E10" s="311"/>
      <c r="F10" s="311"/>
      <c r="G10" s="311"/>
      <c r="H10" s="307" t="e">
        <f>#REF!</f>
        <v>#REF!</v>
      </c>
      <c r="I10" s="307"/>
      <c r="J10" s="307"/>
      <c r="K10" s="307"/>
      <c r="L10" s="307"/>
      <c r="M10" s="307"/>
      <c r="N10" s="307"/>
      <c r="O10" s="307"/>
      <c r="P10" s="307"/>
      <c r="Q10" s="307"/>
      <c r="R10" s="307"/>
    </row>
    <row r="11" spans="1:19" ht="15.5" x14ac:dyDescent="0.35">
      <c r="A11" s="3"/>
      <c r="B11" s="3"/>
      <c r="C11" s="311" t="s">
        <v>46</v>
      </c>
      <c r="D11" s="311"/>
      <c r="E11" s="311"/>
      <c r="F11" s="311"/>
      <c r="G11" s="311"/>
      <c r="H11" s="307" t="e">
        <f>#REF!</f>
        <v>#REF!</v>
      </c>
      <c r="I11" s="307"/>
      <c r="J11" s="307"/>
      <c r="K11" s="307"/>
      <c r="L11" s="307"/>
      <c r="M11" s="307"/>
      <c r="N11" s="307"/>
      <c r="O11" s="307"/>
      <c r="P11" s="307"/>
      <c r="Q11" s="307"/>
      <c r="R11" s="307"/>
    </row>
    <row r="12" spans="1:19" ht="15.5" x14ac:dyDescent="0.35">
      <c r="A12" s="3"/>
      <c r="B12" s="3"/>
      <c r="C12" s="311" t="s">
        <v>47</v>
      </c>
      <c r="D12" s="311"/>
      <c r="E12" s="311"/>
      <c r="F12" s="311"/>
      <c r="G12" s="311"/>
      <c r="H12" s="307" t="e">
        <f>#REF!</f>
        <v>#REF!</v>
      </c>
      <c r="I12" s="307"/>
      <c r="J12" s="307"/>
      <c r="K12" s="307"/>
      <c r="L12" s="307"/>
      <c r="M12" s="307"/>
      <c r="N12" s="307"/>
      <c r="O12" s="307"/>
      <c r="P12" s="307"/>
      <c r="Q12" s="307"/>
      <c r="R12" s="307"/>
    </row>
    <row r="13" spans="1:19" ht="15.5" x14ac:dyDescent="0.35">
      <c r="A13" s="3"/>
      <c r="B13" s="3"/>
      <c r="C13" s="311" t="s">
        <v>64</v>
      </c>
      <c r="D13" s="311"/>
      <c r="E13" s="311"/>
      <c r="F13" s="311"/>
      <c r="G13" s="311"/>
      <c r="H13" s="310" t="e">
        <f>#REF!</f>
        <v>#REF!</v>
      </c>
      <c r="I13" s="310"/>
      <c r="J13" s="310"/>
      <c r="K13" s="310"/>
      <c r="L13" s="310"/>
      <c r="M13" s="310"/>
      <c r="N13" s="310"/>
      <c r="O13" s="310"/>
      <c r="P13" s="310"/>
      <c r="Q13" s="310"/>
      <c r="R13" s="310"/>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397</v>
      </c>
      <c r="D16" s="3"/>
      <c r="E16" s="5"/>
      <c r="F16" s="5"/>
      <c r="G16" s="5"/>
      <c r="H16" s="4"/>
      <c r="I16" s="4"/>
      <c r="J16" s="4"/>
      <c r="K16" s="4"/>
      <c r="L16" s="4"/>
      <c r="M16" s="4"/>
      <c r="N16" s="4"/>
      <c r="O16" s="6"/>
      <c r="P16" s="6"/>
      <c r="Q16" s="4"/>
      <c r="R16" s="4"/>
    </row>
    <row r="17" spans="1:18" ht="15.5" customHeight="1" x14ac:dyDescent="0.35">
      <c r="A17" s="8"/>
      <c r="B17" s="8"/>
      <c r="C17" s="312" t="s">
        <v>3</v>
      </c>
      <c r="D17" s="312"/>
      <c r="E17" s="7" t="s">
        <v>58</v>
      </c>
      <c r="F17" s="7"/>
      <c r="G17" s="7" t="s">
        <v>57</v>
      </c>
      <c r="H17" s="152" t="s">
        <v>59</v>
      </c>
      <c r="I17" s="152"/>
      <c r="J17" s="152" t="s">
        <v>60</v>
      </c>
      <c r="K17" s="152" t="s">
        <v>61</v>
      </c>
      <c r="L17" s="152"/>
      <c r="M17" s="152" t="s">
        <v>62</v>
      </c>
      <c r="N17" s="308" t="s">
        <v>398</v>
      </c>
      <c r="O17" s="308"/>
      <c r="P17" s="308"/>
      <c r="Q17" s="308"/>
      <c r="R17" s="308"/>
    </row>
    <row r="18" spans="1:18" ht="123" customHeight="1" x14ac:dyDescent="0.35">
      <c r="A18" s="3"/>
      <c r="B18" s="3"/>
      <c r="C18" s="162">
        <v>1</v>
      </c>
      <c r="D18" s="162" t="s">
        <v>163</v>
      </c>
      <c r="E18" s="163" t="e">
        <f>'1.2a Alternative Guarantor'!E156</f>
        <v>#DIV/0!</v>
      </c>
      <c r="F18" s="163" t="e">
        <f>'1.2a Alternative Guarantor'!F156</f>
        <v>#DIV/0!</v>
      </c>
      <c r="G18" s="163" t="e">
        <f>'1.2a Alternative Guarantor'!G156</f>
        <v>#DIV/0!</v>
      </c>
      <c r="H18" s="163" t="e">
        <f>'1.2a Alternative Guarantor'!E168</f>
        <v>#DIV/0!</v>
      </c>
      <c r="I18" s="163" t="e">
        <f>'1.2a Alternative Guarantor'!F168</f>
        <v>#DIV/0!</v>
      </c>
      <c r="J18" s="163" t="e">
        <f>'1.2a Alternative Guarantor'!G168</f>
        <v>#DIV/0!</v>
      </c>
      <c r="K18" s="9"/>
      <c r="L18" s="9"/>
      <c r="M18" s="9"/>
      <c r="N18" s="309"/>
      <c r="O18" s="309"/>
      <c r="P18" s="309"/>
      <c r="Q18" s="309"/>
      <c r="R18" s="309"/>
    </row>
    <row r="19" spans="1:18" ht="96" customHeight="1" x14ac:dyDescent="0.35">
      <c r="A19" s="3"/>
      <c r="B19" s="3"/>
      <c r="C19" s="162">
        <v>2</v>
      </c>
      <c r="D19" s="162" t="s">
        <v>67</v>
      </c>
      <c r="E19" s="163">
        <f>'1.2a Alternative Guarantor'!E157</f>
        <v>0</v>
      </c>
      <c r="F19" s="163">
        <f>'1.2a Alternative Guarantor'!F157</f>
        <v>0</v>
      </c>
      <c r="G19" s="163">
        <f>'1.2a Alternative Guarantor'!G157</f>
        <v>0</v>
      </c>
      <c r="H19" s="163" t="str">
        <f>'1.2a Alternative Guarantor'!E169</f>
        <v>R</v>
      </c>
      <c r="I19" s="163" t="str">
        <f>'1.2a Alternative Guarantor'!F169</f>
        <v>R</v>
      </c>
      <c r="J19" s="163" t="str">
        <f>'1.2a Alternative Guarantor'!G169</f>
        <v>R</v>
      </c>
      <c r="K19" s="9"/>
      <c r="L19" s="9"/>
      <c r="M19" s="9"/>
      <c r="N19" s="309"/>
      <c r="O19" s="309"/>
      <c r="P19" s="309"/>
      <c r="Q19" s="309"/>
      <c r="R19" s="309"/>
    </row>
    <row r="20" spans="1:18" ht="141" customHeight="1" x14ac:dyDescent="0.35">
      <c r="A20" s="3"/>
      <c r="B20" s="3"/>
      <c r="C20" s="162" t="s">
        <v>68</v>
      </c>
      <c r="D20" s="162" t="s">
        <v>249</v>
      </c>
      <c r="E20" s="163" t="str">
        <f>'1.2a Alternative Guarantor'!E158</f>
        <v>N/A</v>
      </c>
      <c r="F20" s="163" t="str">
        <f>'1.2a Alternative Guarantor'!F158</f>
        <v>N/A</v>
      </c>
      <c r="G20" s="163" t="str">
        <f>'1.2a Alternative Guarantor'!G158</f>
        <v>N/A</v>
      </c>
      <c r="H20" s="163" t="str">
        <f>'1.2a Alternative Guarantor'!E170</f>
        <v>N/A</v>
      </c>
      <c r="I20" s="163" t="str">
        <f>'1.2a Alternative Guarantor'!F170</f>
        <v>N/A</v>
      </c>
      <c r="J20" s="163" t="str">
        <f>'1.2a Alternative Guarantor'!G170</f>
        <v>N/A</v>
      </c>
      <c r="K20" s="9"/>
      <c r="L20" s="9"/>
      <c r="M20" s="9"/>
      <c r="N20" s="309"/>
      <c r="O20" s="309"/>
      <c r="P20" s="309"/>
      <c r="Q20" s="309"/>
      <c r="R20" s="309"/>
    </row>
    <row r="21" spans="1:18" ht="141" customHeight="1" x14ac:dyDescent="0.35">
      <c r="A21" s="3"/>
      <c r="B21" s="3"/>
      <c r="C21" s="162" t="s">
        <v>71</v>
      </c>
      <c r="D21" s="162" t="s">
        <v>72</v>
      </c>
      <c r="E21" s="163" t="e">
        <f>'1.2a Alternative Guarantor'!E159</f>
        <v>#DIV/0!</v>
      </c>
      <c r="F21" s="163" t="e">
        <f>'1.2a Alternative Guarantor'!F159</f>
        <v>#DIV/0!</v>
      </c>
      <c r="G21" s="163" t="e">
        <f>'1.2a Alternative Guarantor'!G159</f>
        <v>#DIV/0!</v>
      </c>
      <c r="H21" s="163" t="e">
        <f>'1.2a Alternative Guarantor'!E171</f>
        <v>#DIV/0!</v>
      </c>
      <c r="I21" s="163" t="e">
        <f>'1.2a Alternative Guarantor'!F171</f>
        <v>#DIV/0!</v>
      </c>
      <c r="J21" s="163" t="e">
        <f>'1.2a Alternative Guarantor'!G171</f>
        <v>#DIV/0!</v>
      </c>
      <c r="K21" s="9"/>
      <c r="L21" s="9"/>
      <c r="M21" s="9"/>
      <c r="N21" s="309"/>
      <c r="O21" s="309"/>
      <c r="P21" s="309"/>
      <c r="Q21" s="309"/>
      <c r="R21" s="309"/>
    </row>
    <row r="22" spans="1:18" ht="97.5" customHeight="1" x14ac:dyDescent="0.35">
      <c r="A22" s="3"/>
      <c r="B22" s="3"/>
      <c r="C22" s="162">
        <v>4</v>
      </c>
      <c r="D22" s="162" t="s">
        <v>80</v>
      </c>
      <c r="E22" s="163" t="e">
        <f>'1.2a Alternative Guarantor'!E160</f>
        <v>#DIV/0!</v>
      </c>
      <c r="F22" s="163" t="e">
        <f>'1.2a Alternative Guarantor'!F160</f>
        <v>#DIV/0!</v>
      </c>
      <c r="G22" s="163" t="e">
        <f>'1.2a Alternative Guarantor'!G160</f>
        <v>#DIV/0!</v>
      </c>
      <c r="H22" s="163" t="e">
        <f>'1.2a Alternative Guarantor'!E172</f>
        <v>#DIV/0!</v>
      </c>
      <c r="I22" s="163" t="e">
        <f>'1.2a Alternative Guarantor'!F172</f>
        <v>#DIV/0!</v>
      </c>
      <c r="J22" s="163" t="e">
        <f>'1.2a Alternative Guarantor'!G172</f>
        <v>#DIV/0!</v>
      </c>
      <c r="K22" s="166"/>
      <c r="L22" s="9"/>
      <c r="M22" s="168"/>
      <c r="N22" s="305"/>
      <c r="O22" s="305"/>
      <c r="P22" s="305"/>
      <c r="Q22" s="305"/>
      <c r="R22" s="306"/>
    </row>
    <row r="23" spans="1:18" ht="122.5" customHeight="1" x14ac:dyDescent="0.35">
      <c r="A23" s="3"/>
      <c r="B23" s="3"/>
      <c r="C23" s="162">
        <v>5</v>
      </c>
      <c r="D23" s="162" t="s">
        <v>74</v>
      </c>
      <c r="E23" s="163" t="e">
        <f>'1.2a Alternative Guarantor'!E161</f>
        <v>#DIV/0!</v>
      </c>
      <c r="F23" s="163" t="e">
        <f>'1.2a Alternative Guarantor'!F161</f>
        <v>#DIV/0!</v>
      </c>
      <c r="G23" s="163" t="e">
        <f>'1.2a Alternative Guarantor'!G161</f>
        <v>#DIV/0!</v>
      </c>
      <c r="H23" s="163" t="str">
        <f>'1.2a Alternative Guarantor'!E173</f>
        <v>G</v>
      </c>
      <c r="I23" s="163" t="str">
        <f>'1.2a Alternative Guarantor'!F173</f>
        <v>G</v>
      </c>
      <c r="J23" s="163" t="str">
        <f>'1.2a Alternative Guarantor'!G173</f>
        <v>G</v>
      </c>
      <c r="K23" s="166"/>
      <c r="L23" s="9"/>
      <c r="M23" s="168"/>
      <c r="N23" s="305"/>
      <c r="O23" s="305"/>
      <c r="P23" s="305"/>
      <c r="Q23" s="305"/>
      <c r="R23" s="306"/>
    </row>
    <row r="24" spans="1:18" ht="141" customHeight="1" x14ac:dyDescent="0.35">
      <c r="A24" s="3"/>
      <c r="B24" s="3"/>
      <c r="C24" s="162">
        <v>6</v>
      </c>
      <c r="D24" s="162" t="s">
        <v>77</v>
      </c>
      <c r="E24" s="163" t="e">
        <f>'1.2a Alternative Guarantor'!E162</f>
        <v>#DIV/0!</v>
      </c>
      <c r="F24" s="163" t="e">
        <f>'1.2a Alternative Guarantor'!F162</f>
        <v>#DIV/0!</v>
      </c>
      <c r="G24" s="163" t="e">
        <f>'1.2a Alternative Guarantor'!G162</f>
        <v>#DIV/0!</v>
      </c>
      <c r="H24" s="163" t="e">
        <f>'1.2a Alternative Guarantor'!E174</f>
        <v>#DIV/0!</v>
      </c>
      <c r="I24" s="163" t="e">
        <f>'1.2a Alternative Guarantor'!F174</f>
        <v>#DIV/0!</v>
      </c>
      <c r="J24" s="163" t="e">
        <f>'1.2a Alternative Guarantor'!G174</f>
        <v>#DIV/0!</v>
      </c>
      <c r="K24" s="166"/>
      <c r="L24" s="9"/>
      <c r="M24" s="168"/>
      <c r="N24" s="305"/>
      <c r="O24" s="305"/>
      <c r="P24" s="305"/>
      <c r="Q24" s="305"/>
      <c r="R24" s="306"/>
    </row>
    <row r="25" spans="1:18" ht="108" customHeight="1" x14ac:dyDescent="0.35">
      <c r="A25" s="3"/>
      <c r="B25" s="3"/>
      <c r="C25" s="162">
        <v>7</v>
      </c>
      <c r="D25" s="162" t="s">
        <v>78</v>
      </c>
      <c r="E25" s="163">
        <f>'1.2a Alternative Guarantor'!E163</f>
        <v>0</v>
      </c>
      <c r="F25" s="163">
        <f>'1.2a Alternative Guarantor'!F163</f>
        <v>0</v>
      </c>
      <c r="G25" s="163">
        <f>'1.2a Alternative Guarantor'!G163</f>
        <v>0</v>
      </c>
      <c r="H25" s="163" t="str">
        <f>'1.2a Alternative Guarantor'!E175</f>
        <v>R</v>
      </c>
      <c r="I25" s="163" t="str">
        <f>'1.2a Alternative Guarantor'!F175</f>
        <v>R</v>
      </c>
      <c r="J25" s="163" t="str">
        <f>'1.2a Alternative Guarantor'!G175</f>
        <v>R</v>
      </c>
      <c r="K25" s="9"/>
      <c r="L25" s="9"/>
      <c r="M25" s="9"/>
      <c r="N25" s="309"/>
      <c r="O25" s="309"/>
      <c r="P25" s="309"/>
      <c r="Q25" s="309"/>
      <c r="R25" s="309"/>
    </row>
    <row r="26" spans="1:18" ht="141" customHeight="1" x14ac:dyDescent="0.35">
      <c r="A26" s="3"/>
      <c r="B26" s="3"/>
      <c r="C26" s="162">
        <v>8</v>
      </c>
      <c r="D26" s="162" t="s">
        <v>79</v>
      </c>
      <c r="E26" s="163" t="e">
        <f>'1.2a Alternative Guarantor'!E164</f>
        <v>#DIV/0!</v>
      </c>
      <c r="F26" s="163" t="e">
        <f>'1.2a Alternative Guarantor'!F164</f>
        <v>#DIV/0!</v>
      </c>
      <c r="G26" s="163" t="e">
        <f>'1.2a Alternative Guarantor'!G164</f>
        <v>#DIV/0!</v>
      </c>
      <c r="H26" s="163" t="e">
        <f>'1.2a Alternative Guarantor'!E176</f>
        <v>#DIV/0!</v>
      </c>
      <c r="I26" s="163" t="e">
        <f>'1.2a Alternative Guarantor'!F176</f>
        <v>#DIV/0!</v>
      </c>
      <c r="J26" s="163" t="e">
        <f>'1.2a Alternative Guarantor'!G176</f>
        <v>#DIV/0!</v>
      </c>
      <c r="K26" s="10"/>
      <c r="L26" s="10"/>
      <c r="M26" s="10"/>
      <c r="N26" s="309"/>
      <c r="O26" s="309"/>
      <c r="P26" s="309"/>
      <c r="Q26" s="309"/>
      <c r="R26" s="309"/>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6331 Healthcare Workplace Soultions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6"/>
      <c r="D6" s="236"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4" t="s">
        <v>387</v>
      </c>
      <c r="F10" s="176"/>
      <c r="G10" s="176"/>
      <c r="H10" s="173"/>
      <c r="I10" s="77"/>
    </row>
    <row r="11" spans="1:18" ht="15.5" x14ac:dyDescent="0.25">
      <c r="A11" s="27"/>
      <c r="B11" s="27"/>
      <c r="C11" s="27"/>
      <c r="E11" s="174" t="s">
        <v>389</v>
      </c>
      <c r="F11" s="173"/>
      <c r="G11" s="173"/>
      <c r="H11" s="175" t="s">
        <v>286</v>
      </c>
      <c r="I11" s="77"/>
    </row>
    <row r="12" spans="1:18" ht="15.5" x14ac:dyDescent="0.25">
      <c r="A12" s="27"/>
      <c r="B12" s="27"/>
      <c r="C12" s="27"/>
      <c r="D12" s="27"/>
      <c r="E12" s="184"/>
      <c r="F12" s="52"/>
      <c r="G12" s="52"/>
      <c r="H12" s="52"/>
      <c r="I12" s="52"/>
    </row>
    <row r="13" spans="1:18" s="27" customFormat="1" ht="15.5" x14ac:dyDescent="0.25">
      <c r="E13" s="184"/>
      <c r="F13" s="52"/>
      <c r="G13" s="52"/>
      <c r="H13" s="52"/>
      <c r="I13" s="52"/>
      <c r="J13"/>
      <c r="K13"/>
      <c r="L13"/>
      <c r="M13"/>
      <c r="N13"/>
      <c r="O13"/>
      <c r="P13"/>
      <c r="Q13"/>
      <c r="R13"/>
    </row>
    <row r="14" spans="1:18" s="27" customFormat="1" ht="15.5" x14ac:dyDescent="0.25">
      <c r="E14" s="174" t="s">
        <v>390</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13" t="s">
        <v>161</v>
      </c>
      <c r="I18" s="313"/>
    </row>
    <row r="19" spans="1:16383" ht="15.5" x14ac:dyDescent="0.35">
      <c r="A19" s="27"/>
      <c r="B19" s="27"/>
      <c r="C19" s="27"/>
      <c r="E19" s="117" t="s">
        <v>168</v>
      </c>
      <c r="F19" s="117" t="s">
        <v>162</v>
      </c>
      <c r="G19" s="117" t="s">
        <v>301</v>
      </c>
      <c r="H19" s="169" t="s">
        <v>418</v>
      </c>
      <c r="I19" s="169" t="s">
        <v>374</v>
      </c>
    </row>
    <row r="20" spans="1:16383" ht="125" customHeight="1" x14ac:dyDescent="0.25">
      <c r="A20" s="27"/>
      <c r="B20" s="27"/>
      <c r="C20" s="27"/>
      <c r="E20" s="170">
        <v>1</v>
      </c>
      <c r="F20" s="171" t="s">
        <v>163</v>
      </c>
      <c r="G20" s="171"/>
      <c r="H20" s="172" t="s">
        <v>354</v>
      </c>
      <c r="I20" s="172" t="s">
        <v>303</v>
      </c>
    </row>
    <row r="21" spans="1:16383" ht="125" customHeight="1" x14ac:dyDescent="0.25">
      <c r="A21" s="27"/>
      <c r="B21" s="27"/>
      <c r="C21" s="27"/>
      <c r="E21" s="170">
        <v>2</v>
      </c>
      <c r="F21" s="171" t="s">
        <v>67</v>
      </c>
      <c r="G21" s="171"/>
      <c r="H21" s="172" t="s">
        <v>376</v>
      </c>
      <c r="I21" s="172" t="s">
        <v>302</v>
      </c>
    </row>
    <row r="22" spans="1:16383" ht="321.5" customHeight="1" x14ac:dyDescent="0.25">
      <c r="A22" s="27"/>
      <c r="B22" s="27"/>
      <c r="C22" s="27"/>
      <c r="E22" s="170" t="s">
        <v>164</v>
      </c>
      <c r="F22" s="171" t="s">
        <v>249</v>
      </c>
      <c r="G22" s="171"/>
      <c r="H22" s="172" t="s">
        <v>353</v>
      </c>
      <c r="I22" s="172" t="s">
        <v>336</v>
      </c>
    </row>
    <row r="23" spans="1:16383" ht="362.5" customHeight="1" x14ac:dyDescent="0.25">
      <c r="A23" s="27"/>
      <c r="B23" s="27"/>
      <c r="C23" s="27"/>
      <c r="E23" s="170" t="s">
        <v>165</v>
      </c>
      <c r="F23" s="171" t="s">
        <v>76</v>
      </c>
      <c r="G23" s="171"/>
      <c r="H23" s="172" t="s">
        <v>377</v>
      </c>
      <c r="I23" s="172" t="s">
        <v>337</v>
      </c>
    </row>
    <row r="24" spans="1:16383" ht="372" x14ac:dyDescent="0.25">
      <c r="A24" s="27"/>
      <c r="B24" s="27"/>
      <c r="C24" s="27"/>
      <c r="E24" s="170">
        <v>4</v>
      </c>
      <c r="F24" s="171" t="s">
        <v>80</v>
      </c>
      <c r="G24" s="171"/>
      <c r="H24" s="172" t="s">
        <v>378</v>
      </c>
      <c r="I24" s="172" t="s">
        <v>355</v>
      </c>
    </row>
    <row r="25" spans="1:16383" ht="143" customHeight="1" x14ac:dyDescent="0.25">
      <c r="A25" s="27"/>
      <c r="B25" s="27"/>
      <c r="C25" s="27"/>
      <c r="E25" s="170">
        <v>5</v>
      </c>
      <c r="F25" s="171" t="s">
        <v>74</v>
      </c>
      <c r="G25" s="171"/>
      <c r="H25" s="172" t="s">
        <v>379</v>
      </c>
      <c r="I25" s="172" t="s">
        <v>356</v>
      </c>
    </row>
    <row r="26" spans="1:16383" ht="125" customHeight="1" x14ac:dyDescent="0.25">
      <c r="A26" s="27"/>
      <c r="B26" s="27"/>
      <c r="C26" s="27"/>
      <c r="E26" s="170">
        <v>6</v>
      </c>
      <c r="F26" s="171" t="s">
        <v>77</v>
      </c>
      <c r="G26" s="171"/>
      <c r="H26" s="172" t="s">
        <v>304</v>
      </c>
      <c r="I26" s="172" t="s">
        <v>304</v>
      </c>
    </row>
    <row r="27" spans="1:16383" ht="125.5" customHeight="1" x14ac:dyDescent="0.25">
      <c r="A27" s="27"/>
      <c r="B27" s="27"/>
      <c r="C27" s="27"/>
      <c r="E27" s="170">
        <v>7</v>
      </c>
      <c r="F27" s="171" t="s">
        <v>78</v>
      </c>
      <c r="G27" s="171"/>
      <c r="H27" s="172" t="s">
        <v>167</v>
      </c>
      <c r="I27" s="172" t="s">
        <v>166</v>
      </c>
    </row>
    <row r="28" spans="1:16383" ht="370.5" customHeight="1" x14ac:dyDescent="0.25">
      <c r="A28" s="27"/>
      <c r="B28" s="27"/>
      <c r="C28" s="27"/>
      <c r="E28" s="170">
        <v>8</v>
      </c>
      <c r="F28" s="171" t="s">
        <v>79</v>
      </c>
      <c r="G28" s="171"/>
      <c r="H28" s="172" t="s">
        <v>306</v>
      </c>
      <c r="I28" s="172"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21" sqref="F21"/>
    </sheetView>
  </sheetViews>
  <sheetFormatPr defaultColWidth="0" defaultRowHeight="11.5" zeroHeight="1" x14ac:dyDescent="0.25"/>
  <cols>
    <col min="1" max="2" width="5.3984375" style="216" customWidth="1"/>
    <col min="3" max="3" width="2" style="216" customWidth="1"/>
    <col min="4" max="4" width="20.3984375" style="216" customWidth="1"/>
    <col min="5" max="5" width="32.19921875" style="216" customWidth="1"/>
    <col min="6" max="6" width="48.59765625" style="216" customWidth="1"/>
    <col min="7" max="7" width="77.19921875" style="216" bestFit="1" customWidth="1"/>
    <col min="8" max="8" width="9.19921875" style="216" customWidth="1"/>
    <col min="9" max="16384" width="9.19921875" style="216" hidden="1"/>
  </cols>
  <sheetData>
    <row r="1" spans="1:8" x14ac:dyDescent="0.25">
      <c r="A1" s="81"/>
      <c r="B1" s="81"/>
      <c r="C1" s="81"/>
      <c r="D1" s="81"/>
      <c r="E1" s="81"/>
      <c r="F1" s="83"/>
      <c r="G1" s="83"/>
      <c r="H1" s="83"/>
    </row>
    <row r="2" spans="1:8" ht="13" x14ac:dyDescent="0.25">
      <c r="A2" s="81"/>
      <c r="B2" s="81"/>
      <c r="C2" s="84" t="str">
        <f>cstProjectName</f>
        <v>RM 6331 Healthcare Workplace Soultions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52" t="str">
        <f>HYPERLINK("#'Contents'!A1","Click for Contents")</f>
        <v>Click for Contents</v>
      </c>
      <c r="D6" s="252"/>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0" t="s">
        <v>100</v>
      </c>
      <c r="G9" s="80"/>
    </row>
    <row r="10" spans="1:8" x14ac:dyDescent="0.25">
      <c r="A10" s="80"/>
      <c r="B10" s="80"/>
      <c r="C10" s="80"/>
      <c r="D10" s="80"/>
      <c r="E10" s="80"/>
      <c r="F10" s="80"/>
      <c r="G10" s="80"/>
    </row>
    <row r="11" spans="1:8" ht="15.5" x14ac:dyDescent="0.35">
      <c r="A11" s="90"/>
      <c r="B11" s="90"/>
      <c r="C11" s="90"/>
      <c r="D11" s="90" t="s">
        <v>391</v>
      </c>
      <c r="E11" s="90"/>
      <c r="F11" s="90"/>
      <c r="G11" s="90"/>
    </row>
    <row r="12" spans="1:8" x14ac:dyDescent="0.25">
      <c r="A12" s="80"/>
      <c r="B12" s="80"/>
      <c r="C12" s="80"/>
      <c r="D12" s="80"/>
      <c r="E12" s="80"/>
      <c r="F12" s="80"/>
      <c r="G12" s="80"/>
    </row>
    <row r="13" spans="1:8" ht="15.5" x14ac:dyDescent="0.35">
      <c r="A13" s="80"/>
      <c r="B13" s="80"/>
      <c r="C13" s="80"/>
      <c r="D13" s="314" t="s">
        <v>402</v>
      </c>
      <c r="E13" s="314"/>
      <c r="F13" s="314"/>
      <c r="G13" s="314"/>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2" t="s">
        <v>482</v>
      </c>
      <c r="G17" s="97" t="s">
        <v>339</v>
      </c>
      <c r="H17"/>
    </row>
    <row r="18" spans="1:8" ht="12" x14ac:dyDescent="0.25">
      <c r="A18" s="80"/>
      <c r="B18" s="80"/>
      <c r="C18" s="80"/>
      <c r="D18" s="80"/>
      <c r="E18" s="93" t="s">
        <v>252</v>
      </c>
      <c r="F18" s="203" t="s">
        <v>462</v>
      </c>
      <c r="G18" s="97" t="s">
        <v>392</v>
      </c>
      <c r="H18"/>
    </row>
    <row r="19" spans="1:8" ht="12" x14ac:dyDescent="0.25">
      <c r="A19" s="80"/>
      <c r="B19" s="80"/>
      <c r="C19" s="80"/>
      <c r="D19" s="80"/>
      <c r="E19" s="93" t="s">
        <v>321</v>
      </c>
      <c r="F19" s="204" t="s">
        <v>463</v>
      </c>
      <c r="G19" s="125" t="s">
        <v>438</v>
      </c>
      <c r="H19"/>
    </row>
    <row r="20" spans="1:8" ht="12" x14ac:dyDescent="0.25">
      <c r="A20" s="80"/>
      <c r="B20" s="80"/>
      <c r="C20" s="80"/>
      <c r="D20" s="80"/>
      <c r="E20" s="93" t="s">
        <v>253</v>
      </c>
      <c r="F20" s="205"/>
      <c r="G20" s="125" t="s">
        <v>439</v>
      </c>
      <c r="H20"/>
    </row>
    <row r="21" spans="1:8" ht="12" x14ac:dyDescent="0.25">
      <c r="A21" s="80"/>
      <c r="B21" s="80"/>
      <c r="C21" s="80"/>
      <c r="D21" s="80"/>
      <c r="E21" s="91" t="s">
        <v>322</v>
      </c>
      <c r="F21" s="204"/>
      <c r="G21" s="125" t="s">
        <v>440</v>
      </c>
      <c r="H21"/>
    </row>
    <row r="22" spans="1:8" ht="12" x14ac:dyDescent="0.25">
      <c r="A22" s="80"/>
      <c r="B22" s="80"/>
      <c r="C22" s="80"/>
      <c r="D22" s="80"/>
      <c r="E22" s="93" t="s">
        <v>254</v>
      </c>
      <c r="F22" s="202" t="s">
        <v>255</v>
      </c>
      <c r="G22" s="125" t="s">
        <v>363</v>
      </c>
      <c r="H22"/>
    </row>
    <row r="23" spans="1:8" ht="12" x14ac:dyDescent="0.25">
      <c r="A23" s="80"/>
      <c r="B23" s="80"/>
      <c r="C23" s="80"/>
      <c r="D23" s="80"/>
      <c r="E23" s="80"/>
      <c r="F23" s="206" t="s">
        <v>399</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6">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411</v>
      </c>
      <c r="D1" s="81"/>
      <c r="E1" s="81"/>
      <c r="F1" s="83"/>
      <c r="G1" s="83"/>
      <c r="H1" s="83"/>
    </row>
    <row r="2" spans="1:8" ht="13" x14ac:dyDescent="0.25">
      <c r="A2" s="81"/>
      <c r="B2" s="81"/>
      <c r="C2" s="84" t="str">
        <f>cstProjectName</f>
        <v>RM 6331 Healthcare Workplace Soultions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52" t="str">
        <f>HYPERLINK("#'Contents'!A1","Click for Contents")</f>
        <v>Click for Contents</v>
      </c>
      <c r="D6" s="252"/>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391</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15" t="s">
        <v>412</v>
      </c>
      <c r="E13" s="315"/>
      <c r="F13" s="315"/>
      <c r="G13" s="315"/>
    </row>
    <row r="14" spans="1:8" s="27" customFormat="1" x14ac:dyDescent="0.25">
      <c r="A14" s="80"/>
      <c r="B14" s="80"/>
      <c r="C14" s="80"/>
      <c r="D14" s="80"/>
      <c r="E14" s="80"/>
      <c r="F14" s="80"/>
      <c r="G14" s="80"/>
    </row>
    <row r="15" spans="1:8" ht="15.5" x14ac:dyDescent="0.35">
      <c r="A15" s="90"/>
      <c r="B15" s="90"/>
      <c r="C15" s="90"/>
      <c r="D15" s="90" t="s">
        <v>403</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404</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4" t="s">
        <v>105</v>
      </c>
      <c r="G20" s="80"/>
    </row>
    <row r="21" spans="1:7" outlineLevel="1" x14ac:dyDescent="0.25">
      <c r="A21" s="80"/>
      <c r="B21" s="80"/>
      <c r="C21" s="80"/>
      <c r="D21" s="80"/>
      <c r="E21" s="80"/>
      <c r="F21" s="204" t="s">
        <v>106</v>
      </c>
      <c r="G21" s="80"/>
    </row>
    <row r="22" spans="1:7" outlineLevel="1" x14ac:dyDescent="0.25">
      <c r="A22" s="80"/>
      <c r="B22" s="80"/>
      <c r="C22" s="80"/>
      <c r="D22" s="80"/>
      <c r="E22" s="80"/>
      <c r="F22" s="204" t="s">
        <v>101</v>
      </c>
      <c r="G22" s="80"/>
    </row>
    <row r="23" spans="1:7" outlineLevel="1" x14ac:dyDescent="0.25">
      <c r="A23" s="80"/>
      <c r="B23" s="80"/>
      <c r="C23" s="80"/>
      <c r="D23" s="80"/>
      <c r="E23" s="80"/>
      <c r="F23" s="204" t="s">
        <v>102</v>
      </c>
      <c r="G23" s="80"/>
    </row>
    <row r="24" spans="1:7" outlineLevel="1" x14ac:dyDescent="0.25">
      <c r="A24" s="80"/>
      <c r="B24" s="80"/>
      <c r="C24" s="80"/>
      <c r="D24" s="80"/>
      <c r="E24" s="80"/>
      <c r="F24" s="204" t="s">
        <v>103</v>
      </c>
      <c r="G24" s="80"/>
    </row>
    <row r="25" spans="1:7" outlineLevel="1" x14ac:dyDescent="0.25">
      <c r="A25" s="80"/>
      <c r="B25" s="80"/>
      <c r="C25" s="80"/>
      <c r="D25" s="80"/>
      <c r="E25" s="80"/>
      <c r="F25" s="204" t="s">
        <v>441</v>
      </c>
      <c r="G25" s="80"/>
    </row>
    <row r="26" spans="1:7" outlineLevel="1" x14ac:dyDescent="0.25">
      <c r="A26" s="80"/>
      <c r="B26" s="80"/>
      <c r="C26" s="80"/>
      <c r="D26" s="80"/>
      <c r="E26" s="80"/>
      <c r="F26" s="204" t="s">
        <v>104</v>
      </c>
      <c r="G26" s="80"/>
    </row>
    <row r="27" spans="1:7" outlineLevel="1" x14ac:dyDescent="0.25">
      <c r="A27" s="80"/>
      <c r="B27" s="80"/>
      <c r="C27" s="80"/>
      <c r="D27" s="80"/>
      <c r="E27" s="80"/>
      <c r="F27" s="204" t="s">
        <v>48</v>
      </c>
      <c r="G27" s="80"/>
    </row>
    <row r="28" spans="1:7" ht="12" x14ac:dyDescent="0.25">
      <c r="A28" s="80"/>
      <c r="B28" s="80"/>
      <c r="C28" s="80"/>
      <c r="D28" s="80"/>
      <c r="E28" s="80"/>
      <c r="F28" s="125" t="s">
        <v>400</v>
      </c>
      <c r="G28" s="80"/>
    </row>
    <row r="29" spans="1:7" ht="15.5" x14ac:dyDescent="0.35">
      <c r="A29" s="90"/>
      <c r="B29" s="90"/>
      <c r="C29" s="90"/>
      <c r="D29" s="90" t="s">
        <v>405</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4" t="s">
        <v>371</v>
      </c>
      <c r="G32" s="80"/>
    </row>
    <row r="33" spans="1:7" ht="12" outlineLevel="1" x14ac:dyDescent="0.3">
      <c r="A33" s="80"/>
      <c r="B33" s="80"/>
      <c r="C33" s="80"/>
      <c r="D33" s="61"/>
      <c r="E33" s="61"/>
      <c r="F33" s="204" t="s">
        <v>417</v>
      </c>
      <c r="G33" s="80"/>
    </row>
    <row r="34" spans="1:7" ht="12" outlineLevel="1" x14ac:dyDescent="0.3">
      <c r="A34" s="80"/>
      <c r="B34" s="80"/>
      <c r="C34" s="80"/>
      <c r="D34" s="61"/>
      <c r="E34" s="61"/>
      <c r="F34" s="125" t="s">
        <v>401</v>
      </c>
      <c r="G34" s="80"/>
    </row>
    <row r="35" spans="1:7" x14ac:dyDescent="0.25">
      <c r="A35" s="80"/>
      <c r="B35" s="80"/>
      <c r="C35" s="80"/>
      <c r="D35" s="80"/>
      <c r="E35" s="80"/>
      <c r="G35" s="80"/>
    </row>
    <row r="36" spans="1:7" ht="15.5" x14ac:dyDescent="0.35">
      <c r="A36" s="90"/>
      <c r="B36" s="90"/>
      <c r="C36" s="90"/>
      <c r="D36" s="90" t="s">
        <v>406</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4" t="s">
        <v>140</v>
      </c>
      <c r="G38" s="80"/>
    </row>
    <row r="39" spans="1:7" outlineLevel="1" x14ac:dyDescent="0.25">
      <c r="A39" s="80"/>
      <c r="B39" s="80"/>
      <c r="C39" s="80"/>
      <c r="D39" s="80"/>
      <c r="E39" s="80"/>
      <c r="F39" s="204" t="s">
        <v>141</v>
      </c>
      <c r="G39" s="80"/>
    </row>
    <row r="40" spans="1:7" ht="12" x14ac:dyDescent="0.25">
      <c r="A40" s="80"/>
      <c r="B40" s="80"/>
      <c r="C40" s="80"/>
      <c r="D40" s="80"/>
      <c r="E40" s="80"/>
      <c r="F40" s="125" t="s">
        <v>400</v>
      </c>
      <c r="G40" s="80"/>
    </row>
    <row r="41" spans="1:7" ht="15.5" x14ac:dyDescent="0.35">
      <c r="A41" s="90"/>
      <c r="B41" s="90"/>
      <c r="C41" s="90"/>
      <c r="D41" s="90" t="s">
        <v>407</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408</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27">
        <v>2</v>
      </c>
      <c r="G54" s="207"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409</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4" t="s">
        <v>419</v>
      </c>
      <c r="G63" s="228" t="s">
        <v>276</v>
      </c>
    </row>
    <row r="64" spans="1:7" x14ac:dyDescent="0.25">
      <c r="A64" s="80"/>
      <c r="B64" s="80"/>
      <c r="C64" s="80"/>
      <c r="D64" s="80"/>
      <c r="E64" s="104" t="s">
        <v>258</v>
      </c>
      <c r="F64" s="204" t="s">
        <v>420</v>
      </c>
      <c r="G64" s="228" t="s">
        <v>269</v>
      </c>
    </row>
    <row r="65" spans="1:8" x14ac:dyDescent="0.25">
      <c r="A65" s="80"/>
      <c r="B65" s="80"/>
      <c r="C65" s="80"/>
      <c r="D65" s="80"/>
      <c r="E65" s="104" t="s">
        <v>259</v>
      </c>
      <c r="F65" s="204" t="s">
        <v>421</v>
      </c>
      <c r="G65" s="228" t="s">
        <v>268</v>
      </c>
    </row>
    <row r="66" spans="1:8" x14ac:dyDescent="0.25">
      <c r="A66" s="80"/>
      <c r="B66" s="80"/>
      <c r="C66" s="80"/>
      <c r="D66" s="80"/>
      <c r="E66" s="104" t="s">
        <v>260</v>
      </c>
      <c r="F66" s="204" t="s">
        <v>422</v>
      </c>
      <c r="G66" s="228" t="s">
        <v>277</v>
      </c>
    </row>
    <row r="67" spans="1:8" x14ac:dyDescent="0.25">
      <c r="A67" s="80"/>
      <c r="B67" s="80"/>
      <c r="C67" s="80"/>
      <c r="D67" s="80"/>
      <c r="E67" s="104" t="s">
        <v>261</v>
      </c>
      <c r="F67" s="204" t="s">
        <v>423</v>
      </c>
      <c r="G67" s="228" t="s">
        <v>270</v>
      </c>
    </row>
    <row r="68" spans="1:8" x14ac:dyDescent="0.25">
      <c r="A68" s="80"/>
      <c r="B68" s="80"/>
      <c r="C68" s="80"/>
      <c r="D68" s="80"/>
      <c r="E68" s="104" t="s">
        <v>262</v>
      </c>
      <c r="F68" s="204" t="s">
        <v>424</v>
      </c>
      <c r="G68" s="228" t="s">
        <v>271</v>
      </c>
    </row>
    <row r="69" spans="1:8" x14ac:dyDescent="0.25">
      <c r="A69" s="80"/>
      <c r="B69" s="80"/>
      <c r="C69" s="80"/>
      <c r="D69" s="80"/>
      <c r="E69" s="104" t="s">
        <v>294</v>
      </c>
      <c r="F69" s="204" t="s">
        <v>425</v>
      </c>
      <c r="G69" s="228" t="s">
        <v>295</v>
      </c>
    </row>
    <row r="70" spans="1:8" x14ac:dyDescent="0.25">
      <c r="A70" s="80"/>
      <c r="B70" s="80"/>
      <c r="C70" s="80"/>
      <c r="D70" s="80"/>
      <c r="E70" s="104" t="s">
        <v>272</v>
      </c>
      <c r="F70" s="204" t="s">
        <v>426</v>
      </c>
      <c r="G70" s="228" t="s">
        <v>273</v>
      </c>
    </row>
    <row r="71" spans="1:8" x14ac:dyDescent="0.25">
      <c r="A71" s="80"/>
      <c r="B71" s="80"/>
      <c r="C71" s="80"/>
      <c r="D71" s="80"/>
      <c r="E71" s="104" t="s">
        <v>274</v>
      </c>
      <c r="F71" s="204" t="s">
        <v>427</v>
      </c>
      <c r="G71" s="228" t="s">
        <v>275</v>
      </c>
    </row>
    <row r="72" spans="1:8" x14ac:dyDescent="0.25">
      <c r="A72" s="80"/>
      <c r="B72" s="80"/>
      <c r="C72" s="80"/>
      <c r="D72" s="80"/>
      <c r="E72" s="104" t="s">
        <v>278</v>
      </c>
      <c r="F72" s="204" t="s">
        <v>296</v>
      </c>
      <c r="G72" s="228" t="s">
        <v>279</v>
      </c>
    </row>
    <row r="73" spans="1:8" x14ac:dyDescent="0.25">
      <c r="A73" s="80"/>
      <c r="B73" s="80"/>
      <c r="C73" s="80"/>
      <c r="D73" s="80"/>
      <c r="E73" s="104" t="s">
        <v>280</v>
      </c>
      <c r="F73" s="229" t="s">
        <v>428</v>
      </c>
      <c r="G73" s="228" t="s">
        <v>281</v>
      </c>
    </row>
    <row r="74" spans="1:8" x14ac:dyDescent="0.25">
      <c r="A74" s="80"/>
      <c r="B74" s="80"/>
      <c r="C74" s="80"/>
      <c r="D74" s="80"/>
      <c r="E74" s="106" t="s">
        <v>282</v>
      </c>
      <c r="F74" s="107"/>
      <c r="G74" s="108"/>
    </row>
    <row r="75" spans="1:8" ht="12" x14ac:dyDescent="0.25">
      <c r="A75" s="80"/>
      <c r="B75" s="80"/>
      <c r="C75" s="80"/>
      <c r="D75" s="80"/>
      <c r="E75" s="80"/>
      <c r="F75" s="125" t="s">
        <v>399</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9"/>
  <sheetViews>
    <sheetView showGridLines="0" zoomScale="80" zoomScaleNormal="80" zoomScaleSheetLayoutView="100" workbookViewId="0">
      <pane ySplit="8" topLeftCell="A25"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6331 Healthcare Workplace Soultions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52" t="str">
        <f>HYPERLINK("#'Contents'!A1","Click for Contents")</f>
        <v>Click for Contents</v>
      </c>
      <c r="D6" s="252"/>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2">
        <f>SUM(A9:A71)</f>
        <v>0</v>
      </c>
      <c r="B8" s="182">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62" t="s">
        <v>451</v>
      </c>
      <c r="E12" s="262"/>
      <c r="F12" s="262"/>
      <c r="G12" s="262"/>
      <c r="H12" s="262"/>
      <c r="I12" s="262"/>
      <c r="J12" s="262"/>
      <c r="K12" s="262"/>
    </row>
    <row r="13" spans="1:12" ht="56" customHeight="1" x14ac:dyDescent="0.35">
      <c r="C13" s="177"/>
      <c r="D13" s="260" t="s">
        <v>450</v>
      </c>
      <c r="E13" s="274"/>
      <c r="F13" s="274"/>
      <c r="G13" s="274"/>
      <c r="H13" s="274"/>
      <c r="I13" s="274"/>
      <c r="J13" s="274"/>
      <c r="K13" s="274"/>
    </row>
    <row r="14" spans="1:12" ht="51" customHeight="1" x14ac:dyDescent="0.35">
      <c r="C14" s="177"/>
      <c r="D14" s="260" t="s">
        <v>480</v>
      </c>
      <c r="E14" s="260"/>
      <c r="F14" s="260"/>
      <c r="G14" s="260"/>
      <c r="H14" s="260"/>
      <c r="I14" s="260"/>
      <c r="J14" s="260"/>
      <c r="K14" s="260"/>
    </row>
    <row r="15" spans="1:12" ht="48" customHeight="1" x14ac:dyDescent="0.35">
      <c r="C15" s="177"/>
      <c r="D15" s="262" t="s">
        <v>370</v>
      </c>
      <c r="E15" s="262"/>
      <c r="F15" s="262"/>
      <c r="G15" s="262"/>
      <c r="H15" s="262"/>
      <c r="I15" s="262"/>
      <c r="J15" s="262"/>
      <c r="K15" s="262"/>
    </row>
    <row r="16" spans="1:12" s="216" customFormat="1" ht="48" customHeight="1" x14ac:dyDescent="0.35">
      <c r="C16" s="217"/>
      <c r="D16" s="262" t="s">
        <v>452</v>
      </c>
      <c r="E16" s="262"/>
      <c r="F16" s="262"/>
      <c r="G16" s="262"/>
      <c r="H16" s="262"/>
      <c r="I16" s="262"/>
      <c r="J16" s="262"/>
      <c r="K16" s="262"/>
    </row>
    <row r="17" spans="3:11" s="213" customFormat="1" ht="216.65" customHeight="1" x14ac:dyDescent="0.35">
      <c r="C17" s="214"/>
      <c r="D17" s="215"/>
      <c r="E17" s="215"/>
      <c r="F17" s="215"/>
      <c r="G17" s="215"/>
      <c r="H17" s="215"/>
      <c r="I17" s="215"/>
      <c r="J17" s="215"/>
      <c r="K17" s="215"/>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78" t="s">
        <v>91</v>
      </c>
      <c r="D21" s="260" t="s">
        <v>454</v>
      </c>
      <c r="E21" s="272"/>
      <c r="F21" s="272"/>
      <c r="G21" s="272"/>
      <c r="H21" s="272"/>
      <c r="I21" s="272"/>
      <c r="J21" s="272"/>
      <c r="K21" s="272"/>
    </row>
    <row r="22" spans="3:11" ht="83" customHeight="1" outlineLevel="1" x14ac:dyDescent="0.25">
      <c r="C22" s="179" t="s">
        <v>92</v>
      </c>
      <c r="D22" s="260" t="s">
        <v>455</v>
      </c>
      <c r="E22" s="273"/>
      <c r="F22" s="273"/>
      <c r="G22" s="273"/>
      <c r="H22" s="273"/>
      <c r="I22" s="273"/>
      <c r="J22" s="273"/>
      <c r="K22" s="273"/>
    </row>
    <row r="23" spans="3:11" s="27" customFormat="1" ht="31" customHeight="1" outlineLevel="1" x14ac:dyDescent="0.25">
      <c r="C23" s="179" t="s">
        <v>93</v>
      </c>
      <c r="D23" s="262" t="s">
        <v>434</v>
      </c>
      <c r="E23" s="262"/>
      <c r="F23" s="262"/>
      <c r="G23" s="262"/>
      <c r="H23" s="262"/>
      <c r="I23" s="262"/>
      <c r="J23" s="57" t="s">
        <v>146</v>
      </c>
      <c r="K23" s="208" t="s">
        <v>105</v>
      </c>
    </row>
    <row r="24" spans="3:11" ht="39.5" customHeight="1" outlineLevel="1" x14ac:dyDescent="0.35">
      <c r="C24" s="177"/>
      <c r="D24" s="263" t="s">
        <v>456</v>
      </c>
      <c r="E24" s="264"/>
      <c r="F24" s="264"/>
      <c r="G24" s="264"/>
      <c r="H24" s="264"/>
      <c r="I24" s="264"/>
      <c r="J24" s="57" t="s">
        <v>22</v>
      </c>
      <c r="K24" s="209">
        <v>422</v>
      </c>
    </row>
    <row r="25" spans="3:11" ht="15.5" x14ac:dyDescent="0.35">
      <c r="C25" s="177"/>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0"/>
      <c r="D28" s="267" t="s">
        <v>325</v>
      </c>
      <c r="E28" s="268"/>
      <c r="F28" s="268"/>
      <c r="G28" s="268"/>
      <c r="H28" s="268"/>
      <c r="I28" s="268"/>
      <c r="J28" s="268"/>
      <c r="K28" s="268"/>
    </row>
    <row r="29" spans="3:11" ht="76.75" customHeight="1" outlineLevel="1" x14ac:dyDescent="0.35">
      <c r="C29" s="177" t="s">
        <v>94</v>
      </c>
      <c r="D29" s="59" t="s">
        <v>326</v>
      </c>
      <c r="E29" s="265" t="s">
        <v>473</v>
      </c>
      <c r="F29" s="269"/>
      <c r="G29" s="269"/>
      <c r="H29" s="269"/>
      <c r="I29" s="269"/>
      <c r="J29" s="269"/>
      <c r="K29" s="269"/>
    </row>
    <row r="30" spans="3:11" ht="76.75" customHeight="1" outlineLevel="1" x14ac:dyDescent="0.35">
      <c r="C30" s="177" t="s">
        <v>95</v>
      </c>
      <c r="D30" s="128" t="s">
        <v>460</v>
      </c>
      <c r="E30" s="265" t="s">
        <v>461</v>
      </c>
      <c r="F30" s="266"/>
      <c r="G30" s="266"/>
      <c r="H30" s="266"/>
      <c r="I30" s="266"/>
      <c r="J30" s="266"/>
      <c r="K30" s="266"/>
    </row>
    <row r="31" spans="3:11" ht="76.75" customHeight="1" outlineLevel="1" x14ac:dyDescent="0.35">
      <c r="C31" s="177" t="s">
        <v>96</v>
      </c>
      <c r="D31" s="60" t="s">
        <v>459</v>
      </c>
      <c r="E31" s="265" t="s">
        <v>458</v>
      </c>
      <c r="F31" s="266"/>
      <c r="G31" s="266"/>
      <c r="H31" s="266"/>
      <c r="I31" s="266"/>
      <c r="J31" s="266"/>
      <c r="K31" s="266"/>
    </row>
    <row r="32" spans="3:11" ht="15.5" x14ac:dyDescent="0.35">
      <c r="C32" s="177"/>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1"/>
      <c r="F34" s="35"/>
      <c r="G34" s="35"/>
      <c r="H34" s="35"/>
      <c r="I34" s="35"/>
      <c r="J34" s="35"/>
      <c r="K34" s="35"/>
    </row>
    <row r="35" spans="3:11" ht="15.5" outlineLevel="1" x14ac:dyDescent="0.35">
      <c r="C35" s="177"/>
      <c r="D35" s="131" t="s">
        <v>107</v>
      </c>
      <c r="E35" s="35"/>
      <c r="F35" s="35"/>
      <c r="G35" s="35"/>
      <c r="H35" s="35"/>
      <c r="I35" s="35"/>
      <c r="J35" s="35"/>
      <c r="K35" s="35"/>
    </row>
    <row r="36" spans="3:11" ht="15.5" outlineLevel="1" x14ac:dyDescent="0.35">
      <c r="C36" s="177"/>
      <c r="D36" s="186" t="s">
        <v>324</v>
      </c>
      <c r="E36" s="27"/>
      <c r="F36" s="35"/>
      <c r="G36" s="35"/>
      <c r="H36" s="35"/>
      <c r="I36" s="35"/>
      <c r="J36" s="35"/>
      <c r="K36" s="35"/>
    </row>
    <row r="37" spans="3:11" ht="15.5" outlineLevel="1" x14ac:dyDescent="0.35">
      <c r="C37" s="177"/>
      <c r="D37" s="1"/>
      <c r="E37" s="35"/>
      <c r="F37" s="35"/>
      <c r="G37" s="35"/>
      <c r="H37" s="35"/>
      <c r="I37" s="35"/>
      <c r="J37" s="35"/>
      <c r="K37" s="35"/>
    </row>
    <row r="38" spans="3:11" ht="15.5" outlineLevel="1" x14ac:dyDescent="0.35">
      <c r="C38" s="177"/>
      <c r="D38" s="62" t="s">
        <v>367</v>
      </c>
      <c r="E38" s="35"/>
      <c r="G38" s="35"/>
      <c r="H38" s="35"/>
      <c r="I38" s="35"/>
      <c r="J38" s="35"/>
      <c r="K38" s="35"/>
    </row>
    <row r="39" spans="3:11" ht="15.5" outlineLevel="1" x14ac:dyDescent="0.35">
      <c r="C39" s="177"/>
      <c r="D39" s="94" t="s">
        <v>417</v>
      </c>
      <c r="E39" s="130">
        <f>MATCH($D$39,SysConfig!$F$32:$F$33,0)</f>
        <v>2</v>
      </c>
      <c r="G39" s="35"/>
      <c r="H39" s="35"/>
      <c r="I39" s="35"/>
      <c r="J39" s="35"/>
      <c r="K39" s="35"/>
    </row>
    <row r="40" spans="3:11" ht="15.5" x14ac:dyDescent="0.35">
      <c r="C40" s="177"/>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1"/>
      <c r="D42" s="1"/>
      <c r="E42" s="35"/>
      <c r="F42" s="35"/>
      <c r="G42" s="35"/>
      <c r="H42" s="35"/>
      <c r="I42" s="35"/>
      <c r="J42" s="35"/>
      <c r="K42" s="35"/>
    </row>
    <row r="43" spans="3:11" ht="22.5" customHeight="1" outlineLevel="1" x14ac:dyDescent="0.35">
      <c r="C43" s="177"/>
      <c r="D43" s="275" t="s">
        <v>327</v>
      </c>
      <c r="E43" s="276"/>
      <c r="F43" s="35"/>
      <c r="G43" s="35"/>
      <c r="H43" s="35"/>
      <c r="I43" s="35"/>
      <c r="J43" s="35"/>
      <c r="K43" s="35"/>
    </row>
    <row r="44" spans="3:11" ht="93" customHeight="1" outlineLevel="1" x14ac:dyDescent="0.35">
      <c r="C44" s="177"/>
      <c r="D44" s="254" t="s">
        <v>388</v>
      </c>
      <c r="E44" s="255"/>
      <c r="F44" s="255"/>
      <c r="G44" s="255"/>
      <c r="H44" s="255"/>
      <c r="I44" s="255"/>
      <c r="J44" s="255"/>
      <c r="K44" s="255"/>
    </row>
    <row r="45" spans="3:11" ht="27.5" customHeight="1" outlineLevel="1" x14ac:dyDescent="0.35">
      <c r="C45" s="177"/>
      <c r="D45" s="256" t="s">
        <v>98</v>
      </c>
      <c r="E45" s="258" t="s">
        <v>384</v>
      </c>
      <c r="F45" s="259"/>
      <c r="G45" s="259"/>
      <c r="H45" s="259"/>
      <c r="I45" s="259"/>
      <c r="J45" s="259"/>
      <c r="K45" s="259"/>
    </row>
    <row r="46" spans="3:11" ht="50.5" customHeight="1" outlineLevel="1" x14ac:dyDescent="0.35">
      <c r="C46" s="177"/>
      <c r="D46" s="257"/>
      <c r="E46" s="258" t="s">
        <v>435</v>
      </c>
      <c r="F46" s="270"/>
      <c r="G46" s="270"/>
      <c r="H46" s="270"/>
      <c r="I46" s="270"/>
      <c r="J46" s="270"/>
      <c r="K46" s="270"/>
    </row>
    <row r="47" spans="3:11" ht="15.5" outlineLevel="1" x14ac:dyDescent="0.35">
      <c r="C47" s="177"/>
      <c r="D47" s="1"/>
      <c r="E47" s="58"/>
      <c r="F47" s="58"/>
      <c r="G47" s="58"/>
      <c r="H47" s="58"/>
      <c r="I47" s="58"/>
      <c r="J47" s="58"/>
      <c r="K47" s="58"/>
    </row>
    <row r="48" spans="3:11" ht="34.5" customHeight="1" outlineLevel="1" x14ac:dyDescent="0.35">
      <c r="C48" s="177"/>
      <c r="D48" s="256" t="s">
        <v>99</v>
      </c>
      <c r="E48" s="258" t="s">
        <v>472</v>
      </c>
      <c r="F48" s="259"/>
      <c r="G48" s="259"/>
      <c r="H48" s="259"/>
      <c r="I48" s="259"/>
      <c r="J48" s="259"/>
      <c r="K48" s="259"/>
    </row>
    <row r="49" spans="3:11" ht="98" customHeight="1" outlineLevel="1" x14ac:dyDescent="0.35">
      <c r="C49" s="177"/>
      <c r="D49" s="257"/>
      <c r="E49" s="258" t="s">
        <v>444</v>
      </c>
      <c r="F49" s="259"/>
      <c r="G49" s="259"/>
      <c r="H49" s="259"/>
      <c r="I49" s="259"/>
      <c r="J49" s="259"/>
      <c r="K49" s="259"/>
    </row>
    <row r="50" spans="3:11" ht="7" customHeight="1" outlineLevel="1" x14ac:dyDescent="0.35">
      <c r="C50" s="177"/>
      <c r="D50" s="56"/>
      <c r="E50" s="58"/>
      <c r="F50" s="58"/>
      <c r="G50" s="58"/>
      <c r="H50" s="58"/>
      <c r="I50" s="58"/>
      <c r="J50" s="58"/>
      <c r="K50" s="58"/>
    </row>
    <row r="51" spans="3:11" ht="48.5" customHeight="1" outlineLevel="1" x14ac:dyDescent="0.35">
      <c r="C51" s="177"/>
      <c r="D51" s="256" t="s">
        <v>436</v>
      </c>
      <c r="E51" s="258" t="s">
        <v>442</v>
      </c>
      <c r="F51" s="259"/>
      <c r="G51" s="259"/>
      <c r="H51" s="259"/>
      <c r="I51" s="259"/>
      <c r="J51" s="259"/>
      <c r="K51" s="259"/>
    </row>
    <row r="52" spans="3:11" ht="27.5" customHeight="1" outlineLevel="1" x14ac:dyDescent="0.35">
      <c r="C52" s="177"/>
      <c r="D52" s="257"/>
      <c r="E52" s="258" t="s">
        <v>385</v>
      </c>
      <c r="F52" s="259"/>
      <c r="G52" s="259"/>
      <c r="H52" s="259"/>
      <c r="I52" s="259"/>
      <c r="J52" s="259"/>
      <c r="K52" s="259"/>
    </row>
    <row r="53" spans="3:11" ht="34.5" customHeight="1" outlineLevel="1" x14ac:dyDescent="0.35">
      <c r="C53" s="177"/>
      <c r="D53" s="254" t="s">
        <v>437</v>
      </c>
      <c r="E53" s="255"/>
      <c r="F53" s="255"/>
      <c r="G53" s="255"/>
      <c r="H53" s="255"/>
      <c r="I53" s="255"/>
      <c r="J53" s="255"/>
      <c r="K53" s="255"/>
    </row>
    <row r="54" spans="3:11" ht="15.5" outlineLevel="1" x14ac:dyDescent="0.35">
      <c r="C54" s="177"/>
      <c r="D54" s="34"/>
      <c r="E54" s="35"/>
      <c r="F54" s="35"/>
      <c r="G54" s="35"/>
      <c r="H54" s="225"/>
      <c r="I54" s="35"/>
      <c r="J54" s="35"/>
      <c r="K54" s="35"/>
    </row>
    <row r="55" spans="3:11" ht="23.5" customHeight="1" outlineLevel="1" x14ac:dyDescent="0.35">
      <c r="C55" s="177"/>
      <c r="D55" s="277" t="s">
        <v>328</v>
      </c>
      <c r="E55" s="278"/>
      <c r="F55" s="35"/>
      <c r="G55" s="35"/>
      <c r="H55" s="35"/>
      <c r="I55" s="35"/>
      <c r="J55" s="35"/>
      <c r="K55" s="35"/>
    </row>
    <row r="56" spans="3:11" ht="31.5" customHeight="1" outlineLevel="1" x14ac:dyDescent="0.35">
      <c r="C56" s="177"/>
      <c r="D56" s="260" t="s">
        <v>381</v>
      </c>
      <c r="E56" s="261"/>
      <c r="F56" s="261"/>
      <c r="G56" s="261"/>
      <c r="H56" s="261"/>
      <c r="I56" s="261"/>
      <c r="J56" s="261"/>
      <c r="K56" s="261"/>
    </row>
    <row r="57" spans="3:11" ht="31.5" customHeight="1" outlineLevel="1" x14ac:dyDescent="0.35">
      <c r="C57" s="177"/>
      <c r="D57" s="260" t="s">
        <v>330</v>
      </c>
      <c r="E57" s="261"/>
      <c r="F57" s="261"/>
      <c r="G57" s="261"/>
      <c r="H57" s="261"/>
      <c r="I57" s="261"/>
      <c r="J57" s="261"/>
      <c r="K57" s="261"/>
    </row>
    <row r="58" spans="3:11" s="216" customFormat="1" ht="31.5" customHeight="1" outlineLevel="1" x14ac:dyDescent="0.35">
      <c r="C58" s="217"/>
      <c r="D58" s="36" t="s">
        <v>471</v>
      </c>
      <c r="E58" s="231"/>
      <c r="F58" s="231"/>
      <c r="G58" s="231"/>
      <c r="H58" s="231"/>
      <c r="I58" s="231"/>
      <c r="J58" s="231"/>
      <c r="K58" s="231"/>
    </row>
    <row r="59" spans="3:11" ht="31.5" customHeight="1" outlineLevel="1" x14ac:dyDescent="0.35">
      <c r="C59" s="177"/>
      <c r="D59" s="260" t="s">
        <v>308</v>
      </c>
      <c r="E59" s="261"/>
      <c r="F59" s="261"/>
      <c r="G59" s="261"/>
      <c r="H59" s="261"/>
      <c r="I59" s="261"/>
      <c r="J59" s="261"/>
      <c r="K59" s="261"/>
    </row>
    <row r="60" spans="3:11" ht="15.5" outlineLevel="1" x14ac:dyDescent="0.35">
      <c r="C60" s="177"/>
      <c r="D60" s="34"/>
      <c r="E60" s="35"/>
      <c r="F60" s="35"/>
      <c r="G60" s="35"/>
      <c r="H60" s="35"/>
      <c r="I60" s="35"/>
      <c r="J60" s="35"/>
      <c r="K60" s="35"/>
    </row>
    <row r="61" spans="3:11" ht="23.5" customHeight="1" outlineLevel="1" x14ac:dyDescent="0.35">
      <c r="C61" s="177"/>
      <c r="D61" s="279" t="s">
        <v>329</v>
      </c>
      <c r="E61" s="276"/>
      <c r="F61" s="35"/>
      <c r="G61" s="35"/>
      <c r="H61" s="35"/>
      <c r="I61" s="35"/>
      <c r="J61" s="35"/>
      <c r="K61" s="35"/>
    </row>
    <row r="62" spans="3:11" ht="8.5" customHeight="1" outlineLevel="1" x14ac:dyDescent="0.35">
      <c r="C62" s="177"/>
      <c r="D62" s="260"/>
      <c r="E62" s="261"/>
      <c r="F62" s="261"/>
      <c r="G62" s="261"/>
      <c r="H62" s="261"/>
      <c r="I62" s="261"/>
      <c r="J62" s="261"/>
      <c r="K62" s="261"/>
    </row>
    <row r="63" spans="3:11" ht="31.5" customHeight="1" outlineLevel="1" x14ac:dyDescent="0.35">
      <c r="C63" s="177"/>
      <c r="D63" s="260" t="s">
        <v>312</v>
      </c>
      <c r="E63" s="261"/>
      <c r="F63" s="261"/>
      <c r="G63" s="261"/>
      <c r="H63" s="261"/>
      <c r="I63" s="261"/>
      <c r="J63" s="261"/>
      <c r="K63" s="261"/>
    </row>
    <row r="64" spans="3:11" ht="89.5" customHeight="1" outlineLevel="1" x14ac:dyDescent="0.35">
      <c r="C64" s="177"/>
      <c r="D64" s="254" t="s">
        <v>313</v>
      </c>
      <c r="E64" s="255"/>
      <c r="F64" s="255"/>
      <c r="G64" s="255"/>
      <c r="H64" s="255"/>
      <c r="I64" s="255"/>
      <c r="J64" s="255"/>
      <c r="K64" s="255"/>
    </row>
    <row r="65" spans="1:12" ht="49" customHeight="1" outlineLevel="1" x14ac:dyDescent="0.35">
      <c r="C65" s="177"/>
      <c r="D65" s="260" t="s">
        <v>386</v>
      </c>
      <c r="E65" s="274"/>
      <c r="F65" s="274"/>
      <c r="G65" s="274"/>
      <c r="H65" s="274"/>
      <c r="I65" s="274"/>
      <c r="J65" s="274"/>
      <c r="K65" s="274"/>
    </row>
    <row r="66" spans="1:12" s="27" customFormat="1" ht="13.5" thickBot="1" x14ac:dyDescent="0.3">
      <c r="C66" s="129"/>
      <c r="D66" s="129" t="s">
        <v>305</v>
      </c>
      <c r="E66" s="129"/>
      <c r="F66" s="129"/>
      <c r="G66" s="129"/>
      <c r="H66" s="129"/>
      <c r="I66" s="129"/>
      <c r="J66" s="129"/>
      <c r="K66" s="129"/>
    </row>
    <row r="67" spans="1:12" s="27" customFormat="1" ht="15.5" x14ac:dyDescent="0.35">
      <c r="C67" s="181"/>
      <c r="F67" s="35"/>
      <c r="G67" s="35"/>
      <c r="H67" s="35"/>
      <c r="I67" s="35"/>
      <c r="J67" s="35"/>
      <c r="K67" s="35"/>
    </row>
    <row r="68" spans="1:12" s="27" customFormat="1" ht="15.5" x14ac:dyDescent="0.35">
      <c r="C68" s="177"/>
      <c r="D68" s="260" t="s">
        <v>380</v>
      </c>
      <c r="E68" s="271"/>
      <c r="F68" s="271"/>
      <c r="G68" s="271"/>
      <c r="H68" s="271"/>
      <c r="I68" s="271"/>
      <c r="J68" s="271"/>
      <c r="K68" s="271"/>
    </row>
    <row r="69" spans="1:12" s="27" customFormat="1" ht="90.5" hidden="1" customHeight="1" x14ac:dyDescent="0.35">
      <c r="C69" s="177"/>
      <c r="D69" s="260" t="s">
        <v>396</v>
      </c>
      <c r="E69" s="271"/>
      <c r="F69" s="271"/>
      <c r="G69" s="271"/>
      <c r="H69" s="271"/>
      <c r="I69" s="271"/>
      <c r="J69" s="271"/>
      <c r="K69" s="271"/>
    </row>
    <row r="70" spans="1:12" s="216" customFormat="1" ht="16" customHeight="1" x14ac:dyDescent="0.35">
      <c r="C70" s="217"/>
      <c r="D70" s="218"/>
      <c r="E70" s="219"/>
      <c r="F70" s="219"/>
      <c r="G70" s="219"/>
      <c r="H70" s="219"/>
      <c r="I70" s="219"/>
      <c r="J70" s="219"/>
      <c r="K70" s="219"/>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53"/>
  <sheetViews>
    <sheetView showGridLines="0" zoomScale="80" zoomScaleNormal="80" workbookViewId="0">
      <pane ySplit="8" topLeftCell="A9" activePane="bottomLeft" state="frozen"/>
      <selection activeCell="A9" sqref="A9"/>
      <selection pane="bottomLeft" activeCell="E16" sqref="E16"/>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6"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2">
        <f>SUM(A9:A40)</f>
        <v>0</v>
      </c>
      <c r="B8" s="182">
        <f>SUM(B9:B40)</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197" t="s">
        <v>143</v>
      </c>
      <c r="K14" s="40" t="s">
        <v>144</v>
      </c>
      <c r="L14" s="41" t="s">
        <v>145</v>
      </c>
      <c r="M14" s="26"/>
      <c r="N14" s="26"/>
      <c r="O14" s="26"/>
      <c r="P14" s="26"/>
      <c r="Q14" s="26"/>
      <c r="R14" s="26"/>
      <c r="S14" s="26"/>
      <c r="T14" s="26"/>
      <c r="U14" s="26"/>
      <c r="V14" s="26"/>
    </row>
    <row r="15" spans="1:22" ht="15.5" x14ac:dyDescent="0.35">
      <c r="B15" s="27"/>
      <c r="C15" s="139">
        <v>1</v>
      </c>
      <c r="D15" s="139" t="s">
        <v>163</v>
      </c>
      <c r="E15" s="245"/>
      <c r="F15" s="245"/>
      <c r="G15" s="245"/>
      <c r="H15" s="140" t="s">
        <v>49</v>
      </c>
      <c r="I15" s="26"/>
      <c r="J15" s="198"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246">
        <v>0.04</v>
      </c>
      <c r="F16" s="247"/>
      <c r="G16" s="248">
        <v>0.08</v>
      </c>
      <c r="H16" s="140" t="s">
        <v>49</v>
      </c>
      <c r="I16" s="26"/>
      <c r="J16" s="199" t="str">
        <f>"x"&amp;" &lt; "&amp;TEXT(E16,"0.0%")</f>
        <v>x &lt; 4.0%</v>
      </c>
      <c r="K16" s="137" t="str">
        <f>TEXT(E16,"0.0%")&amp;" ≤ "&amp;" x "&amp;" ≤ "&amp;TEXT(G16,"0.0%")</f>
        <v>4.0% ≤  x  ≤ 8.0%</v>
      </c>
      <c r="L16" s="138" t="str">
        <f>"x"&amp;" &gt; "&amp;TEXT(G16,"0.0%")</f>
        <v>x &gt; 8.0%</v>
      </c>
      <c r="M16" s="26"/>
      <c r="N16" s="26"/>
      <c r="O16" s="26"/>
      <c r="P16" s="26"/>
      <c r="Q16" s="26"/>
      <c r="R16" s="26"/>
      <c r="S16" s="26"/>
      <c r="T16" s="26"/>
      <c r="U16" s="26"/>
      <c r="V16" s="26"/>
    </row>
    <row r="17" spans="2:22" ht="15.5" x14ac:dyDescent="0.35">
      <c r="B17" s="27"/>
      <c r="C17" s="139" t="s">
        <v>68</v>
      </c>
      <c r="D17" s="139" t="s">
        <v>382</v>
      </c>
      <c r="E17" s="246">
        <v>0.05</v>
      </c>
      <c r="F17" s="247"/>
      <c r="G17" s="248">
        <v>0.15</v>
      </c>
      <c r="H17" s="140" t="s">
        <v>49</v>
      </c>
      <c r="I17" s="26"/>
      <c r="J17" s="198" t="str">
        <f>"x"&amp;" &lt; "&amp;TEXT(E17,"0.0%")</f>
        <v>x &lt; 5.0%</v>
      </c>
      <c r="K17" s="135" t="str">
        <f>TEXT(E17,"0.0%")&amp;" ≤ "&amp;" x "&amp;" ≤ "&amp;TEXT(G17,"0.0%")</f>
        <v>5.0% ≤  x  ≤ 15.0%</v>
      </c>
      <c r="L17" s="136" t="str">
        <f>"x"&amp;" &gt; "&amp;TEXT(G17,"0.0%")</f>
        <v>x &gt; 15.0%</v>
      </c>
      <c r="M17" s="26"/>
      <c r="N17" s="26"/>
      <c r="O17" s="26"/>
      <c r="P17" s="26"/>
      <c r="Q17" s="26"/>
      <c r="R17" s="26"/>
      <c r="S17" s="26"/>
      <c r="T17" s="26"/>
      <c r="U17" s="26"/>
      <c r="V17" s="26"/>
    </row>
    <row r="18" spans="2:22" ht="15.5" x14ac:dyDescent="0.35">
      <c r="B18" s="27"/>
      <c r="C18" s="139" t="s">
        <v>71</v>
      </c>
      <c r="D18" s="139" t="s">
        <v>76</v>
      </c>
      <c r="E18" s="250">
        <v>3.5</v>
      </c>
      <c r="F18" s="316"/>
      <c r="G18" s="251">
        <v>2.5</v>
      </c>
      <c r="H18" s="140" t="s">
        <v>50</v>
      </c>
      <c r="I18" s="26"/>
      <c r="J18" s="198"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250">
        <v>5</v>
      </c>
      <c r="F19" s="316"/>
      <c r="G19" s="251">
        <v>4</v>
      </c>
      <c r="H19" s="140" t="s">
        <v>50</v>
      </c>
      <c r="I19" s="26"/>
      <c r="J19" s="198"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250">
        <v>3</v>
      </c>
      <c r="F20" s="316"/>
      <c r="G20" s="251">
        <v>4.5</v>
      </c>
      <c r="H20" s="140" t="s">
        <v>49</v>
      </c>
      <c r="I20" s="26"/>
      <c r="J20" s="198"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2:22" ht="15.5" x14ac:dyDescent="0.35">
      <c r="B21" s="27"/>
      <c r="C21" s="139">
        <v>6</v>
      </c>
      <c r="D21" s="139" t="s">
        <v>77</v>
      </c>
      <c r="E21" s="250">
        <v>1</v>
      </c>
      <c r="F21" s="316"/>
      <c r="G21" s="251">
        <v>1.2</v>
      </c>
      <c r="H21" s="140" t="s">
        <v>49</v>
      </c>
      <c r="I21" s="26"/>
      <c r="J21" s="198" t="str">
        <f t="shared" si="0"/>
        <v>x &lt; 1</v>
      </c>
      <c r="K21" s="135" t="str">
        <f t="shared" si="1"/>
        <v>1 ≤  x  ≤ 1.2</v>
      </c>
      <c r="L21" s="136" t="str">
        <f t="shared" si="2"/>
        <v>x &gt; 1.2</v>
      </c>
      <c r="M21" s="26"/>
      <c r="N21" s="26"/>
      <c r="O21" s="26"/>
      <c r="P21" s="26"/>
      <c r="Q21" s="26"/>
      <c r="R21" s="26"/>
      <c r="S21" s="26"/>
      <c r="T21" s="26"/>
      <c r="U21" s="26"/>
      <c r="V21" s="26"/>
    </row>
    <row r="22" spans="2:22" ht="15.5" x14ac:dyDescent="0.35">
      <c r="B22" s="27"/>
      <c r="C22" s="139">
        <v>7</v>
      </c>
      <c r="D22" s="139" t="s">
        <v>78</v>
      </c>
      <c r="E22" s="249" t="s">
        <v>481</v>
      </c>
      <c r="F22" s="247"/>
      <c r="G22" s="251">
        <v>0</v>
      </c>
      <c r="H22" s="140" t="s">
        <v>49</v>
      </c>
      <c r="I22" s="26"/>
      <c r="J22" s="198" t="str">
        <f>"x"&amp;" ≤ "&amp;E22</f>
        <v>x ≤ -</v>
      </c>
      <c r="K22" s="151"/>
      <c r="L22" s="136" t="str">
        <f>"x"&amp;" &gt; "&amp;E22</f>
        <v>x &gt; -</v>
      </c>
      <c r="M22" s="26"/>
      <c r="N22" s="26"/>
      <c r="O22" s="26"/>
      <c r="P22" s="26"/>
      <c r="Q22" s="26"/>
      <c r="R22" s="26"/>
      <c r="S22" s="26"/>
      <c r="T22" s="26"/>
      <c r="U22" s="26"/>
      <c r="V22" s="26"/>
    </row>
    <row r="23" spans="2:22" ht="15.5" x14ac:dyDescent="0.35">
      <c r="B23" s="27"/>
      <c r="C23" s="139">
        <v>8</v>
      </c>
      <c r="D23" s="139" t="s">
        <v>79</v>
      </c>
      <c r="E23" s="246">
        <v>0.5</v>
      </c>
      <c r="F23" s="247"/>
      <c r="G23" s="248">
        <v>0.25</v>
      </c>
      <c r="H23" s="140" t="s">
        <v>50</v>
      </c>
      <c r="I23" s="26"/>
      <c r="J23" s="198"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383</v>
      </c>
      <c r="H26" s="26"/>
      <c r="I26" s="26"/>
      <c r="J26" s="26"/>
      <c r="K26" s="26"/>
      <c r="L26" s="26"/>
      <c r="M26" s="26"/>
      <c r="N26" s="26"/>
      <c r="O26" s="26"/>
      <c r="P26" s="26"/>
      <c r="Q26" s="26"/>
      <c r="R26" s="26"/>
      <c r="S26" s="26"/>
      <c r="T26" s="26"/>
      <c r="U26" s="26"/>
      <c r="V26" s="26"/>
    </row>
    <row r="27" spans="2:22" ht="15.5" x14ac:dyDescent="0.25">
      <c r="B27" s="27"/>
      <c r="C27" s="39"/>
      <c r="D27" s="243"/>
      <c r="E27" s="216"/>
      <c r="F27" s="216"/>
      <c r="G27" s="26"/>
      <c r="H27" s="26"/>
      <c r="I27" s="26"/>
      <c r="J27" s="26"/>
      <c r="K27" s="26"/>
      <c r="L27" s="26"/>
      <c r="M27" s="26"/>
      <c r="N27" s="26"/>
      <c r="O27" s="26"/>
      <c r="P27" s="26"/>
      <c r="Q27" s="26"/>
      <c r="R27" s="26"/>
      <c r="S27" s="26"/>
      <c r="T27" s="26"/>
      <c r="U27" s="26"/>
      <c r="V27" s="26"/>
    </row>
    <row r="28" spans="2:22" s="216"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6" customFormat="1" ht="18" x14ac:dyDescent="0.4">
      <c r="C29" s="39"/>
      <c r="D29" s="244" t="s">
        <v>483</v>
      </c>
      <c r="E29" s="26"/>
      <c r="F29" s="26"/>
      <c r="G29" s="26"/>
      <c r="H29" s="26"/>
      <c r="I29" s="26"/>
      <c r="J29" s="26"/>
      <c r="K29" s="26"/>
      <c r="L29" s="26"/>
      <c r="M29" s="26"/>
      <c r="N29" s="26"/>
      <c r="O29" s="26"/>
      <c r="P29" s="26"/>
      <c r="Q29" s="26"/>
      <c r="R29" s="26"/>
      <c r="S29" s="26"/>
      <c r="T29" s="26"/>
      <c r="U29" s="26"/>
      <c r="V29" s="26"/>
    </row>
    <row r="30" spans="2:22" s="216" customFormat="1" ht="14" x14ac:dyDescent="0.3">
      <c r="C30" s="39"/>
      <c r="D30" s="29"/>
      <c r="E30" s="241"/>
      <c r="F30" s="242"/>
      <c r="G30" s="26"/>
      <c r="H30" s="26"/>
      <c r="I30" s="26"/>
      <c r="J30" s="26"/>
      <c r="K30" s="26"/>
      <c r="L30" s="26"/>
      <c r="M30" s="26"/>
      <c r="N30" s="26"/>
      <c r="O30" s="26"/>
      <c r="P30" s="26"/>
      <c r="Q30" s="26"/>
      <c r="R30" s="26"/>
      <c r="S30" s="26"/>
      <c r="T30" s="26"/>
      <c r="U30" s="26"/>
      <c r="V30" s="26"/>
    </row>
    <row r="31" spans="2:22" s="216" customFormat="1" ht="14" x14ac:dyDescent="0.3">
      <c r="C31" s="39"/>
      <c r="D31" s="29"/>
      <c r="E31" s="241"/>
      <c r="F31" s="242"/>
      <c r="G31" s="26"/>
      <c r="H31" s="26"/>
      <c r="I31" s="26"/>
      <c r="J31" s="26"/>
      <c r="K31" s="26"/>
      <c r="L31" s="26"/>
      <c r="M31" s="26"/>
      <c r="N31" s="26"/>
      <c r="O31" s="26"/>
      <c r="P31" s="26"/>
      <c r="Q31" s="26"/>
      <c r="R31" s="26"/>
      <c r="S31" s="26"/>
      <c r="T31" s="26"/>
      <c r="U31" s="26"/>
      <c r="V31" s="26"/>
    </row>
    <row r="32" spans="2:22" s="216" customFormat="1" ht="14" x14ac:dyDescent="0.3">
      <c r="C32" s="39"/>
      <c r="D32" s="29"/>
      <c r="E32" s="241"/>
      <c r="F32" s="242"/>
      <c r="G32" s="26"/>
      <c r="H32" s="26"/>
      <c r="I32" s="26"/>
      <c r="J32" s="26"/>
      <c r="K32" s="26"/>
      <c r="L32" s="26"/>
      <c r="M32" s="26"/>
      <c r="N32" s="26"/>
      <c r="O32" s="26"/>
      <c r="P32" s="26"/>
      <c r="Q32" s="26"/>
      <c r="R32" s="26"/>
      <c r="S32" s="26"/>
      <c r="T32" s="26"/>
      <c r="U32" s="26"/>
      <c r="V32" s="26"/>
    </row>
    <row r="33" spans="1:22" s="216" customFormat="1" ht="14" x14ac:dyDescent="0.3">
      <c r="C33" s="39"/>
      <c r="D33" s="29"/>
      <c r="E33" s="241"/>
      <c r="F33" s="242"/>
      <c r="G33" s="26"/>
      <c r="H33" s="26"/>
      <c r="I33" s="26"/>
      <c r="J33" s="26"/>
      <c r="K33" s="26"/>
      <c r="L33" s="26"/>
      <c r="M33" s="26"/>
      <c r="N33" s="26"/>
      <c r="O33" s="26"/>
      <c r="P33" s="26"/>
      <c r="Q33" s="26"/>
      <c r="R33" s="26"/>
      <c r="S33" s="26"/>
      <c r="T33" s="26"/>
      <c r="U33" s="26"/>
      <c r="V33" s="26"/>
    </row>
    <row r="34" spans="1:22" s="216" customFormat="1" ht="14" x14ac:dyDescent="0.3">
      <c r="C34" s="39"/>
      <c r="D34" s="29"/>
      <c r="E34" s="241"/>
      <c r="F34" s="242"/>
      <c r="G34" s="26"/>
      <c r="H34" s="26"/>
      <c r="I34" s="26"/>
      <c r="J34" s="26"/>
      <c r="K34" s="26"/>
      <c r="L34" s="26"/>
      <c r="M34" s="26"/>
      <c r="N34" s="26"/>
      <c r="O34" s="26"/>
      <c r="P34" s="26"/>
      <c r="Q34" s="26"/>
      <c r="R34" s="26"/>
      <c r="S34" s="26"/>
      <c r="T34" s="26"/>
      <c r="U34" s="26"/>
      <c r="V34" s="26"/>
    </row>
    <row r="35" spans="1:22" s="216" customFormat="1" ht="14" x14ac:dyDescent="0.3">
      <c r="C35" s="39"/>
      <c r="D35" s="29"/>
      <c r="E35" s="241"/>
      <c r="F35" s="242"/>
      <c r="G35" s="26"/>
      <c r="H35" s="26"/>
      <c r="I35" s="26"/>
      <c r="J35" s="26"/>
      <c r="K35" s="26"/>
      <c r="L35" s="26"/>
      <c r="M35" s="26"/>
      <c r="N35" s="26"/>
      <c r="O35" s="26"/>
      <c r="P35" s="26"/>
      <c r="Q35" s="26"/>
      <c r="R35" s="26"/>
      <c r="S35" s="26"/>
      <c r="T35" s="26"/>
      <c r="U35" s="26"/>
      <c r="V35" s="26"/>
    </row>
    <row r="36" spans="1:22" s="216" customFormat="1" ht="14" x14ac:dyDescent="0.3">
      <c r="C36" s="39"/>
      <c r="D36" s="29"/>
      <c r="E36" s="241"/>
      <c r="F36" s="242"/>
      <c r="G36" s="26"/>
      <c r="H36" s="26"/>
      <c r="I36" s="26"/>
      <c r="J36" s="26"/>
      <c r="K36" s="26"/>
      <c r="L36" s="26"/>
      <c r="M36" s="26"/>
      <c r="N36" s="26"/>
      <c r="O36" s="26"/>
      <c r="P36" s="26"/>
      <c r="Q36" s="26"/>
      <c r="R36" s="26"/>
      <c r="S36" s="26"/>
      <c r="T36" s="26"/>
      <c r="U36" s="26"/>
      <c r="V36" s="26"/>
    </row>
    <row r="37" spans="1:22" s="216" customFormat="1" ht="14" x14ac:dyDescent="0.3">
      <c r="C37" s="39"/>
      <c r="D37" s="29"/>
      <c r="E37" s="241"/>
      <c r="F37" s="242"/>
      <c r="G37" s="26"/>
      <c r="H37" s="26"/>
      <c r="I37" s="26"/>
      <c r="J37" s="26"/>
      <c r="K37" s="26"/>
      <c r="L37" s="26"/>
      <c r="M37" s="26"/>
      <c r="N37" s="26"/>
      <c r="O37" s="26"/>
      <c r="P37" s="26"/>
      <c r="Q37" s="26"/>
      <c r="R37" s="26"/>
      <c r="S37" s="26"/>
      <c r="T37" s="26"/>
      <c r="U37" s="26"/>
      <c r="V37" s="26"/>
    </row>
    <row r="38" spans="1:22" s="216" customFormat="1" ht="25" customHeight="1" x14ac:dyDescent="0.25">
      <c r="C38" s="280"/>
      <c r="D38" s="280"/>
      <c r="E38" s="280"/>
      <c r="F38" s="280"/>
      <c r="G38" s="280"/>
      <c r="H38" s="280"/>
      <c r="I38" s="280"/>
      <c r="J38" s="280"/>
      <c r="K38" s="280"/>
      <c r="L38" s="280"/>
      <c r="M38" s="26"/>
      <c r="N38" s="26"/>
      <c r="O38" s="26"/>
      <c r="P38" s="26"/>
      <c r="Q38" s="26"/>
      <c r="R38" s="26"/>
      <c r="S38" s="26"/>
      <c r="T38" s="26"/>
      <c r="U38" s="26"/>
      <c r="V38" s="26"/>
    </row>
    <row r="39" spans="1:22" ht="12" x14ac:dyDescent="0.25">
      <c r="A39" s="27"/>
      <c r="B39" s="27"/>
      <c r="C39" s="39"/>
      <c r="D39" s="97"/>
      <c r="E39" s="26"/>
      <c r="F39" s="26"/>
      <c r="G39" s="26"/>
      <c r="H39" s="26"/>
      <c r="I39" s="26"/>
      <c r="J39" s="26"/>
      <c r="K39" s="26"/>
      <c r="L39" s="26"/>
      <c r="M39" s="26"/>
      <c r="N39" s="26"/>
      <c r="O39" s="26"/>
      <c r="P39" s="26"/>
      <c r="Q39" s="26"/>
      <c r="R39" s="26"/>
      <c r="S39" s="26"/>
      <c r="T39" s="26"/>
      <c r="U39" s="26"/>
      <c r="V39" s="26"/>
    </row>
    <row r="40" spans="1:22" ht="15.5" x14ac:dyDescent="0.35">
      <c r="A40" s="117" t="s">
        <v>154</v>
      </c>
      <c r="B40" s="117"/>
      <c r="C40" s="117"/>
      <c r="D40" s="117"/>
      <c r="E40" s="117"/>
      <c r="F40" s="117"/>
      <c r="G40" s="117"/>
      <c r="H40" s="117"/>
      <c r="I40" s="117"/>
      <c r="J40" s="117"/>
      <c r="K40" s="117"/>
      <c r="L40" s="117"/>
      <c r="M40" s="117"/>
      <c r="N40" s="117"/>
      <c r="O40" s="117"/>
      <c r="P40" s="117"/>
      <c r="Q40" s="117"/>
      <c r="R40" s="117"/>
      <c r="S40" s="117"/>
      <c r="T40" s="117"/>
      <c r="U40" s="117"/>
      <c r="V40" s="117"/>
    </row>
    <row r="41" spans="1:22" ht="14.5" customHeight="1" x14ac:dyDescent="0.25">
      <c r="V41" s="27"/>
    </row>
    <row r="42" spans="1:22" ht="14.5" hidden="1" customHeight="1" x14ac:dyDescent="0.25"/>
    <row r="43" spans="1:22" ht="14.5" hidden="1" customHeight="1" x14ac:dyDescent="0.25"/>
    <row r="44" spans="1:22" ht="14.5" hidden="1" customHeight="1" x14ac:dyDescent="0.25"/>
    <row r="45" spans="1:22" ht="14.5" hidden="1" customHeight="1" x14ac:dyDescent="0.25"/>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sheetData>
  <sheetProtection password="EDC9" sheet="1" objects="1" scenarios="1"/>
  <mergeCells count="1">
    <mergeCell ref="C38:L38"/>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85" zoomScaleNormal="85" zoomScaleSheetLayoutView="80" workbookViewId="0">
      <pane ySplit="8" topLeftCell="A17"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6331 Healthcare Workplace Soultions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52" t="str">
        <f>HYPERLINK("#'Contents'!A1","Click for Contents")</f>
        <v>Click for Contents</v>
      </c>
      <c r="E6" s="252"/>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2">
        <f>SUM(A9:A178)</f>
        <v>0</v>
      </c>
      <c r="B8" s="182">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1"/>
      <c r="J9" s="54"/>
      <c r="K9" s="54"/>
      <c r="L9" s="54"/>
      <c r="M9" s="54"/>
      <c r="N9" s="211"/>
      <c r="O9" s="211"/>
      <c r="P9" s="211"/>
      <c r="Q9" s="211"/>
      <c r="R9" s="211"/>
      <c r="S9" s="211"/>
      <c r="T9" s="211"/>
      <c r="U9" s="211"/>
      <c r="V9" s="211"/>
      <c r="W9" s="211"/>
      <c r="X9" s="211"/>
      <c r="Y9" s="211"/>
      <c r="Z9" s="211"/>
      <c r="AA9" s="211"/>
      <c r="AB9" s="211"/>
    </row>
    <row r="10" spans="1:28" x14ac:dyDescent="0.35">
      <c r="B10" s="25"/>
      <c r="C10" s="25"/>
      <c r="D10" s="210"/>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0"/>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414</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3"/>
      <c r="D14" s="143" t="s">
        <v>43</v>
      </c>
      <c r="E14" s="143"/>
      <c r="F14" s="143"/>
      <c r="G14" s="143"/>
      <c r="H14" s="143"/>
      <c r="I14" s="143" t="s">
        <v>41</v>
      </c>
      <c r="J14" s="143" t="s">
        <v>150</v>
      </c>
      <c r="K14" s="143"/>
      <c r="L14" s="143"/>
      <c r="M14" s="143"/>
      <c r="N14" s="143" t="s">
        <v>41</v>
      </c>
      <c r="O14" s="143"/>
      <c r="P14" s="143"/>
      <c r="Q14" s="143"/>
      <c r="R14" s="143"/>
      <c r="S14" s="143" t="s">
        <v>148</v>
      </c>
      <c r="T14" s="143" t="s">
        <v>150</v>
      </c>
      <c r="U14" s="143"/>
      <c r="V14" s="143"/>
      <c r="W14" s="143"/>
      <c r="X14" s="143" t="s">
        <v>149</v>
      </c>
      <c r="Y14" s="143"/>
      <c r="Z14" s="143"/>
      <c r="AA14" s="143"/>
      <c r="AB14" s="143"/>
    </row>
    <row r="15" spans="1:28" s="27" customFormat="1" x14ac:dyDescent="0.35">
      <c r="B15" s="25"/>
      <c r="C15" s="143"/>
      <c r="D15" s="143" t="s">
        <v>100</v>
      </c>
      <c r="E15" s="143"/>
      <c r="F15" s="143"/>
      <c r="G15" s="143"/>
      <c r="H15" s="143"/>
      <c r="I15" s="143" t="s">
        <v>319</v>
      </c>
      <c r="J15" s="187"/>
      <c r="K15" s="187"/>
      <c r="L15" s="187"/>
      <c r="M15" s="143"/>
      <c r="N15" s="143"/>
      <c r="O15" s="143"/>
      <c r="P15" s="143"/>
      <c r="Q15" s="143"/>
      <c r="R15" s="143"/>
      <c r="S15" s="143" t="s">
        <v>319</v>
      </c>
      <c r="T15" s="187"/>
      <c r="U15" s="187"/>
      <c r="V15" s="187"/>
      <c r="W15" s="143"/>
      <c r="X15" s="143"/>
      <c r="Y15" s="143"/>
      <c r="Z15" s="143"/>
      <c r="AA15" s="143"/>
      <c r="AB15" s="143"/>
    </row>
    <row r="16" spans="1:28" ht="21" x14ac:dyDescent="0.5">
      <c r="A16" s="141"/>
      <c r="B16" s="141"/>
      <c r="C16" s="53"/>
      <c r="D16" s="69"/>
      <c r="E16" s="53"/>
      <c r="F16" s="53"/>
      <c r="G16" s="53"/>
      <c r="H16" s="53"/>
      <c r="I16" s="142" t="s">
        <v>245</v>
      </c>
      <c r="J16" s="201">
        <v>1</v>
      </c>
      <c r="K16" s="201">
        <v>1</v>
      </c>
      <c r="L16" s="201">
        <v>1</v>
      </c>
      <c r="M16" s="53"/>
      <c r="N16" s="70"/>
      <c r="O16" s="70"/>
      <c r="P16" s="70"/>
      <c r="Q16" s="70"/>
      <c r="R16" s="53"/>
      <c r="S16" s="142" t="s">
        <v>245</v>
      </c>
      <c r="T16" s="201">
        <v>1</v>
      </c>
      <c r="U16" s="201">
        <v>1</v>
      </c>
      <c r="V16" s="201">
        <v>1</v>
      </c>
      <c r="W16" s="53"/>
      <c r="X16" s="69"/>
      <c r="Y16" s="70"/>
      <c r="Z16" s="70"/>
      <c r="AA16" s="70"/>
      <c r="AB16" s="53"/>
    </row>
    <row r="17" spans="1:28" ht="21" x14ac:dyDescent="0.5">
      <c r="A17" s="141"/>
      <c r="B17" s="141"/>
      <c r="C17" s="53"/>
      <c r="D17" s="69"/>
      <c r="E17" s="53"/>
      <c r="F17" s="53"/>
      <c r="G17" s="53"/>
      <c r="H17" s="53"/>
      <c r="I17" s="142" t="s">
        <v>151</v>
      </c>
      <c r="J17" s="201">
        <v>1</v>
      </c>
      <c r="K17" s="201">
        <v>1</v>
      </c>
      <c r="L17" s="201">
        <v>1</v>
      </c>
      <c r="M17" s="53"/>
      <c r="N17" s="70"/>
      <c r="O17" s="70"/>
      <c r="P17" s="70"/>
      <c r="Q17" s="70"/>
      <c r="R17" s="53"/>
      <c r="S17" s="142" t="s">
        <v>151</v>
      </c>
      <c r="T17" s="201">
        <v>1</v>
      </c>
      <c r="U17" s="201">
        <v>1</v>
      </c>
      <c r="V17" s="201">
        <v>1</v>
      </c>
      <c r="W17" s="53"/>
      <c r="X17" s="69"/>
      <c r="Y17" s="70"/>
      <c r="Z17" s="70"/>
      <c r="AA17" s="70"/>
      <c r="AB17" s="53"/>
    </row>
    <row r="18" spans="1:28" x14ac:dyDescent="0.35">
      <c r="A18" s="141"/>
      <c r="B18" s="141"/>
      <c r="C18" s="25"/>
      <c r="D18" s="95" t="s">
        <v>85</v>
      </c>
      <c r="E18" s="25"/>
      <c r="F18" s="25" t="s">
        <v>100</v>
      </c>
      <c r="G18" s="25"/>
      <c r="H18" s="25"/>
      <c r="I18" s="95" t="s">
        <v>86</v>
      </c>
      <c r="J18" s="25"/>
      <c r="K18" s="25"/>
      <c r="L18" s="25"/>
      <c r="M18" s="25"/>
      <c r="N18" s="143" t="str">
        <f>I18</f>
        <v>Immediate Parent Name</v>
      </c>
      <c r="O18" s="25"/>
      <c r="P18" s="25"/>
      <c r="Q18" s="25"/>
      <c r="R18" s="25"/>
      <c r="S18" s="95" t="s">
        <v>87</v>
      </c>
      <c r="T18" s="25"/>
      <c r="U18" s="25"/>
      <c r="V18" s="25"/>
      <c r="W18" s="25"/>
      <c r="X18" s="142" t="str">
        <f>S18</f>
        <v>Ultimate Parent Name</v>
      </c>
      <c r="Y18" s="70"/>
      <c r="Z18" s="70"/>
      <c r="AA18" s="70"/>
      <c r="AB18" s="25"/>
    </row>
    <row r="19" spans="1:28" ht="16.25" customHeight="1" x14ac:dyDescent="0.4">
      <c r="A19" s="141"/>
      <c r="B19" s="141"/>
      <c r="C19" s="27"/>
      <c r="I19" s="11"/>
      <c r="J19" s="27"/>
      <c r="K19" s="27"/>
      <c r="L19" s="27"/>
      <c r="M19" s="27"/>
      <c r="N19" s="11"/>
      <c r="S19" s="11"/>
      <c r="T19" s="27"/>
      <c r="U19" s="27"/>
      <c r="V19" s="27"/>
      <c r="X19" s="71"/>
      <c r="Y19" s="68"/>
      <c r="Z19" s="68"/>
      <c r="AA19" s="68"/>
    </row>
    <row r="20" spans="1:28" ht="18" x14ac:dyDescent="0.4">
      <c r="A20" s="141"/>
      <c r="B20" s="141"/>
      <c r="C20" s="25"/>
      <c r="D20" s="12" t="s">
        <v>5</v>
      </c>
      <c r="E20" s="25"/>
      <c r="F20" s="25"/>
      <c r="G20" s="221" t="s">
        <v>6</v>
      </c>
      <c r="H20" s="25"/>
      <c r="I20" s="12" t="s">
        <v>5</v>
      </c>
      <c r="J20" s="25"/>
      <c r="K20" s="25"/>
      <c r="L20" s="221" t="s">
        <v>6</v>
      </c>
      <c r="M20" s="25"/>
      <c r="N20" s="12" t="s">
        <v>5</v>
      </c>
      <c r="O20" s="25"/>
      <c r="P20" s="25"/>
      <c r="Q20" s="221" t="s">
        <v>6</v>
      </c>
      <c r="R20" s="25"/>
      <c r="S20" s="12" t="s">
        <v>5</v>
      </c>
      <c r="T20" s="25"/>
      <c r="U20" s="25"/>
      <c r="V20" s="221" t="s">
        <v>6</v>
      </c>
      <c r="W20" s="25"/>
      <c r="X20" s="12" t="s">
        <v>5</v>
      </c>
      <c r="Y20" s="25"/>
      <c r="Z20" s="25"/>
      <c r="AA20" s="221" t="s">
        <v>6</v>
      </c>
      <c r="AB20" s="25"/>
    </row>
    <row r="21" spans="1:28" ht="13" x14ac:dyDescent="0.3">
      <c r="A21" s="141"/>
      <c r="B21" s="141"/>
      <c r="C21" s="27"/>
      <c r="D21" s="28" t="s">
        <v>65</v>
      </c>
      <c r="E21" s="222" t="s">
        <v>7</v>
      </c>
      <c r="F21" s="222" t="s">
        <v>7</v>
      </c>
      <c r="G21" s="222" t="s">
        <v>7</v>
      </c>
      <c r="H21" s="27"/>
      <c r="I21" s="28" t="s">
        <v>189</v>
      </c>
      <c r="J21" s="96" t="s">
        <v>7</v>
      </c>
      <c r="K21" s="96" t="s">
        <v>7</v>
      </c>
      <c r="L21" s="96" t="s">
        <v>7</v>
      </c>
      <c r="M21" s="27"/>
      <c r="N21" s="28" t="s">
        <v>65</v>
      </c>
      <c r="O21" s="145" t="str">
        <f>J21</f>
        <v>31/XX/20XX</v>
      </c>
      <c r="P21" s="145" t="str">
        <f t="shared" ref="P21:P25" si="0">K21</f>
        <v>31/XX/20XX</v>
      </c>
      <c r="Q21" s="145" t="str">
        <f t="shared" ref="Q21:Q25" si="1">L21</f>
        <v>31/XX/20XX</v>
      </c>
      <c r="R21" s="27"/>
      <c r="S21" s="28" t="s">
        <v>189</v>
      </c>
      <c r="T21" s="96" t="s">
        <v>7</v>
      </c>
      <c r="U21" s="96" t="s">
        <v>7</v>
      </c>
      <c r="V21" s="96" t="s">
        <v>7</v>
      </c>
      <c r="X21" s="28" t="s">
        <v>65</v>
      </c>
      <c r="Y21" s="145" t="str">
        <f>T21</f>
        <v>31/XX/20XX</v>
      </c>
      <c r="Z21" s="145" t="str">
        <f t="shared" ref="Z21:AA22" si="2">U21</f>
        <v>31/XX/20XX</v>
      </c>
      <c r="AA21" s="145" t="str">
        <f t="shared" si="2"/>
        <v>31/XX/20XX</v>
      </c>
    </row>
    <row r="22" spans="1:28" ht="11.5" x14ac:dyDescent="0.25">
      <c r="A22" s="141"/>
      <c r="B22" s="141"/>
      <c r="C22" s="27"/>
      <c r="D22" s="130" t="s">
        <v>8</v>
      </c>
      <c r="E22" s="223">
        <v>12</v>
      </c>
      <c r="F22" s="223">
        <v>12</v>
      </c>
      <c r="G22" s="223">
        <v>12</v>
      </c>
      <c r="I22" s="130" t="s">
        <v>8</v>
      </c>
      <c r="J22" s="187">
        <v>12</v>
      </c>
      <c r="K22" s="187">
        <v>12</v>
      </c>
      <c r="L22" s="187">
        <v>12</v>
      </c>
      <c r="M22" s="27"/>
      <c r="N22" s="130" t="s">
        <v>8</v>
      </c>
      <c r="O22" s="150">
        <f>J22</f>
        <v>12</v>
      </c>
      <c r="P22" s="150">
        <f t="shared" si="0"/>
        <v>12</v>
      </c>
      <c r="Q22" s="150">
        <f t="shared" si="1"/>
        <v>12</v>
      </c>
      <c r="S22" s="130" t="s">
        <v>8</v>
      </c>
      <c r="T22" s="187">
        <v>12</v>
      </c>
      <c r="U22" s="187">
        <v>12</v>
      </c>
      <c r="V22" s="187">
        <v>12</v>
      </c>
      <c r="X22" s="130" t="s">
        <v>8</v>
      </c>
      <c r="Y22" s="150">
        <f>T22</f>
        <v>12</v>
      </c>
      <c r="Z22" s="150">
        <f t="shared" si="2"/>
        <v>12</v>
      </c>
      <c r="AA22" s="150">
        <f t="shared" si="2"/>
        <v>12</v>
      </c>
    </row>
    <row r="23" spans="1:28" ht="11.5" x14ac:dyDescent="0.25">
      <c r="A23" s="141"/>
      <c r="B23" s="141"/>
      <c r="C23" s="27"/>
      <c r="D23" s="130" t="s">
        <v>9</v>
      </c>
      <c r="E23" s="223" t="s">
        <v>10</v>
      </c>
      <c r="F23" s="223" t="s">
        <v>10</v>
      </c>
      <c r="G23" s="223" t="s">
        <v>10</v>
      </c>
      <c r="I23" s="130" t="s">
        <v>9</v>
      </c>
      <c r="J23" s="95" t="s">
        <v>10</v>
      </c>
      <c r="K23" s="95" t="s">
        <v>10</v>
      </c>
      <c r="L23" s="95" t="s">
        <v>10</v>
      </c>
      <c r="M23" s="27"/>
      <c r="N23" s="130" t="s">
        <v>9</v>
      </c>
      <c r="O23" s="150" t="str">
        <f t="shared" ref="O23:O25" si="3">J23</f>
        <v>N</v>
      </c>
      <c r="P23" s="150" t="str">
        <f t="shared" si="0"/>
        <v>N</v>
      </c>
      <c r="Q23" s="150" t="str">
        <f t="shared" si="1"/>
        <v>N</v>
      </c>
      <c r="S23" s="130" t="s">
        <v>9</v>
      </c>
      <c r="T23" s="95" t="s">
        <v>66</v>
      </c>
      <c r="U23" s="95" t="s">
        <v>66</v>
      </c>
      <c r="V23" s="95" t="s">
        <v>66</v>
      </c>
      <c r="X23" s="130" t="s">
        <v>9</v>
      </c>
      <c r="Y23" s="150" t="str">
        <f t="shared" ref="Y23:Y25" si="4">T23</f>
        <v>Y</v>
      </c>
      <c r="Z23" s="150" t="str">
        <f t="shared" ref="Z23:Z25" si="5">U23</f>
        <v>Y</v>
      </c>
      <c r="AA23" s="150" t="str">
        <f t="shared" ref="AA23:AA25" si="6">V23</f>
        <v>Y</v>
      </c>
    </row>
    <row r="24" spans="1:28" ht="11.5" x14ac:dyDescent="0.25">
      <c r="A24" s="141"/>
      <c r="B24" s="141"/>
      <c r="C24" s="27"/>
      <c r="D24" s="130" t="s">
        <v>146</v>
      </c>
      <c r="E24" s="224" t="s">
        <v>48</v>
      </c>
      <c r="F24" s="224" t="s">
        <v>48</v>
      </c>
      <c r="G24" s="224" t="s">
        <v>48</v>
      </c>
      <c r="H24" s="27"/>
      <c r="I24" s="130" t="s">
        <v>146</v>
      </c>
      <c r="J24" s="224" t="s">
        <v>48</v>
      </c>
      <c r="K24" s="224" t="s">
        <v>48</v>
      </c>
      <c r="L24" s="224" t="s">
        <v>48</v>
      </c>
      <c r="M24" s="27"/>
      <c r="N24" s="130" t="s">
        <v>146</v>
      </c>
      <c r="O24" s="150" t="str">
        <f t="shared" si="3"/>
        <v>N/A</v>
      </c>
      <c r="P24" s="150" t="str">
        <f t="shared" si="0"/>
        <v>N/A</v>
      </c>
      <c r="Q24" s="150" t="str">
        <f t="shared" si="1"/>
        <v>N/A</v>
      </c>
      <c r="R24" s="27"/>
      <c r="S24" s="130" t="s">
        <v>146</v>
      </c>
      <c r="T24" s="224" t="s">
        <v>48</v>
      </c>
      <c r="U24" s="224" t="s">
        <v>48</v>
      </c>
      <c r="V24" s="224" t="s">
        <v>48</v>
      </c>
      <c r="W24" s="27"/>
      <c r="X24" s="130" t="s">
        <v>146</v>
      </c>
      <c r="Y24" s="150" t="str">
        <f t="shared" si="4"/>
        <v>N/A</v>
      </c>
      <c r="Z24" s="150" t="str">
        <f t="shared" si="5"/>
        <v>N/A</v>
      </c>
      <c r="AA24" s="150" t="str">
        <f t="shared" si="6"/>
        <v>N/A</v>
      </c>
      <c r="AB24" s="27"/>
    </row>
    <row r="25" spans="1:28" ht="11.5" x14ac:dyDescent="0.25">
      <c r="A25" s="141"/>
      <c r="B25" s="141"/>
      <c r="C25" s="27"/>
      <c r="D25" s="130" t="s">
        <v>362</v>
      </c>
      <c r="E25" s="187" t="s">
        <v>11</v>
      </c>
      <c r="F25" s="187" t="s">
        <v>11</v>
      </c>
      <c r="G25" s="187" t="s">
        <v>11</v>
      </c>
      <c r="I25" s="130" t="s">
        <v>362</v>
      </c>
      <c r="J25" s="95" t="s">
        <v>11</v>
      </c>
      <c r="K25" s="95" t="s">
        <v>11</v>
      </c>
      <c r="L25" s="95" t="s">
        <v>11</v>
      </c>
      <c r="M25" s="27"/>
      <c r="N25" s="130" t="s">
        <v>362</v>
      </c>
      <c r="O25" s="150" t="str">
        <f t="shared" si="3"/>
        <v>Annual</v>
      </c>
      <c r="P25" s="150" t="str">
        <f t="shared" si="0"/>
        <v>Annual</v>
      </c>
      <c r="Q25" s="150" t="str">
        <f t="shared" si="1"/>
        <v>Annual</v>
      </c>
      <c r="S25" s="130" t="s">
        <v>362</v>
      </c>
      <c r="T25" s="95" t="s">
        <v>11</v>
      </c>
      <c r="U25" s="95" t="s">
        <v>11</v>
      </c>
      <c r="V25" s="95" t="s">
        <v>11</v>
      </c>
      <c r="X25" s="130" t="s">
        <v>362</v>
      </c>
      <c r="Y25" s="150" t="str">
        <f t="shared" si="4"/>
        <v>Annual</v>
      </c>
      <c r="Z25" s="150" t="str">
        <f t="shared" si="5"/>
        <v>Annual</v>
      </c>
      <c r="AA25" s="150" t="str">
        <f t="shared" si="6"/>
        <v>Annual</v>
      </c>
    </row>
    <row r="26" spans="1:28" ht="11.5" x14ac:dyDescent="0.25">
      <c r="A26" s="141">
        <f>IF(OR(E26&lt;0,F26&lt;0,G26&lt;0,O26&lt;0,P26&lt;0,Q26&lt;0,Y26&lt;0,Z26&lt;0,AA26&lt;0),1,0)</f>
        <v>0</v>
      </c>
      <c r="B26" s="141"/>
      <c r="C26" s="27"/>
      <c r="D26" s="13" t="s">
        <v>4</v>
      </c>
      <c r="E26" s="132">
        <v>0</v>
      </c>
      <c r="F26" s="132">
        <v>0</v>
      </c>
      <c r="G26" s="132">
        <v>0</v>
      </c>
      <c r="I26" s="13" t="s">
        <v>4</v>
      </c>
      <c r="J26" s="132">
        <v>0</v>
      </c>
      <c r="K26" s="132">
        <v>0</v>
      </c>
      <c r="L26" s="132">
        <v>0</v>
      </c>
      <c r="M26" s="27"/>
      <c r="N26" s="13" t="s">
        <v>4</v>
      </c>
      <c r="O26" s="146">
        <f t="shared" ref="O26:O27" si="7">J26/J$16</f>
        <v>0</v>
      </c>
      <c r="P26" s="146">
        <f t="shared" ref="P26:P27" si="8">K26/K$16</f>
        <v>0</v>
      </c>
      <c r="Q26" s="146">
        <f t="shared" ref="Q26:Q27" si="9">L26/L$16</f>
        <v>0</v>
      </c>
      <c r="S26" s="13" t="s">
        <v>4</v>
      </c>
      <c r="T26" s="132">
        <v>0</v>
      </c>
      <c r="U26" s="132">
        <v>0</v>
      </c>
      <c r="V26" s="132">
        <v>0</v>
      </c>
      <c r="X26" s="13" t="s">
        <v>4</v>
      </c>
      <c r="Y26" s="146">
        <f t="shared" ref="Y26:AA27" si="10">T26/T$16</f>
        <v>0</v>
      </c>
      <c r="Z26" s="146">
        <f t="shared" si="10"/>
        <v>0</v>
      </c>
      <c r="AA26" s="146">
        <f t="shared" si="10"/>
        <v>0</v>
      </c>
    </row>
    <row r="27" spans="1:28" ht="11.5" x14ac:dyDescent="0.25">
      <c r="A27" s="141">
        <f>IF(OR(E27&gt;0,F27&gt;0,G27&gt;0,O27&gt;0,P27&gt;0,Q27&gt;0,Y27&gt;0,Z27&gt;0,AA27&gt;0),1,0)</f>
        <v>0</v>
      </c>
      <c r="B27" s="141"/>
      <c r="C27" s="27"/>
      <c r="D27" s="13" t="s">
        <v>12</v>
      </c>
      <c r="E27" s="132">
        <v>0</v>
      </c>
      <c r="F27" s="132">
        <v>0</v>
      </c>
      <c r="G27" s="132">
        <v>0</v>
      </c>
      <c r="H27" s="27"/>
      <c r="I27" s="13" t="s">
        <v>12</v>
      </c>
      <c r="J27" s="132">
        <v>0</v>
      </c>
      <c r="K27" s="132">
        <v>0</v>
      </c>
      <c r="L27" s="132">
        <v>0</v>
      </c>
      <c r="M27" s="27"/>
      <c r="N27" s="13" t="s">
        <v>12</v>
      </c>
      <c r="O27" s="146">
        <f t="shared" si="7"/>
        <v>0</v>
      </c>
      <c r="P27" s="146">
        <f t="shared" si="8"/>
        <v>0</v>
      </c>
      <c r="Q27" s="146">
        <f t="shared" si="9"/>
        <v>0</v>
      </c>
      <c r="S27" s="13" t="s">
        <v>12</v>
      </c>
      <c r="T27" s="132">
        <v>0</v>
      </c>
      <c r="U27" s="132">
        <v>0</v>
      </c>
      <c r="V27" s="132">
        <v>0</v>
      </c>
      <c r="X27" s="13" t="s">
        <v>12</v>
      </c>
      <c r="Y27" s="146">
        <f t="shared" si="10"/>
        <v>0</v>
      </c>
      <c r="Z27" s="146">
        <f t="shared" si="10"/>
        <v>0</v>
      </c>
      <c r="AA27" s="146">
        <f t="shared" si="10"/>
        <v>0</v>
      </c>
    </row>
    <row r="28" spans="1:28" ht="11.5" x14ac:dyDescent="0.25">
      <c r="A28" s="141"/>
      <c r="B28" s="141"/>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1"/>
      <c r="B29" s="141"/>
      <c r="C29" s="27"/>
      <c r="D29" s="13" t="s">
        <v>169</v>
      </c>
      <c r="E29" s="132">
        <v>0</v>
      </c>
      <c r="F29" s="132">
        <v>0</v>
      </c>
      <c r="G29" s="132">
        <v>0</v>
      </c>
      <c r="I29" s="13" t="s">
        <v>169</v>
      </c>
      <c r="J29" s="132">
        <v>0</v>
      </c>
      <c r="K29" s="132">
        <v>0</v>
      </c>
      <c r="L29" s="132">
        <v>0</v>
      </c>
      <c r="M29" s="27"/>
      <c r="N29" s="13" t="s">
        <v>169</v>
      </c>
      <c r="O29" s="146">
        <f t="shared" ref="O29:O33" si="11">J29/J$16</f>
        <v>0</v>
      </c>
      <c r="P29" s="146">
        <f t="shared" ref="P29:P33" si="12">K29/K$16</f>
        <v>0</v>
      </c>
      <c r="Q29" s="146">
        <f t="shared" ref="Q29:Q33" si="13">L29/L$16</f>
        <v>0</v>
      </c>
      <c r="S29" s="13" t="s">
        <v>169</v>
      </c>
      <c r="T29" s="132">
        <v>0</v>
      </c>
      <c r="U29" s="132">
        <v>0</v>
      </c>
      <c r="V29" s="132">
        <v>0</v>
      </c>
      <c r="X29" s="13" t="s">
        <v>169</v>
      </c>
      <c r="Y29" s="146">
        <f t="shared" ref="Y29:AA33" si="14">T29/T$16</f>
        <v>0</v>
      </c>
      <c r="Z29" s="146">
        <f t="shared" si="14"/>
        <v>0</v>
      </c>
      <c r="AA29" s="146">
        <f t="shared" si="14"/>
        <v>0</v>
      </c>
    </row>
    <row r="30" spans="1:28" ht="11.5" x14ac:dyDescent="0.25">
      <c r="A30" s="141"/>
      <c r="B30" s="141"/>
      <c r="C30" s="27"/>
      <c r="D30" s="13" t="s">
        <v>170</v>
      </c>
      <c r="E30" s="132">
        <v>0</v>
      </c>
      <c r="F30" s="132">
        <v>0</v>
      </c>
      <c r="G30" s="132">
        <v>0</v>
      </c>
      <c r="H30" s="27"/>
      <c r="I30" s="13" t="s">
        <v>170</v>
      </c>
      <c r="J30" s="132">
        <v>0</v>
      </c>
      <c r="K30" s="132">
        <v>0</v>
      </c>
      <c r="L30" s="132">
        <v>0</v>
      </c>
      <c r="M30" s="27"/>
      <c r="N30" s="13" t="s">
        <v>170</v>
      </c>
      <c r="O30" s="146">
        <f t="shared" si="11"/>
        <v>0</v>
      </c>
      <c r="P30" s="146">
        <f t="shared" si="12"/>
        <v>0</v>
      </c>
      <c r="Q30" s="146">
        <f t="shared" si="13"/>
        <v>0</v>
      </c>
      <c r="R30" s="27"/>
      <c r="S30" s="13" t="s">
        <v>170</v>
      </c>
      <c r="T30" s="132">
        <v>0</v>
      </c>
      <c r="U30" s="132">
        <v>0</v>
      </c>
      <c r="V30" s="132">
        <v>0</v>
      </c>
      <c r="W30" s="27"/>
      <c r="X30" s="13" t="s">
        <v>170</v>
      </c>
      <c r="Y30" s="146">
        <f t="shared" si="14"/>
        <v>0</v>
      </c>
      <c r="Z30" s="146">
        <f t="shared" si="14"/>
        <v>0</v>
      </c>
      <c r="AA30" s="146">
        <f t="shared" si="14"/>
        <v>0</v>
      </c>
      <c r="AB30" s="27"/>
    </row>
    <row r="31" spans="1:28" ht="11.5" x14ac:dyDescent="0.25">
      <c r="A31" s="141">
        <f>IF(OR(E31&lt;0,F31&lt;0,G31&lt;0,O31&lt;0,P31&lt;0,Q31&lt;0,Y31&lt;0,Z31&lt;0,AA31&lt;0),1,0)</f>
        <v>0</v>
      </c>
      <c r="B31" s="141"/>
      <c r="C31" s="27"/>
      <c r="D31" s="13" t="s">
        <v>250</v>
      </c>
      <c r="E31" s="132">
        <v>0</v>
      </c>
      <c r="F31" s="132">
        <v>0</v>
      </c>
      <c r="G31" s="132">
        <v>0</v>
      </c>
      <c r="H31" s="27"/>
      <c r="I31" s="13" t="s">
        <v>250</v>
      </c>
      <c r="J31" s="132">
        <v>0</v>
      </c>
      <c r="K31" s="132">
        <v>0</v>
      </c>
      <c r="L31" s="132">
        <v>0</v>
      </c>
      <c r="M31" s="27"/>
      <c r="N31" s="13" t="s">
        <v>250</v>
      </c>
      <c r="O31" s="146">
        <f t="shared" si="11"/>
        <v>0</v>
      </c>
      <c r="P31" s="146">
        <f t="shared" si="12"/>
        <v>0</v>
      </c>
      <c r="Q31" s="146">
        <f t="shared" si="13"/>
        <v>0</v>
      </c>
      <c r="R31" s="27"/>
      <c r="S31" s="13" t="s">
        <v>250</v>
      </c>
      <c r="T31" s="132">
        <v>0</v>
      </c>
      <c r="U31" s="132">
        <v>0</v>
      </c>
      <c r="V31" s="132">
        <v>0</v>
      </c>
      <c r="W31" s="27"/>
      <c r="X31" s="13" t="s">
        <v>250</v>
      </c>
      <c r="Y31" s="146">
        <f t="shared" si="14"/>
        <v>0</v>
      </c>
      <c r="Z31" s="146">
        <f t="shared" si="14"/>
        <v>0</v>
      </c>
      <c r="AA31" s="146">
        <f t="shared" si="14"/>
        <v>0</v>
      </c>
      <c r="AB31" s="27"/>
    </row>
    <row r="32" spans="1:28" ht="11.5" x14ac:dyDescent="0.25">
      <c r="A32" s="141"/>
      <c r="B32" s="141"/>
      <c r="C32" s="27"/>
      <c r="D32" s="13" t="s">
        <v>205</v>
      </c>
      <c r="E32" s="132">
        <v>0</v>
      </c>
      <c r="F32" s="132">
        <v>0</v>
      </c>
      <c r="G32" s="132">
        <v>0</v>
      </c>
      <c r="H32" s="27"/>
      <c r="I32" s="13" t="s">
        <v>205</v>
      </c>
      <c r="J32" s="132">
        <v>0</v>
      </c>
      <c r="K32" s="132">
        <v>0</v>
      </c>
      <c r="L32" s="132">
        <v>0</v>
      </c>
      <c r="M32" s="27"/>
      <c r="N32" s="13" t="s">
        <v>205</v>
      </c>
      <c r="O32" s="146">
        <f t="shared" si="11"/>
        <v>0</v>
      </c>
      <c r="P32" s="146">
        <f t="shared" si="12"/>
        <v>0</v>
      </c>
      <c r="Q32" s="146">
        <f t="shared" si="13"/>
        <v>0</v>
      </c>
      <c r="R32" s="27"/>
      <c r="S32" s="13" t="s">
        <v>205</v>
      </c>
      <c r="T32" s="132">
        <v>0</v>
      </c>
      <c r="U32" s="132">
        <v>0</v>
      </c>
      <c r="V32" s="132">
        <v>0</v>
      </c>
      <c r="W32" s="27"/>
      <c r="X32" s="13" t="s">
        <v>205</v>
      </c>
      <c r="Y32" s="146">
        <f t="shared" si="14"/>
        <v>0</v>
      </c>
      <c r="Z32" s="146">
        <f t="shared" si="14"/>
        <v>0</v>
      </c>
      <c r="AA32" s="146">
        <f t="shared" si="14"/>
        <v>0</v>
      </c>
      <c r="AB32" s="27"/>
    </row>
    <row r="33" spans="1:28" ht="11.5" x14ac:dyDescent="0.25">
      <c r="A33" s="141">
        <f>IF(OR(E33&gt;0,F33&gt;0,G33&gt;0,O33&gt;0,P33&gt;0,Q33&gt;0,Y33&gt;0,Z33&gt;0,AA33&gt;0),1,0)</f>
        <v>0</v>
      </c>
      <c r="B33" s="141"/>
      <c r="C33" s="27"/>
      <c r="D33" s="13" t="s">
        <v>171</v>
      </c>
      <c r="E33" s="132">
        <v>0</v>
      </c>
      <c r="F33" s="132">
        <v>0</v>
      </c>
      <c r="G33" s="132">
        <v>0</v>
      </c>
      <c r="H33" s="27"/>
      <c r="I33" s="13" t="s">
        <v>171</v>
      </c>
      <c r="J33" s="132">
        <v>0</v>
      </c>
      <c r="K33" s="132">
        <v>0</v>
      </c>
      <c r="L33" s="132">
        <v>0</v>
      </c>
      <c r="M33" s="27"/>
      <c r="N33" s="13" t="s">
        <v>171</v>
      </c>
      <c r="O33" s="146">
        <f t="shared" si="11"/>
        <v>0</v>
      </c>
      <c r="P33" s="146">
        <f t="shared" si="12"/>
        <v>0</v>
      </c>
      <c r="Q33" s="146">
        <f t="shared" si="13"/>
        <v>0</v>
      </c>
      <c r="R33" s="27"/>
      <c r="S33" s="13" t="s">
        <v>171</v>
      </c>
      <c r="T33" s="132">
        <v>0</v>
      </c>
      <c r="U33" s="132">
        <v>0</v>
      </c>
      <c r="V33" s="132">
        <v>0</v>
      </c>
      <c r="W33" s="27"/>
      <c r="X33" s="13" t="s">
        <v>171</v>
      </c>
      <c r="Y33" s="146">
        <f t="shared" si="14"/>
        <v>0</v>
      </c>
      <c r="Z33" s="146">
        <f t="shared" si="14"/>
        <v>0</v>
      </c>
      <c r="AA33" s="146">
        <f t="shared" si="14"/>
        <v>0</v>
      </c>
      <c r="AB33" s="27"/>
    </row>
    <row r="34" spans="1:28" ht="11.5" x14ac:dyDescent="0.25">
      <c r="A34" s="141"/>
      <c r="B34" s="141"/>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1"/>
      <c r="B35" s="141"/>
      <c r="C35" s="27"/>
      <c r="E35" s="15"/>
      <c r="F35" s="15"/>
      <c r="G35" s="15"/>
      <c r="I35" s="27"/>
      <c r="J35" s="15"/>
      <c r="K35" s="15"/>
      <c r="L35" s="15"/>
      <c r="M35" s="27"/>
      <c r="O35" s="15"/>
      <c r="P35" s="15"/>
      <c r="Q35" s="15"/>
      <c r="S35" s="27"/>
      <c r="T35" s="15"/>
      <c r="U35" s="15"/>
      <c r="V35" s="15"/>
      <c r="X35" s="27"/>
      <c r="Y35" s="15"/>
      <c r="Z35" s="15"/>
      <c r="AA35" s="15"/>
    </row>
    <row r="36" spans="1:28" ht="11.5" x14ac:dyDescent="0.25">
      <c r="A36" s="141"/>
      <c r="B36" s="141"/>
      <c r="C36" s="27"/>
      <c r="D36" s="13" t="s">
        <v>375</v>
      </c>
      <c r="E36" s="132">
        <v>0</v>
      </c>
      <c r="F36" s="132">
        <v>0</v>
      </c>
      <c r="G36" s="132">
        <v>0</v>
      </c>
      <c r="I36" s="13" t="s">
        <v>375</v>
      </c>
      <c r="J36" s="132">
        <v>0</v>
      </c>
      <c r="K36" s="132">
        <v>0</v>
      </c>
      <c r="L36" s="132">
        <v>0</v>
      </c>
      <c r="M36" s="27"/>
      <c r="N36" s="13" t="s">
        <v>375</v>
      </c>
      <c r="O36" s="146">
        <f t="shared" ref="O36:O42" si="24">J36/J$16</f>
        <v>0</v>
      </c>
      <c r="P36" s="146">
        <f t="shared" ref="P36:P42" si="25">K36/K$16</f>
        <v>0</v>
      </c>
      <c r="Q36" s="146">
        <f t="shared" ref="Q36:Q42" si="26">L36/L$16</f>
        <v>0</v>
      </c>
      <c r="S36" s="13" t="s">
        <v>375</v>
      </c>
      <c r="T36" s="132">
        <v>0</v>
      </c>
      <c r="U36" s="132">
        <v>0</v>
      </c>
      <c r="V36" s="132">
        <v>0</v>
      </c>
      <c r="X36" s="13" t="s">
        <v>375</v>
      </c>
      <c r="Y36" s="146">
        <f t="shared" ref="Y36:AA42" si="27">T36/T$16</f>
        <v>0</v>
      </c>
      <c r="Z36" s="146">
        <f t="shared" si="27"/>
        <v>0</v>
      </c>
      <c r="AA36" s="146">
        <f t="shared" si="27"/>
        <v>0</v>
      </c>
    </row>
    <row r="37" spans="1:28" ht="11.5" x14ac:dyDescent="0.25">
      <c r="A37" s="141">
        <f>IF(OR(E37&lt;0,F37&lt;0,G37&lt;0,O37&lt;0,P37&lt;0,Q37&lt;0,Y37&lt;0,Z37&lt;0,AA37&lt;0),1,0)</f>
        <v>0</v>
      </c>
      <c r="B37" s="141"/>
      <c r="C37" s="27"/>
      <c r="D37" s="13" t="s">
        <v>73</v>
      </c>
      <c r="E37" s="132">
        <v>0</v>
      </c>
      <c r="F37" s="132">
        <v>0</v>
      </c>
      <c r="G37" s="132">
        <v>0</v>
      </c>
      <c r="I37" s="13" t="s">
        <v>73</v>
      </c>
      <c r="J37" s="132">
        <v>0</v>
      </c>
      <c r="K37" s="132">
        <v>0</v>
      </c>
      <c r="L37" s="132">
        <v>0</v>
      </c>
      <c r="M37" s="27"/>
      <c r="N37" s="13" t="s">
        <v>73</v>
      </c>
      <c r="O37" s="146">
        <f t="shared" si="24"/>
        <v>0</v>
      </c>
      <c r="P37" s="146">
        <f t="shared" si="25"/>
        <v>0</v>
      </c>
      <c r="Q37" s="146">
        <f t="shared" si="26"/>
        <v>0</v>
      </c>
      <c r="S37" s="13" t="s">
        <v>73</v>
      </c>
      <c r="T37" s="132">
        <v>0</v>
      </c>
      <c r="U37" s="132">
        <v>0</v>
      </c>
      <c r="V37" s="132">
        <v>0</v>
      </c>
      <c r="X37" s="13" t="s">
        <v>73</v>
      </c>
      <c r="Y37" s="146">
        <f t="shared" si="27"/>
        <v>0</v>
      </c>
      <c r="Z37" s="146">
        <f t="shared" si="27"/>
        <v>0</v>
      </c>
      <c r="AA37" s="146">
        <f t="shared" si="27"/>
        <v>0</v>
      </c>
    </row>
    <row r="38" spans="1:28" ht="11.5" x14ac:dyDescent="0.25">
      <c r="A38" s="141">
        <f>IF(OR(E38&gt;0,F38&gt;0,G38&gt;0,O38&gt;0,P38&gt;0,Q38&gt;0,Y38&gt;0,Z38&gt;0,AA38&gt;0),1,0)</f>
        <v>0</v>
      </c>
      <c r="B38" s="141"/>
      <c r="C38" s="27"/>
      <c r="D38" s="13" t="s">
        <v>15</v>
      </c>
      <c r="E38" s="132">
        <v>0</v>
      </c>
      <c r="F38" s="132">
        <v>0</v>
      </c>
      <c r="G38" s="132">
        <v>0</v>
      </c>
      <c r="I38" s="13" t="s">
        <v>15</v>
      </c>
      <c r="J38" s="132">
        <v>0</v>
      </c>
      <c r="K38" s="132">
        <v>0</v>
      </c>
      <c r="L38" s="132">
        <v>0</v>
      </c>
      <c r="M38" s="27"/>
      <c r="N38" s="13" t="s">
        <v>15</v>
      </c>
      <c r="O38" s="146">
        <f t="shared" si="24"/>
        <v>0</v>
      </c>
      <c r="P38" s="146">
        <f t="shared" si="25"/>
        <v>0</v>
      </c>
      <c r="Q38" s="146">
        <f t="shared" si="26"/>
        <v>0</v>
      </c>
      <c r="S38" s="13" t="s">
        <v>15</v>
      </c>
      <c r="T38" s="132">
        <v>0</v>
      </c>
      <c r="U38" s="132">
        <v>0</v>
      </c>
      <c r="V38" s="132">
        <v>0</v>
      </c>
      <c r="X38" s="13" t="s">
        <v>15</v>
      </c>
      <c r="Y38" s="146">
        <f t="shared" si="27"/>
        <v>0</v>
      </c>
      <c r="Z38" s="146">
        <f t="shared" si="27"/>
        <v>0</v>
      </c>
      <c r="AA38" s="146">
        <f t="shared" si="27"/>
        <v>0</v>
      </c>
    </row>
    <row r="39" spans="1:28" ht="11.5" x14ac:dyDescent="0.25">
      <c r="A39" s="141"/>
      <c r="B39" s="141"/>
      <c r="C39" s="27"/>
      <c r="D39" s="13" t="s">
        <v>172</v>
      </c>
      <c r="E39" s="132">
        <v>0</v>
      </c>
      <c r="F39" s="132">
        <v>0</v>
      </c>
      <c r="G39" s="132">
        <v>0</v>
      </c>
      <c r="H39" s="27"/>
      <c r="I39" s="13" t="s">
        <v>172</v>
      </c>
      <c r="J39" s="132">
        <v>0</v>
      </c>
      <c r="K39" s="132">
        <v>0</v>
      </c>
      <c r="L39" s="132">
        <v>0</v>
      </c>
      <c r="M39" s="27"/>
      <c r="N39" s="13" t="s">
        <v>172</v>
      </c>
      <c r="O39" s="146">
        <f t="shared" si="24"/>
        <v>0</v>
      </c>
      <c r="P39" s="146">
        <f t="shared" si="25"/>
        <v>0</v>
      </c>
      <c r="Q39" s="146">
        <f t="shared" si="26"/>
        <v>0</v>
      </c>
      <c r="R39" s="27"/>
      <c r="S39" s="13" t="s">
        <v>172</v>
      </c>
      <c r="T39" s="132">
        <v>0</v>
      </c>
      <c r="U39" s="132">
        <v>0</v>
      </c>
      <c r="V39" s="132">
        <v>0</v>
      </c>
      <c r="W39" s="27"/>
      <c r="X39" s="13" t="s">
        <v>172</v>
      </c>
      <c r="Y39" s="146">
        <f t="shared" si="27"/>
        <v>0</v>
      </c>
      <c r="Z39" s="146">
        <f t="shared" si="27"/>
        <v>0</v>
      </c>
      <c r="AA39" s="146">
        <f t="shared" si="27"/>
        <v>0</v>
      </c>
      <c r="AB39" s="27"/>
    </row>
    <row r="40" spans="1:28" ht="11.5" x14ac:dyDescent="0.25">
      <c r="A40" s="141"/>
      <c r="B40" s="141"/>
      <c r="C40" s="27"/>
      <c r="D40" s="13" t="s">
        <v>147</v>
      </c>
      <c r="E40" s="132">
        <v>0</v>
      </c>
      <c r="F40" s="132">
        <v>0</v>
      </c>
      <c r="G40" s="132">
        <v>0</v>
      </c>
      <c r="H40" s="27"/>
      <c r="I40" s="13" t="s">
        <v>147</v>
      </c>
      <c r="J40" s="132">
        <v>0</v>
      </c>
      <c r="K40" s="132">
        <v>0</v>
      </c>
      <c r="L40" s="132">
        <v>0</v>
      </c>
      <c r="M40" s="27"/>
      <c r="N40" s="13" t="s">
        <v>147</v>
      </c>
      <c r="O40" s="146">
        <f t="shared" si="24"/>
        <v>0</v>
      </c>
      <c r="P40" s="146">
        <f t="shared" si="25"/>
        <v>0</v>
      </c>
      <c r="Q40" s="146">
        <f t="shared" si="26"/>
        <v>0</v>
      </c>
      <c r="R40" s="27"/>
      <c r="S40" s="13" t="s">
        <v>147</v>
      </c>
      <c r="T40" s="132">
        <v>0</v>
      </c>
      <c r="U40" s="132">
        <v>0</v>
      </c>
      <c r="V40" s="132">
        <v>0</v>
      </c>
      <c r="W40" s="27"/>
      <c r="X40" s="13" t="s">
        <v>147</v>
      </c>
      <c r="Y40" s="146">
        <f t="shared" si="27"/>
        <v>0</v>
      </c>
      <c r="Z40" s="146">
        <f t="shared" si="27"/>
        <v>0</v>
      </c>
      <c r="AA40" s="146">
        <f t="shared" si="27"/>
        <v>0</v>
      </c>
      <c r="AB40" s="27"/>
    </row>
    <row r="41" spans="1:28" ht="11.5" x14ac:dyDescent="0.25">
      <c r="A41" s="141">
        <f>IF(OR(E41&lt;0,F41&lt;0,G41&lt;0,O41&lt;0,P41&lt;0,Q41&lt;0,Y41&lt;0,Z41&lt;0,AA41&lt;0),1,0)</f>
        <v>0</v>
      </c>
      <c r="B41" s="141"/>
      <c r="C41" s="27"/>
      <c r="D41" s="13" t="s">
        <v>173</v>
      </c>
      <c r="E41" s="132">
        <v>0</v>
      </c>
      <c r="F41" s="132">
        <v>0</v>
      </c>
      <c r="G41" s="132">
        <v>0</v>
      </c>
      <c r="H41" s="27"/>
      <c r="I41" s="13" t="s">
        <v>173</v>
      </c>
      <c r="J41" s="132">
        <v>0</v>
      </c>
      <c r="K41" s="132">
        <v>0</v>
      </c>
      <c r="L41" s="132">
        <v>0</v>
      </c>
      <c r="M41" s="27"/>
      <c r="N41" s="13" t="s">
        <v>173</v>
      </c>
      <c r="O41" s="146">
        <f t="shared" si="24"/>
        <v>0</v>
      </c>
      <c r="P41" s="146">
        <f t="shared" si="25"/>
        <v>0</v>
      </c>
      <c r="Q41" s="146">
        <f t="shared" si="26"/>
        <v>0</v>
      </c>
      <c r="R41" s="27"/>
      <c r="S41" s="13" t="s">
        <v>173</v>
      </c>
      <c r="T41" s="132">
        <v>0</v>
      </c>
      <c r="U41" s="132">
        <v>0</v>
      </c>
      <c r="V41" s="132">
        <v>0</v>
      </c>
      <c r="W41" s="27"/>
      <c r="X41" s="13" t="s">
        <v>173</v>
      </c>
      <c r="Y41" s="146">
        <f t="shared" si="27"/>
        <v>0</v>
      </c>
      <c r="Z41" s="146">
        <f t="shared" si="27"/>
        <v>0</v>
      </c>
      <c r="AA41" s="146">
        <f t="shared" si="27"/>
        <v>0</v>
      </c>
      <c r="AB41" s="27"/>
    </row>
    <row r="42" spans="1:28" ht="11.5" x14ac:dyDescent="0.25">
      <c r="A42" s="141"/>
      <c r="B42" s="141"/>
      <c r="C42" s="27"/>
      <c r="D42" s="13" t="s">
        <v>134</v>
      </c>
      <c r="E42" s="132">
        <v>0</v>
      </c>
      <c r="F42" s="132">
        <v>0</v>
      </c>
      <c r="G42" s="132">
        <v>0</v>
      </c>
      <c r="H42" s="27"/>
      <c r="I42" s="13" t="s">
        <v>134</v>
      </c>
      <c r="J42" s="132">
        <v>0</v>
      </c>
      <c r="K42" s="132">
        <v>0</v>
      </c>
      <c r="L42" s="132">
        <v>0</v>
      </c>
      <c r="M42" s="27"/>
      <c r="N42" s="13" t="s">
        <v>134</v>
      </c>
      <c r="O42" s="146">
        <f t="shared" si="24"/>
        <v>0</v>
      </c>
      <c r="P42" s="146">
        <f t="shared" si="25"/>
        <v>0</v>
      </c>
      <c r="Q42" s="146">
        <f t="shared" si="26"/>
        <v>0</v>
      </c>
      <c r="R42" s="27"/>
      <c r="S42" s="13" t="s">
        <v>134</v>
      </c>
      <c r="T42" s="132">
        <v>0</v>
      </c>
      <c r="U42" s="132">
        <v>0</v>
      </c>
      <c r="V42" s="132">
        <v>0</v>
      </c>
      <c r="W42" s="27"/>
      <c r="X42" s="13" t="s">
        <v>134</v>
      </c>
      <c r="Y42" s="146">
        <f t="shared" si="27"/>
        <v>0</v>
      </c>
      <c r="Z42" s="146">
        <f t="shared" si="27"/>
        <v>0</v>
      </c>
      <c r="AA42" s="146">
        <f t="shared" si="27"/>
        <v>0</v>
      </c>
      <c r="AB42" s="27"/>
    </row>
    <row r="43" spans="1:28" ht="11.5" x14ac:dyDescent="0.25">
      <c r="A43" s="141"/>
      <c r="B43" s="141"/>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1"/>
      <c r="B44" s="141"/>
      <c r="C44" s="27"/>
      <c r="E44" s="15"/>
      <c r="F44" s="15"/>
      <c r="G44" s="15"/>
      <c r="I44" s="27"/>
      <c r="J44" s="15"/>
      <c r="K44" s="15"/>
      <c r="L44" s="15"/>
      <c r="M44" s="27"/>
      <c r="O44" s="15"/>
      <c r="P44" s="15"/>
      <c r="Q44" s="15"/>
      <c r="S44" s="27"/>
      <c r="T44" s="15"/>
      <c r="U44" s="15"/>
      <c r="V44" s="15"/>
      <c r="X44" s="27"/>
      <c r="Y44" s="15"/>
      <c r="Z44" s="15"/>
      <c r="AA44" s="15"/>
    </row>
    <row r="45" spans="1:28" ht="11.5" x14ac:dyDescent="0.25">
      <c r="A45" s="141"/>
      <c r="B45" s="141"/>
      <c r="C45" s="27"/>
      <c r="D45" s="13" t="s">
        <v>174</v>
      </c>
      <c r="E45" s="132">
        <v>0</v>
      </c>
      <c r="F45" s="132">
        <v>0</v>
      </c>
      <c r="G45" s="132">
        <v>0</v>
      </c>
      <c r="I45" s="13" t="s">
        <v>174</v>
      </c>
      <c r="J45" s="132">
        <v>0</v>
      </c>
      <c r="K45" s="132">
        <v>0</v>
      </c>
      <c r="L45" s="132">
        <v>0</v>
      </c>
      <c r="M45" s="27"/>
      <c r="N45" s="13" t="s">
        <v>174</v>
      </c>
      <c r="O45" s="146">
        <f t="shared" ref="O45:O46" si="35">J45/J$16</f>
        <v>0</v>
      </c>
      <c r="P45" s="146">
        <f t="shared" ref="P45:P46" si="36">K45/K$16</f>
        <v>0</v>
      </c>
      <c r="Q45" s="146">
        <f t="shared" ref="Q45:Q46" si="37">L45/L$16</f>
        <v>0</v>
      </c>
      <c r="S45" s="13" t="s">
        <v>174</v>
      </c>
      <c r="T45" s="132">
        <v>0</v>
      </c>
      <c r="U45" s="132">
        <v>0</v>
      </c>
      <c r="V45" s="132">
        <v>0</v>
      </c>
      <c r="X45" s="13" t="s">
        <v>174</v>
      </c>
      <c r="Y45" s="146">
        <f t="shared" ref="Y45:AA46" si="38">T45/T$16</f>
        <v>0</v>
      </c>
      <c r="Z45" s="146">
        <f t="shared" si="38"/>
        <v>0</v>
      </c>
      <c r="AA45" s="146">
        <f t="shared" si="38"/>
        <v>0</v>
      </c>
    </row>
    <row r="46" spans="1:28" ht="11.5" x14ac:dyDescent="0.25">
      <c r="A46" s="141"/>
      <c r="B46" s="141"/>
      <c r="C46" s="27"/>
      <c r="D46" s="13" t="s">
        <v>185</v>
      </c>
      <c r="E46" s="132">
        <v>0</v>
      </c>
      <c r="F46" s="132">
        <v>0</v>
      </c>
      <c r="G46" s="132">
        <v>0</v>
      </c>
      <c r="H46" s="27"/>
      <c r="I46" s="13" t="s">
        <v>185</v>
      </c>
      <c r="J46" s="132">
        <v>0</v>
      </c>
      <c r="K46" s="132">
        <v>0</v>
      </c>
      <c r="L46" s="132">
        <v>0</v>
      </c>
      <c r="M46" s="27"/>
      <c r="N46" s="13" t="s">
        <v>185</v>
      </c>
      <c r="O46" s="146">
        <f t="shared" si="35"/>
        <v>0</v>
      </c>
      <c r="P46" s="146">
        <f t="shared" si="36"/>
        <v>0</v>
      </c>
      <c r="Q46" s="146">
        <f t="shared" si="37"/>
        <v>0</v>
      </c>
      <c r="R46" s="27"/>
      <c r="S46" s="13" t="s">
        <v>185</v>
      </c>
      <c r="T46" s="132">
        <v>0</v>
      </c>
      <c r="U46" s="132">
        <v>0</v>
      </c>
      <c r="V46" s="132">
        <v>0</v>
      </c>
      <c r="W46" s="27"/>
      <c r="X46" s="13" t="s">
        <v>185</v>
      </c>
      <c r="Y46" s="146">
        <f t="shared" si="38"/>
        <v>0</v>
      </c>
      <c r="Z46" s="146">
        <f t="shared" si="38"/>
        <v>0</v>
      </c>
      <c r="AA46" s="146">
        <f t="shared" si="38"/>
        <v>0</v>
      </c>
      <c r="AB46" s="27"/>
    </row>
    <row r="47" spans="1:28" ht="11.5" x14ac:dyDescent="0.25">
      <c r="A47" s="141"/>
      <c r="B47" s="141"/>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1"/>
      <c r="B48" s="141"/>
      <c r="C48" s="27"/>
      <c r="D48" s="13" t="s">
        <v>2</v>
      </c>
      <c r="E48" s="132">
        <v>0</v>
      </c>
      <c r="F48" s="132">
        <v>0</v>
      </c>
      <c r="G48" s="132">
        <v>0</v>
      </c>
      <c r="I48" s="13" t="s">
        <v>2</v>
      </c>
      <c r="J48" s="132">
        <v>0</v>
      </c>
      <c r="K48" s="132">
        <v>0</v>
      </c>
      <c r="L48" s="132">
        <v>0</v>
      </c>
      <c r="M48" s="27"/>
      <c r="N48" s="13" t="s">
        <v>2</v>
      </c>
      <c r="O48" s="146">
        <f t="shared" ref="O48:O49" si="46">J48/J$16</f>
        <v>0</v>
      </c>
      <c r="P48" s="146">
        <f t="shared" ref="P48:P49" si="47">K48/K$16</f>
        <v>0</v>
      </c>
      <c r="Q48" s="146">
        <f t="shared" ref="Q48:Q49" si="48">L48/L$16</f>
        <v>0</v>
      </c>
      <c r="S48" s="13" t="s">
        <v>2</v>
      </c>
      <c r="T48" s="132">
        <v>0</v>
      </c>
      <c r="U48" s="132">
        <v>0</v>
      </c>
      <c r="V48" s="132">
        <v>0</v>
      </c>
      <c r="X48" s="13" t="s">
        <v>2</v>
      </c>
      <c r="Y48" s="146">
        <f t="shared" ref="Y48:AA49" si="49">T48/T$16</f>
        <v>0</v>
      </c>
      <c r="Z48" s="146">
        <f t="shared" si="49"/>
        <v>0</v>
      </c>
      <c r="AA48" s="146">
        <f t="shared" si="49"/>
        <v>0</v>
      </c>
    </row>
    <row r="49" spans="1:28" ht="11.5" x14ac:dyDescent="0.25">
      <c r="A49" s="141">
        <f>IF(OR(E49&gt;0,F49&gt;0,G49&gt;0,O49&gt;0,P49&gt;0,Q49&gt;0,Y49&gt;0,Z49&gt;0,AA49&gt;0),1,0)</f>
        <v>0</v>
      </c>
      <c r="B49" s="141"/>
      <c r="C49" s="27"/>
      <c r="D49" s="13" t="s">
        <v>18</v>
      </c>
      <c r="E49" s="132">
        <v>0</v>
      </c>
      <c r="F49" s="132">
        <v>0</v>
      </c>
      <c r="G49" s="132">
        <v>0</v>
      </c>
      <c r="I49" s="13" t="s">
        <v>18</v>
      </c>
      <c r="J49" s="132">
        <v>0</v>
      </c>
      <c r="K49" s="132">
        <v>0</v>
      </c>
      <c r="L49" s="132">
        <v>0</v>
      </c>
      <c r="M49" s="27"/>
      <c r="N49" s="13" t="s">
        <v>18</v>
      </c>
      <c r="O49" s="146">
        <f t="shared" si="46"/>
        <v>0</v>
      </c>
      <c r="P49" s="146">
        <f t="shared" si="47"/>
        <v>0</v>
      </c>
      <c r="Q49" s="146">
        <f t="shared" si="48"/>
        <v>0</v>
      </c>
      <c r="S49" s="13" t="s">
        <v>18</v>
      </c>
      <c r="T49" s="132">
        <v>0</v>
      </c>
      <c r="U49" s="132">
        <v>0</v>
      </c>
      <c r="V49" s="132">
        <v>0</v>
      </c>
      <c r="X49" s="13" t="s">
        <v>18</v>
      </c>
      <c r="Y49" s="146">
        <f t="shared" si="49"/>
        <v>0</v>
      </c>
      <c r="Z49" s="146">
        <f t="shared" si="49"/>
        <v>0</v>
      </c>
      <c r="AA49" s="146">
        <f t="shared" si="49"/>
        <v>0</v>
      </c>
    </row>
    <row r="50" spans="1:28" ht="11.5" x14ac:dyDescent="0.25">
      <c r="A50" s="141"/>
      <c r="B50" s="141"/>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1"/>
      <c r="B51" s="141"/>
      <c r="C51" s="27"/>
      <c r="E51" s="15"/>
      <c r="F51" s="15"/>
      <c r="G51" s="15"/>
      <c r="I51" s="27"/>
      <c r="J51" s="15"/>
      <c r="K51" s="15"/>
      <c r="L51" s="15"/>
      <c r="M51" s="27"/>
      <c r="O51" s="15"/>
      <c r="P51" s="15"/>
      <c r="Q51" s="15"/>
      <c r="S51" s="27"/>
      <c r="T51" s="15"/>
      <c r="U51" s="15"/>
      <c r="V51" s="15"/>
      <c r="X51" s="27"/>
      <c r="Y51" s="15"/>
      <c r="Z51" s="15"/>
      <c r="AA51" s="15"/>
    </row>
    <row r="52" spans="1:28" x14ac:dyDescent="0.35">
      <c r="A52" s="141">
        <f>IF(OR(E52&gt;0,F52&gt;0,G52&gt;0,O52&gt;0,P52&gt;0,Q52&gt;0,Y52&gt;0,Z52&gt;0,AA52&gt;0),1,0)</f>
        <v>0</v>
      </c>
      <c r="B52" s="141"/>
      <c r="C52" s="38"/>
      <c r="D52" s="37" t="s">
        <v>20</v>
      </c>
      <c r="E52" s="132">
        <v>0</v>
      </c>
      <c r="F52" s="132">
        <v>0</v>
      </c>
      <c r="G52" s="132">
        <v>0</v>
      </c>
      <c r="H52" s="38"/>
      <c r="I52" s="37" t="s">
        <v>202</v>
      </c>
      <c r="J52" s="132">
        <v>0</v>
      </c>
      <c r="K52" s="132">
        <v>0</v>
      </c>
      <c r="L52" s="132">
        <v>0</v>
      </c>
      <c r="M52" s="38"/>
      <c r="N52" s="37" t="s">
        <v>20</v>
      </c>
      <c r="O52" s="146">
        <f t="shared" ref="O52:O53" si="50">J52/J$16</f>
        <v>0</v>
      </c>
      <c r="P52" s="146">
        <f t="shared" ref="P52:P53" si="51">K52/K$16</f>
        <v>0</v>
      </c>
      <c r="Q52" s="146">
        <f t="shared" ref="Q52:Q53" si="52">L52/L$16</f>
        <v>0</v>
      </c>
      <c r="R52" s="38"/>
      <c r="S52" s="37" t="s">
        <v>202</v>
      </c>
      <c r="T52" s="132">
        <v>0</v>
      </c>
      <c r="U52" s="132">
        <v>0</v>
      </c>
      <c r="V52" s="132">
        <v>0</v>
      </c>
      <c r="W52" s="38"/>
      <c r="X52" s="37" t="s">
        <v>20</v>
      </c>
      <c r="Y52" s="146">
        <f t="shared" ref="Y52:AA53" si="53">T52/T$16</f>
        <v>0</v>
      </c>
      <c r="Z52" s="146">
        <f t="shared" si="53"/>
        <v>0</v>
      </c>
      <c r="AA52" s="146">
        <f t="shared" si="53"/>
        <v>0</v>
      </c>
      <c r="AB52" s="38"/>
    </row>
    <row r="53" spans="1:28" x14ac:dyDescent="0.35">
      <c r="A53" s="141">
        <f>IF(OR(E53&gt;0,F53&gt;0,G53&gt;0,O53&gt;0,P53&gt;0,Q53&gt;0,Y53&gt;0,Z53&gt;0,AA53&gt;0),1,0)</f>
        <v>0</v>
      </c>
      <c r="B53" s="141"/>
      <c r="C53" s="38"/>
      <c r="D53" s="37" t="s">
        <v>111</v>
      </c>
      <c r="E53" s="132">
        <v>0</v>
      </c>
      <c r="F53" s="132">
        <v>0</v>
      </c>
      <c r="G53" s="132">
        <v>0</v>
      </c>
      <c r="H53" s="38"/>
      <c r="I53" s="37" t="s">
        <v>204</v>
      </c>
      <c r="J53" s="132">
        <v>0</v>
      </c>
      <c r="K53" s="132">
        <v>0</v>
      </c>
      <c r="L53" s="132">
        <v>0</v>
      </c>
      <c r="M53" s="38"/>
      <c r="N53" s="37" t="s">
        <v>111</v>
      </c>
      <c r="O53" s="146">
        <f t="shared" si="50"/>
        <v>0</v>
      </c>
      <c r="P53" s="146">
        <f t="shared" si="51"/>
        <v>0</v>
      </c>
      <c r="Q53" s="146">
        <f t="shared" si="52"/>
        <v>0</v>
      </c>
      <c r="R53" s="38"/>
      <c r="S53" s="37" t="s">
        <v>204</v>
      </c>
      <c r="T53" s="132">
        <v>0</v>
      </c>
      <c r="U53" s="132">
        <v>0</v>
      </c>
      <c r="V53" s="132">
        <v>0</v>
      </c>
      <c r="W53" s="38"/>
      <c r="X53" s="37" t="s">
        <v>111</v>
      </c>
      <c r="Y53" s="146">
        <f t="shared" si="53"/>
        <v>0</v>
      </c>
      <c r="Z53" s="146">
        <f t="shared" si="53"/>
        <v>0</v>
      </c>
      <c r="AA53" s="146">
        <f t="shared" si="53"/>
        <v>0</v>
      </c>
      <c r="AB53" s="38"/>
    </row>
    <row r="54" spans="1:28" ht="11.5" x14ac:dyDescent="0.25">
      <c r="A54" s="141"/>
      <c r="B54" s="141"/>
      <c r="C54" s="27"/>
      <c r="E54" s="15"/>
      <c r="F54" s="15"/>
      <c r="G54" s="15"/>
      <c r="I54" s="27"/>
      <c r="J54" s="15"/>
      <c r="K54" s="15"/>
      <c r="L54" s="15"/>
      <c r="M54" s="27"/>
      <c r="O54" s="15"/>
      <c r="P54" s="15"/>
      <c r="Q54" s="15"/>
      <c r="S54" s="27"/>
      <c r="T54" s="15"/>
      <c r="U54" s="15"/>
      <c r="V54" s="15"/>
      <c r="X54" s="27"/>
      <c r="Y54" s="15"/>
      <c r="Z54" s="15"/>
      <c r="AA54" s="15"/>
    </row>
    <row r="55" spans="1:28" ht="13" x14ac:dyDescent="0.3">
      <c r="A55" s="141"/>
      <c r="B55" s="141"/>
      <c r="C55" s="27"/>
      <c r="D55" s="28" t="s">
        <v>21</v>
      </c>
      <c r="E55" s="145" t="str">
        <f>E21</f>
        <v>31/XX/20XX</v>
      </c>
      <c r="F55" s="145" t="str">
        <f>F21</f>
        <v>31/XX/20XX</v>
      </c>
      <c r="G55" s="145" t="str">
        <f>G21</f>
        <v>31/XX/20XX</v>
      </c>
      <c r="I55" s="28" t="s">
        <v>190</v>
      </c>
      <c r="J55" s="145" t="str">
        <f>J21</f>
        <v>31/XX/20XX</v>
      </c>
      <c r="K55" s="145" t="str">
        <f>K21</f>
        <v>31/XX/20XX</v>
      </c>
      <c r="L55" s="145" t="str">
        <f>L21</f>
        <v>31/XX/20XX</v>
      </c>
      <c r="M55" s="27"/>
      <c r="N55" s="28" t="s">
        <v>21</v>
      </c>
      <c r="O55" s="145" t="str">
        <f>O21</f>
        <v>31/XX/20XX</v>
      </c>
      <c r="P55" s="145" t="str">
        <f>P21</f>
        <v>31/XX/20XX</v>
      </c>
      <c r="Q55" s="145" t="str">
        <f>Q21</f>
        <v>31/XX/20XX</v>
      </c>
      <c r="S55" s="28" t="s">
        <v>190</v>
      </c>
      <c r="T55" s="145" t="str">
        <f>T21</f>
        <v>31/XX/20XX</v>
      </c>
      <c r="U55" s="145" t="str">
        <f>U21</f>
        <v>31/XX/20XX</v>
      </c>
      <c r="V55" s="145" t="str">
        <f>V21</f>
        <v>31/XX/20XX</v>
      </c>
      <c r="X55" s="28" t="s">
        <v>21</v>
      </c>
      <c r="Y55" s="145" t="str">
        <f>Y21</f>
        <v>31/XX/20XX</v>
      </c>
      <c r="Z55" s="145" t="str">
        <f>Z21</f>
        <v>31/XX/20XX</v>
      </c>
      <c r="AA55" s="145" t="str">
        <f>AA21</f>
        <v>31/XX/20XX</v>
      </c>
    </row>
    <row r="56" spans="1:28" ht="11.5" x14ac:dyDescent="0.25">
      <c r="A56" s="141"/>
      <c r="B56" s="141"/>
      <c r="C56" s="27"/>
      <c r="D56" s="13" t="s">
        <v>186</v>
      </c>
      <c r="E56" s="132">
        <v>0</v>
      </c>
      <c r="F56" s="132">
        <v>0</v>
      </c>
      <c r="G56" s="132">
        <v>0</v>
      </c>
      <c r="I56" s="13" t="s">
        <v>186</v>
      </c>
      <c r="J56" s="132">
        <v>0</v>
      </c>
      <c r="K56" s="132">
        <v>0</v>
      </c>
      <c r="L56" s="132">
        <v>0</v>
      </c>
      <c r="M56" s="27"/>
      <c r="N56" s="13" t="s">
        <v>186</v>
      </c>
      <c r="O56" s="146">
        <f>J56/J$17</f>
        <v>0</v>
      </c>
      <c r="P56" s="146">
        <f t="shared" ref="P56:P60" si="54">K56/K$17</f>
        <v>0</v>
      </c>
      <c r="Q56" s="146">
        <f t="shared" ref="Q56:Q60" si="55">L56/L$17</f>
        <v>0</v>
      </c>
      <c r="S56" s="13" t="s">
        <v>186</v>
      </c>
      <c r="T56" s="132">
        <v>0</v>
      </c>
      <c r="U56" s="132">
        <v>0</v>
      </c>
      <c r="V56" s="132">
        <v>0</v>
      </c>
      <c r="X56" s="13" t="s">
        <v>186</v>
      </c>
      <c r="Y56" s="146">
        <f>T56/T$17</f>
        <v>0</v>
      </c>
      <c r="Z56" s="146">
        <f t="shared" ref="Z56:Z60" si="56">U56/U$17</f>
        <v>0</v>
      </c>
      <c r="AA56" s="146">
        <f t="shared" ref="AA56:AA60" si="57">V56/V$17</f>
        <v>0</v>
      </c>
    </row>
    <row r="57" spans="1:28" ht="11.5" x14ac:dyDescent="0.25">
      <c r="A57" s="141">
        <f>IF(OR(E57&lt;0,F57&lt;0,G57&lt;0,O57&lt;0,P57&lt;0,Q57&lt;0,Y57&lt;0,Z57&lt;0,AA57&lt;0),1,0)</f>
        <v>0</v>
      </c>
      <c r="B57" s="141"/>
      <c r="C57" s="27"/>
      <c r="D57" s="13" t="s">
        <v>175</v>
      </c>
      <c r="E57" s="132">
        <v>0</v>
      </c>
      <c r="F57" s="132">
        <v>0</v>
      </c>
      <c r="G57" s="132">
        <v>0</v>
      </c>
      <c r="I57" s="13" t="s">
        <v>175</v>
      </c>
      <c r="J57" s="132">
        <v>0</v>
      </c>
      <c r="K57" s="132">
        <v>0</v>
      </c>
      <c r="L57" s="132">
        <v>0</v>
      </c>
      <c r="M57" s="27"/>
      <c r="N57" s="13" t="s">
        <v>175</v>
      </c>
      <c r="O57" s="146">
        <f t="shared" ref="O57:O60" si="58">J57/J$17</f>
        <v>0</v>
      </c>
      <c r="P57" s="146">
        <f t="shared" si="54"/>
        <v>0</v>
      </c>
      <c r="Q57" s="146">
        <f t="shared" si="55"/>
        <v>0</v>
      </c>
      <c r="S57" s="13" t="s">
        <v>175</v>
      </c>
      <c r="T57" s="132">
        <v>0</v>
      </c>
      <c r="U57" s="132">
        <v>0</v>
      </c>
      <c r="V57" s="132">
        <v>0</v>
      </c>
      <c r="X57" s="13" t="s">
        <v>175</v>
      </c>
      <c r="Y57" s="146">
        <f t="shared" ref="Y57:Y60" si="59">T57/T$17</f>
        <v>0</v>
      </c>
      <c r="Z57" s="146">
        <f t="shared" si="56"/>
        <v>0</v>
      </c>
      <c r="AA57" s="146">
        <f t="shared" si="57"/>
        <v>0</v>
      </c>
    </row>
    <row r="58" spans="1:28" ht="11.5" x14ac:dyDescent="0.25">
      <c r="A58" s="141">
        <f>IF(OR(E58&lt;0,F58&lt;0,G58&lt;0,O58&lt;0,P58&lt;0,Q58&lt;0,Y58&lt;0,Z58&lt;0,AA58&lt;0),1,0)</f>
        <v>0</v>
      </c>
      <c r="B58" s="141"/>
      <c r="C58" s="27"/>
      <c r="D58" s="13" t="s">
        <v>22</v>
      </c>
      <c r="E58" s="132">
        <v>0</v>
      </c>
      <c r="F58" s="132">
        <v>0</v>
      </c>
      <c r="G58" s="132">
        <v>0</v>
      </c>
      <c r="I58" s="13" t="s">
        <v>22</v>
      </c>
      <c r="J58" s="132">
        <v>0</v>
      </c>
      <c r="K58" s="132">
        <v>0</v>
      </c>
      <c r="L58" s="132">
        <v>0</v>
      </c>
      <c r="M58" s="27"/>
      <c r="N58" s="13" t="s">
        <v>22</v>
      </c>
      <c r="O58" s="146">
        <f t="shared" si="58"/>
        <v>0</v>
      </c>
      <c r="P58" s="146">
        <f t="shared" si="54"/>
        <v>0</v>
      </c>
      <c r="Q58" s="146">
        <f t="shared" si="55"/>
        <v>0</v>
      </c>
      <c r="S58" s="13" t="s">
        <v>22</v>
      </c>
      <c r="T58" s="132">
        <v>0</v>
      </c>
      <c r="U58" s="132">
        <v>0</v>
      </c>
      <c r="V58" s="132">
        <v>0</v>
      </c>
      <c r="X58" s="13" t="s">
        <v>22</v>
      </c>
      <c r="Y58" s="146">
        <f t="shared" si="59"/>
        <v>0</v>
      </c>
      <c r="Z58" s="146">
        <f t="shared" si="56"/>
        <v>0</v>
      </c>
      <c r="AA58" s="146">
        <f t="shared" si="57"/>
        <v>0</v>
      </c>
    </row>
    <row r="59" spans="1:28" ht="11.5" x14ac:dyDescent="0.25">
      <c r="A59" s="141">
        <f>IF(OR(E59&lt;0,F59&lt;0,G59&lt;0,O59&lt;0,P59&lt;0,Q59&lt;0,Y59&lt;0,Z59&lt;0,AA59&lt;0),1,0)</f>
        <v>0</v>
      </c>
      <c r="B59" s="141"/>
      <c r="C59" s="27"/>
      <c r="D59" s="13" t="s">
        <v>108</v>
      </c>
      <c r="E59" s="132">
        <v>0</v>
      </c>
      <c r="F59" s="132">
        <v>0</v>
      </c>
      <c r="G59" s="132">
        <v>0</v>
      </c>
      <c r="I59" s="13" t="s">
        <v>108</v>
      </c>
      <c r="J59" s="132">
        <v>0</v>
      </c>
      <c r="K59" s="132">
        <v>0</v>
      </c>
      <c r="L59" s="132">
        <v>0</v>
      </c>
      <c r="M59" s="27"/>
      <c r="N59" s="13" t="s">
        <v>108</v>
      </c>
      <c r="O59" s="146">
        <f t="shared" si="58"/>
        <v>0</v>
      </c>
      <c r="P59" s="146">
        <f t="shared" si="54"/>
        <v>0</v>
      </c>
      <c r="Q59" s="146">
        <f t="shared" si="55"/>
        <v>0</v>
      </c>
      <c r="S59" s="13" t="s">
        <v>108</v>
      </c>
      <c r="T59" s="132">
        <v>0</v>
      </c>
      <c r="U59" s="132">
        <v>0</v>
      </c>
      <c r="V59" s="132">
        <v>0</v>
      </c>
      <c r="X59" s="13" t="s">
        <v>108</v>
      </c>
      <c r="Y59" s="146">
        <f t="shared" si="59"/>
        <v>0</v>
      </c>
      <c r="Z59" s="146">
        <f t="shared" si="56"/>
        <v>0</v>
      </c>
      <c r="AA59" s="146">
        <f t="shared" si="57"/>
        <v>0</v>
      </c>
    </row>
    <row r="60" spans="1:28" ht="11.5" x14ac:dyDescent="0.25">
      <c r="A60" s="141">
        <f>IF(OR(E60&lt;0,F60&lt;0,G60&lt;0,O60&lt;0,P60&lt;0,Q60&lt;0,Y60&lt;0,Z60&lt;0,AA60&lt;0),1,0)</f>
        <v>0</v>
      </c>
      <c r="B60" s="141"/>
      <c r="C60" s="27"/>
      <c r="D60" s="13" t="s">
        <v>109</v>
      </c>
      <c r="E60" s="132">
        <v>0</v>
      </c>
      <c r="F60" s="132">
        <v>0</v>
      </c>
      <c r="G60" s="132">
        <v>0</v>
      </c>
      <c r="H60" s="27"/>
      <c r="I60" s="13" t="s">
        <v>109</v>
      </c>
      <c r="J60" s="132">
        <v>0</v>
      </c>
      <c r="K60" s="132">
        <v>0</v>
      </c>
      <c r="L60" s="132">
        <v>0</v>
      </c>
      <c r="M60" s="27"/>
      <c r="N60" s="13" t="s">
        <v>109</v>
      </c>
      <c r="O60" s="146">
        <f t="shared" si="58"/>
        <v>0</v>
      </c>
      <c r="P60" s="146">
        <f t="shared" si="54"/>
        <v>0</v>
      </c>
      <c r="Q60" s="146">
        <f t="shared" si="55"/>
        <v>0</v>
      </c>
      <c r="R60" s="27"/>
      <c r="S60" s="13" t="s">
        <v>109</v>
      </c>
      <c r="T60" s="132">
        <v>0</v>
      </c>
      <c r="U60" s="132">
        <v>0</v>
      </c>
      <c r="V60" s="132">
        <v>0</v>
      </c>
      <c r="W60" s="27"/>
      <c r="X60" s="13" t="s">
        <v>109</v>
      </c>
      <c r="Y60" s="146">
        <f t="shared" si="59"/>
        <v>0</v>
      </c>
      <c r="Z60" s="146">
        <f t="shared" si="56"/>
        <v>0</v>
      </c>
      <c r="AA60" s="146">
        <f t="shared" si="57"/>
        <v>0</v>
      </c>
      <c r="AB60" s="27"/>
    </row>
    <row r="61" spans="1:28" ht="11.5" x14ac:dyDescent="0.25">
      <c r="A61" s="141"/>
      <c r="B61" s="141"/>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1"/>
      <c r="B62" s="141"/>
      <c r="C62" s="27"/>
      <c r="E62" s="17"/>
      <c r="F62" s="17"/>
      <c r="G62" s="17"/>
      <c r="I62" s="27"/>
      <c r="J62" s="17"/>
      <c r="K62" s="17"/>
      <c r="L62" s="17"/>
      <c r="M62" s="27"/>
      <c r="O62" s="17"/>
      <c r="P62" s="17"/>
      <c r="Q62" s="17"/>
      <c r="S62" s="27"/>
      <c r="T62" s="17"/>
      <c r="U62" s="17"/>
      <c r="V62" s="17"/>
      <c r="X62" s="27"/>
      <c r="Y62" s="17"/>
      <c r="Z62" s="17"/>
      <c r="AA62" s="17"/>
    </row>
    <row r="63" spans="1:28" ht="11.5" x14ac:dyDescent="0.25">
      <c r="A63" s="141">
        <f t="shared" ref="A63:A72" si="67">IF(OR(E63&lt;0,F63&lt;0,G63&lt;0,O63&lt;0,P63&lt;0,Q63&lt;0,Y63&lt;0,Z63&lt;0,AA63&lt;0),1,0)</f>
        <v>0</v>
      </c>
      <c r="B63" s="141"/>
      <c r="C63" s="27"/>
      <c r="D63" s="18" t="s">
        <v>110</v>
      </c>
      <c r="E63" s="132">
        <v>0</v>
      </c>
      <c r="F63" s="132">
        <v>0</v>
      </c>
      <c r="G63" s="132">
        <v>0</v>
      </c>
      <c r="H63" s="27"/>
      <c r="I63" s="18" t="s">
        <v>110</v>
      </c>
      <c r="J63" s="132">
        <v>0</v>
      </c>
      <c r="K63" s="132">
        <v>0</v>
      </c>
      <c r="L63" s="132">
        <v>0</v>
      </c>
      <c r="M63" s="27"/>
      <c r="N63" s="18" t="s">
        <v>110</v>
      </c>
      <c r="O63" s="146">
        <f t="shared" ref="O63:O72" si="68">J63/J$17</f>
        <v>0</v>
      </c>
      <c r="P63" s="146">
        <f t="shared" ref="P63:P72" si="69">K63/K$17</f>
        <v>0</v>
      </c>
      <c r="Q63" s="146">
        <f t="shared" ref="Q63:Q72" si="70">L63/L$17</f>
        <v>0</v>
      </c>
      <c r="R63" s="27"/>
      <c r="S63" s="18" t="s">
        <v>110</v>
      </c>
      <c r="T63" s="132">
        <v>0</v>
      </c>
      <c r="U63" s="132">
        <v>0</v>
      </c>
      <c r="V63" s="132">
        <v>0</v>
      </c>
      <c r="W63" s="27"/>
      <c r="X63" s="18" t="s">
        <v>110</v>
      </c>
      <c r="Y63" s="146">
        <f t="shared" ref="Y63:Y72" si="71">T63/T$17</f>
        <v>0</v>
      </c>
      <c r="Z63" s="146">
        <f t="shared" ref="Z63:Z72" si="72">U63/U$17</f>
        <v>0</v>
      </c>
      <c r="AA63" s="146">
        <f t="shared" ref="AA63:AA72" si="73">V63/V$17</f>
        <v>0</v>
      </c>
      <c r="AB63" s="27"/>
    </row>
    <row r="64" spans="1:28" ht="11.5" x14ac:dyDescent="0.25">
      <c r="A64" s="141">
        <f t="shared" si="67"/>
        <v>0</v>
      </c>
      <c r="B64" s="141"/>
      <c r="C64" s="27"/>
      <c r="D64" s="18" t="s">
        <v>331</v>
      </c>
      <c r="E64" s="132">
        <v>0</v>
      </c>
      <c r="F64" s="132">
        <v>0</v>
      </c>
      <c r="G64" s="132">
        <v>0</v>
      </c>
      <c r="I64" s="18" t="s">
        <v>331</v>
      </c>
      <c r="J64" s="132">
        <v>0</v>
      </c>
      <c r="K64" s="132">
        <v>0</v>
      </c>
      <c r="L64" s="132">
        <v>0</v>
      </c>
      <c r="M64" s="27"/>
      <c r="N64" s="18" t="s">
        <v>331</v>
      </c>
      <c r="O64" s="146">
        <f t="shared" si="68"/>
        <v>0</v>
      </c>
      <c r="P64" s="146">
        <f t="shared" si="69"/>
        <v>0</v>
      </c>
      <c r="Q64" s="146">
        <f t="shared" si="70"/>
        <v>0</v>
      </c>
      <c r="S64" s="18" t="s">
        <v>331</v>
      </c>
      <c r="T64" s="132">
        <v>0</v>
      </c>
      <c r="U64" s="132">
        <v>0</v>
      </c>
      <c r="V64" s="132">
        <v>0</v>
      </c>
      <c r="X64" s="18" t="s">
        <v>331</v>
      </c>
      <c r="Y64" s="146">
        <f t="shared" si="71"/>
        <v>0</v>
      </c>
      <c r="Z64" s="146">
        <f t="shared" si="72"/>
        <v>0</v>
      </c>
      <c r="AA64" s="146">
        <f t="shared" si="73"/>
        <v>0</v>
      </c>
    </row>
    <row r="65" spans="1:28" ht="11.5" x14ac:dyDescent="0.25">
      <c r="A65" s="141">
        <f t="shared" si="67"/>
        <v>0</v>
      </c>
      <c r="B65" s="141"/>
      <c r="C65" s="27"/>
      <c r="D65" s="18" t="s">
        <v>118</v>
      </c>
      <c r="E65" s="132">
        <v>0</v>
      </c>
      <c r="F65" s="132">
        <v>0</v>
      </c>
      <c r="G65" s="132">
        <v>0</v>
      </c>
      <c r="H65" s="27"/>
      <c r="I65" s="18" t="s">
        <v>118</v>
      </c>
      <c r="J65" s="132">
        <v>0</v>
      </c>
      <c r="K65" s="132">
        <v>0</v>
      </c>
      <c r="L65" s="132">
        <v>0</v>
      </c>
      <c r="M65" s="27"/>
      <c r="N65" s="18" t="s">
        <v>118</v>
      </c>
      <c r="O65" s="146">
        <f t="shared" si="68"/>
        <v>0</v>
      </c>
      <c r="P65" s="146">
        <f t="shared" si="69"/>
        <v>0</v>
      </c>
      <c r="Q65" s="146">
        <f t="shared" si="70"/>
        <v>0</v>
      </c>
      <c r="R65" s="27"/>
      <c r="S65" s="18" t="s">
        <v>118</v>
      </c>
      <c r="T65" s="132">
        <v>0</v>
      </c>
      <c r="U65" s="132">
        <v>0</v>
      </c>
      <c r="V65" s="132">
        <v>0</v>
      </c>
      <c r="W65" s="27"/>
      <c r="X65" s="18" t="s">
        <v>118</v>
      </c>
      <c r="Y65" s="146">
        <f t="shared" si="71"/>
        <v>0</v>
      </c>
      <c r="Z65" s="146">
        <f t="shared" si="72"/>
        <v>0</v>
      </c>
      <c r="AA65" s="146">
        <f t="shared" si="73"/>
        <v>0</v>
      </c>
      <c r="AB65" s="27"/>
    </row>
    <row r="66" spans="1:28" ht="11.5" x14ac:dyDescent="0.25">
      <c r="A66" s="141">
        <f t="shared" si="67"/>
        <v>0</v>
      </c>
      <c r="B66" s="141"/>
      <c r="C66" s="27"/>
      <c r="D66" s="18" t="s">
        <v>135</v>
      </c>
      <c r="E66" s="132">
        <v>0</v>
      </c>
      <c r="F66" s="132">
        <v>0</v>
      </c>
      <c r="G66" s="132">
        <v>0</v>
      </c>
      <c r="I66" s="18" t="s">
        <v>135</v>
      </c>
      <c r="J66" s="132">
        <v>0</v>
      </c>
      <c r="K66" s="132">
        <v>0</v>
      </c>
      <c r="L66" s="132">
        <v>0</v>
      </c>
      <c r="M66" s="27"/>
      <c r="N66" s="18" t="s">
        <v>135</v>
      </c>
      <c r="O66" s="146">
        <f t="shared" si="68"/>
        <v>0</v>
      </c>
      <c r="P66" s="146">
        <f t="shared" si="69"/>
        <v>0</v>
      </c>
      <c r="Q66" s="146">
        <f t="shared" si="70"/>
        <v>0</v>
      </c>
      <c r="S66" s="18" t="s">
        <v>135</v>
      </c>
      <c r="T66" s="132">
        <v>0</v>
      </c>
      <c r="U66" s="132">
        <v>0</v>
      </c>
      <c r="V66" s="132">
        <v>0</v>
      </c>
      <c r="X66" s="18" t="s">
        <v>135</v>
      </c>
      <c r="Y66" s="146">
        <f t="shared" si="71"/>
        <v>0</v>
      </c>
      <c r="Z66" s="146">
        <f t="shared" si="72"/>
        <v>0</v>
      </c>
      <c r="AA66" s="146">
        <f t="shared" si="73"/>
        <v>0</v>
      </c>
    </row>
    <row r="67" spans="1:28" ht="11.5" x14ac:dyDescent="0.25">
      <c r="A67" s="141">
        <f t="shared" si="67"/>
        <v>0</v>
      </c>
      <c r="B67" s="141"/>
      <c r="C67" s="27"/>
      <c r="D67" s="18" t="s">
        <v>136</v>
      </c>
      <c r="E67" s="132">
        <v>0</v>
      </c>
      <c r="F67" s="132">
        <v>0</v>
      </c>
      <c r="G67" s="132">
        <v>0</v>
      </c>
      <c r="H67" s="27"/>
      <c r="I67" s="18" t="s">
        <v>136</v>
      </c>
      <c r="J67" s="132">
        <v>0</v>
      </c>
      <c r="K67" s="132">
        <v>0</v>
      </c>
      <c r="L67" s="132">
        <v>0</v>
      </c>
      <c r="M67" s="27"/>
      <c r="N67" s="18" t="s">
        <v>136</v>
      </c>
      <c r="O67" s="146">
        <f t="shared" si="68"/>
        <v>0</v>
      </c>
      <c r="P67" s="146">
        <f t="shared" si="69"/>
        <v>0</v>
      </c>
      <c r="Q67" s="146">
        <f t="shared" si="70"/>
        <v>0</v>
      </c>
      <c r="R67" s="27"/>
      <c r="S67" s="18" t="s">
        <v>136</v>
      </c>
      <c r="T67" s="132">
        <v>0</v>
      </c>
      <c r="U67" s="132">
        <v>0</v>
      </c>
      <c r="V67" s="132">
        <v>0</v>
      </c>
      <c r="W67" s="27"/>
      <c r="X67" s="18" t="s">
        <v>136</v>
      </c>
      <c r="Y67" s="146">
        <f t="shared" si="71"/>
        <v>0</v>
      </c>
      <c r="Z67" s="146">
        <f t="shared" si="72"/>
        <v>0</v>
      </c>
      <c r="AA67" s="146">
        <f t="shared" si="73"/>
        <v>0</v>
      </c>
      <c r="AB67" s="27"/>
    </row>
    <row r="68" spans="1:28" ht="11.5" x14ac:dyDescent="0.25">
      <c r="A68" s="141">
        <f t="shared" si="67"/>
        <v>0</v>
      </c>
      <c r="B68" s="141"/>
      <c r="C68" s="27"/>
      <c r="D68" s="18" t="s">
        <v>112</v>
      </c>
      <c r="E68" s="132">
        <v>0</v>
      </c>
      <c r="F68" s="132">
        <v>0</v>
      </c>
      <c r="G68" s="132">
        <v>0</v>
      </c>
      <c r="H68" s="27"/>
      <c r="I68" s="18" t="s">
        <v>112</v>
      </c>
      <c r="J68" s="132">
        <v>0</v>
      </c>
      <c r="K68" s="132">
        <v>0</v>
      </c>
      <c r="L68" s="132">
        <v>0</v>
      </c>
      <c r="M68" s="27"/>
      <c r="N68" s="18" t="s">
        <v>112</v>
      </c>
      <c r="O68" s="146">
        <f t="shared" si="68"/>
        <v>0</v>
      </c>
      <c r="P68" s="146">
        <f t="shared" si="69"/>
        <v>0</v>
      </c>
      <c r="Q68" s="146">
        <f t="shared" si="70"/>
        <v>0</v>
      </c>
      <c r="R68" s="27"/>
      <c r="S68" s="18" t="s">
        <v>112</v>
      </c>
      <c r="T68" s="132">
        <v>0</v>
      </c>
      <c r="U68" s="132">
        <v>0</v>
      </c>
      <c r="V68" s="132">
        <v>0</v>
      </c>
      <c r="W68" s="27"/>
      <c r="X68" s="18" t="s">
        <v>112</v>
      </c>
      <c r="Y68" s="146">
        <f t="shared" si="71"/>
        <v>0</v>
      </c>
      <c r="Z68" s="146">
        <f t="shared" si="72"/>
        <v>0</v>
      </c>
      <c r="AA68" s="146">
        <f t="shared" si="73"/>
        <v>0</v>
      </c>
      <c r="AB68" s="27"/>
    </row>
    <row r="69" spans="1:28" ht="11.5" x14ac:dyDescent="0.25">
      <c r="A69" s="141">
        <f t="shared" si="67"/>
        <v>0</v>
      </c>
      <c r="B69" s="141"/>
      <c r="C69" s="27"/>
      <c r="D69" s="18" t="s">
        <v>332</v>
      </c>
      <c r="E69" s="132">
        <v>0</v>
      </c>
      <c r="F69" s="132">
        <v>0</v>
      </c>
      <c r="G69" s="132">
        <v>0</v>
      </c>
      <c r="I69" s="18" t="s">
        <v>332</v>
      </c>
      <c r="J69" s="132">
        <v>0</v>
      </c>
      <c r="K69" s="132">
        <v>0</v>
      </c>
      <c r="L69" s="132">
        <v>0</v>
      </c>
      <c r="M69" s="27"/>
      <c r="N69" s="18" t="s">
        <v>332</v>
      </c>
      <c r="O69" s="146">
        <f t="shared" si="68"/>
        <v>0</v>
      </c>
      <c r="P69" s="146">
        <f t="shared" si="69"/>
        <v>0</v>
      </c>
      <c r="Q69" s="146">
        <f t="shared" si="70"/>
        <v>0</v>
      </c>
      <c r="S69" s="18" t="s">
        <v>332</v>
      </c>
      <c r="T69" s="132">
        <v>0</v>
      </c>
      <c r="U69" s="132">
        <v>0</v>
      </c>
      <c r="V69" s="132">
        <v>0</v>
      </c>
      <c r="X69" s="18" t="s">
        <v>332</v>
      </c>
      <c r="Y69" s="146">
        <f t="shared" si="71"/>
        <v>0</v>
      </c>
      <c r="Z69" s="146">
        <f t="shared" si="72"/>
        <v>0</v>
      </c>
      <c r="AA69" s="146">
        <f t="shared" si="73"/>
        <v>0</v>
      </c>
    </row>
    <row r="70" spans="1:28" ht="11.5" x14ac:dyDescent="0.25">
      <c r="A70" s="141">
        <f t="shared" si="67"/>
        <v>0</v>
      </c>
      <c r="B70" s="141"/>
      <c r="C70" s="27"/>
      <c r="D70" s="18" t="s">
        <v>176</v>
      </c>
      <c r="E70" s="132">
        <v>0</v>
      </c>
      <c r="F70" s="132">
        <v>0</v>
      </c>
      <c r="G70" s="132">
        <v>0</v>
      </c>
      <c r="I70" s="18" t="s">
        <v>176</v>
      </c>
      <c r="J70" s="132">
        <v>0</v>
      </c>
      <c r="K70" s="132">
        <v>0</v>
      </c>
      <c r="L70" s="132">
        <v>0</v>
      </c>
      <c r="M70" s="27"/>
      <c r="N70" s="18" t="s">
        <v>176</v>
      </c>
      <c r="O70" s="146">
        <f t="shared" si="68"/>
        <v>0</v>
      </c>
      <c r="P70" s="146">
        <f t="shared" si="69"/>
        <v>0</v>
      </c>
      <c r="Q70" s="146">
        <f t="shared" si="70"/>
        <v>0</v>
      </c>
      <c r="S70" s="18" t="s">
        <v>176</v>
      </c>
      <c r="T70" s="132">
        <v>0</v>
      </c>
      <c r="U70" s="132">
        <v>0</v>
      </c>
      <c r="V70" s="132">
        <v>0</v>
      </c>
      <c r="X70" s="18" t="s">
        <v>176</v>
      </c>
      <c r="Y70" s="146">
        <f t="shared" si="71"/>
        <v>0</v>
      </c>
      <c r="Z70" s="146">
        <f t="shared" si="72"/>
        <v>0</v>
      </c>
      <c r="AA70" s="146">
        <f t="shared" si="73"/>
        <v>0</v>
      </c>
    </row>
    <row r="71" spans="1:28" ht="11.5" x14ac:dyDescent="0.25">
      <c r="A71" s="141">
        <f t="shared" si="67"/>
        <v>0</v>
      </c>
      <c r="B71" s="141"/>
      <c r="C71" s="27"/>
      <c r="D71" s="18" t="s">
        <v>113</v>
      </c>
      <c r="E71" s="132">
        <v>0</v>
      </c>
      <c r="F71" s="132">
        <v>0</v>
      </c>
      <c r="G71" s="132">
        <v>0</v>
      </c>
      <c r="H71" s="27"/>
      <c r="I71" s="18" t="s">
        <v>113</v>
      </c>
      <c r="J71" s="132">
        <v>0</v>
      </c>
      <c r="K71" s="132">
        <v>0</v>
      </c>
      <c r="L71" s="132">
        <v>0</v>
      </c>
      <c r="M71" s="27"/>
      <c r="N71" s="18" t="s">
        <v>113</v>
      </c>
      <c r="O71" s="146">
        <f t="shared" si="68"/>
        <v>0</v>
      </c>
      <c r="P71" s="146">
        <f t="shared" si="69"/>
        <v>0</v>
      </c>
      <c r="Q71" s="146">
        <f t="shared" si="70"/>
        <v>0</v>
      </c>
      <c r="R71" s="27"/>
      <c r="S71" s="18" t="s">
        <v>113</v>
      </c>
      <c r="T71" s="132">
        <v>0</v>
      </c>
      <c r="U71" s="132">
        <v>0</v>
      </c>
      <c r="V71" s="132">
        <v>0</v>
      </c>
      <c r="W71" s="27"/>
      <c r="X71" s="18" t="s">
        <v>113</v>
      </c>
      <c r="Y71" s="146">
        <f t="shared" si="71"/>
        <v>0</v>
      </c>
      <c r="Z71" s="146">
        <f t="shared" si="72"/>
        <v>0</v>
      </c>
      <c r="AA71" s="146">
        <f t="shared" si="73"/>
        <v>0</v>
      </c>
      <c r="AB71" s="27"/>
    </row>
    <row r="72" spans="1:28" ht="11.5" x14ac:dyDescent="0.25">
      <c r="A72" s="141">
        <f t="shared" si="67"/>
        <v>0</v>
      </c>
      <c r="B72" s="141"/>
      <c r="C72" s="27"/>
      <c r="D72" s="18" t="s">
        <v>114</v>
      </c>
      <c r="E72" s="132">
        <v>0</v>
      </c>
      <c r="F72" s="132">
        <v>0</v>
      </c>
      <c r="G72" s="132">
        <v>0</v>
      </c>
      <c r="H72" s="27"/>
      <c r="I72" s="18" t="s">
        <v>114</v>
      </c>
      <c r="J72" s="132">
        <v>0</v>
      </c>
      <c r="K72" s="132">
        <v>0</v>
      </c>
      <c r="L72" s="132">
        <v>0</v>
      </c>
      <c r="M72" s="27"/>
      <c r="N72" s="18" t="s">
        <v>114</v>
      </c>
      <c r="O72" s="146">
        <f t="shared" si="68"/>
        <v>0</v>
      </c>
      <c r="P72" s="146">
        <f t="shared" si="69"/>
        <v>0</v>
      </c>
      <c r="Q72" s="146">
        <f t="shared" si="70"/>
        <v>0</v>
      </c>
      <c r="R72" s="27"/>
      <c r="S72" s="18" t="s">
        <v>114</v>
      </c>
      <c r="T72" s="132">
        <v>0</v>
      </c>
      <c r="U72" s="132">
        <v>0</v>
      </c>
      <c r="V72" s="132">
        <v>0</v>
      </c>
      <c r="W72" s="27"/>
      <c r="X72" s="18" t="s">
        <v>114</v>
      </c>
      <c r="Y72" s="146">
        <f t="shared" si="71"/>
        <v>0</v>
      </c>
      <c r="Z72" s="146">
        <f t="shared" si="72"/>
        <v>0</v>
      </c>
      <c r="AA72" s="146">
        <f t="shared" si="73"/>
        <v>0</v>
      </c>
      <c r="AB72" s="27"/>
    </row>
    <row r="73" spans="1:28" ht="11.5" x14ac:dyDescent="0.25">
      <c r="A73" s="141"/>
      <c r="B73" s="141"/>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1"/>
      <c r="B74" s="141"/>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1">
        <f t="shared" ref="A75:A90" si="74">IF(OR(E75&lt;0,F75&lt;0,G75&lt;0,O75&lt;0,P75&lt;0,Q75&lt;0,Y75&lt;0,Z75&lt;0,AA75&lt;0),1,0)</f>
        <v>0</v>
      </c>
      <c r="B75" s="141"/>
      <c r="C75" s="27"/>
      <c r="D75" s="13" t="s">
        <v>25</v>
      </c>
      <c r="E75" s="132">
        <v>0</v>
      </c>
      <c r="F75" s="132">
        <v>0</v>
      </c>
      <c r="G75" s="132">
        <v>0</v>
      </c>
      <c r="I75" s="13" t="s">
        <v>25</v>
      </c>
      <c r="J75" s="132">
        <v>0</v>
      </c>
      <c r="K75" s="132">
        <v>0</v>
      </c>
      <c r="L75" s="132">
        <v>0</v>
      </c>
      <c r="M75" s="27"/>
      <c r="N75" s="13" t="s">
        <v>25</v>
      </c>
      <c r="O75" s="146">
        <f t="shared" ref="O75:O90" si="75">J75/J$17</f>
        <v>0</v>
      </c>
      <c r="P75" s="146">
        <f t="shared" ref="P75:P90" si="76">K75/K$17</f>
        <v>0</v>
      </c>
      <c r="Q75" s="146">
        <f t="shared" ref="Q75:Q90" si="77">L75/L$17</f>
        <v>0</v>
      </c>
      <c r="S75" s="13" t="s">
        <v>25</v>
      </c>
      <c r="T75" s="132">
        <v>0</v>
      </c>
      <c r="U75" s="132">
        <v>0</v>
      </c>
      <c r="V75" s="132">
        <v>0</v>
      </c>
      <c r="X75" s="13" t="s">
        <v>25</v>
      </c>
      <c r="Y75" s="146">
        <f t="shared" ref="Y75:Y90" si="78">T75/T$17</f>
        <v>0</v>
      </c>
      <c r="Z75" s="146">
        <f t="shared" ref="Z75:Z90" si="79">U75/U$17</f>
        <v>0</v>
      </c>
      <c r="AA75" s="146">
        <f t="shared" ref="AA75:AA90" si="80">V75/V$17</f>
        <v>0</v>
      </c>
    </row>
    <row r="76" spans="1:28" ht="11.5" x14ac:dyDescent="0.25">
      <c r="A76" s="141">
        <f t="shared" si="74"/>
        <v>0</v>
      </c>
      <c r="B76" s="141"/>
      <c r="C76" s="27"/>
      <c r="D76" s="13" t="s">
        <v>115</v>
      </c>
      <c r="E76" s="132">
        <v>0</v>
      </c>
      <c r="F76" s="132">
        <v>0</v>
      </c>
      <c r="G76" s="132">
        <v>0</v>
      </c>
      <c r="I76" s="13" t="s">
        <v>115</v>
      </c>
      <c r="J76" s="132">
        <v>0</v>
      </c>
      <c r="K76" s="132">
        <v>0</v>
      </c>
      <c r="L76" s="132">
        <v>0</v>
      </c>
      <c r="M76" s="27"/>
      <c r="N76" s="13" t="s">
        <v>115</v>
      </c>
      <c r="O76" s="146">
        <f t="shared" si="75"/>
        <v>0</v>
      </c>
      <c r="P76" s="146">
        <f t="shared" si="76"/>
        <v>0</v>
      </c>
      <c r="Q76" s="146">
        <f t="shared" si="77"/>
        <v>0</v>
      </c>
      <c r="S76" s="13" t="s">
        <v>115</v>
      </c>
      <c r="T76" s="132">
        <v>0</v>
      </c>
      <c r="U76" s="132">
        <v>0</v>
      </c>
      <c r="V76" s="132">
        <v>0</v>
      </c>
      <c r="X76" s="13" t="s">
        <v>115</v>
      </c>
      <c r="Y76" s="146">
        <f t="shared" si="78"/>
        <v>0</v>
      </c>
      <c r="Z76" s="146">
        <f t="shared" si="79"/>
        <v>0</v>
      </c>
      <c r="AA76" s="146">
        <f t="shared" si="80"/>
        <v>0</v>
      </c>
    </row>
    <row r="77" spans="1:28" ht="11.5" x14ac:dyDescent="0.25">
      <c r="A77" s="141">
        <f t="shared" si="74"/>
        <v>0</v>
      </c>
      <c r="B77" s="141"/>
      <c r="C77" s="27"/>
      <c r="D77" s="13" t="s">
        <v>116</v>
      </c>
      <c r="E77" s="132">
        <v>0</v>
      </c>
      <c r="F77" s="132">
        <v>0</v>
      </c>
      <c r="G77" s="132">
        <v>0</v>
      </c>
      <c r="H77" s="27"/>
      <c r="I77" s="13" t="s">
        <v>116</v>
      </c>
      <c r="J77" s="132">
        <v>0</v>
      </c>
      <c r="K77" s="132">
        <v>0</v>
      </c>
      <c r="L77" s="132">
        <v>0</v>
      </c>
      <c r="M77" s="27"/>
      <c r="N77" s="13" t="s">
        <v>116</v>
      </c>
      <c r="O77" s="146">
        <f t="shared" si="75"/>
        <v>0</v>
      </c>
      <c r="P77" s="146">
        <f t="shared" si="76"/>
        <v>0</v>
      </c>
      <c r="Q77" s="146">
        <f t="shared" si="77"/>
        <v>0</v>
      </c>
      <c r="R77" s="27"/>
      <c r="S77" s="13" t="s">
        <v>116</v>
      </c>
      <c r="T77" s="132">
        <v>0</v>
      </c>
      <c r="U77" s="132">
        <v>0</v>
      </c>
      <c r="V77" s="132">
        <v>0</v>
      </c>
      <c r="W77" s="27"/>
      <c r="X77" s="13" t="s">
        <v>116</v>
      </c>
      <c r="Y77" s="146">
        <f t="shared" si="78"/>
        <v>0</v>
      </c>
      <c r="Z77" s="146">
        <f t="shared" si="79"/>
        <v>0</v>
      </c>
      <c r="AA77" s="146">
        <f t="shared" si="80"/>
        <v>0</v>
      </c>
      <c r="AB77" s="27"/>
    </row>
    <row r="78" spans="1:28" ht="11.5" x14ac:dyDescent="0.25">
      <c r="A78" s="141">
        <f t="shared" si="74"/>
        <v>0</v>
      </c>
      <c r="B78" s="141"/>
      <c r="C78" s="27"/>
      <c r="D78" s="13" t="s">
        <v>114</v>
      </c>
      <c r="E78" s="132">
        <v>0</v>
      </c>
      <c r="F78" s="132">
        <v>0</v>
      </c>
      <c r="G78" s="132">
        <v>0</v>
      </c>
      <c r="H78" s="27"/>
      <c r="I78" s="13" t="s">
        <v>114</v>
      </c>
      <c r="J78" s="132">
        <v>0</v>
      </c>
      <c r="K78" s="132">
        <v>0</v>
      </c>
      <c r="L78" s="132">
        <v>0</v>
      </c>
      <c r="M78" s="27"/>
      <c r="N78" s="13" t="s">
        <v>114</v>
      </c>
      <c r="O78" s="146">
        <f t="shared" si="75"/>
        <v>0</v>
      </c>
      <c r="P78" s="146">
        <f t="shared" si="76"/>
        <v>0</v>
      </c>
      <c r="Q78" s="146">
        <f t="shared" si="77"/>
        <v>0</v>
      </c>
      <c r="R78" s="27"/>
      <c r="S78" s="13" t="s">
        <v>114</v>
      </c>
      <c r="T78" s="132">
        <v>0</v>
      </c>
      <c r="U78" s="132">
        <v>0</v>
      </c>
      <c r="V78" s="132">
        <v>0</v>
      </c>
      <c r="W78" s="27"/>
      <c r="X78" s="13" t="s">
        <v>114</v>
      </c>
      <c r="Y78" s="146">
        <f t="shared" si="78"/>
        <v>0</v>
      </c>
      <c r="Z78" s="146">
        <f t="shared" si="79"/>
        <v>0</v>
      </c>
      <c r="AA78" s="146">
        <f t="shared" si="80"/>
        <v>0</v>
      </c>
      <c r="AB78" s="27"/>
    </row>
    <row r="79" spans="1:28" ht="11.5" x14ac:dyDescent="0.25">
      <c r="A79" s="141">
        <f t="shared" si="74"/>
        <v>0</v>
      </c>
      <c r="B79" s="141"/>
      <c r="C79" s="27"/>
      <c r="D79" s="13" t="s">
        <v>118</v>
      </c>
      <c r="E79" s="132">
        <v>0</v>
      </c>
      <c r="F79" s="132">
        <v>0</v>
      </c>
      <c r="G79" s="132">
        <v>0</v>
      </c>
      <c r="H79" s="27"/>
      <c r="I79" s="13" t="s">
        <v>118</v>
      </c>
      <c r="J79" s="132">
        <v>0</v>
      </c>
      <c r="K79" s="132">
        <v>0</v>
      </c>
      <c r="L79" s="132">
        <v>0</v>
      </c>
      <c r="M79" s="27"/>
      <c r="N79" s="13" t="s">
        <v>118</v>
      </c>
      <c r="O79" s="146">
        <f t="shared" si="75"/>
        <v>0</v>
      </c>
      <c r="P79" s="146">
        <f t="shared" si="76"/>
        <v>0</v>
      </c>
      <c r="Q79" s="146">
        <f t="shared" si="77"/>
        <v>0</v>
      </c>
      <c r="R79" s="27"/>
      <c r="S79" s="13" t="s">
        <v>118</v>
      </c>
      <c r="T79" s="132">
        <v>0</v>
      </c>
      <c r="U79" s="132">
        <v>0</v>
      </c>
      <c r="V79" s="132">
        <v>0</v>
      </c>
      <c r="W79" s="27"/>
      <c r="X79" s="13" t="s">
        <v>118</v>
      </c>
      <c r="Y79" s="146">
        <f t="shared" si="78"/>
        <v>0</v>
      </c>
      <c r="Z79" s="146">
        <f t="shared" si="79"/>
        <v>0</v>
      </c>
      <c r="AA79" s="146">
        <f t="shared" si="80"/>
        <v>0</v>
      </c>
      <c r="AB79" s="27"/>
    </row>
    <row r="80" spans="1:28" ht="11.5" x14ac:dyDescent="0.25">
      <c r="A80" s="141">
        <f t="shared" si="74"/>
        <v>0</v>
      </c>
      <c r="B80" s="141"/>
      <c r="C80" s="27"/>
      <c r="D80" s="13" t="s">
        <v>117</v>
      </c>
      <c r="E80" s="132">
        <v>0</v>
      </c>
      <c r="F80" s="132">
        <v>0</v>
      </c>
      <c r="G80" s="132">
        <v>0</v>
      </c>
      <c r="H80" s="27"/>
      <c r="I80" s="13" t="s">
        <v>117</v>
      </c>
      <c r="J80" s="132">
        <v>0</v>
      </c>
      <c r="K80" s="132">
        <v>0</v>
      </c>
      <c r="L80" s="132">
        <v>0</v>
      </c>
      <c r="M80" s="27"/>
      <c r="N80" s="13" t="s">
        <v>117</v>
      </c>
      <c r="O80" s="146">
        <f t="shared" si="75"/>
        <v>0</v>
      </c>
      <c r="P80" s="146">
        <f t="shared" si="76"/>
        <v>0</v>
      </c>
      <c r="Q80" s="146">
        <f t="shared" si="77"/>
        <v>0</v>
      </c>
      <c r="R80" s="27"/>
      <c r="S80" s="13" t="s">
        <v>117</v>
      </c>
      <c r="T80" s="132">
        <v>0</v>
      </c>
      <c r="U80" s="132">
        <v>0</v>
      </c>
      <c r="V80" s="132">
        <v>0</v>
      </c>
      <c r="W80" s="27"/>
      <c r="X80" s="13" t="s">
        <v>117</v>
      </c>
      <c r="Y80" s="146">
        <f t="shared" si="78"/>
        <v>0</v>
      </c>
      <c r="Z80" s="146">
        <f t="shared" si="79"/>
        <v>0</v>
      </c>
      <c r="AA80" s="146">
        <f t="shared" si="80"/>
        <v>0</v>
      </c>
      <c r="AB80" s="27"/>
    </row>
    <row r="81" spans="1:28" ht="11.5" x14ac:dyDescent="0.25">
      <c r="A81" s="141">
        <f t="shared" si="74"/>
        <v>0</v>
      </c>
      <c r="B81" s="141"/>
      <c r="C81" s="27"/>
      <c r="D81" s="21" t="s">
        <v>226</v>
      </c>
      <c r="E81" s="132">
        <v>0</v>
      </c>
      <c r="F81" s="132">
        <v>0</v>
      </c>
      <c r="G81" s="132">
        <v>0</v>
      </c>
      <c r="H81" s="27"/>
      <c r="I81" s="21" t="s">
        <v>226</v>
      </c>
      <c r="J81" s="132">
        <v>0</v>
      </c>
      <c r="K81" s="132">
        <v>0</v>
      </c>
      <c r="L81" s="132">
        <v>0</v>
      </c>
      <c r="M81" s="27"/>
      <c r="N81" s="21" t="s">
        <v>226</v>
      </c>
      <c r="O81" s="146">
        <f t="shared" si="75"/>
        <v>0</v>
      </c>
      <c r="P81" s="146">
        <f t="shared" si="76"/>
        <v>0</v>
      </c>
      <c r="Q81" s="146">
        <f t="shared" si="77"/>
        <v>0</v>
      </c>
      <c r="R81" s="27"/>
      <c r="S81" s="21" t="s">
        <v>226</v>
      </c>
      <c r="T81" s="132">
        <v>0</v>
      </c>
      <c r="U81" s="132">
        <v>0</v>
      </c>
      <c r="V81" s="132">
        <v>0</v>
      </c>
      <c r="W81" s="27"/>
      <c r="X81" s="21" t="s">
        <v>226</v>
      </c>
      <c r="Y81" s="146">
        <f t="shared" si="78"/>
        <v>0</v>
      </c>
      <c r="Z81" s="146">
        <f t="shared" si="79"/>
        <v>0</v>
      </c>
      <c r="AA81" s="146">
        <f t="shared" si="80"/>
        <v>0</v>
      </c>
      <c r="AB81" s="27"/>
    </row>
    <row r="82" spans="1:28" ht="11.5" x14ac:dyDescent="0.25">
      <c r="A82" s="141">
        <f t="shared" si="74"/>
        <v>0</v>
      </c>
      <c r="B82" s="141"/>
      <c r="C82" s="27"/>
      <c r="D82" s="63" t="s">
        <v>136</v>
      </c>
      <c r="E82" s="132">
        <v>0</v>
      </c>
      <c r="F82" s="132">
        <v>0</v>
      </c>
      <c r="G82" s="132">
        <v>0</v>
      </c>
      <c r="H82" s="27"/>
      <c r="I82" s="63" t="s">
        <v>136</v>
      </c>
      <c r="J82" s="132">
        <v>0</v>
      </c>
      <c r="K82" s="132">
        <v>0</v>
      </c>
      <c r="L82" s="132">
        <v>0</v>
      </c>
      <c r="M82" s="27"/>
      <c r="N82" s="63" t="s">
        <v>136</v>
      </c>
      <c r="O82" s="146">
        <f t="shared" si="75"/>
        <v>0</v>
      </c>
      <c r="P82" s="146">
        <f t="shared" si="76"/>
        <v>0</v>
      </c>
      <c r="Q82" s="146">
        <f t="shared" si="77"/>
        <v>0</v>
      </c>
      <c r="R82" s="27"/>
      <c r="S82" s="63" t="s">
        <v>136</v>
      </c>
      <c r="T82" s="132">
        <v>0</v>
      </c>
      <c r="U82" s="132">
        <v>0</v>
      </c>
      <c r="V82" s="132">
        <v>0</v>
      </c>
      <c r="W82" s="27"/>
      <c r="X82" s="63" t="s">
        <v>136</v>
      </c>
      <c r="Y82" s="146">
        <f t="shared" si="78"/>
        <v>0</v>
      </c>
      <c r="Z82" s="146">
        <f t="shared" si="79"/>
        <v>0</v>
      </c>
      <c r="AA82" s="146">
        <f t="shared" si="80"/>
        <v>0</v>
      </c>
      <c r="AB82" s="27"/>
    </row>
    <row r="83" spans="1:28" ht="11.5" x14ac:dyDescent="0.25">
      <c r="A83" s="141">
        <f t="shared" si="74"/>
        <v>0</v>
      </c>
      <c r="B83" s="141"/>
      <c r="C83" s="27"/>
      <c r="D83" s="13" t="s">
        <v>32</v>
      </c>
      <c r="E83" s="132">
        <v>0</v>
      </c>
      <c r="F83" s="132">
        <v>0</v>
      </c>
      <c r="G83" s="132">
        <v>0</v>
      </c>
      <c r="I83" s="13" t="s">
        <v>32</v>
      </c>
      <c r="J83" s="132">
        <v>0</v>
      </c>
      <c r="K83" s="132">
        <v>0</v>
      </c>
      <c r="L83" s="132">
        <v>0</v>
      </c>
      <c r="M83" s="27"/>
      <c r="N83" s="13" t="s">
        <v>32</v>
      </c>
      <c r="O83" s="146">
        <f t="shared" si="75"/>
        <v>0</v>
      </c>
      <c r="P83" s="146">
        <f t="shared" si="76"/>
        <v>0</v>
      </c>
      <c r="Q83" s="146">
        <f t="shared" si="77"/>
        <v>0</v>
      </c>
      <c r="S83" s="13" t="s">
        <v>32</v>
      </c>
      <c r="T83" s="132">
        <v>0</v>
      </c>
      <c r="U83" s="132">
        <v>0</v>
      </c>
      <c r="V83" s="132">
        <v>0</v>
      </c>
      <c r="X83" s="13" t="s">
        <v>32</v>
      </c>
      <c r="Y83" s="146">
        <f t="shared" si="78"/>
        <v>0</v>
      </c>
      <c r="Z83" s="146">
        <f t="shared" si="79"/>
        <v>0</v>
      </c>
      <c r="AA83" s="146">
        <f t="shared" si="80"/>
        <v>0</v>
      </c>
    </row>
    <row r="84" spans="1:28" ht="11.5" x14ac:dyDescent="0.25">
      <c r="A84" s="141">
        <f t="shared" si="74"/>
        <v>0</v>
      </c>
      <c r="B84" s="141"/>
      <c r="C84" s="27"/>
      <c r="D84" s="13" t="s">
        <v>28</v>
      </c>
      <c r="E84" s="132">
        <v>0</v>
      </c>
      <c r="F84" s="132">
        <v>0</v>
      </c>
      <c r="G84" s="132">
        <v>0</v>
      </c>
      <c r="H84" s="27"/>
      <c r="I84" s="13" t="s">
        <v>28</v>
      </c>
      <c r="J84" s="132">
        <v>0</v>
      </c>
      <c r="K84" s="132">
        <v>0</v>
      </c>
      <c r="L84" s="132">
        <v>0</v>
      </c>
      <c r="M84" s="27"/>
      <c r="N84" s="13" t="s">
        <v>28</v>
      </c>
      <c r="O84" s="146">
        <f t="shared" si="75"/>
        <v>0</v>
      </c>
      <c r="P84" s="146">
        <f t="shared" si="76"/>
        <v>0</v>
      </c>
      <c r="Q84" s="146">
        <f t="shared" si="77"/>
        <v>0</v>
      </c>
      <c r="S84" s="13" t="s">
        <v>28</v>
      </c>
      <c r="T84" s="132">
        <v>0</v>
      </c>
      <c r="U84" s="132">
        <v>0</v>
      </c>
      <c r="V84" s="132">
        <v>0</v>
      </c>
      <c r="X84" s="13" t="s">
        <v>28</v>
      </c>
      <c r="Y84" s="146">
        <f t="shared" si="78"/>
        <v>0</v>
      </c>
      <c r="Z84" s="146">
        <f t="shared" si="79"/>
        <v>0</v>
      </c>
      <c r="AA84" s="146">
        <f t="shared" si="80"/>
        <v>0</v>
      </c>
    </row>
    <row r="85" spans="1:28" ht="11.5" x14ac:dyDescent="0.25">
      <c r="A85" s="141">
        <f t="shared" si="74"/>
        <v>0</v>
      </c>
      <c r="B85" s="141"/>
      <c r="C85" s="27"/>
      <c r="D85" s="13" t="s">
        <v>69</v>
      </c>
      <c r="E85" s="132">
        <v>0</v>
      </c>
      <c r="F85" s="132">
        <v>0</v>
      </c>
      <c r="G85" s="132">
        <v>0</v>
      </c>
      <c r="H85" s="27"/>
      <c r="I85" s="13" t="s">
        <v>69</v>
      </c>
      <c r="J85" s="132">
        <v>0</v>
      </c>
      <c r="K85" s="132">
        <v>0</v>
      </c>
      <c r="L85" s="132">
        <v>0</v>
      </c>
      <c r="M85" s="27"/>
      <c r="N85" s="13" t="s">
        <v>69</v>
      </c>
      <c r="O85" s="146">
        <f t="shared" si="75"/>
        <v>0</v>
      </c>
      <c r="P85" s="146">
        <f t="shared" si="76"/>
        <v>0</v>
      </c>
      <c r="Q85" s="146">
        <f t="shared" si="77"/>
        <v>0</v>
      </c>
      <c r="R85" s="27"/>
      <c r="S85" s="13" t="s">
        <v>69</v>
      </c>
      <c r="T85" s="132">
        <v>0</v>
      </c>
      <c r="U85" s="132">
        <v>0</v>
      </c>
      <c r="V85" s="132">
        <v>0</v>
      </c>
      <c r="W85" s="27"/>
      <c r="X85" s="13" t="s">
        <v>69</v>
      </c>
      <c r="Y85" s="146">
        <f t="shared" si="78"/>
        <v>0</v>
      </c>
      <c r="Z85" s="146">
        <f t="shared" si="79"/>
        <v>0</v>
      </c>
      <c r="AA85" s="146">
        <f t="shared" si="80"/>
        <v>0</v>
      </c>
      <c r="AB85" s="27"/>
    </row>
    <row r="86" spans="1:28" ht="11.5" x14ac:dyDescent="0.25">
      <c r="A86" s="141">
        <f t="shared" si="74"/>
        <v>0</v>
      </c>
      <c r="B86" s="141"/>
      <c r="C86" s="27"/>
      <c r="D86" s="20" t="s">
        <v>70</v>
      </c>
      <c r="E86" s="132">
        <v>0</v>
      </c>
      <c r="F86" s="132">
        <v>0</v>
      </c>
      <c r="G86" s="132">
        <v>0</v>
      </c>
      <c r="H86" s="27"/>
      <c r="I86" s="20" t="s">
        <v>70</v>
      </c>
      <c r="J86" s="132">
        <v>0</v>
      </c>
      <c r="K86" s="132">
        <v>0</v>
      </c>
      <c r="L86" s="132">
        <v>0</v>
      </c>
      <c r="M86" s="27"/>
      <c r="N86" s="20" t="s">
        <v>70</v>
      </c>
      <c r="O86" s="146">
        <f t="shared" si="75"/>
        <v>0</v>
      </c>
      <c r="P86" s="146">
        <f t="shared" si="76"/>
        <v>0</v>
      </c>
      <c r="Q86" s="146">
        <f t="shared" si="77"/>
        <v>0</v>
      </c>
      <c r="S86" s="20" t="s">
        <v>70</v>
      </c>
      <c r="T86" s="132">
        <v>0</v>
      </c>
      <c r="U86" s="132">
        <v>0</v>
      </c>
      <c r="V86" s="132">
        <v>0</v>
      </c>
      <c r="X86" s="20" t="s">
        <v>70</v>
      </c>
      <c r="Y86" s="146">
        <f t="shared" si="78"/>
        <v>0</v>
      </c>
      <c r="Z86" s="146">
        <f t="shared" si="79"/>
        <v>0</v>
      </c>
      <c r="AA86" s="146">
        <f t="shared" si="80"/>
        <v>0</v>
      </c>
    </row>
    <row r="87" spans="1:28" ht="11.5" x14ac:dyDescent="0.25">
      <c r="A87" s="141">
        <f t="shared" si="74"/>
        <v>0</v>
      </c>
      <c r="B87" s="141"/>
      <c r="C87" s="27"/>
      <c r="D87" s="20" t="s">
        <v>112</v>
      </c>
      <c r="E87" s="132">
        <v>0</v>
      </c>
      <c r="F87" s="132">
        <v>0</v>
      </c>
      <c r="G87" s="132">
        <v>0</v>
      </c>
      <c r="H87" s="27"/>
      <c r="I87" s="20" t="s">
        <v>112</v>
      </c>
      <c r="J87" s="132">
        <v>0</v>
      </c>
      <c r="K87" s="132">
        <v>0</v>
      </c>
      <c r="L87" s="132">
        <v>0</v>
      </c>
      <c r="M87" s="27"/>
      <c r="N87" s="20" t="s">
        <v>112</v>
      </c>
      <c r="O87" s="146">
        <f t="shared" si="75"/>
        <v>0</v>
      </c>
      <c r="P87" s="146">
        <f t="shared" si="76"/>
        <v>0</v>
      </c>
      <c r="Q87" s="146">
        <f t="shared" si="77"/>
        <v>0</v>
      </c>
      <c r="R87" s="27"/>
      <c r="S87" s="20" t="s">
        <v>112</v>
      </c>
      <c r="T87" s="132">
        <v>0</v>
      </c>
      <c r="U87" s="132">
        <v>0</v>
      </c>
      <c r="V87" s="132">
        <v>0</v>
      </c>
      <c r="W87" s="27"/>
      <c r="X87" s="20" t="s">
        <v>112</v>
      </c>
      <c r="Y87" s="146">
        <f t="shared" si="78"/>
        <v>0</v>
      </c>
      <c r="Z87" s="146">
        <f t="shared" si="79"/>
        <v>0</v>
      </c>
      <c r="AA87" s="146">
        <f t="shared" si="80"/>
        <v>0</v>
      </c>
      <c r="AB87" s="27"/>
    </row>
    <row r="88" spans="1:28" ht="11.5" x14ac:dyDescent="0.25">
      <c r="A88" s="141">
        <f t="shared" si="74"/>
        <v>0</v>
      </c>
      <c r="B88" s="141"/>
      <c r="C88" s="27"/>
      <c r="D88" s="20" t="s">
        <v>119</v>
      </c>
      <c r="E88" s="132">
        <v>0</v>
      </c>
      <c r="F88" s="132">
        <v>0</v>
      </c>
      <c r="G88" s="132">
        <v>0</v>
      </c>
      <c r="H88" s="27"/>
      <c r="I88" s="20" t="s">
        <v>119</v>
      </c>
      <c r="J88" s="132">
        <v>0</v>
      </c>
      <c r="K88" s="132">
        <v>0</v>
      </c>
      <c r="L88" s="132">
        <v>0</v>
      </c>
      <c r="M88" s="27"/>
      <c r="N88" s="20" t="s">
        <v>119</v>
      </c>
      <c r="O88" s="146">
        <f t="shared" si="75"/>
        <v>0</v>
      </c>
      <c r="P88" s="146">
        <f t="shared" si="76"/>
        <v>0</v>
      </c>
      <c r="Q88" s="146">
        <f t="shared" si="77"/>
        <v>0</v>
      </c>
      <c r="R88" s="27"/>
      <c r="S88" s="20" t="s">
        <v>119</v>
      </c>
      <c r="T88" s="132">
        <v>0</v>
      </c>
      <c r="U88" s="132">
        <v>0</v>
      </c>
      <c r="V88" s="132">
        <v>0</v>
      </c>
      <c r="W88" s="27"/>
      <c r="X88" s="20" t="s">
        <v>119</v>
      </c>
      <c r="Y88" s="146">
        <f t="shared" si="78"/>
        <v>0</v>
      </c>
      <c r="Z88" s="146">
        <f t="shared" si="79"/>
        <v>0</v>
      </c>
      <c r="AA88" s="146">
        <f t="shared" si="80"/>
        <v>0</v>
      </c>
      <c r="AB88" s="27"/>
    </row>
    <row r="89" spans="1:28" ht="11.5" x14ac:dyDescent="0.25">
      <c r="A89" s="141">
        <f t="shared" si="74"/>
        <v>0</v>
      </c>
      <c r="B89" s="141"/>
      <c r="C89" s="27"/>
      <c r="D89" s="13" t="s">
        <v>187</v>
      </c>
      <c r="E89" s="132">
        <v>0</v>
      </c>
      <c r="F89" s="132">
        <v>0</v>
      </c>
      <c r="G89" s="132">
        <v>0</v>
      </c>
      <c r="H89" s="27"/>
      <c r="I89" s="13" t="s">
        <v>187</v>
      </c>
      <c r="J89" s="132">
        <v>0</v>
      </c>
      <c r="K89" s="132">
        <v>0</v>
      </c>
      <c r="L89" s="132">
        <v>0</v>
      </c>
      <c r="M89" s="27"/>
      <c r="N89" s="13" t="s">
        <v>187</v>
      </c>
      <c r="O89" s="146">
        <f t="shared" si="75"/>
        <v>0</v>
      </c>
      <c r="P89" s="146">
        <f t="shared" si="76"/>
        <v>0</v>
      </c>
      <c r="Q89" s="146">
        <f t="shared" si="77"/>
        <v>0</v>
      </c>
      <c r="R89" s="27"/>
      <c r="S89" s="13" t="s">
        <v>187</v>
      </c>
      <c r="T89" s="132">
        <v>0</v>
      </c>
      <c r="U89" s="132">
        <v>0</v>
      </c>
      <c r="V89" s="132">
        <v>0</v>
      </c>
      <c r="W89" s="27"/>
      <c r="X89" s="13" t="s">
        <v>187</v>
      </c>
      <c r="Y89" s="146">
        <f t="shared" si="78"/>
        <v>0</v>
      </c>
      <c r="Z89" s="146">
        <f t="shared" si="79"/>
        <v>0</v>
      </c>
      <c r="AA89" s="146">
        <f t="shared" si="80"/>
        <v>0</v>
      </c>
      <c r="AB89" s="27"/>
    </row>
    <row r="90" spans="1:28" ht="11.5" x14ac:dyDescent="0.25">
      <c r="A90" s="141">
        <f t="shared" si="74"/>
        <v>0</v>
      </c>
      <c r="B90" s="141"/>
      <c r="C90" s="27"/>
      <c r="D90" s="13" t="s">
        <v>120</v>
      </c>
      <c r="E90" s="132">
        <v>0</v>
      </c>
      <c r="F90" s="132">
        <v>0</v>
      </c>
      <c r="G90" s="132">
        <v>0</v>
      </c>
      <c r="H90" s="27"/>
      <c r="I90" s="13" t="s">
        <v>120</v>
      </c>
      <c r="J90" s="132">
        <v>0</v>
      </c>
      <c r="K90" s="132">
        <v>0</v>
      </c>
      <c r="L90" s="132">
        <v>0</v>
      </c>
      <c r="M90" s="27"/>
      <c r="N90" s="13" t="s">
        <v>120</v>
      </c>
      <c r="O90" s="146">
        <f t="shared" si="75"/>
        <v>0</v>
      </c>
      <c r="P90" s="146">
        <f t="shared" si="76"/>
        <v>0</v>
      </c>
      <c r="Q90" s="146">
        <f t="shared" si="77"/>
        <v>0</v>
      </c>
      <c r="R90" s="27"/>
      <c r="S90" s="13" t="s">
        <v>120</v>
      </c>
      <c r="T90" s="132">
        <v>0</v>
      </c>
      <c r="U90" s="132">
        <v>0</v>
      </c>
      <c r="V90" s="132">
        <v>0</v>
      </c>
      <c r="W90" s="27"/>
      <c r="X90" s="13" t="s">
        <v>120</v>
      </c>
      <c r="Y90" s="146">
        <f t="shared" si="78"/>
        <v>0</v>
      </c>
      <c r="Z90" s="146">
        <f t="shared" si="79"/>
        <v>0</v>
      </c>
      <c r="AA90" s="146">
        <f t="shared" si="80"/>
        <v>0</v>
      </c>
      <c r="AB90" s="27"/>
    </row>
    <row r="91" spans="1:28" ht="11.5" x14ac:dyDescent="0.25">
      <c r="A91" s="141"/>
      <c r="B91" s="141"/>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1"/>
      <c r="B92" s="141"/>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1">
        <f t="shared" ref="A93:A108" si="81">IF(OR(E93&lt;0,F93&lt;0,G93&lt;0,O93&lt;0,P93&lt;0,Q93&lt;0,Y93&lt;0,Z93&lt;0,AA93&lt;0),1,0)</f>
        <v>0</v>
      </c>
      <c r="B93" s="141"/>
      <c r="C93" s="27"/>
      <c r="D93" s="19" t="s">
        <v>121</v>
      </c>
      <c r="E93" s="132">
        <v>0</v>
      </c>
      <c r="F93" s="132">
        <v>0</v>
      </c>
      <c r="G93" s="132">
        <v>0</v>
      </c>
      <c r="H93" s="27"/>
      <c r="I93" s="19" t="s">
        <v>121</v>
      </c>
      <c r="J93" s="132">
        <v>0</v>
      </c>
      <c r="K93" s="132">
        <v>0</v>
      </c>
      <c r="L93" s="132">
        <v>0</v>
      </c>
      <c r="M93" s="27"/>
      <c r="N93" s="19" t="s">
        <v>121</v>
      </c>
      <c r="O93" s="146">
        <f t="shared" ref="O93:O108" si="82">J93/J$17</f>
        <v>0</v>
      </c>
      <c r="P93" s="146">
        <f t="shared" ref="P93:P108" si="83">K93/K$17</f>
        <v>0</v>
      </c>
      <c r="Q93" s="146">
        <f t="shared" ref="Q93:Q108" si="84">L93/L$17</f>
        <v>0</v>
      </c>
      <c r="S93" s="19" t="s">
        <v>121</v>
      </c>
      <c r="T93" s="132">
        <v>0</v>
      </c>
      <c r="U93" s="132">
        <v>0</v>
      </c>
      <c r="V93" s="132">
        <v>0</v>
      </c>
      <c r="X93" s="19" t="s">
        <v>121</v>
      </c>
      <c r="Y93" s="146">
        <f t="shared" ref="Y93:Y108" si="85">T93/T$17</f>
        <v>0</v>
      </c>
      <c r="Z93" s="146">
        <f t="shared" ref="Z93:Z108" si="86">U93/U$17</f>
        <v>0</v>
      </c>
      <c r="AA93" s="146">
        <f t="shared" ref="AA93:AA108" si="87">V93/V$17</f>
        <v>0</v>
      </c>
    </row>
    <row r="94" spans="1:28" ht="11.5" x14ac:dyDescent="0.25">
      <c r="A94" s="141">
        <f t="shared" si="81"/>
        <v>0</v>
      </c>
      <c r="B94" s="141"/>
      <c r="C94" s="27"/>
      <c r="D94" s="19" t="s">
        <v>31</v>
      </c>
      <c r="E94" s="132">
        <v>0</v>
      </c>
      <c r="F94" s="132">
        <v>0</v>
      </c>
      <c r="G94" s="132">
        <v>0</v>
      </c>
      <c r="H94" s="27"/>
      <c r="I94" s="19" t="s">
        <v>31</v>
      </c>
      <c r="J94" s="132">
        <v>0</v>
      </c>
      <c r="K94" s="132">
        <v>0</v>
      </c>
      <c r="L94" s="132">
        <v>0</v>
      </c>
      <c r="M94" s="27"/>
      <c r="N94" s="21" t="s">
        <v>31</v>
      </c>
      <c r="O94" s="146">
        <f t="shared" si="82"/>
        <v>0</v>
      </c>
      <c r="P94" s="146">
        <f t="shared" si="83"/>
        <v>0</v>
      </c>
      <c r="Q94" s="146">
        <f t="shared" si="84"/>
        <v>0</v>
      </c>
      <c r="S94" s="19" t="s">
        <v>31</v>
      </c>
      <c r="T94" s="132">
        <v>0</v>
      </c>
      <c r="U94" s="132">
        <v>0</v>
      </c>
      <c r="V94" s="132">
        <v>0</v>
      </c>
      <c r="X94" s="21" t="s">
        <v>31</v>
      </c>
      <c r="Y94" s="146">
        <f t="shared" si="85"/>
        <v>0</v>
      </c>
      <c r="Z94" s="146">
        <f t="shared" si="86"/>
        <v>0</v>
      </c>
      <c r="AA94" s="146">
        <f t="shared" si="87"/>
        <v>0</v>
      </c>
    </row>
    <row r="95" spans="1:28" ht="11.5" x14ac:dyDescent="0.25">
      <c r="A95" s="141">
        <f t="shared" si="81"/>
        <v>0</v>
      </c>
      <c r="B95" s="141"/>
      <c r="C95" s="27"/>
      <c r="D95" s="19" t="s">
        <v>122</v>
      </c>
      <c r="E95" s="132">
        <v>0</v>
      </c>
      <c r="F95" s="132">
        <v>0</v>
      </c>
      <c r="G95" s="132">
        <v>0</v>
      </c>
      <c r="H95" s="27"/>
      <c r="I95" s="19" t="s">
        <v>122</v>
      </c>
      <c r="J95" s="132">
        <v>0</v>
      </c>
      <c r="K95" s="132">
        <v>0</v>
      </c>
      <c r="L95" s="132">
        <v>0</v>
      </c>
      <c r="M95" s="27"/>
      <c r="N95" s="19" t="s">
        <v>122</v>
      </c>
      <c r="O95" s="146">
        <f t="shared" si="82"/>
        <v>0</v>
      </c>
      <c r="P95" s="146">
        <f t="shared" si="83"/>
        <v>0</v>
      </c>
      <c r="Q95" s="146">
        <f t="shared" si="84"/>
        <v>0</v>
      </c>
      <c r="S95" s="19" t="s">
        <v>122</v>
      </c>
      <c r="T95" s="132">
        <v>0</v>
      </c>
      <c r="U95" s="132">
        <v>0</v>
      </c>
      <c r="V95" s="132">
        <v>0</v>
      </c>
      <c r="X95" s="19" t="s">
        <v>122</v>
      </c>
      <c r="Y95" s="146">
        <f t="shared" si="85"/>
        <v>0</v>
      </c>
      <c r="Z95" s="146">
        <f t="shared" si="86"/>
        <v>0</v>
      </c>
      <c r="AA95" s="146">
        <f t="shared" si="87"/>
        <v>0</v>
      </c>
    </row>
    <row r="96" spans="1:28" ht="11.5" x14ac:dyDescent="0.25">
      <c r="A96" s="141">
        <f t="shared" si="81"/>
        <v>0</v>
      </c>
      <c r="B96" s="141"/>
      <c r="C96" s="27"/>
      <c r="D96" s="19" t="s">
        <v>177</v>
      </c>
      <c r="E96" s="132">
        <v>0</v>
      </c>
      <c r="F96" s="132">
        <v>0</v>
      </c>
      <c r="G96" s="132">
        <v>0</v>
      </c>
      <c r="H96" s="27"/>
      <c r="I96" s="19" t="s">
        <v>177</v>
      </c>
      <c r="J96" s="132">
        <v>0</v>
      </c>
      <c r="K96" s="132">
        <v>0</v>
      </c>
      <c r="L96" s="132">
        <v>0</v>
      </c>
      <c r="M96" s="27"/>
      <c r="N96" s="19" t="s">
        <v>177</v>
      </c>
      <c r="O96" s="146">
        <f t="shared" si="82"/>
        <v>0</v>
      </c>
      <c r="P96" s="146">
        <f t="shared" si="83"/>
        <v>0</v>
      </c>
      <c r="Q96" s="146">
        <f t="shared" si="84"/>
        <v>0</v>
      </c>
      <c r="R96" s="27"/>
      <c r="S96" s="19" t="s">
        <v>177</v>
      </c>
      <c r="T96" s="132">
        <v>0</v>
      </c>
      <c r="U96" s="132">
        <v>0</v>
      </c>
      <c r="V96" s="132">
        <v>0</v>
      </c>
      <c r="W96" s="27"/>
      <c r="X96" s="19" t="s">
        <v>177</v>
      </c>
      <c r="Y96" s="146">
        <f t="shared" si="85"/>
        <v>0</v>
      </c>
      <c r="Z96" s="146">
        <f t="shared" si="86"/>
        <v>0</v>
      </c>
      <c r="AA96" s="146">
        <f t="shared" si="87"/>
        <v>0</v>
      </c>
      <c r="AB96" s="27"/>
    </row>
    <row r="97" spans="1:28" ht="11.5" x14ac:dyDescent="0.25">
      <c r="A97" s="141">
        <f t="shared" si="81"/>
        <v>0</v>
      </c>
      <c r="B97" s="141"/>
      <c r="C97" s="27"/>
      <c r="D97" s="21" t="s">
        <v>128</v>
      </c>
      <c r="E97" s="132">
        <v>0</v>
      </c>
      <c r="F97" s="132">
        <v>0</v>
      </c>
      <c r="G97" s="132">
        <v>0</v>
      </c>
      <c r="H97" s="27"/>
      <c r="I97" s="21" t="s">
        <v>128</v>
      </c>
      <c r="J97" s="132">
        <v>0</v>
      </c>
      <c r="K97" s="132">
        <v>0</v>
      </c>
      <c r="L97" s="132">
        <v>0</v>
      </c>
      <c r="M97" s="27"/>
      <c r="N97" s="21" t="s">
        <v>128</v>
      </c>
      <c r="O97" s="146">
        <f t="shared" si="82"/>
        <v>0</v>
      </c>
      <c r="P97" s="146">
        <f t="shared" si="83"/>
        <v>0</v>
      </c>
      <c r="Q97" s="146">
        <f t="shared" si="84"/>
        <v>0</v>
      </c>
      <c r="S97" s="21" t="s">
        <v>128</v>
      </c>
      <c r="T97" s="132">
        <v>0</v>
      </c>
      <c r="U97" s="132">
        <v>0</v>
      </c>
      <c r="V97" s="132">
        <v>0</v>
      </c>
      <c r="X97" s="21" t="s">
        <v>128</v>
      </c>
      <c r="Y97" s="146">
        <f t="shared" si="85"/>
        <v>0</v>
      </c>
      <c r="Z97" s="146">
        <f t="shared" si="86"/>
        <v>0</v>
      </c>
      <c r="AA97" s="146">
        <f t="shared" si="87"/>
        <v>0</v>
      </c>
    </row>
    <row r="98" spans="1:28" ht="11.5" x14ac:dyDescent="0.25">
      <c r="A98" s="141">
        <f t="shared" si="81"/>
        <v>0</v>
      </c>
      <c r="B98" s="141"/>
      <c r="C98" s="27"/>
      <c r="D98" s="19" t="s">
        <v>123</v>
      </c>
      <c r="E98" s="132">
        <v>0</v>
      </c>
      <c r="F98" s="132">
        <v>0</v>
      </c>
      <c r="G98" s="132">
        <v>0</v>
      </c>
      <c r="H98" s="27"/>
      <c r="I98" s="19" t="s">
        <v>123</v>
      </c>
      <c r="J98" s="132">
        <v>0</v>
      </c>
      <c r="K98" s="132">
        <v>0</v>
      </c>
      <c r="L98" s="132">
        <v>0</v>
      </c>
      <c r="M98" s="27"/>
      <c r="N98" s="19" t="s">
        <v>123</v>
      </c>
      <c r="O98" s="146">
        <f t="shared" si="82"/>
        <v>0</v>
      </c>
      <c r="P98" s="146">
        <f t="shared" si="83"/>
        <v>0</v>
      </c>
      <c r="Q98" s="146">
        <f t="shared" si="84"/>
        <v>0</v>
      </c>
      <c r="R98" s="27"/>
      <c r="S98" s="19" t="s">
        <v>123</v>
      </c>
      <c r="T98" s="132">
        <v>0</v>
      </c>
      <c r="U98" s="132">
        <v>0</v>
      </c>
      <c r="V98" s="132">
        <v>0</v>
      </c>
      <c r="W98" s="27"/>
      <c r="X98" s="19" t="s">
        <v>123</v>
      </c>
      <c r="Y98" s="146">
        <f t="shared" si="85"/>
        <v>0</v>
      </c>
      <c r="Z98" s="146">
        <f t="shared" si="86"/>
        <v>0</v>
      </c>
      <c r="AA98" s="146">
        <f t="shared" si="87"/>
        <v>0</v>
      </c>
      <c r="AB98" s="27"/>
    </row>
    <row r="99" spans="1:28" ht="11.5" x14ac:dyDescent="0.25">
      <c r="A99" s="141">
        <f t="shared" si="81"/>
        <v>0</v>
      </c>
      <c r="B99" s="141"/>
      <c r="C99" s="27"/>
      <c r="D99" s="19" t="s">
        <v>178</v>
      </c>
      <c r="E99" s="132">
        <v>0</v>
      </c>
      <c r="F99" s="132">
        <v>0</v>
      </c>
      <c r="G99" s="132">
        <v>0</v>
      </c>
      <c r="H99" s="27"/>
      <c r="I99" s="19" t="s">
        <v>178</v>
      </c>
      <c r="J99" s="132">
        <v>0</v>
      </c>
      <c r="K99" s="132">
        <v>0</v>
      </c>
      <c r="L99" s="132">
        <v>0</v>
      </c>
      <c r="M99" s="27"/>
      <c r="N99" s="19" t="s">
        <v>178</v>
      </c>
      <c r="O99" s="146">
        <f t="shared" si="82"/>
        <v>0</v>
      </c>
      <c r="P99" s="146">
        <f t="shared" si="83"/>
        <v>0</v>
      </c>
      <c r="Q99" s="146">
        <f t="shared" si="84"/>
        <v>0</v>
      </c>
      <c r="R99" s="27"/>
      <c r="S99" s="19" t="s">
        <v>178</v>
      </c>
      <c r="T99" s="132">
        <v>0</v>
      </c>
      <c r="U99" s="132">
        <v>0</v>
      </c>
      <c r="V99" s="132">
        <v>0</v>
      </c>
      <c r="W99" s="27"/>
      <c r="X99" s="19" t="s">
        <v>178</v>
      </c>
      <c r="Y99" s="146">
        <f t="shared" si="85"/>
        <v>0</v>
      </c>
      <c r="Z99" s="146">
        <f t="shared" si="86"/>
        <v>0</v>
      </c>
      <c r="AA99" s="146">
        <f t="shared" si="87"/>
        <v>0</v>
      </c>
      <c r="AB99" s="27"/>
    </row>
    <row r="100" spans="1:28" ht="11.5" x14ac:dyDescent="0.25">
      <c r="A100" s="141">
        <f t="shared" si="81"/>
        <v>0</v>
      </c>
      <c r="B100" s="141"/>
      <c r="C100" s="27"/>
      <c r="D100" s="19" t="s">
        <v>137</v>
      </c>
      <c r="E100" s="132">
        <v>0</v>
      </c>
      <c r="F100" s="132">
        <v>0</v>
      </c>
      <c r="G100" s="132">
        <v>0</v>
      </c>
      <c r="H100" s="27"/>
      <c r="I100" s="19" t="s">
        <v>137</v>
      </c>
      <c r="J100" s="132">
        <v>0</v>
      </c>
      <c r="K100" s="132">
        <v>0</v>
      </c>
      <c r="L100" s="132">
        <v>0</v>
      </c>
      <c r="M100" s="27"/>
      <c r="N100" s="19" t="s">
        <v>137</v>
      </c>
      <c r="O100" s="146">
        <f t="shared" si="82"/>
        <v>0</v>
      </c>
      <c r="P100" s="146">
        <f t="shared" si="83"/>
        <v>0</v>
      </c>
      <c r="Q100" s="146">
        <f t="shared" si="84"/>
        <v>0</v>
      </c>
      <c r="R100" s="27"/>
      <c r="S100" s="19" t="s">
        <v>137</v>
      </c>
      <c r="T100" s="132">
        <v>0</v>
      </c>
      <c r="U100" s="132">
        <v>0</v>
      </c>
      <c r="V100" s="132">
        <v>0</v>
      </c>
      <c r="W100" s="27"/>
      <c r="X100" s="19" t="s">
        <v>137</v>
      </c>
      <c r="Y100" s="146">
        <f t="shared" si="85"/>
        <v>0</v>
      </c>
      <c r="Z100" s="146">
        <f t="shared" si="86"/>
        <v>0</v>
      </c>
      <c r="AA100" s="146">
        <f t="shared" si="87"/>
        <v>0</v>
      </c>
      <c r="AB100" s="27"/>
    </row>
    <row r="101" spans="1:28" ht="11.5" x14ac:dyDescent="0.25">
      <c r="A101" s="141">
        <f t="shared" si="81"/>
        <v>0</v>
      </c>
      <c r="B101" s="141"/>
      <c r="C101" s="27"/>
      <c r="D101" s="21" t="s">
        <v>142</v>
      </c>
      <c r="E101" s="132">
        <v>0</v>
      </c>
      <c r="F101" s="132">
        <v>0</v>
      </c>
      <c r="G101" s="132">
        <v>0</v>
      </c>
      <c r="H101" s="27"/>
      <c r="I101" s="21" t="s">
        <v>142</v>
      </c>
      <c r="J101" s="132">
        <v>0</v>
      </c>
      <c r="K101" s="132">
        <v>0</v>
      </c>
      <c r="L101" s="132">
        <v>0</v>
      </c>
      <c r="M101" s="27"/>
      <c r="N101" s="21" t="s">
        <v>142</v>
      </c>
      <c r="O101" s="146">
        <f t="shared" si="82"/>
        <v>0</v>
      </c>
      <c r="P101" s="146">
        <f t="shared" si="83"/>
        <v>0</v>
      </c>
      <c r="Q101" s="146">
        <f t="shared" si="84"/>
        <v>0</v>
      </c>
      <c r="R101" s="27"/>
      <c r="S101" s="21" t="s">
        <v>142</v>
      </c>
      <c r="T101" s="132">
        <v>0</v>
      </c>
      <c r="U101" s="132">
        <v>0</v>
      </c>
      <c r="V101" s="132">
        <v>0</v>
      </c>
      <c r="W101" s="27"/>
      <c r="X101" s="21" t="s">
        <v>142</v>
      </c>
      <c r="Y101" s="146">
        <f t="shared" si="85"/>
        <v>0</v>
      </c>
      <c r="Z101" s="146">
        <f t="shared" si="86"/>
        <v>0</v>
      </c>
      <c r="AA101" s="146">
        <f t="shared" si="87"/>
        <v>0</v>
      </c>
      <c r="AB101" s="27"/>
    </row>
    <row r="102" spans="1:28" ht="11.5" x14ac:dyDescent="0.25">
      <c r="A102" s="141">
        <f t="shared" si="81"/>
        <v>0</v>
      </c>
      <c r="B102" s="141"/>
      <c r="C102" s="66"/>
      <c r="D102" s="65" t="s">
        <v>138</v>
      </c>
      <c r="E102" s="132">
        <v>0</v>
      </c>
      <c r="F102" s="132">
        <v>0</v>
      </c>
      <c r="G102" s="132">
        <v>0</v>
      </c>
      <c r="H102" s="27"/>
      <c r="I102" s="65" t="s">
        <v>138</v>
      </c>
      <c r="J102" s="132">
        <v>0</v>
      </c>
      <c r="K102" s="132">
        <v>0</v>
      </c>
      <c r="L102" s="132">
        <v>0</v>
      </c>
      <c r="M102" s="27"/>
      <c r="N102" s="65" t="s">
        <v>138</v>
      </c>
      <c r="O102" s="146">
        <f t="shared" si="82"/>
        <v>0</v>
      </c>
      <c r="P102" s="146">
        <f t="shared" si="83"/>
        <v>0</v>
      </c>
      <c r="Q102" s="146">
        <f t="shared" si="84"/>
        <v>0</v>
      </c>
      <c r="R102" s="66"/>
      <c r="S102" s="65" t="s">
        <v>138</v>
      </c>
      <c r="T102" s="132">
        <v>0</v>
      </c>
      <c r="U102" s="132">
        <v>0</v>
      </c>
      <c r="V102" s="132">
        <v>0</v>
      </c>
      <c r="W102" s="66"/>
      <c r="X102" s="65" t="s">
        <v>138</v>
      </c>
      <c r="Y102" s="146">
        <f t="shared" si="85"/>
        <v>0</v>
      </c>
      <c r="Z102" s="146">
        <f t="shared" si="86"/>
        <v>0</v>
      </c>
      <c r="AA102" s="146">
        <f t="shared" si="87"/>
        <v>0</v>
      </c>
      <c r="AB102" s="66"/>
    </row>
    <row r="103" spans="1:28" ht="11.5" x14ac:dyDescent="0.25">
      <c r="A103" s="141">
        <f t="shared" si="81"/>
        <v>0</v>
      </c>
      <c r="B103" s="141"/>
      <c r="C103" s="27"/>
      <c r="D103" s="19" t="s">
        <v>112</v>
      </c>
      <c r="E103" s="132">
        <v>0</v>
      </c>
      <c r="F103" s="132">
        <v>0</v>
      </c>
      <c r="G103" s="132">
        <v>0</v>
      </c>
      <c r="H103" s="27"/>
      <c r="I103" s="19" t="s">
        <v>112</v>
      </c>
      <c r="J103" s="132">
        <v>0</v>
      </c>
      <c r="K103" s="132">
        <v>0</v>
      </c>
      <c r="L103" s="132">
        <v>0</v>
      </c>
      <c r="M103" s="27"/>
      <c r="N103" s="19" t="s">
        <v>112</v>
      </c>
      <c r="O103" s="146">
        <f t="shared" si="82"/>
        <v>0</v>
      </c>
      <c r="P103" s="146">
        <f t="shared" si="83"/>
        <v>0</v>
      </c>
      <c r="Q103" s="146">
        <f t="shared" si="84"/>
        <v>0</v>
      </c>
      <c r="R103" s="27"/>
      <c r="S103" s="19" t="s">
        <v>112</v>
      </c>
      <c r="T103" s="132">
        <v>0</v>
      </c>
      <c r="U103" s="132">
        <v>0</v>
      </c>
      <c r="V103" s="132">
        <v>0</v>
      </c>
      <c r="W103" s="27"/>
      <c r="X103" s="19" t="s">
        <v>112</v>
      </c>
      <c r="Y103" s="146">
        <f t="shared" si="85"/>
        <v>0</v>
      </c>
      <c r="Z103" s="146">
        <f t="shared" si="86"/>
        <v>0</v>
      </c>
      <c r="AA103" s="146">
        <f t="shared" si="87"/>
        <v>0</v>
      </c>
      <c r="AB103" s="27"/>
    </row>
    <row r="104" spans="1:28" s="27" customFormat="1" ht="11.5" x14ac:dyDescent="0.25">
      <c r="A104" s="141">
        <f t="shared" si="81"/>
        <v>0</v>
      </c>
      <c r="B104" s="141"/>
      <c r="D104" s="19" t="s">
        <v>338</v>
      </c>
      <c r="E104" s="132">
        <v>0</v>
      </c>
      <c r="F104" s="132">
        <v>0</v>
      </c>
      <c r="G104" s="132">
        <v>0</v>
      </c>
      <c r="I104" s="19" t="s">
        <v>338</v>
      </c>
      <c r="J104" s="132">
        <v>0</v>
      </c>
      <c r="K104" s="132">
        <v>0</v>
      </c>
      <c r="L104" s="132">
        <v>0</v>
      </c>
      <c r="N104" s="19" t="s">
        <v>338</v>
      </c>
      <c r="O104" s="146">
        <f t="shared" ref="O104" si="88">J104/J$17</f>
        <v>0</v>
      </c>
      <c r="P104" s="146">
        <f t="shared" ref="P104" si="89">K104/K$17</f>
        <v>0</v>
      </c>
      <c r="Q104" s="146">
        <f t="shared" ref="Q104" si="90">L104/L$17</f>
        <v>0</v>
      </c>
      <c r="S104" s="19" t="s">
        <v>338</v>
      </c>
      <c r="T104" s="132">
        <v>0</v>
      </c>
      <c r="U104" s="132">
        <v>0</v>
      </c>
      <c r="V104" s="132">
        <v>0</v>
      </c>
      <c r="X104" s="19" t="s">
        <v>338</v>
      </c>
      <c r="Y104" s="146">
        <f t="shared" ref="Y104" si="91">T104/T$17</f>
        <v>0</v>
      </c>
      <c r="Z104" s="146">
        <f t="shared" ref="Z104" si="92">U104/U$17</f>
        <v>0</v>
      </c>
      <c r="AA104" s="146">
        <f t="shared" ref="AA104" si="93">V104/V$17</f>
        <v>0</v>
      </c>
    </row>
    <row r="105" spans="1:28" ht="11.5" x14ac:dyDescent="0.25">
      <c r="A105" s="141">
        <f t="shared" si="81"/>
        <v>0</v>
      </c>
      <c r="B105" s="141"/>
      <c r="C105" s="27"/>
      <c r="D105" s="19" t="s">
        <v>34</v>
      </c>
      <c r="E105" s="132">
        <v>0</v>
      </c>
      <c r="F105" s="132">
        <v>0</v>
      </c>
      <c r="G105" s="132">
        <v>0</v>
      </c>
      <c r="H105" s="27"/>
      <c r="I105" s="19" t="s">
        <v>34</v>
      </c>
      <c r="J105" s="132">
        <v>0</v>
      </c>
      <c r="K105" s="132">
        <v>0</v>
      </c>
      <c r="L105" s="132">
        <v>0</v>
      </c>
      <c r="M105" s="27"/>
      <c r="N105" s="19" t="s">
        <v>34</v>
      </c>
      <c r="O105" s="146">
        <f t="shared" si="82"/>
        <v>0</v>
      </c>
      <c r="P105" s="146">
        <f t="shared" si="83"/>
        <v>0</v>
      </c>
      <c r="Q105" s="146">
        <f t="shared" si="84"/>
        <v>0</v>
      </c>
      <c r="R105" s="27"/>
      <c r="S105" s="19" t="s">
        <v>34</v>
      </c>
      <c r="T105" s="132">
        <v>0</v>
      </c>
      <c r="U105" s="132">
        <v>0</v>
      </c>
      <c r="V105" s="132">
        <v>0</v>
      </c>
      <c r="W105" s="27"/>
      <c r="X105" s="19" t="s">
        <v>34</v>
      </c>
      <c r="Y105" s="146">
        <f t="shared" si="85"/>
        <v>0</v>
      </c>
      <c r="Z105" s="146">
        <f t="shared" si="86"/>
        <v>0</v>
      </c>
      <c r="AA105" s="146">
        <f t="shared" si="87"/>
        <v>0</v>
      </c>
      <c r="AB105" s="27"/>
    </row>
    <row r="106" spans="1:28" ht="11.5" x14ac:dyDescent="0.25">
      <c r="A106" s="141">
        <f t="shared" si="81"/>
        <v>0</v>
      </c>
      <c r="B106" s="141"/>
      <c r="C106" s="27"/>
      <c r="D106" s="19" t="s">
        <v>33</v>
      </c>
      <c r="E106" s="132">
        <v>0</v>
      </c>
      <c r="F106" s="132">
        <v>0</v>
      </c>
      <c r="G106" s="132">
        <v>0</v>
      </c>
      <c r="H106" s="27"/>
      <c r="I106" s="19" t="s">
        <v>33</v>
      </c>
      <c r="J106" s="132">
        <v>0</v>
      </c>
      <c r="K106" s="132">
        <v>0</v>
      </c>
      <c r="L106" s="132">
        <v>0</v>
      </c>
      <c r="M106" s="27"/>
      <c r="N106" s="19" t="s">
        <v>33</v>
      </c>
      <c r="O106" s="146">
        <f t="shared" si="82"/>
        <v>0</v>
      </c>
      <c r="P106" s="146">
        <f t="shared" si="83"/>
        <v>0</v>
      </c>
      <c r="Q106" s="146">
        <f t="shared" si="84"/>
        <v>0</v>
      </c>
      <c r="R106" s="27"/>
      <c r="S106" s="19" t="s">
        <v>33</v>
      </c>
      <c r="T106" s="132">
        <v>0</v>
      </c>
      <c r="U106" s="132">
        <v>0</v>
      </c>
      <c r="V106" s="132">
        <v>0</v>
      </c>
      <c r="W106" s="27"/>
      <c r="X106" s="19" t="s">
        <v>33</v>
      </c>
      <c r="Y106" s="146">
        <f t="shared" si="85"/>
        <v>0</v>
      </c>
      <c r="Z106" s="146">
        <f t="shared" si="86"/>
        <v>0</v>
      </c>
      <c r="AA106" s="146">
        <f t="shared" si="87"/>
        <v>0</v>
      </c>
      <c r="AB106" s="27"/>
    </row>
    <row r="107" spans="1:28" ht="11.5" x14ac:dyDescent="0.25">
      <c r="A107" s="141">
        <f t="shared" si="81"/>
        <v>0</v>
      </c>
      <c r="B107" s="141"/>
      <c r="C107" s="27"/>
      <c r="D107" s="19" t="s">
        <v>124</v>
      </c>
      <c r="E107" s="132">
        <v>0</v>
      </c>
      <c r="F107" s="132">
        <v>0</v>
      </c>
      <c r="G107" s="132">
        <v>0</v>
      </c>
      <c r="H107" s="27"/>
      <c r="I107" s="19" t="s">
        <v>124</v>
      </c>
      <c r="J107" s="132">
        <v>0</v>
      </c>
      <c r="K107" s="132">
        <v>0</v>
      </c>
      <c r="L107" s="132">
        <v>0</v>
      </c>
      <c r="M107" s="27"/>
      <c r="N107" s="19" t="s">
        <v>124</v>
      </c>
      <c r="O107" s="146">
        <f t="shared" si="82"/>
        <v>0</v>
      </c>
      <c r="P107" s="146">
        <f t="shared" si="83"/>
        <v>0</v>
      </c>
      <c r="Q107" s="146">
        <f t="shared" si="84"/>
        <v>0</v>
      </c>
      <c r="R107" s="27"/>
      <c r="S107" s="19" t="s">
        <v>124</v>
      </c>
      <c r="T107" s="132">
        <v>0</v>
      </c>
      <c r="U107" s="132">
        <v>0</v>
      </c>
      <c r="V107" s="132">
        <v>0</v>
      </c>
      <c r="W107" s="27"/>
      <c r="X107" s="19" t="s">
        <v>124</v>
      </c>
      <c r="Y107" s="146">
        <f t="shared" si="85"/>
        <v>0</v>
      </c>
      <c r="Z107" s="146">
        <f t="shared" si="86"/>
        <v>0</v>
      </c>
      <c r="AA107" s="146">
        <f t="shared" si="87"/>
        <v>0</v>
      </c>
      <c r="AB107" s="27"/>
    </row>
    <row r="108" spans="1:28" ht="11.5" x14ac:dyDescent="0.25">
      <c r="A108" s="141">
        <f t="shared" si="81"/>
        <v>0</v>
      </c>
      <c r="B108" s="141"/>
      <c r="C108" s="27"/>
      <c r="D108" s="19" t="s">
        <v>125</v>
      </c>
      <c r="E108" s="132">
        <v>0</v>
      </c>
      <c r="F108" s="132">
        <v>0</v>
      </c>
      <c r="G108" s="132">
        <v>0</v>
      </c>
      <c r="H108" s="27"/>
      <c r="I108" s="19" t="s">
        <v>125</v>
      </c>
      <c r="J108" s="132">
        <v>0</v>
      </c>
      <c r="K108" s="132">
        <v>0</v>
      </c>
      <c r="L108" s="132">
        <v>0</v>
      </c>
      <c r="M108" s="27"/>
      <c r="N108" s="19" t="s">
        <v>125</v>
      </c>
      <c r="O108" s="146">
        <f t="shared" si="82"/>
        <v>0</v>
      </c>
      <c r="P108" s="146">
        <f t="shared" si="83"/>
        <v>0</v>
      </c>
      <c r="Q108" s="146">
        <f t="shared" si="84"/>
        <v>0</v>
      </c>
      <c r="R108" s="27"/>
      <c r="S108" s="19" t="s">
        <v>125</v>
      </c>
      <c r="T108" s="132">
        <v>0</v>
      </c>
      <c r="U108" s="132">
        <v>0</v>
      </c>
      <c r="V108" s="132">
        <v>0</v>
      </c>
      <c r="W108" s="27"/>
      <c r="X108" s="19" t="s">
        <v>125</v>
      </c>
      <c r="Y108" s="146">
        <f t="shared" si="85"/>
        <v>0</v>
      </c>
      <c r="Z108" s="146">
        <f t="shared" si="86"/>
        <v>0</v>
      </c>
      <c r="AA108" s="146">
        <f t="shared" si="87"/>
        <v>0</v>
      </c>
      <c r="AB108" s="27"/>
    </row>
    <row r="109" spans="1:28" ht="11.5" x14ac:dyDescent="0.25">
      <c r="A109" s="141"/>
      <c r="B109" s="141"/>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1"/>
      <c r="B110" s="141"/>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1"/>
      <c r="B111" s="141"/>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1"/>
      <c r="B112" s="141"/>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1"/>
      <c r="B113" s="141"/>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1"/>
      <c r="B114" s="141"/>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1">
        <f t="shared" ref="A115:A128" si="94">IF(OR(E115&lt;0,F115&lt;0,G115&lt;0,O115&lt;0,P115&lt;0,Q115&lt;0,Y115&lt;0,Z115&lt;0,AA115&lt;0),1,0)</f>
        <v>0</v>
      </c>
      <c r="B115" s="141"/>
      <c r="C115" s="27"/>
      <c r="D115" s="19" t="s">
        <v>128</v>
      </c>
      <c r="E115" s="132">
        <v>0</v>
      </c>
      <c r="F115" s="132">
        <v>0</v>
      </c>
      <c r="G115" s="132">
        <v>0</v>
      </c>
      <c r="H115" s="212"/>
      <c r="I115" s="19" t="s">
        <v>128</v>
      </c>
      <c r="J115" s="132">
        <v>0</v>
      </c>
      <c r="K115" s="132">
        <v>0</v>
      </c>
      <c r="L115" s="132">
        <v>0</v>
      </c>
      <c r="M115" s="212"/>
      <c r="N115" s="19" t="s">
        <v>128</v>
      </c>
      <c r="O115" s="146">
        <f t="shared" ref="O115:O128" si="95">J115/J$17</f>
        <v>0</v>
      </c>
      <c r="P115" s="146">
        <f t="shared" ref="P115:P128" si="96">K115/K$17</f>
        <v>0</v>
      </c>
      <c r="Q115" s="146">
        <f t="shared" ref="Q115:Q128" si="97">L115/L$17</f>
        <v>0</v>
      </c>
      <c r="R115" s="27"/>
      <c r="S115" s="19" t="s">
        <v>128</v>
      </c>
      <c r="T115" s="132">
        <v>0</v>
      </c>
      <c r="U115" s="132">
        <v>0</v>
      </c>
      <c r="V115" s="132">
        <v>0</v>
      </c>
      <c r="W115" s="27"/>
      <c r="X115" s="19" t="s">
        <v>128</v>
      </c>
      <c r="Y115" s="146">
        <f t="shared" ref="Y115:Y128" si="98">T115/T$17</f>
        <v>0</v>
      </c>
      <c r="Z115" s="146">
        <f t="shared" ref="Z115:Z128" si="99">U115/U$17</f>
        <v>0</v>
      </c>
      <c r="AA115" s="146">
        <f t="shared" ref="AA115:AA128" si="100">V115/V$17</f>
        <v>0</v>
      </c>
      <c r="AB115" s="27"/>
    </row>
    <row r="116" spans="1:28" ht="11.5" x14ac:dyDescent="0.25">
      <c r="A116" s="141">
        <f t="shared" si="94"/>
        <v>0</v>
      </c>
      <c r="B116" s="141"/>
      <c r="C116" s="27"/>
      <c r="D116" s="64" t="s">
        <v>130</v>
      </c>
      <c r="E116" s="132">
        <v>0</v>
      </c>
      <c r="F116" s="132">
        <v>0</v>
      </c>
      <c r="G116" s="132">
        <v>0</v>
      </c>
      <c r="H116" s="212"/>
      <c r="I116" s="64" t="s">
        <v>130</v>
      </c>
      <c r="J116" s="132">
        <v>0</v>
      </c>
      <c r="K116" s="132">
        <v>0</v>
      </c>
      <c r="L116" s="132">
        <v>0</v>
      </c>
      <c r="M116" s="212"/>
      <c r="N116" s="64" t="s">
        <v>130</v>
      </c>
      <c r="O116" s="146">
        <f t="shared" si="95"/>
        <v>0</v>
      </c>
      <c r="P116" s="146">
        <f t="shared" si="96"/>
        <v>0</v>
      </c>
      <c r="Q116" s="146">
        <f t="shared" si="97"/>
        <v>0</v>
      </c>
      <c r="R116" s="27"/>
      <c r="S116" s="64" t="s">
        <v>130</v>
      </c>
      <c r="T116" s="132">
        <v>0</v>
      </c>
      <c r="U116" s="132">
        <v>0</v>
      </c>
      <c r="V116" s="132">
        <v>0</v>
      </c>
      <c r="W116" s="27"/>
      <c r="X116" s="64" t="s">
        <v>130</v>
      </c>
      <c r="Y116" s="146">
        <f t="shared" si="98"/>
        <v>0</v>
      </c>
      <c r="Z116" s="146">
        <f t="shared" si="99"/>
        <v>0</v>
      </c>
      <c r="AA116" s="146">
        <f t="shared" si="100"/>
        <v>0</v>
      </c>
      <c r="AB116" s="27"/>
    </row>
    <row r="117" spans="1:28" ht="11.5" x14ac:dyDescent="0.25">
      <c r="A117" s="141">
        <f t="shared" si="94"/>
        <v>0</v>
      </c>
      <c r="B117" s="141"/>
      <c r="C117" s="27"/>
      <c r="D117" s="21" t="s">
        <v>142</v>
      </c>
      <c r="E117" s="132">
        <v>0</v>
      </c>
      <c r="F117" s="132">
        <v>0</v>
      </c>
      <c r="G117" s="132">
        <v>0</v>
      </c>
      <c r="H117" s="212"/>
      <c r="I117" s="21" t="s">
        <v>142</v>
      </c>
      <c r="J117" s="132">
        <v>0</v>
      </c>
      <c r="K117" s="132">
        <v>0</v>
      </c>
      <c r="L117" s="132">
        <v>0</v>
      </c>
      <c r="M117" s="212"/>
      <c r="N117" s="21" t="s">
        <v>142</v>
      </c>
      <c r="O117" s="146">
        <f t="shared" si="95"/>
        <v>0</v>
      </c>
      <c r="P117" s="146">
        <f t="shared" si="96"/>
        <v>0</v>
      </c>
      <c r="Q117" s="146">
        <f t="shared" si="97"/>
        <v>0</v>
      </c>
      <c r="R117" s="27"/>
      <c r="S117" s="21" t="s">
        <v>142</v>
      </c>
      <c r="T117" s="132">
        <v>0</v>
      </c>
      <c r="U117" s="132">
        <v>0</v>
      </c>
      <c r="V117" s="132">
        <v>0</v>
      </c>
      <c r="W117" s="27"/>
      <c r="X117" s="21" t="s">
        <v>142</v>
      </c>
      <c r="Y117" s="146">
        <f t="shared" si="98"/>
        <v>0</v>
      </c>
      <c r="Z117" s="146">
        <f t="shared" si="99"/>
        <v>0</v>
      </c>
      <c r="AA117" s="146">
        <f t="shared" si="100"/>
        <v>0</v>
      </c>
      <c r="AB117" s="27"/>
    </row>
    <row r="118" spans="1:28" ht="11.5" x14ac:dyDescent="0.25">
      <c r="A118" s="141">
        <f t="shared" si="94"/>
        <v>0</v>
      </c>
      <c r="B118" s="141"/>
      <c r="C118" s="27"/>
      <c r="D118" s="13" t="s">
        <v>138</v>
      </c>
      <c r="E118" s="132">
        <v>0</v>
      </c>
      <c r="F118" s="132">
        <v>0</v>
      </c>
      <c r="G118" s="132">
        <v>0</v>
      </c>
      <c r="H118" s="212"/>
      <c r="I118" s="13" t="s">
        <v>138</v>
      </c>
      <c r="J118" s="132">
        <v>0</v>
      </c>
      <c r="K118" s="132">
        <v>0</v>
      </c>
      <c r="L118" s="132">
        <v>0</v>
      </c>
      <c r="M118" s="212"/>
      <c r="N118" s="13" t="s">
        <v>138</v>
      </c>
      <c r="O118" s="146">
        <f t="shared" si="95"/>
        <v>0</v>
      </c>
      <c r="P118" s="146">
        <f t="shared" si="96"/>
        <v>0</v>
      </c>
      <c r="Q118" s="146">
        <f t="shared" si="97"/>
        <v>0</v>
      </c>
      <c r="R118" s="27"/>
      <c r="S118" s="13" t="s">
        <v>138</v>
      </c>
      <c r="T118" s="132">
        <v>0</v>
      </c>
      <c r="U118" s="132">
        <v>0</v>
      </c>
      <c r="V118" s="132">
        <v>0</v>
      </c>
      <c r="W118" s="27"/>
      <c r="X118" s="13" t="s">
        <v>138</v>
      </c>
      <c r="Y118" s="146">
        <f t="shared" si="98"/>
        <v>0</v>
      </c>
      <c r="Z118" s="146">
        <f t="shared" si="99"/>
        <v>0</v>
      </c>
      <c r="AA118" s="146">
        <f t="shared" si="100"/>
        <v>0</v>
      </c>
      <c r="AB118" s="27"/>
    </row>
    <row r="119" spans="1:28" ht="11.5" x14ac:dyDescent="0.25">
      <c r="A119" s="141">
        <f t="shared" si="94"/>
        <v>0</v>
      </c>
      <c r="B119" s="141"/>
      <c r="C119" s="27"/>
      <c r="D119" s="13" t="s">
        <v>37</v>
      </c>
      <c r="E119" s="132">
        <v>0</v>
      </c>
      <c r="F119" s="132">
        <v>0</v>
      </c>
      <c r="G119" s="132">
        <v>0</v>
      </c>
      <c r="I119" s="13" t="s">
        <v>37</v>
      </c>
      <c r="J119" s="132">
        <v>0</v>
      </c>
      <c r="K119" s="132">
        <v>0</v>
      </c>
      <c r="L119" s="132">
        <v>0</v>
      </c>
      <c r="M119" s="27"/>
      <c r="N119" s="13" t="s">
        <v>37</v>
      </c>
      <c r="O119" s="146">
        <f t="shared" si="95"/>
        <v>0</v>
      </c>
      <c r="P119" s="146">
        <f t="shared" si="96"/>
        <v>0</v>
      </c>
      <c r="Q119" s="146">
        <f t="shared" si="97"/>
        <v>0</v>
      </c>
      <c r="S119" s="13" t="s">
        <v>37</v>
      </c>
      <c r="T119" s="132">
        <v>0</v>
      </c>
      <c r="U119" s="132">
        <v>0</v>
      </c>
      <c r="V119" s="132">
        <v>0</v>
      </c>
      <c r="X119" s="13" t="s">
        <v>37</v>
      </c>
      <c r="Y119" s="146">
        <f t="shared" si="98"/>
        <v>0</v>
      </c>
      <c r="Z119" s="146">
        <f t="shared" si="99"/>
        <v>0</v>
      </c>
      <c r="AA119" s="146">
        <f t="shared" si="100"/>
        <v>0</v>
      </c>
    </row>
    <row r="120" spans="1:28" ht="11.5" x14ac:dyDescent="0.25">
      <c r="A120" s="141">
        <f t="shared" si="94"/>
        <v>0</v>
      </c>
      <c r="B120" s="141"/>
      <c r="C120" s="27"/>
      <c r="D120" s="13" t="s">
        <v>126</v>
      </c>
      <c r="E120" s="132">
        <v>0</v>
      </c>
      <c r="F120" s="132">
        <v>0</v>
      </c>
      <c r="G120" s="132">
        <v>0</v>
      </c>
      <c r="H120" s="27"/>
      <c r="I120" s="13" t="s">
        <v>126</v>
      </c>
      <c r="J120" s="132">
        <v>0</v>
      </c>
      <c r="K120" s="132">
        <v>0</v>
      </c>
      <c r="L120" s="132">
        <v>0</v>
      </c>
      <c r="M120" s="27"/>
      <c r="N120" s="13" t="s">
        <v>126</v>
      </c>
      <c r="O120" s="146">
        <f t="shared" si="95"/>
        <v>0</v>
      </c>
      <c r="P120" s="146">
        <f t="shared" si="96"/>
        <v>0</v>
      </c>
      <c r="Q120" s="146">
        <f t="shared" si="97"/>
        <v>0</v>
      </c>
      <c r="R120" s="27"/>
      <c r="S120" s="13" t="s">
        <v>126</v>
      </c>
      <c r="T120" s="132">
        <v>0</v>
      </c>
      <c r="U120" s="132">
        <v>0</v>
      </c>
      <c r="V120" s="132">
        <v>0</v>
      </c>
      <c r="W120" s="27"/>
      <c r="X120" s="13" t="s">
        <v>126</v>
      </c>
      <c r="Y120" s="146">
        <f t="shared" si="98"/>
        <v>0</v>
      </c>
      <c r="Z120" s="146">
        <f t="shared" si="99"/>
        <v>0</v>
      </c>
      <c r="AA120" s="146">
        <f t="shared" si="100"/>
        <v>0</v>
      </c>
      <c r="AB120" s="27"/>
    </row>
    <row r="121" spans="1:28" ht="11.5" x14ac:dyDescent="0.25">
      <c r="A121" s="141">
        <f t="shared" si="94"/>
        <v>0</v>
      </c>
      <c r="B121" s="141"/>
      <c r="C121" s="27"/>
      <c r="D121" s="13" t="s">
        <v>33</v>
      </c>
      <c r="E121" s="132">
        <v>0</v>
      </c>
      <c r="F121" s="132">
        <v>0</v>
      </c>
      <c r="G121" s="132">
        <v>0</v>
      </c>
      <c r="H121" s="27"/>
      <c r="I121" s="13" t="s">
        <v>33</v>
      </c>
      <c r="J121" s="132">
        <v>0</v>
      </c>
      <c r="K121" s="132">
        <v>0</v>
      </c>
      <c r="L121" s="132">
        <v>0</v>
      </c>
      <c r="M121" s="27"/>
      <c r="N121" s="13" t="s">
        <v>33</v>
      </c>
      <c r="O121" s="146">
        <f t="shared" si="95"/>
        <v>0</v>
      </c>
      <c r="P121" s="146">
        <f t="shared" si="96"/>
        <v>0</v>
      </c>
      <c r="Q121" s="146">
        <f t="shared" si="97"/>
        <v>0</v>
      </c>
      <c r="R121" s="27"/>
      <c r="S121" s="13" t="s">
        <v>33</v>
      </c>
      <c r="T121" s="132">
        <v>0</v>
      </c>
      <c r="U121" s="132">
        <v>0</v>
      </c>
      <c r="V121" s="132">
        <v>0</v>
      </c>
      <c r="W121" s="27"/>
      <c r="X121" s="13" t="s">
        <v>33</v>
      </c>
      <c r="Y121" s="146">
        <f t="shared" si="98"/>
        <v>0</v>
      </c>
      <c r="Z121" s="146">
        <f t="shared" si="99"/>
        <v>0</v>
      </c>
      <c r="AA121" s="146">
        <f t="shared" si="100"/>
        <v>0</v>
      </c>
      <c r="AB121" s="27"/>
    </row>
    <row r="122" spans="1:28" ht="11.5" x14ac:dyDescent="0.25">
      <c r="A122" s="141">
        <f t="shared" si="94"/>
        <v>0</v>
      </c>
      <c r="B122" s="141"/>
      <c r="C122" s="27"/>
      <c r="D122" s="13" t="s">
        <v>127</v>
      </c>
      <c r="E122" s="132">
        <v>0</v>
      </c>
      <c r="F122" s="132">
        <v>0</v>
      </c>
      <c r="G122" s="132">
        <v>0</v>
      </c>
      <c r="H122" s="27"/>
      <c r="I122" s="13" t="s">
        <v>127</v>
      </c>
      <c r="J122" s="132">
        <v>0</v>
      </c>
      <c r="K122" s="132">
        <v>0</v>
      </c>
      <c r="L122" s="132">
        <v>0</v>
      </c>
      <c r="M122" s="27"/>
      <c r="N122" s="13" t="s">
        <v>127</v>
      </c>
      <c r="O122" s="146">
        <f t="shared" si="95"/>
        <v>0</v>
      </c>
      <c r="P122" s="146">
        <f t="shared" si="96"/>
        <v>0</v>
      </c>
      <c r="Q122" s="146">
        <f t="shared" si="97"/>
        <v>0</v>
      </c>
      <c r="R122" s="27"/>
      <c r="S122" s="13" t="s">
        <v>127</v>
      </c>
      <c r="T122" s="132">
        <v>0</v>
      </c>
      <c r="U122" s="132">
        <v>0</v>
      </c>
      <c r="V122" s="132">
        <v>0</v>
      </c>
      <c r="W122" s="27"/>
      <c r="X122" s="13" t="s">
        <v>127</v>
      </c>
      <c r="Y122" s="146">
        <f t="shared" si="98"/>
        <v>0</v>
      </c>
      <c r="Z122" s="146">
        <f t="shared" si="99"/>
        <v>0</v>
      </c>
      <c r="AA122" s="146">
        <f t="shared" si="100"/>
        <v>0</v>
      </c>
      <c r="AB122" s="27"/>
    </row>
    <row r="123" spans="1:28" ht="11.5" x14ac:dyDescent="0.25">
      <c r="A123" s="141">
        <f t="shared" si="94"/>
        <v>0</v>
      </c>
      <c r="B123" s="141"/>
      <c r="C123" s="27"/>
      <c r="D123" s="19" t="s">
        <v>177</v>
      </c>
      <c r="E123" s="132">
        <v>0</v>
      </c>
      <c r="F123" s="132">
        <v>0</v>
      </c>
      <c r="G123" s="132">
        <v>0</v>
      </c>
      <c r="H123" s="212"/>
      <c r="I123" s="19" t="s">
        <v>177</v>
      </c>
      <c r="J123" s="132">
        <v>0</v>
      </c>
      <c r="K123" s="132">
        <v>0</v>
      </c>
      <c r="L123" s="132">
        <v>0</v>
      </c>
      <c r="M123" s="212"/>
      <c r="N123" s="19" t="s">
        <v>177</v>
      </c>
      <c r="O123" s="146">
        <f t="shared" si="95"/>
        <v>0</v>
      </c>
      <c r="P123" s="146">
        <f t="shared" si="96"/>
        <v>0</v>
      </c>
      <c r="Q123" s="146">
        <f t="shared" si="97"/>
        <v>0</v>
      </c>
      <c r="R123" s="27"/>
      <c r="S123" s="19" t="s">
        <v>177</v>
      </c>
      <c r="T123" s="132">
        <v>0</v>
      </c>
      <c r="U123" s="132">
        <v>0</v>
      </c>
      <c r="V123" s="132">
        <v>0</v>
      </c>
      <c r="W123" s="27"/>
      <c r="X123" s="19" t="s">
        <v>177</v>
      </c>
      <c r="Y123" s="146">
        <f t="shared" si="98"/>
        <v>0</v>
      </c>
      <c r="Z123" s="146">
        <f t="shared" si="99"/>
        <v>0</v>
      </c>
      <c r="AA123" s="146">
        <f t="shared" si="100"/>
        <v>0</v>
      </c>
      <c r="AB123" s="27"/>
    </row>
    <row r="124" spans="1:28" ht="11.5" x14ac:dyDescent="0.25">
      <c r="A124" s="141">
        <f t="shared" si="94"/>
        <v>0</v>
      </c>
      <c r="B124" s="141"/>
      <c r="C124" s="27"/>
      <c r="D124" s="19" t="s">
        <v>137</v>
      </c>
      <c r="E124" s="132">
        <v>0</v>
      </c>
      <c r="F124" s="132">
        <v>0</v>
      </c>
      <c r="G124" s="132">
        <v>0</v>
      </c>
      <c r="H124" s="212"/>
      <c r="I124" s="19" t="s">
        <v>137</v>
      </c>
      <c r="J124" s="132">
        <v>0</v>
      </c>
      <c r="K124" s="132">
        <v>0</v>
      </c>
      <c r="L124" s="132">
        <v>0</v>
      </c>
      <c r="M124" s="212"/>
      <c r="N124" s="19" t="s">
        <v>137</v>
      </c>
      <c r="O124" s="146">
        <f t="shared" si="95"/>
        <v>0</v>
      </c>
      <c r="P124" s="146">
        <f t="shared" si="96"/>
        <v>0</v>
      </c>
      <c r="Q124" s="146">
        <f t="shared" si="97"/>
        <v>0</v>
      </c>
      <c r="R124" s="27"/>
      <c r="S124" s="19" t="s">
        <v>137</v>
      </c>
      <c r="T124" s="132">
        <v>0</v>
      </c>
      <c r="U124" s="132">
        <v>0</v>
      </c>
      <c r="V124" s="132">
        <v>0</v>
      </c>
      <c r="W124" s="27"/>
      <c r="X124" s="19" t="s">
        <v>137</v>
      </c>
      <c r="Y124" s="146">
        <f t="shared" si="98"/>
        <v>0</v>
      </c>
      <c r="Z124" s="146">
        <f t="shared" si="99"/>
        <v>0</v>
      </c>
      <c r="AA124" s="146">
        <f t="shared" si="100"/>
        <v>0</v>
      </c>
      <c r="AB124" s="27"/>
    </row>
    <row r="125" spans="1:28" ht="11.5" x14ac:dyDescent="0.25">
      <c r="A125" s="141">
        <f t="shared" si="94"/>
        <v>0</v>
      </c>
      <c r="B125" s="141"/>
      <c r="C125" s="27"/>
      <c r="D125" s="19" t="s">
        <v>139</v>
      </c>
      <c r="E125" s="132">
        <v>0</v>
      </c>
      <c r="F125" s="132">
        <v>0</v>
      </c>
      <c r="G125" s="132">
        <v>0</v>
      </c>
      <c r="H125" s="212"/>
      <c r="I125" s="19" t="s">
        <v>139</v>
      </c>
      <c r="J125" s="132">
        <v>0</v>
      </c>
      <c r="K125" s="132">
        <v>0</v>
      </c>
      <c r="L125" s="132">
        <v>0</v>
      </c>
      <c r="M125" s="212"/>
      <c r="N125" s="19" t="s">
        <v>139</v>
      </c>
      <c r="O125" s="146">
        <f t="shared" si="95"/>
        <v>0</v>
      </c>
      <c r="P125" s="146">
        <f t="shared" si="96"/>
        <v>0</v>
      </c>
      <c r="Q125" s="146">
        <f t="shared" si="97"/>
        <v>0</v>
      </c>
      <c r="R125" s="27"/>
      <c r="S125" s="19" t="s">
        <v>139</v>
      </c>
      <c r="T125" s="132">
        <v>0</v>
      </c>
      <c r="U125" s="132">
        <v>0</v>
      </c>
      <c r="V125" s="132">
        <v>0</v>
      </c>
      <c r="W125" s="27"/>
      <c r="X125" s="19" t="s">
        <v>139</v>
      </c>
      <c r="Y125" s="146">
        <f t="shared" si="98"/>
        <v>0</v>
      </c>
      <c r="Z125" s="146">
        <f t="shared" si="99"/>
        <v>0</v>
      </c>
      <c r="AA125" s="146">
        <f t="shared" si="100"/>
        <v>0</v>
      </c>
      <c r="AB125" s="27"/>
    </row>
    <row r="126" spans="1:28" ht="11.5" x14ac:dyDescent="0.25">
      <c r="A126" s="141">
        <f t="shared" si="94"/>
        <v>0</v>
      </c>
      <c r="B126" s="141"/>
      <c r="C126" s="27"/>
      <c r="D126" s="19" t="s">
        <v>112</v>
      </c>
      <c r="E126" s="132">
        <v>0</v>
      </c>
      <c r="F126" s="132">
        <v>0</v>
      </c>
      <c r="G126" s="132">
        <v>0</v>
      </c>
      <c r="H126" s="27"/>
      <c r="I126" s="19" t="s">
        <v>112</v>
      </c>
      <c r="J126" s="132">
        <v>0</v>
      </c>
      <c r="K126" s="132">
        <v>0</v>
      </c>
      <c r="L126" s="132">
        <v>0</v>
      </c>
      <c r="M126" s="27"/>
      <c r="N126" s="19" t="s">
        <v>112</v>
      </c>
      <c r="O126" s="146">
        <f t="shared" si="95"/>
        <v>0</v>
      </c>
      <c r="P126" s="146">
        <f t="shared" si="96"/>
        <v>0</v>
      </c>
      <c r="Q126" s="146">
        <f t="shared" si="97"/>
        <v>0</v>
      </c>
      <c r="R126" s="27"/>
      <c r="S126" s="19" t="s">
        <v>112</v>
      </c>
      <c r="T126" s="132">
        <v>0</v>
      </c>
      <c r="U126" s="132">
        <v>0</v>
      </c>
      <c r="V126" s="132">
        <v>0</v>
      </c>
      <c r="W126" s="27"/>
      <c r="X126" s="19" t="s">
        <v>112</v>
      </c>
      <c r="Y126" s="146">
        <f t="shared" si="98"/>
        <v>0</v>
      </c>
      <c r="Z126" s="146">
        <f t="shared" si="99"/>
        <v>0</v>
      </c>
      <c r="AA126" s="146">
        <f t="shared" si="100"/>
        <v>0</v>
      </c>
      <c r="AB126" s="27"/>
    </row>
    <row r="127" spans="1:28" s="27" customFormat="1" ht="11.5" x14ac:dyDescent="0.25">
      <c r="A127" s="141">
        <f t="shared" si="94"/>
        <v>0</v>
      </c>
      <c r="B127" s="141"/>
      <c r="D127" s="19" t="s">
        <v>338</v>
      </c>
      <c r="E127" s="132">
        <v>0</v>
      </c>
      <c r="F127" s="132">
        <v>0</v>
      </c>
      <c r="G127" s="132">
        <v>0</v>
      </c>
      <c r="I127" s="19" t="s">
        <v>338</v>
      </c>
      <c r="J127" s="132">
        <v>0</v>
      </c>
      <c r="K127" s="132">
        <v>0</v>
      </c>
      <c r="L127" s="132">
        <v>0</v>
      </c>
      <c r="N127" s="19" t="s">
        <v>338</v>
      </c>
      <c r="O127" s="146">
        <f t="shared" ref="O127" si="101">J127/J$17</f>
        <v>0</v>
      </c>
      <c r="P127" s="146">
        <f t="shared" ref="P127" si="102">K127/K$17</f>
        <v>0</v>
      </c>
      <c r="Q127" s="146">
        <f t="shared" ref="Q127" si="103">L127/L$17</f>
        <v>0</v>
      </c>
      <c r="S127" s="19" t="s">
        <v>338</v>
      </c>
      <c r="T127" s="132">
        <v>0</v>
      </c>
      <c r="U127" s="132">
        <v>0</v>
      </c>
      <c r="V127" s="132">
        <v>0</v>
      </c>
      <c r="X127" s="19" t="s">
        <v>338</v>
      </c>
      <c r="Y127" s="146">
        <f t="shared" ref="Y127" si="104">T127/T$17</f>
        <v>0</v>
      </c>
      <c r="Z127" s="146">
        <f t="shared" ref="Z127" si="105">U127/U$17</f>
        <v>0</v>
      </c>
      <c r="AA127" s="146">
        <f t="shared" ref="AA127" si="106">V127/V$17</f>
        <v>0</v>
      </c>
    </row>
    <row r="128" spans="1:28" ht="11.5" x14ac:dyDescent="0.25">
      <c r="A128" s="141">
        <f t="shared" si="94"/>
        <v>0</v>
      </c>
      <c r="B128" s="141"/>
      <c r="C128" s="27"/>
      <c r="D128" s="13" t="s">
        <v>333</v>
      </c>
      <c r="E128" s="132">
        <v>0</v>
      </c>
      <c r="F128" s="132">
        <v>0</v>
      </c>
      <c r="G128" s="132">
        <v>0</v>
      </c>
      <c r="I128" s="13" t="s">
        <v>333</v>
      </c>
      <c r="J128" s="132">
        <v>0</v>
      </c>
      <c r="K128" s="132">
        <v>0</v>
      </c>
      <c r="L128" s="132">
        <v>0</v>
      </c>
      <c r="M128" s="27"/>
      <c r="N128" s="13" t="s">
        <v>333</v>
      </c>
      <c r="O128" s="146">
        <f t="shared" si="95"/>
        <v>0</v>
      </c>
      <c r="P128" s="146">
        <f t="shared" si="96"/>
        <v>0</v>
      </c>
      <c r="Q128" s="146">
        <f t="shared" si="97"/>
        <v>0</v>
      </c>
      <c r="S128" s="13" t="s">
        <v>333</v>
      </c>
      <c r="T128" s="132">
        <v>0</v>
      </c>
      <c r="U128" s="132">
        <v>0</v>
      </c>
      <c r="V128" s="132">
        <v>0</v>
      </c>
      <c r="X128" s="13" t="s">
        <v>333</v>
      </c>
      <c r="Y128" s="146">
        <f t="shared" si="98"/>
        <v>0</v>
      </c>
      <c r="Z128" s="146">
        <f t="shared" si="99"/>
        <v>0</v>
      </c>
      <c r="AA128" s="146">
        <f t="shared" si="100"/>
        <v>0</v>
      </c>
    </row>
    <row r="129" spans="1:28" ht="11.5" x14ac:dyDescent="0.25">
      <c r="A129" s="141"/>
      <c r="B129" s="141"/>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1"/>
      <c r="B130" s="141"/>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1"/>
      <c r="C131" s="27"/>
      <c r="D131" s="13" t="s">
        <v>443</v>
      </c>
      <c r="E131" s="132">
        <v>0</v>
      </c>
      <c r="F131" s="132">
        <v>0</v>
      </c>
      <c r="G131" s="132">
        <v>0</v>
      </c>
      <c r="I131" s="13" t="s">
        <v>443</v>
      </c>
      <c r="J131" s="132">
        <v>0</v>
      </c>
      <c r="K131" s="132">
        <v>0</v>
      </c>
      <c r="L131" s="132">
        <v>0</v>
      </c>
      <c r="M131" s="27"/>
      <c r="N131" s="13" t="s">
        <v>443</v>
      </c>
      <c r="O131" s="146">
        <f t="shared" ref="O131:O133" si="107">J131/J$17</f>
        <v>0</v>
      </c>
      <c r="P131" s="146">
        <f t="shared" ref="P131:P133" si="108">K131/K$17</f>
        <v>0</v>
      </c>
      <c r="Q131" s="146">
        <f t="shared" ref="Q131:Q133" si="109">L131/L$17</f>
        <v>0</v>
      </c>
      <c r="S131" s="13" t="s">
        <v>443</v>
      </c>
      <c r="T131" s="132">
        <v>0</v>
      </c>
      <c r="U131" s="132">
        <v>0</v>
      </c>
      <c r="V131" s="132">
        <v>0</v>
      </c>
      <c r="X131" s="13" t="s">
        <v>443</v>
      </c>
      <c r="Y131" s="146">
        <f t="shared" ref="Y131:Y133" si="110">T131/T$17</f>
        <v>0</v>
      </c>
      <c r="Z131" s="146">
        <f t="shared" ref="Z131:Z133" si="111">U131/U$17</f>
        <v>0</v>
      </c>
      <c r="AA131" s="146">
        <f t="shared" ref="AA131:AA133" si="112">V131/V$17</f>
        <v>0</v>
      </c>
    </row>
    <row r="132" spans="1:28" ht="11.5" x14ac:dyDescent="0.25">
      <c r="B132" s="141"/>
      <c r="C132" s="27"/>
      <c r="D132" s="13" t="s">
        <v>179</v>
      </c>
      <c r="E132" s="132">
        <v>0</v>
      </c>
      <c r="F132" s="132">
        <v>0</v>
      </c>
      <c r="G132" s="132">
        <v>0</v>
      </c>
      <c r="H132" s="27"/>
      <c r="I132" s="13" t="s">
        <v>179</v>
      </c>
      <c r="J132" s="132">
        <v>0</v>
      </c>
      <c r="K132" s="132">
        <v>0</v>
      </c>
      <c r="L132" s="132">
        <v>0</v>
      </c>
      <c r="M132" s="27"/>
      <c r="N132" s="13" t="s">
        <v>179</v>
      </c>
      <c r="O132" s="146">
        <f t="shared" si="107"/>
        <v>0</v>
      </c>
      <c r="P132" s="146">
        <f t="shared" si="108"/>
        <v>0</v>
      </c>
      <c r="Q132" s="146">
        <f t="shared" si="109"/>
        <v>0</v>
      </c>
      <c r="R132" s="27"/>
      <c r="S132" s="13" t="s">
        <v>179</v>
      </c>
      <c r="T132" s="132">
        <v>0</v>
      </c>
      <c r="U132" s="132">
        <v>0</v>
      </c>
      <c r="V132" s="132">
        <v>0</v>
      </c>
      <c r="W132" s="27"/>
      <c r="X132" s="13" t="s">
        <v>179</v>
      </c>
      <c r="Y132" s="146">
        <f t="shared" si="110"/>
        <v>0</v>
      </c>
      <c r="Z132" s="146">
        <f t="shared" si="111"/>
        <v>0</v>
      </c>
      <c r="AA132" s="146">
        <f t="shared" si="112"/>
        <v>0</v>
      </c>
      <c r="AB132" s="27"/>
    </row>
    <row r="133" spans="1:28" ht="11.5" x14ac:dyDescent="0.25">
      <c r="B133" s="141"/>
      <c r="C133" s="27"/>
      <c r="D133" s="13" t="s">
        <v>129</v>
      </c>
      <c r="E133" s="132">
        <v>0</v>
      </c>
      <c r="F133" s="132">
        <v>0</v>
      </c>
      <c r="G133" s="132">
        <v>0</v>
      </c>
      <c r="H133" s="27"/>
      <c r="I133" s="13" t="s">
        <v>129</v>
      </c>
      <c r="J133" s="132">
        <v>0</v>
      </c>
      <c r="K133" s="132">
        <v>0</v>
      </c>
      <c r="L133" s="132">
        <v>0</v>
      </c>
      <c r="M133" s="27"/>
      <c r="N133" s="13" t="s">
        <v>129</v>
      </c>
      <c r="O133" s="146">
        <f t="shared" si="107"/>
        <v>0</v>
      </c>
      <c r="P133" s="146">
        <f t="shared" si="108"/>
        <v>0</v>
      </c>
      <c r="Q133" s="146">
        <f t="shared" si="109"/>
        <v>0</v>
      </c>
      <c r="R133" s="27"/>
      <c r="S133" s="13" t="s">
        <v>129</v>
      </c>
      <c r="T133" s="132">
        <v>0</v>
      </c>
      <c r="U133" s="132">
        <v>0</v>
      </c>
      <c r="V133" s="132">
        <v>0</v>
      </c>
      <c r="W133" s="27"/>
      <c r="X133" s="13" t="s">
        <v>129</v>
      </c>
      <c r="Y133" s="146">
        <f t="shared" si="110"/>
        <v>0</v>
      </c>
      <c r="Z133" s="146">
        <f t="shared" si="111"/>
        <v>0</v>
      </c>
      <c r="AA133" s="146">
        <f t="shared" si="112"/>
        <v>0</v>
      </c>
      <c r="AB133" s="27"/>
    </row>
    <row r="134" spans="1:28" ht="11.5" x14ac:dyDescent="0.25">
      <c r="A134" s="141"/>
      <c r="B134" s="141"/>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1"/>
      <c r="B135" s="141"/>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1"/>
      <c r="B136" s="141"/>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1"/>
      <c r="B137" s="141"/>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1">
        <f>IF(OR(E138&lt;0,F138&lt;0,G138&lt;0,O138&lt;0,P138&lt;0,Q138&lt;0,Y138&lt;0,Z138&lt;0,AA138&lt;0),1,0)</f>
        <v>0</v>
      </c>
      <c r="B138" s="141"/>
      <c r="C138" s="44"/>
      <c r="D138" s="37" t="s">
        <v>180</v>
      </c>
      <c r="E138" s="132">
        <v>0</v>
      </c>
      <c r="F138" s="132">
        <v>0</v>
      </c>
      <c r="G138" s="132">
        <v>0</v>
      </c>
      <c r="H138" s="44"/>
      <c r="I138" s="37" t="s">
        <v>203</v>
      </c>
      <c r="J138" s="132">
        <v>0</v>
      </c>
      <c r="K138" s="132">
        <v>0</v>
      </c>
      <c r="L138" s="132">
        <v>0</v>
      </c>
      <c r="M138" s="44"/>
      <c r="N138" s="37" t="s">
        <v>180</v>
      </c>
      <c r="O138" s="146">
        <f t="shared" ref="O138" si="120">J138/J$17</f>
        <v>0</v>
      </c>
      <c r="P138" s="146">
        <f t="shared" ref="P138" si="121">K138/K$17</f>
        <v>0</v>
      </c>
      <c r="Q138" s="146">
        <f t="shared" ref="Q138" si="122">L138/L$17</f>
        <v>0</v>
      </c>
      <c r="R138" s="44"/>
      <c r="S138" s="37" t="s">
        <v>203</v>
      </c>
      <c r="T138" s="132">
        <v>0</v>
      </c>
      <c r="U138" s="132">
        <v>0</v>
      </c>
      <c r="V138" s="132">
        <v>0</v>
      </c>
      <c r="W138" s="44"/>
      <c r="X138" s="37" t="s">
        <v>180</v>
      </c>
      <c r="Y138" s="146">
        <f t="shared" ref="Y138" si="123">T138/T$17</f>
        <v>0</v>
      </c>
      <c r="Z138" s="146">
        <f t="shared" ref="Z138" si="124">U138/U$17</f>
        <v>0</v>
      </c>
      <c r="AA138" s="146">
        <f t="shared" ref="AA138" si="125">V138/V$17</f>
        <v>0</v>
      </c>
      <c r="AB138" s="44"/>
    </row>
    <row r="139" spans="1:28" ht="12" x14ac:dyDescent="0.3">
      <c r="A139" s="141"/>
      <c r="B139" s="141"/>
      <c r="C139" s="44"/>
      <c r="D139" s="37" t="s">
        <v>181</v>
      </c>
      <c r="E139" s="94" t="s">
        <v>141</v>
      </c>
      <c r="F139" s="94" t="s">
        <v>141</v>
      </c>
      <c r="G139" s="94" t="s">
        <v>141</v>
      </c>
      <c r="H139" s="44"/>
      <c r="I139" s="37" t="s">
        <v>181</v>
      </c>
      <c r="J139" s="94" t="s">
        <v>141</v>
      </c>
      <c r="K139" s="94" t="s">
        <v>141</v>
      </c>
      <c r="L139" s="94" t="s">
        <v>141</v>
      </c>
      <c r="M139" s="44"/>
      <c r="N139" s="37" t="s">
        <v>181</v>
      </c>
      <c r="O139" s="144" t="str">
        <f>J139</f>
        <v>No</v>
      </c>
      <c r="P139" s="144" t="str">
        <f t="shared" ref="P139:Q139" si="126">K139</f>
        <v>No</v>
      </c>
      <c r="Q139" s="144" t="str">
        <f t="shared" si="126"/>
        <v>No</v>
      </c>
      <c r="R139" s="44"/>
      <c r="S139" s="37" t="s">
        <v>181</v>
      </c>
      <c r="T139" s="94" t="s">
        <v>141</v>
      </c>
      <c r="U139" s="94" t="s">
        <v>141</v>
      </c>
      <c r="V139" s="94" t="s">
        <v>141</v>
      </c>
      <c r="W139" s="44"/>
      <c r="X139" s="37" t="s">
        <v>181</v>
      </c>
      <c r="Y139" s="144" t="str">
        <f t="shared" ref="Y139" si="127">T139</f>
        <v>No</v>
      </c>
      <c r="Z139" s="144" t="str">
        <f t="shared" ref="Z139" si="128">U139</f>
        <v>No</v>
      </c>
      <c r="AA139" s="144" t="str">
        <f t="shared" ref="AA139" si="129">V139</f>
        <v>No</v>
      </c>
      <c r="AB139" s="44"/>
    </row>
    <row r="140" spans="1:28" ht="11.5" x14ac:dyDescent="0.25">
      <c r="A140" s="141"/>
      <c r="B140" s="141"/>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1"/>
      <c r="B141" s="141"/>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1">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1"/>
      <c r="B143" s="141"/>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1"/>
      <c r="B144" s="141"/>
      <c r="C144" s="27"/>
      <c r="D144" s="28" t="s">
        <v>243</v>
      </c>
      <c r="E144" s="145" t="str">
        <f>E21</f>
        <v>31/XX/20XX</v>
      </c>
      <c r="F144" s="145" t="str">
        <f>F21</f>
        <v>31/XX/20XX</v>
      </c>
      <c r="G144" s="145" t="str">
        <f>G21</f>
        <v>31/XX/20XX</v>
      </c>
      <c r="H144" s="27"/>
      <c r="I144" s="28" t="s">
        <v>244</v>
      </c>
      <c r="J144" s="145" t="str">
        <f>J21</f>
        <v>31/XX/20XX</v>
      </c>
      <c r="K144" s="145" t="str">
        <f>K21</f>
        <v>31/XX/20XX</v>
      </c>
      <c r="L144" s="145" t="str">
        <f>L21</f>
        <v>31/XX/20XX</v>
      </c>
      <c r="M144" s="27"/>
      <c r="N144" s="28" t="s">
        <v>243</v>
      </c>
      <c r="O144" s="145" t="str">
        <f>O21</f>
        <v>31/XX/20XX</v>
      </c>
      <c r="P144" s="145" t="str">
        <f>P21</f>
        <v>31/XX/20XX</v>
      </c>
      <c r="Q144" s="145" t="str">
        <f>Q21</f>
        <v>31/XX/20XX</v>
      </c>
      <c r="R144" s="27"/>
      <c r="S144" s="28" t="s">
        <v>244</v>
      </c>
      <c r="T144" s="145" t="str">
        <f>T21</f>
        <v>31/XX/20XX</v>
      </c>
      <c r="U144" s="145" t="str">
        <f>U21</f>
        <v>31/XX/20XX</v>
      </c>
      <c r="V144" s="145" t="str">
        <f>V21</f>
        <v>31/XX/20XX</v>
      </c>
      <c r="W144" s="27"/>
      <c r="X144" s="28" t="s">
        <v>243</v>
      </c>
      <c r="Y144" s="145" t="str">
        <f>Y21</f>
        <v>31/XX/20XX</v>
      </c>
      <c r="Z144" s="145" t="str">
        <f>Z21</f>
        <v>31/XX/20XX</v>
      </c>
      <c r="AA144" s="145" t="str">
        <f>AA21</f>
        <v>31/XX/20XX</v>
      </c>
      <c r="AB144" s="27"/>
    </row>
    <row r="145" spans="1:28" ht="11.5" x14ac:dyDescent="0.25">
      <c r="A145" s="141"/>
      <c r="B145" s="141"/>
      <c r="C145" s="27"/>
      <c r="D145" s="13" t="s">
        <v>246</v>
      </c>
      <c r="E145" s="132">
        <v>0</v>
      </c>
      <c r="F145" s="132">
        <v>0</v>
      </c>
      <c r="G145" s="132">
        <v>0</v>
      </c>
      <c r="H145" s="27"/>
      <c r="I145" s="13" t="s">
        <v>246</v>
      </c>
      <c r="J145" s="132">
        <v>0</v>
      </c>
      <c r="K145" s="132">
        <v>0</v>
      </c>
      <c r="L145" s="132">
        <v>0</v>
      </c>
      <c r="M145" s="27"/>
      <c r="N145" s="13" t="s">
        <v>246</v>
      </c>
      <c r="O145" s="146">
        <f t="shared" ref="O145:O146" si="130">J145/J$16</f>
        <v>0</v>
      </c>
      <c r="P145" s="146">
        <f t="shared" ref="P145:P146" si="131">K145/K$16</f>
        <v>0</v>
      </c>
      <c r="Q145" s="146">
        <f t="shared" ref="Q145:Q146" si="132">L145/L$16</f>
        <v>0</v>
      </c>
      <c r="R145" s="27"/>
      <c r="S145" s="13" t="s">
        <v>246</v>
      </c>
      <c r="T145" s="132">
        <v>0</v>
      </c>
      <c r="U145" s="132">
        <v>0</v>
      </c>
      <c r="V145" s="132">
        <v>0</v>
      </c>
      <c r="W145" s="27"/>
      <c r="X145" s="13" t="s">
        <v>246</v>
      </c>
      <c r="Y145" s="146">
        <f t="shared" ref="Y145:AA146" si="133">T145/T$16</f>
        <v>0</v>
      </c>
      <c r="Z145" s="146">
        <f t="shared" si="133"/>
        <v>0</v>
      </c>
      <c r="AA145" s="146">
        <f t="shared" si="133"/>
        <v>0</v>
      </c>
      <c r="AB145" s="27"/>
    </row>
    <row r="146" spans="1:28" ht="11.5" x14ac:dyDescent="0.25">
      <c r="A146" s="141"/>
      <c r="B146" s="141"/>
      <c r="C146" s="27"/>
      <c r="D146" s="13" t="s">
        <v>188</v>
      </c>
      <c r="E146" s="132">
        <v>0</v>
      </c>
      <c r="F146" s="132">
        <v>0</v>
      </c>
      <c r="G146" s="132">
        <v>0</v>
      </c>
      <c r="H146" s="27"/>
      <c r="I146" s="13" t="s">
        <v>188</v>
      </c>
      <c r="J146" s="132">
        <v>0</v>
      </c>
      <c r="K146" s="132">
        <v>0</v>
      </c>
      <c r="L146" s="132">
        <v>0</v>
      </c>
      <c r="M146" s="27"/>
      <c r="N146" s="13" t="s">
        <v>188</v>
      </c>
      <c r="O146" s="146">
        <f t="shared" si="130"/>
        <v>0</v>
      </c>
      <c r="P146" s="146">
        <f t="shared" si="131"/>
        <v>0</v>
      </c>
      <c r="Q146" s="146">
        <f t="shared" si="132"/>
        <v>0</v>
      </c>
      <c r="R146" s="27"/>
      <c r="S146" s="13" t="s">
        <v>188</v>
      </c>
      <c r="T146" s="132">
        <v>0</v>
      </c>
      <c r="U146" s="132">
        <v>0</v>
      </c>
      <c r="V146" s="132">
        <v>0</v>
      </c>
      <c r="W146" s="27"/>
      <c r="X146" s="13" t="s">
        <v>188</v>
      </c>
      <c r="Y146" s="146">
        <f t="shared" si="133"/>
        <v>0</v>
      </c>
      <c r="Z146" s="146">
        <f t="shared" si="133"/>
        <v>0</v>
      </c>
      <c r="AA146" s="146">
        <f t="shared" si="133"/>
        <v>0</v>
      </c>
      <c r="AB146" s="27"/>
    </row>
    <row r="147" spans="1:28" ht="11.5" x14ac:dyDescent="0.25">
      <c r="A147" s="141"/>
      <c r="B147" s="141"/>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1"/>
      <c r="B148" s="141"/>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1"/>
      <c r="B149" s="141"/>
      <c r="C149" s="27"/>
      <c r="D149" s="13" t="s">
        <v>183</v>
      </c>
      <c r="E149" s="132"/>
      <c r="F149" s="132"/>
      <c r="G149" s="132"/>
      <c r="H149" s="27"/>
      <c r="I149" s="13" t="s">
        <v>183</v>
      </c>
      <c r="J149" s="132"/>
      <c r="K149" s="132"/>
      <c r="L149" s="132"/>
      <c r="M149" s="27"/>
      <c r="N149" s="13" t="s">
        <v>183</v>
      </c>
      <c r="O149" s="146">
        <f>J149/J$17</f>
        <v>0</v>
      </c>
      <c r="P149" s="146">
        <f t="shared" ref="P149" si="134">K149/K$17</f>
        <v>0</v>
      </c>
      <c r="Q149" s="146">
        <f t="shared" ref="Q149" si="135">L149/L$17</f>
        <v>0</v>
      </c>
      <c r="R149" s="27"/>
      <c r="S149" s="13" t="s">
        <v>183</v>
      </c>
      <c r="T149" s="132"/>
      <c r="U149" s="132"/>
      <c r="V149" s="132"/>
      <c r="W149" s="27"/>
      <c r="X149" s="13" t="s">
        <v>183</v>
      </c>
      <c r="Y149" s="146">
        <f>T149/T$17</f>
        <v>0</v>
      </c>
      <c r="Z149" s="146">
        <f t="shared" ref="Z149:AA149" si="136">U149/U$17</f>
        <v>0</v>
      </c>
      <c r="AA149" s="146">
        <f t="shared" si="136"/>
        <v>0</v>
      </c>
      <c r="AB149" s="27"/>
    </row>
    <row r="150" spans="1:28" ht="11.5" x14ac:dyDescent="0.25">
      <c r="A150" s="141"/>
      <c r="B150" s="141"/>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1"/>
      <c r="B151" s="141"/>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1"/>
      <c r="B152" s="141"/>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1"/>
      <c r="B153" s="141"/>
      <c r="C153" s="27"/>
      <c r="I153" s="27"/>
      <c r="J153" s="27"/>
      <c r="K153" s="27"/>
      <c r="L153" s="27"/>
      <c r="M153" s="27"/>
      <c r="S153" s="27"/>
      <c r="T153" s="27"/>
      <c r="U153" s="27"/>
      <c r="V153" s="27"/>
      <c r="X153" s="68"/>
      <c r="Y153" s="68"/>
      <c r="Z153" s="68"/>
      <c r="AA153" s="68"/>
    </row>
    <row r="154" spans="1:28" ht="11.5" x14ac:dyDescent="0.25">
      <c r="A154" s="141"/>
      <c r="B154" s="141"/>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1"/>
      <c r="B155" s="141"/>
      <c r="C155" s="27"/>
      <c r="D155" s="143" t="s">
        <v>63</v>
      </c>
      <c r="E155" s="27"/>
      <c r="F155" s="27"/>
      <c r="G155" s="27"/>
      <c r="H155" s="27"/>
      <c r="I155" s="143"/>
      <c r="J155" s="27"/>
      <c r="K155" s="27"/>
      <c r="L155" s="27"/>
      <c r="M155" s="27"/>
      <c r="N155" s="143" t="s">
        <v>63</v>
      </c>
      <c r="O155" s="27"/>
      <c r="P155" s="27"/>
      <c r="Q155" s="27"/>
      <c r="R155" s="27"/>
      <c r="S155" s="143"/>
      <c r="T155" s="27"/>
      <c r="U155" s="27"/>
      <c r="V155" s="27"/>
      <c r="W155" s="27"/>
      <c r="X155" s="143" t="s">
        <v>63</v>
      </c>
      <c r="Y155" s="27"/>
      <c r="Z155" s="27"/>
      <c r="AA155" s="27"/>
    </row>
    <row r="156" spans="1:28" ht="11.5" x14ac:dyDescent="0.25">
      <c r="A156" s="141"/>
      <c r="B156" s="141"/>
      <c r="C156" s="27"/>
      <c r="D156" s="91" t="s">
        <v>163</v>
      </c>
      <c r="E156" s="147" t="e">
        <f>E26/E152</f>
        <v>#DIV/0!</v>
      </c>
      <c r="F156" s="147" t="e">
        <f>F26/F152</f>
        <v>#DIV/0!</v>
      </c>
      <c r="G156" s="147" t="e">
        <f>G26/G152</f>
        <v>#DIV/0!</v>
      </c>
      <c r="H156" s="27"/>
      <c r="I156" s="143"/>
      <c r="J156" s="27"/>
      <c r="K156" s="27"/>
      <c r="L156" s="27"/>
      <c r="M156" s="27"/>
      <c r="N156" s="91" t="s">
        <v>163</v>
      </c>
      <c r="O156" s="147" t="e">
        <f t="shared" ref="O156:Q156" si="142">O26/O152</f>
        <v>#DIV/0!</v>
      </c>
      <c r="P156" s="147" t="e">
        <f t="shared" si="142"/>
        <v>#DIV/0!</v>
      </c>
      <c r="Q156" s="147" t="e">
        <f t="shared" si="142"/>
        <v>#DIV/0!</v>
      </c>
      <c r="R156" s="27"/>
      <c r="S156" s="143"/>
      <c r="T156" s="27"/>
      <c r="U156" s="27"/>
      <c r="V156" s="27"/>
      <c r="W156" s="27"/>
      <c r="X156" s="91" t="s">
        <v>163</v>
      </c>
      <c r="Y156" s="147" t="e">
        <f t="shared" ref="Y156:AA156" si="143">Y26/Y152</f>
        <v>#DIV/0!</v>
      </c>
      <c r="Z156" s="147" t="e">
        <f t="shared" si="143"/>
        <v>#DIV/0!</v>
      </c>
      <c r="AA156" s="147" t="e">
        <f t="shared" si="143"/>
        <v>#DIV/0!</v>
      </c>
    </row>
    <row r="157" spans="1:28" ht="11.5" x14ac:dyDescent="0.25">
      <c r="A157" s="141"/>
      <c r="B157" s="141"/>
      <c r="C157" s="27"/>
      <c r="D157" s="91" t="s">
        <v>67</v>
      </c>
      <c r="E157" s="148">
        <f>IF(E26=0,0,IF(E36&lt;0,(E34+E36)/E26,E34/E26))</f>
        <v>0</v>
      </c>
      <c r="F157" s="148">
        <f>IF(F26=0,0,IF(F36&lt;0,(F34+F36)/F26,F34/F26))</f>
        <v>0</v>
      </c>
      <c r="G157" s="148">
        <f>IF(G26=0,0,IF(G36&lt;0,(G34+G36)/G26,G34/G26))</f>
        <v>0</v>
      </c>
      <c r="H157" s="27"/>
      <c r="I157" s="143"/>
      <c r="J157" s="27"/>
      <c r="K157" s="27"/>
      <c r="L157" s="27"/>
      <c r="M157" s="27"/>
      <c r="N157" s="91" t="s">
        <v>67</v>
      </c>
      <c r="O157" s="148">
        <f t="shared" ref="O157:Q157" si="144">IF(O26=0,0,IF(O36&lt;0,(O34+O36)/O26,O34/O26))</f>
        <v>0</v>
      </c>
      <c r="P157" s="148">
        <f t="shared" si="144"/>
        <v>0</v>
      </c>
      <c r="Q157" s="148">
        <f t="shared" si="144"/>
        <v>0</v>
      </c>
      <c r="R157" s="27"/>
      <c r="S157" s="143"/>
      <c r="T157" s="27"/>
      <c r="U157" s="27"/>
      <c r="V157" s="27"/>
      <c r="W157" s="27"/>
      <c r="X157" s="91" t="s">
        <v>67</v>
      </c>
      <c r="Y157" s="148">
        <f t="shared" ref="Y157:AA157" si="145">IF(Y26=0,0,IF(Y36&lt;0,(Y34+Y36)/Y26,Y34/Y26))</f>
        <v>0</v>
      </c>
      <c r="Z157" s="148">
        <f t="shared" si="145"/>
        <v>0</v>
      </c>
      <c r="AA157" s="148">
        <f t="shared" si="145"/>
        <v>0</v>
      </c>
      <c r="AB157" s="27"/>
    </row>
    <row r="158" spans="1:28" ht="11.5" x14ac:dyDescent="0.25">
      <c r="A158" s="141"/>
      <c r="B158" s="141"/>
      <c r="C158" s="27"/>
      <c r="D158" s="91" t="s">
        <v>249</v>
      </c>
      <c r="E158" s="148" t="str">
        <f>IF(OR(E147=0,E151=0),"N/A",IF((E147/(E117+E116+E123+E115 +E118 +E126+  E101+E96+E97+E94+E102+E103 - E89-E88-E85-E87))&lt;0,0,((E147/(E117+E116+E123+E115 +E118 +E126+  E101+E96+E97+E94+E102+E103 - E89-E88-E85-E87)))))</f>
        <v>N/A</v>
      </c>
      <c r="F158" s="148" t="str">
        <f>IF(OR(F147=0,F151=0),"N/A",IF((F147/(F117+F116+F123+F115 +F118 +F126+  F101+F96+F97+F94+F102+F103 - F89-F88-F85-F87))&lt;0,0,((F147/(F117+F116+F123+F115 +F118 +F126+  F101+F96+F97+F94+F102+F103 - F89-F88-F85-F87)))))</f>
        <v>N/A</v>
      </c>
      <c r="G158" s="148" t="str">
        <f>IF(OR(G147=0,G151=0),"N/A",IF((G147/(G117+G116+G123+G115 +G118 +G126+  G101+G96+G97+G94+G102+G103 - G89-G88-G85-G87))&lt;0,0,((G147/(G117+G116+G123+G115 +G118 +G126+  G101+G96+G97+G94+G102+G103 - G89-G88-G85-G87)))))</f>
        <v>N/A</v>
      </c>
      <c r="H158" s="27"/>
      <c r="I158" s="143"/>
      <c r="J158" s="27"/>
      <c r="K158" s="27"/>
      <c r="L158" s="27"/>
      <c r="M158" s="27"/>
      <c r="N158" s="91" t="s">
        <v>249</v>
      </c>
      <c r="O158" s="148" t="str">
        <f t="shared" ref="O158:Q158" si="146">IF(OR(O147=0,O151=0),"N/A",IF((O147/(O117+O116+O123+O115 +O118 +O126+  O101+O96+O97+O94+O102+O103 - O89-O88-O85-O87))&lt;0,0,((O147/(O117+O116+O123+O115 +O118 +O126+  O101+O96+O97+O94+O102+O103 - O89-O88-O85-O87)))))</f>
        <v>N/A</v>
      </c>
      <c r="P158" s="148" t="str">
        <f t="shared" si="146"/>
        <v>N/A</v>
      </c>
      <c r="Q158" s="148" t="str">
        <f t="shared" si="146"/>
        <v>N/A</v>
      </c>
      <c r="R158" s="27"/>
      <c r="S158" s="143"/>
      <c r="T158" s="27"/>
      <c r="U158" s="27"/>
      <c r="V158" s="27"/>
      <c r="W158" s="27"/>
      <c r="X158" s="91" t="s">
        <v>249</v>
      </c>
      <c r="Y158" s="148" t="str">
        <f t="shared" ref="Y158:AA158" si="147">IF(OR(Y147=0,Y151=0),"N/A",IF((Y147/(Y117+Y116+Y123+Y115 +Y118 +Y126+  Y101+Y96+Y97+Y94+Y102+Y103 - Y89-Y88-Y85-Y87))&lt;0,0,((Y147/(Y117+Y116+Y123+Y115 +Y118 +Y126+  Y101+Y96+Y97+Y94+Y102+Y103 - Y89-Y88-Y85-Y87)))))</f>
        <v>N/A</v>
      </c>
      <c r="Z158" s="148" t="str">
        <f t="shared" si="147"/>
        <v>N/A</v>
      </c>
      <c r="AA158" s="148" t="str">
        <f t="shared" si="147"/>
        <v>N/A</v>
      </c>
    </row>
    <row r="159" spans="1:28" ht="11.5" x14ac:dyDescent="0.25">
      <c r="A159" s="141"/>
      <c r="B159" s="141"/>
      <c r="C159" s="27"/>
      <c r="D159" s="91" t="s">
        <v>76</v>
      </c>
      <c r="E159" s="147" t="e">
        <f>IF((E117+E116+E123+E115 +E118 +E126+  E101+E96+E97+E94+E102+E103 - E89-E88-E85-E87)/(E34+   IF(E36&lt;0,E36,0)   -   E52)&lt;0,0,(E117+E116+E123+E115 +E118 +E126+  E101+E96+E97+E94+E102+E103 - E89-E88-E85-E87)/(E34+IF(E36&lt;0,E36,0) -E52))</f>
        <v>#DIV/0!</v>
      </c>
      <c r="F159" s="147" t="e">
        <f>IF((F117+F116+F123+F115 +F118 +F126+  F101+F96+F97+F94+F102+F103 - F89-F88-F85-F87)/(F34+   IF(F36&lt;0,F36,0)   -   F52)&lt;0,0,(F117+F116+F123+F115 +F118 +F126+  F101+F96+F97+F94+F102+F103 - F89-F88-F85-F87)/(F34+IF(F36&lt;0,F36,0) -F52))</f>
        <v>#DIV/0!</v>
      </c>
      <c r="G159" s="147" t="e">
        <f>IF((G117+G116+G123+G115 +G118 +G126+  G101+G96+G97+G94+G102+G103 - G89-G88-G85-G87)/(G34+   IF(G36&lt;0,G36,0)   -   G52)&lt;0,0,(G117+G116+G123+G115 +G118 +G126+  G101+G96+G97+G94+G102+G103 - G89-G88-G85-G87)/(G34+IF(G36&lt;0,G36,0) -G52))</f>
        <v>#DIV/0!</v>
      </c>
      <c r="H159" s="27"/>
      <c r="I159" s="143"/>
      <c r="J159" s="27"/>
      <c r="K159" s="27"/>
      <c r="L159" s="27"/>
      <c r="M159" s="27"/>
      <c r="N159" s="91" t="s">
        <v>76</v>
      </c>
      <c r="O159" s="147" t="e">
        <f t="shared" ref="O159:Q159" si="148">IF((O117+O116+O123+O115 +O118 +O126+  O101+O96+O97+O94+O102+O103 - O89-O88-O85-O87)/(O34+   IF(O36&lt;0,O36,0)   -   O52)&lt;0,0,(O117+O116+O123+O115 +O118 +O126+  O101+O96+O97+O94+O102+O103 - O89-O88-O85-O87)/(O34+IF(O36&lt;0,O36,0) -O52))</f>
        <v>#DIV/0!</v>
      </c>
      <c r="P159" s="147" t="e">
        <f t="shared" si="148"/>
        <v>#DIV/0!</v>
      </c>
      <c r="Q159" s="147" t="e">
        <f t="shared" si="148"/>
        <v>#DIV/0!</v>
      </c>
      <c r="R159" s="27"/>
      <c r="S159" s="143"/>
      <c r="T159" s="27"/>
      <c r="U159" s="27"/>
      <c r="V159" s="27"/>
      <c r="W159" s="27"/>
      <c r="X159" s="91" t="s">
        <v>76</v>
      </c>
      <c r="Y159" s="147" t="e">
        <f t="shared" ref="Y159:AA159" si="149">IF((Y117+Y116+Y123+Y115 +Y118 +Y126+  Y101+Y96+Y97+Y94+Y102+Y103 - Y89-Y88-Y85-Y87)/(Y34+   IF(Y36&lt;0,Y36,0)   -   Y52)&lt;0,0,(Y117+Y116+Y123+Y115 +Y118 +Y126+  Y101+Y96+Y97+Y94+Y102+Y103 - Y89-Y88-Y85-Y87)/(Y34+IF(Y36&lt;0,Y36,0) -Y52))</f>
        <v>#DIV/0!</v>
      </c>
      <c r="Z159" s="147" t="e">
        <f t="shared" si="149"/>
        <v>#DIV/0!</v>
      </c>
      <c r="AA159" s="147" t="e">
        <f t="shared" si="149"/>
        <v>#DIV/0!</v>
      </c>
    </row>
    <row r="160" spans="1:28" ht="11.5" x14ac:dyDescent="0.25">
      <c r="A160" s="141"/>
      <c r="B160" s="141"/>
      <c r="C160" s="27"/>
      <c r="D160" s="91" t="s">
        <v>80</v>
      </c>
      <c r="E160" s="147" t="e">
        <f>IF(((E117+E116+E123+E115 +E118 +E126+  E101+E96+E97+E94+E102+E103 - E89-E88-E85-E87)-(E70-E119))/(E34+IF(E36&lt;0,E36,0)-E52)&lt;0,0,((E117+E116+E123+E115 +E118 +E126+  E101+E96+E97+E94+E102+E103 - E89-E88-E85-E87)-(E70-E119))/(E34+IF(E36&lt;0,E36,0)-E52))</f>
        <v>#DIV/0!</v>
      </c>
      <c r="F160" s="147" t="e">
        <f t="shared" ref="F160:G160" si="150">IF(((F117+F116+F123+F115 +F118 +F126+  F101+F96+F97+F94+F102+F103 - F89-F88-F85-F87)-(F70-F119))/(F34+IF(F36&lt;0,F36,0)-F52)&lt;0,0,((F117+F116+F123+F115 +F118 +F126+  F101+F96+F97+F94+F102+F103 - F89-F88-F85-F87)-(F70-F119))/(F34+IF(F36&lt;0,F36,0)-F52))</f>
        <v>#DIV/0!</v>
      </c>
      <c r="G160" s="147" t="e">
        <f t="shared" si="150"/>
        <v>#DIV/0!</v>
      </c>
      <c r="H160" s="27"/>
      <c r="I160" s="143"/>
      <c r="J160" s="27"/>
      <c r="K160" s="27"/>
      <c r="L160" s="27"/>
      <c r="M160" s="27"/>
      <c r="N160" s="91" t="s">
        <v>80</v>
      </c>
      <c r="O160" s="147" t="e">
        <f>IF(((O117+O116+O123+O115 +O118 +O126+  O101+O96+O97+O94+O102+O103 - O89-O88-O85-O87)-(O70-O119))/(O34+IF(O36&lt;0,O36,0)-O52)&lt;0,0,((O117+O116+O123+O115 +O118 +O126+  O101+O96+O97+O94+O102+O103 - O89-O88-O85-O87)-(O70-O119))/(O34+IF(O36&lt;0,O36,0)-O52))</f>
        <v>#DIV/0!</v>
      </c>
      <c r="P160" s="147" t="e">
        <f t="shared" ref="P160:Q160" si="151">IF(((P117+P116+P123+P115 +P118 +P126+  P101+P96+P97+P94+P102+P103 - P89-P88-P85-P87)-(P70-P119))/(P34+IF(P36&lt;0,P36,0)-P52)&lt;0,0,((P117+P116+P123+P115 +P118 +P126+  P101+P96+P97+P94+P102+P103 - P89-P88-P85-P87)-(P70-P119))/(P34+IF(P36&lt;0,P36,0)-P52))</f>
        <v>#DIV/0!</v>
      </c>
      <c r="Q160" s="147" t="e">
        <f t="shared" si="151"/>
        <v>#DIV/0!</v>
      </c>
      <c r="R160" s="27"/>
      <c r="S160" s="143"/>
      <c r="T160" s="27"/>
      <c r="U160" s="27"/>
      <c r="V160" s="27"/>
      <c r="W160" s="27"/>
      <c r="X160" s="91" t="s">
        <v>80</v>
      </c>
      <c r="Y160" s="147" t="e">
        <f>IF(((Y117+Y116+Y123+Y115 +Y118 +Y126+  Y101+Y96+Y97+Y94+Y102+Y103 - Y89-Y88-Y85-Y87)-(Y70-Y119))/(Y34+IF(Y36&lt;0,Y36,0)-Y52)&lt;0,0,((Y117+Y116+Y123+Y115 +Y118 +Y126+  Y101+Y96+Y97+Y94+Y102+Y103 - Y89-Y88-Y85-Y87)-(Y70-Y119))/(Y34+IF(Y36&lt;0,Y36,0)-Y52))</f>
        <v>#DIV/0!</v>
      </c>
      <c r="Z160" s="147" t="e">
        <f t="shared" ref="Z160:AA160" si="152">IF(((Z117+Z116+Z123+Z115 +Z118 +Z126+  Z101+Z96+Z97+Z94+Z102+Z103 - Z89-Z88-Z85-Z87)-(Z70-Z119))/(Z34+IF(Z36&lt;0,Z36,0)-Z52)&lt;0,0,((Z117+Z116+Z123+Z115 +Z118 +Z126+  Z101+Z96+Z97+Z94+Z102+Z103 - Z89-Z88-Z85-Z87)-(Z70-Z119))/(Z34+IF(Z36&lt;0,Z36,0)-Z52))</f>
        <v>#DIV/0!</v>
      </c>
      <c r="AA160" s="147" t="e">
        <f t="shared" si="152"/>
        <v>#DIV/0!</v>
      </c>
    </row>
    <row r="161" spans="1:28" ht="11.5" x14ac:dyDescent="0.25">
      <c r="A161" s="141"/>
      <c r="B161" s="141"/>
      <c r="C161" s="27"/>
      <c r="D161" s="91" t="s">
        <v>74</v>
      </c>
      <c r="E161" s="147" t="e">
        <f>(E34+ IF(E36&lt;0,E36,0) +E40)/-(E37+E38)</f>
        <v>#DIV/0!</v>
      </c>
      <c r="F161" s="147" t="e">
        <f t="shared" ref="F161:G161" si="153">(F34+ IF(F36&lt;0,F36,0) +F40)/-(F37+F38)</f>
        <v>#DIV/0!</v>
      </c>
      <c r="G161" s="147" t="e">
        <f t="shared" si="153"/>
        <v>#DIV/0!</v>
      </c>
      <c r="H161" s="27"/>
      <c r="I161" s="143"/>
      <c r="J161" s="27"/>
      <c r="K161" s="27"/>
      <c r="L161" s="27"/>
      <c r="M161" s="27"/>
      <c r="N161" s="91" t="s">
        <v>74</v>
      </c>
      <c r="O161" s="147" t="e">
        <f t="shared" ref="O161:Q161" si="154">(O34+ IF(O36&lt;0,O36,0) +O40)/-(O37+O38)</f>
        <v>#DIV/0!</v>
      </c>
      <c r="P161" s="147" t="e">
        <f t="shared" si="154"/>
        <v>#DIV/0!</v>
      </c>
      <c r="Q161" s="147" t="e">
        <f t="shared" si="154"/>
        <v>#DIV/0!</v>
      </c>
      <c r="R161" s="27"/>
      <c r="S161" s="143"/>
      <c r="T161" s="27"/>
      <c r="U161" s="27"/>
      <c r="V161" s="27"/>
      <c r="W161" s="27"/>
      <c r="X161" s="91" t="s">
        <v>74</v>
      </c>
      <c r="Y161" s="147" t="e">
        <f t="shared" ref="Y161:AA161" si="155">(Y34+ IF(Y36&lt;0,Y36,0) +Y40)/-(Y37+Y38)</f>
        <v>#DIV/0!</v>
      </c>
      <c r="Z161" s="147" t="e">
        <f t="shared" si="155"/>
        <v>#DIV/0!</v>
      </c>
      <c r="AA161" s="147" t="e">
        <f t="shared" si="155"/>
        <v>#DIV/0!</v>
      </c>
    </row>
    <row r="162" spans="1:28" ht="11.5" x14ac:dyDescent="0.25">
      <c r="A162" s="141"/>
      <c r="B162" s="141"/>
      <c r="C162" s="27"/>
      <c r="D162" s="91" t="s">
        <v>77</v>
      </c>
      <c r="E162" s="147" t="e">
        <f>(E91-E75)/E109</f>
        <v>#DIV/0!</v>
      </c>
      <c r="F162" s="147" t="e">
        <f>(F91-F75)/F109</f>
        <v>#DIV/0!</v>
      </c>
      <c r="G162" s="147" t="e">
        <f>(G91-G75)/G109</f>
        <v>#DIV/0!</v>
      </c>
      <c r="H162" s="27"/>
      <c r="I162" s="143"/>
      <c r="J162" s="27"/>
      <c r="K162" s="27"/>
      <c r="L162" s="27"/>
      <c r="M162" s="27"/>
      <c r="N162" s="91" t="s">
        <v>77</v>
      </c>
      <c r="O162" s="147" t="e">
        <f t="shared" ref="O162:Q162" si="156">(O91-O75)/O109</f>
        <v>#DIV/0!</v>
      </c>
      <c r="P162" s="147" t="e">
        <f t="shared" si="156"/>
        <v>#DIV/0!</v>
      </c>
      <c r="Q162" s="147" t="e">
        <f t="shared" si="156"/>
        <v>#DIV/0!</v>
      </c>
      <c r="R162" s="27"/>
      <c r="S162" s="143"/>
      <c r="T162" s="27"/>
      <c r="U162" s="27"/>
      <c r="V162" s="27"/>
      <c r="W162" s="27"/>
      <c r="X162" s="91" t="s">
        <v>77</v>
      </c>
      <c r="Y162" s="147" t="e">
        <f t="shared" ref="Y162:AA162" si="157">(Y91-Y75)/Y109</f>
        <v>#DIV/0!</v>
      </c>
      <c r="Z162" s="147" t="e">
        <f t="shared" si="157"/>
        <v>#DIV/0!</v>
      </c>
      <c r="AA162" s="147" t="e">
        <f t="shared" si="157"/>
        <v>#DIV/0!</v>
      </c>
    </row>
    <row r="163" spans="1:28" ht="11.5" x14ac:dyDescent="0.25">
      <c r="A163" s="141"/>
      <c r="B163" s="141"/>
      <c r="C163" s="27"/>
      <c r="D163" s="91" t="s">
        <v>78</v>
      </c>
      <c r="E163" s="147">
        <f>E134</f>
        <v>0</v>
      </c>
      <c r="F163" s="147">
        <f>F134</f>
        <v>0</v>
      </c>
      <c r="G163" s="147">
        <f>G134</f>
        <v>0</v>
      </c>
      <c r="H163" s="27"/>
      <c r="I163" s="143"/>
      <c r="J163" s="27"/>
      <c r="K163" s="27"/>
      <c r="L163" s="27"/>
      <c r="M163" s="27"/>
      <c r="N163" s="91" t="s">
        <v>78</v>
      </c>
      <c r="O163" s="147">
        <f t="shared" ref="O163:Q163" si="158">O134</f>
        <v>0</v>
      </c>
      <c r="P163" s="147">
        <f t="shared" si="158"/>
        <v>0</v>
      </c>
      <c r="Q163" s="147">
        <f t="shared" si="158"/>
        <v>0</v>
      </c>
      <c r="R163" s="27"/>
      <c r="S163" s="143"/>
      <c r="T163" s="27"/>
      <c r="U163" s="27"/>
      <c r="V163" s="27"/>
      <c r="W163" s="27"/>
      <c r="X163" s="91" t="s">
        <v>78</v>
      </c>
      <c r="Y163" s="147">
        <f t="shared" ref="Y163:AA163" si="159">Y134</f>
        <v>0</v>
      </c>
      <c r="Z163" s="147">
        <f t="shared" si="159"/>
        <v>0</v>
      </c>
      <c r="AA163" s="147">
        <f t="shared" si="159"/>
        <v>0</v>
      </c>
    </row>
    <row r="164" spans="1:28" ht="11.5" x14ac:dyDescent="0.25">
      <c r="A164" s="141"/>
      <c r="B164" s="141"/>
      <c r="C164" s="27"/>
      <c r="D164" s="91" t="s">
        <v>79</v>
      </c>
      <c r="E164" s="148" t="e">
        <f>(E81+E82+E66+E67+E138)/(E58+E57+E59+E60+E91)</f>
        <v>#DIV/0!</v>
      </c>
      <c r="F164" s="148" t="e">
        <f>(F81+F82+F66+F67+F138)/(F58+F57+F59+F60+F91)</f>
        <v>#DIV/0!</v>
      </c>
      <c r="G164" s="148" t="e">
        <f>(G81+G82+G66+G67+G138)/(G58+G57+G59+G60+G91)</f>
        <v>#DIV/0!</v>
      </c>
      <c r="H164" s="27"/>
      <c r="I164" s="143"/>
      <c r="J164" s="27"/>
      <c r="K164" s="27"/>
      <c r="L164" s="27"/>
      <c r="M164" s="27"/>
      <c r="N164" s="91" t="s">
        <v>79</v>
      </c>
      <c r="O164" s="148" t="e">
        <f t="shared" ref="O164:Q164" si="160">(O81+O82+O66+O67+O138)/(O58+O57+O59+O60+O91)</f>
        <v>#DIV/0!</v>
      </c>
      <c r="P164" s="148" t="e">
        <f t="shared" si="160"/>
        <v>#DIV/0!</v>
      </c>
      <c r="Q164" s="148" t="e">
        <f t="shared" si="160"/>
        <v>#DIV/0!</v>
      </c>
      <c r="R164" s="27"/>
      <c r="S164" s="143"/>
      <c r="T164" s="27"/>
      <c r="U164" s="27"/>
      <c r="V164" s="27"/>
      <c r="W164" s="27"/>
      <c r="X164" s="91" t="s">
        <v>79</v>
      </c>
      <c r="Y164" s="148" t="e">
        <f t="shared" ref="Y164:AA164" si="161">(Y81+Y82+Y66+Y67+Y138)/(Y58+Y57+Y59+Y60+Y91)</f>
        <v>#DIV/0!</v>
      </c>
      <c r="Z164" s="148" t="e">
        <f t="shared" si="161"/>
        <v>#DIV/0!</v>
      </c>
      <c r="AA164" s="148" t="e">
        <f t="shared" si="161"/>
        <v>#DIV/0!</v>
      </c>
    </row>
    <row r="165" spans="1:28" ht="11.5" x14ac:dyDescent="0.25">
      <c r="A165" s="141"/>
      <c r="B165" s="141"/>
      <c r="C165" s="27"/>
      <c r="D165" s="42"/>
      <c r="E165" s="48"/>
      <c r="F165" s="48"/>
      <c r="G165" s="48"/>
      <c r="H165" s="27"/>
      <c r="I165" s="143"/>
      <c r="J165" s="27"/>
      <c r="K165" s="27"/>
      <c r="L165" s="27"/>
      <c r="M165" s="27"/>
      <c r="N165" s="42"/>
      <c r="O165" s="48"/>
      <c r="P165" s="48"/>
      <c r="Q165" s="48"/>
      <c r="R165" s="27"/>
      <c r="S165" s="143"/>
      <c r="T165" s="27"/>
      <c r="U165" s="27"/>
      <c r="V165" s="27"/>
      <c r="W165" s="27"/>
      <c r="X165" s="42"/>
      <c r="Y165" s="48"/>
      <c r="Z165" s="48"/>
      <c r="AA165" s="48"/>
      <c r="AB165" s="27"/>
    </row>
    <row r="166" spans="1:28" ht="11.5" x14ac:dyDescent="0.25">
      <c r="A166" s="141"/>
      <c r="B166" s="141"/>
      <c r="C166" s="27"/>
      <c r="D166" s="42"/>
      <c r="E166" s="43"/>
      <c r="F166" s="43"/>
      <c r="G166" s="43"/>
      <c r="H166" s="27"/>
      <c r="I166" s="143"/>
      <c r="J166" s="27"/>
      <c r="K166" s="27"/>
      <c r="L166" s="27"/>
      <c r="M166" s="27"/>
      <c r="N166" s="42"/>
      <c r="O166" s="43"/>
      <c r="P166" s="43"/>
      <c r="Q166" s="43"/>
      <c r="R166" s="27"/>
      <c r="S166" s="143"/>
      <c r="T166" s="27"/>
      <c r="U166" s="27"/>
      <c r="V166" s="27"/>
      <c r="W166" s="27"/>
      <c r="X166" s="42"/>
      <c r="Y166" s="43"/>
      <c r="Z166" s="43"/>
      <c r="AA166" s="43"/>
      <c r="AB166" s="27"/>
    </row>
    <row r="167" spans="1:28" ht="11.5" x14ac:dyDescent="0.25">
      <c r="A167" s="141"/>
      <c r="B167" s="141"/>
      <c r="C167" s="27"/>
      <c r="D167" s="143" t="s">
        <v>44</v>
      </c>
      <c r="E167" s="27"/>
      <c r="F167" s="27"/>
      <c r="G167" s="27"/>
      <c r="H167" s="27"/>
      <c r="I167" s="143"/>
      <c r="J167" s="27"/>
      <c r="K167" s="27"/>
      <c r="L167" s="27"/>
      <c r="M167" s="27"/>
      <c r="N167" s="143" t="s">
        <v>44</v>
      </c>
      <c r="O167" s="27"/>
      <c r="P167" s="27"/>
      <c r="Q167" s="27"/>
      <c r="R167" s="27"/>
      <c r="S167" s="143"/>
      <c r="T167" s="27"/>
      <c r="U167" s="27"/>
      <c r="V167" s="27"/>
      <c r="W167" s="27"/>
      <c r="X167" s="143" t="s">
        <v>44</v>
      </c>
      <c r="Y167" s="27"/>
      <c r="Z167" s="27"/>
      <c r="AA167" s="27"/>
      <c r="AB167" s="27"/>
    </row>
    <row r="168" spans="1:28" ht="11.5" x14ac:dyDescent="0.25">
      <c r="A168" s="141"/>
      <c r="B168" s="141"/>
      <c r="C168" s="27"/>
      <c r="D168" s="91" t="s">
        <v>163</v>
      </c>
      <c r="E168" s="149" t="e">
        <f>IF(E156&gt;'RAG Thresholds'!$G$15,"G",IF(E156&lt;'RAG Thresholds'!$E$15,"R","A"))</f>
        <v>#DIV/0!</v>
      </c>
      <c r="F168" s="149" t="e">
        <f>IF(F156&gt;'RAG Thresholds'!$G$15,"G",IF(F156&lt;'RAG Thresholds'!$E$15,"R","A"))</f>
        <v>#DIV/0!</v>
      </c>
      <c r="G168" s="149" t="e">
        <f>IF(G156&gt;'RAG Thresholds'!$G$15,"G",IF(G156&lt;'RAG Thresholds'!$E$15,"R","A"))</f>
        <v>#DIV/0!</v>
      </c>
      <c r="H168" s="27"/>
      <c r="I168" s="143"/>
      <c r="J168" s="27"/>
      <c r="K168" s="27"/>
      <c r="L168" s="27"/>
      <c r="M168" s="27"/>
      <c r="N168" s="91" t="s">
        <v>163</v>
      </c>
      <c r="O168" s="149" t="e">
        <f>IF(O156&gt;'RAG Thresholds'!$G$15,"G",IF(O156&lt;'RAG Thresholds'!$E$15,"R","A"))</f>
        <v>#DIV/0!</v>
      </c>
      <c r="P168" s="149" t="e">
        <f>IF(P156&gt;'RAG Thresholds'!$G$15,"G",IF(P156&lt;'RAG Thresholds'!$E$15,"R","A"))</f>
        <v>#DIV/0!</v>
      </c>
      <c r="Q168" s="149" t="e">
        <f>IF(Q156&gt;'RAG Thresholds'!$G$15,"G",IF(Q156&lt;'RAG Thresholds'!$E$15,"R","A"))</f>
        <v>#DIV/0!</v>
      </c>
      <c r="R168" s="27"/>
      <c r="S168" s="143"/>
      <c r="T168" s="27"/>
      <c r="U168" s="27"/>
      <c r="V168" s="27"/>
      <c r="W168" s="27"/>
      <c r="X168" s="91" t="s">
        <v>163</v>
      </c>
      <c r="Y168" s="149" t="e">
        <f>IF(Y156&gt;'RAG Thresholds'!$G$15,"G",IF(Y156&lt;'RAG Thresholds'!$E$15,"R","A"))</f>
        <v>#DIV/0!</v>
      </c>
      <c r="Z168" s="149" t="e">
        <f>IF(Z156&gt;'RAG Thresholds'!$G$15,"G",IF(Z156&lt;'RAG Thresholds'!$E$15,"R","A"))</f>
        <v>#DIV/0!</v>
      </c>
      <c r="AA168" s="149" t="e">
        <f>IF(AA156&gt;'RAG Thresholds'!$G$15,"G",IF(AA156&lt;'RAG Thresholds'!$E$15,"R","A"))</f>
        <v>#DIV/0!</v>
      </c>
    </row>
    <row r="169" spans="1:28" ht="11.5" x14ac:dyDescent="0.25">
      <c r="A169" s="141"/>
      <c r="B169" s="141"/>
      <c r="C169" s="27"/>
      <c r="D169" s="27" t="s">
        <v>67</v>
      </c>
      <c r="E169" s="149" t="str">
        <f>IF(E157&gt;'RAG Thresholds'!$G$16,"G",IF(E157&lt;'RAG Thresholds'!$E$16,"R","A"))</f>
        <v>R</v>
      </c>
      <c r="F169" s="149" t="str">
        <f>IF(F157&gt;'RAG Thresholds'!$G$16,"G",IF(F157&lt;'RAG Thresholds'!$E$16,"R","A"))</f>
        <v>R</v>
      </c>
      <c r="G169" s="149" t="str">
        <f>IF(G157&gt;'RAG Thresholds'!$G$16,"G",IF(G157&lt;'RAG Thresholds'!$E$16,"R","A"))</f>
        <v>R</v>
      </c>
      <c r="H169" s="27"/>
      <c r="I169" s="143"/>
      <c r="J169" s="27"/>
      <c r="K169" s="27"/>
      <c r="L169" s="27"/>
      <c r="M169" s="27"/>
      <c r="N169" s="27" t="s">
        <v>67</v>
      </c>
      <c r="O169" s="149" t="str">
        <f>IF(O157&gt;'RAG Thresholds'!$G$16,"G",IF(O157&lt;'RAG Thresholds'!$E$16,"R","A"))</f>
        <v>R</v>
      </c>
      <c r="P169" s="149" t="str">
        <f>IF(P157&gt;'RAG Thresholds'!$G$16,"G",IF(P157&lt;'RAG Thresholds'!$E$16,"R","A"))</f>
        <v>R</v>
      </c>
      <c r="Q169" s="149" t="str">
        <f>IF(Q157&gt;'RAG Thresholds'!$G$16,"G",IF(Q157&lt;'RAG Thresholds'!$E$16,"R","A"))</f>
        <v>R</v>
      </c>
      <c r="R169" s="27"/>
      <c r="S169" s="143"/>
      <c r="T169" s="27"/>
      <c r="U169" s="27"/>
      <c r="V169" s="27"/>
      <c r="W169" s="27"/>
      <c r="X169" s="27" t="s">
        <v>67</v>
      </c>
      <c r="Y169" s="149" t="str">
        <f>IF(Y157&gt;'RAG Thresholds'!$G$16,"G",IF(Y157&lt;'RAG Thresholds'!$E$16,"R","A"))</f>
        <v>R</v>
      </c>
      <c r="Z169" s="149" t="str">
        <f>IF(Z157&gt;'RAG Thresholds'!$G$16,"G",IF(Z157&lt;'RAG Thresholds'!$E$16,"R","A"))</f>
        <v>R</v>
      </c>
      <c r="AA169" s="149" t="str">
        <f>IF(AA157&gt;'RAG Thresholds'!$G$16,"G",IF(AA157&lt;'RAG Thresholds'!$E$16,"R","A"))</f>
        <v>R</v>
      </c>
      <c r="AB169" s="27"/>
    </row>
    <row r="170" spans="1:28" ht="11.5" x14ac:dyDescent="0.25">
      <c r="A170" s="141"/>
      <c r="B170" s="141"/>
      <c r="C170" s="27"/>
      <c r="D170" s="27" t="s">
        <v>249</v>
      </c>
      <c r="E170" s="149" t="str">
        <f>IF(E158="N/A","N/A",IF(E147&lt;0,"R",IF((E117+E116+E123+E115 +E118 + E126+ E101+E96+E97+E94+E102+E103 - E89-E88-E85-E87)&lt;0,"G",IF(E158&gt;'RAG Thresholds'!$G$17,"G",IF(E158&lt;'RAG Thresholds'!$E$17,"R","A")))))</f>
        <v>N/A</v>
      </c>
      <c r="F170" s="149" t="str">
        <f>IF(F158="N/A","N/A",IF(F147&lt;0,"R",IF((F117+F116+F123+F115 +F118 + F126+ F101+F96+F97+F94+F102+F103 - F89-F88-F85-F87)&lt;0,"G",IF(F158&gt;'RAG Thresholds'!$G$17,"G",IF(F158&lt;'RAG Thresholds'!$E$17,"R","A")))))</f>
        <v>N/A</v>
      </c>
      <c r="G170" s="149" t="str">
        <f>IF(G158="N/A","N/A",IF(G147&lt;0,"R",IF((G117+G116+G123+G115 +G118 + G126+ G101+G96+G97+G94+G102+G103 - G89-G88-G85-G87)&lt;0,"G",IF(G158&gt;'RAG Thresholds'!$G$17,"G",IF(G158&lt;'RAG Thresholds'!$E$17,"R","A")))))</f>
        <v>N/A</v>
      </c>
      <c r="H170" s="27"/>
      <c r="I170" s="143"/>
      <c r="J170" s="27"/>
      <c r="K170" s="27"/>
      <c r="L170" s="27"/>
      <c r="M170" s="27"/>
      <c r="N170" s="27" t="s">
        <v>249</v>
      </c>
      <c r="O170" s="149" t="str">
        <f>IF(O158="N/A","N/A",IF(O147&lt;0,"R",IF((O117+O116+O123+O115 +O118 + O126+ O101+O96+O97+O94+O102+O103 - O89-O88-O85-O87)&lt;0,"G",IF(O158&gt;'RAG Thresholds'!$G$17,"G",IF(O158&lt;'RAG Thresholds'!$E$17,"R","A")))))</f>
        <v>N/A</v>
      </c>
      <c r="P170" s="149" t="str">
        <f>IF(P158="N/A","N/A",IF(P147&lt;0,"R",IF((P117+P116+P123+P115 +P118 + P126+ P101+P96+P97+P94+P102+P103 - P89-P88-P85-P87)&lt;0,"G",IF(P158&gt;'RAG Thresholds'!$G$17,"G",IF(P158&lt;'RAG Thresholds'!$E$17,"R","A")))))</f>
        <v>N/A</v>
      </c>
      <c r="Q170" s="149" t="str">
        <f>IF(Q158="N/A","N/A",IF(Q147&lt;0,"R",IF((Q117+Q116+Q123+Q115 +Q118 + Q126+ Q101+Q96+Q97+Q94+Q102+Q103 - Q89-Q88-Q85-Q87)&lt;0,"G",IF(Q158&gt;'RAG Thresholds'!$G$17,"G",IF(Q158&lt;'RAG Thresholds'!$E$17,"R","A")))))</f>
        <v>N/A</v>
      </c>
      <c r="R170" s="27"/>
      <c r="S170" s="143"/>
      <c r="T170" s="27"/>
      <c r="U170" s="27"/>
      <c r="V170" s="27"/>
      <c r="W170" s="27"/>
      <c r="X170" s="27" t="s">
        <v>249</v>
      </c>
      <c r="Y170" s="149" t="str">
        <f>IF(Y158="N/A","N/A",IF(Y147&lt;0,"R",IF((Y117+Y116+Y123+Y115 +Y118 + Y126+ Y101+Y96+Y97+Y94+Y102+Y103 - Y89-Y88-Y85-Y87)&lt;0,"G",IF(Y158&gt;'RAG Thresholds'!$G$17,"G",IF(Y158&lt;'RAG Thresholds'!$E$17,"R","A")))))</f>
        <v>N/A</v>
      </c>
      <c r="Z170" s="149" t="str">
        <f>IF(Z158="N/A","N/A",IF(Z147&lt;0,"R",IF((Z117+Z116+Z123+Z115 +Z118 + Z126+ Z101+Z96+Z97+Z94+Z102+Z103 - Z89-Z88-Z85-Z87)&lt;0,"G",IF(Z158&gt;'RAG Thresholds'!$G$17,"G",IF(Z158&lt;'RAG Thresholds'!$E$17,"R","A")))))</f>
        <v>N/A</v>
      </c>
      <c r="AA170" s="149" t="str">
        <f>IF(AA158="N/A","N/A",IF(AA147&lt;0,"R",IF((AA117+AA116+AA123+AA115 +AA118 + AA126+ AA101+AA96+AA97+AA94+AA102+AA103 - AA89-AA88-AA85-AA87)&lt;0,"G",IF(AA158&gt;'RAG Thresholds'!$G$17,"G",IF(AA158&lt;'RAG Thresholds'!$E$17,"R","A")))))</f>
        <v>N/A</v>
      </c>
    </row>
    <row r="171" spans="1:28" ht="11.5" x14ac:dyDescent="0.25">
      <c r="A171" s="141"/>
      <c r="B171" s="141"/>
      <c r="C171" s="27"/>
      <c r="D171" s="27" t="s">
        <v>76</v>
      </c>
      <c r="E171" s="149" t="e">
        <f>IF((E34+   IF(E36&lt;0,E36,0)  -E52)&lt;0,"R",IF(((E117+E116+E123+E115 +E118 +E126+  E101+E96+E97+E94+E102+E103 - E89-E88-E85-E87)&lt;0),"G",IF(E159&lt;'RAG Thresholds'!$G$18,"G",IF(E159&gt;'RAG Thresholds'!$E$18,"R","A"))))</f>
        <v>#DIV/0!</v>
      </c>
      <c r="F171" s="149" t="e">
        <f>IF((F34+   IF(F36&lt;0,F36,0)  -F52)&lt;0,"R",IF(((F117+F116+F123+F115 +F118 +F126+  F101+F96+F97+F94+F102+F103 - F89-F88-F85-F87)&lt;0),"G",IF(F159&lt;'RAG Thresholds'!$G$18,"G",IF(F159&gt;'RAG Thresholds'!$E$18,"R","A"))))</f>
        <v>#DIV/0!</v>
      </c>
      <c r="G171" s="149" t="e">
        <f>IF((G34+   IF(G36&lt;0,G36,0)  -G52)&lt;0,"R",IF(((G117+G116+G123+G115 +G118 +G126+  G101+G96+G97+G94+G102+G103 - G89-G88-G85-G87)&lt;0),"G",IF(G159&lt;'RAG Thresholds'!$G$18,"G",IF(G159&gt;'RAG Thresholds'!$E$18,"R","A"))))</f>
        <v>#DIV/0!</v>
      </c>
      <c r="H171" s="27"/>
      <c r="I171" s="143"/>
      <c r="J171" s="27"/>
      <c r="K171" s="27"/>
      <c r="L171" s="27"/>
      <c r="M171" s="27"/>
      <c r="N171" s="27" t="s">
        <v>76</v>
      </c>
      <c r="O171" s="149" t="e">
        <f>IF((O34+   IF(O36&lt;0,O36,0)  -O52)&lt;0,"R",IF(((O117+O116+O123+O115 +O118 +O126+  O101+O96+O97+O94+O102+O103 - O89-O88-O85-O87)&lt;0),"G",IF(O159&lt;'RAG Thresholds'!$G$18,"G",IF(O159&gt;'RAG Thresholds'!$E$18,"R","A"))))</f>
        <v>#DIV/0!</v>
      </c>
      <c r="P171" s="149" t="e">
        <f>IF((P34+   IF(P36&lt;0,P36,0)  -P52)&lt;0,"R",IF(((P117+P116+P123+P115 +P118 +P126+  P101+P96+P97+P94+P102+P103 - P89-P88-P85-P87)&lt;0),"G",IF(P159&lt;'RAG Thresholds'!$G$18,"G",IF(P159&gt;'RAG Thresholds'!$E$18,"R","A"))))</f>
        <v>#DIV/0!</v>
      </c>
      <c r="Q171" s="149" t="e">
        <f>IF((Q34+   IF(Q36&lt;0,Q36,0)  -Q52)&lt;0,"R",IF(((Q117+Q116+Q123+Q115 +Q118 +Q126+  Q101+Q96+Q97+Q94+Q102+Q103 - Q89-Q88-Q85-Q87)&lt;0),"G",IF(Q159&lt;'RAG Thresholds'!$G$18,"G",IF(Q159&gt;'RAG Thresholds'!$E$18,"R","A"))))</f>
        <v>#DIV/0!</v>
      </c>
      <c r="R171" s="27"/>
      <c r="S171" s="143"/>
      <c r="T171" s="27"/>
      <c r="U171" s="27"/>
      <c r="V171" s="27"/>
      <c r="W171" s="27"/>
      <c r="X171" s="27" t="s">
        <v>76</v>
      </c>
      <c r="Y171" s="149" t="e">
        <f>IF((Y34+   IF(Y36&lt;0,Y36,0)  -Y52)&lt;0,"R",IF(((Y117+Y116+Y123+Y115 +Y118 +Y126+  Y101+Y96+Y97+Y94+Y102+Y103 - Y89-Y88-Y85-Y87)&lt;0),"G",IF(Y159&lt;'RAG Thresholds'!$G$18,"G",IF(Y159&gt;'RAG Thresholds'!$E$18,"R","A"))))</f>
        <v>#DIV/0!</v>
      </c>
      <c r="Z171" s="149" t="e">
        <f>IF((Z34+   IF(Z36&lt;0,Z36,0)  -Z52)&lt;0,"R",IF(((Z117+Z116+Z123+Z115 +Z118 +Z126+  Z101+Z96+Z97+Z94+Z102+Z103 - Z89-Z88-Z85-Z87)&lt;0),"G",IF(Z159&lt;'RAG Thresholds'!$G$18,"G",IF(Z159&gt;'RAG Thresholds'!$E$18,"R","A"))))</f>
        <v>#DIV/0!</v>
      </c>
      <c r="AA171" s="149" t="e">
        <f>IF((AA34+   IF(AA36&lt;0,AA36,0)  -AA52)&lt;0,"R",IF(((AA117+AA116+AA123+AA115 +AA118 +AA126+  AA101+AA96+AA97+AA94+AA102+AA103 - AA89-AA88-AA85-AA87)&lt;0),"G",IF(AA159&lt;'RAG Thresholds'!$G$18,"G",IF(AA159&gt;'RAG Thresholds'!$E$18,"R","A"))))</f>
        <v>#DIV/0!</v>
      </c>
    </row>
    <row r="172" spans="1:28" ht="11.5" x14ac:dyDescent="0.25">
      <c r="A172" s="141"/>
      <c r="B172" s="141"/>
      <c r="C172" s="27"/>
      <c r="D172" s="27" t="s">
        <v>80</v>
      </c>
      <c r="E172" s="149" t="e">
        <f>IF((E34+   IF(E36&lt;0,E36,0)  -E52)&lt;0,"R",IF(( ((E117+E116+E123+E115 +E118 +E126+  E101+E96+E97+E94+E102+E103 - E89-E88-E85-E87)-(E70-E119))&lt;0),"G",IF(E160&lt;'RAG Thresholds'!$G$19,"G",IF(E160&gt;'RAG Thresholds'!$E$19,"R","A"))))</f>
        <v>#DIV/0!</v>
      </c>
      <c r="F172" s="149" t="e">
        <f>IF((F34+   IF(F36&lt;0,F36,0)  -F52)&lt;0,"R",IF(( ((F117+F116+F123+F115 +F118 +F126+  F101+F96+F97+F94+F102+F103 - F89-F88-F85-F87)-(F70-F119))&lt;0),"G",IF(F160&lt;'RAG Thresholds'!$G$19,"G",IF(F160&gt;'RAG Thresholds'!$E$19,"R","A"))))</f>
        <v>#DIV/0!</v>
      </c>
      <c r="G172" s="149" t="e">
        <f>IF((G34+   IF(G36&lt;0,G36,0)  -G52)&lt;0,"R",IF(( ((G117+G116+G123+G115 +G118 +G126+  G101+G96+G97+G94+G102+G103 - G89-G88-G85-G87)-(G70-G119))&lt;0),"G",IF(G160&lt;'RAG Thresholds'!$G$19,"G",IF(G160&gt;'RAG Thresholds'!$E$19,"R","A"))))</f>
        <v>#DIV/0!</v>
      </c>
      <c r="H172" s="27"/>
      <c r="I172" s="143"/>
      <c r="J172" s="27"/>
      <c r="K172" s="27"/>
      <c r="L172" s="27"/>
      <c r="M172" s="27"/>
      <c r="N172" s="27" t="s">
        <v>80</v>
      </c>
      <c r="O172" s="149" t="e">
        <f>IF((O34+   IF(O36&lt;0,O36,0)  -O52)&lt;0,"R",IF(( ((O117+O116+O123+O115 +O118 +O126+  O101+O96+O97+O94+O102+O103 - O89-O88-O85-O87)-(O70-O119))&lt;0),"G",IF(O160&lt;'RAG Thresholds'!$G$19,"G",IF(O160&gt;'RAG Thresholds'!$E$19,"R","A"))))</f>
        <v>#DIV/0!</v>
      </c>
      <c r="P172" s="149" t="e">
        <f>IF((P34+   IF(P36&lt;0,P36,0)  -P52)&lt;0,"R",IF(( ((P117+P116+P123+P115 +P118 +P126+  P101+P96+P97+P94+P102+P103 - P89-P88-P85-P87)-(P70-P119))&lt;0),"G",IF(P160&lt;'RAG Thresholds'!$G$19,"G",IF(P160&gt;'RAG Thresholds'!$E$19,"R","A"))))</f>
        <v>#DIV/0!</v>
      </c>
      <c r="Q172" s="149" t="e">
        <f>IF((Q34+   IF(Q36&lt;0,Q36,0)  -Q52)&lt;0,"R",IF(( ((Q117+Q116+Q123+Q115 +Q118 +Q126+  Q101+Q96+Q97+Q94+Q102+Q103 - Q89-Q88-Q85-Q87)-(Q70-Q119))&lt;0),"G",IF(Q160&lt;'RAG Thresholds'!$G$19,"G",IF(Q160&gt;'RAG Thresholds'!$E$19,"R","A"))))</f>
        <v>#DIV/0!</v>
      </c>
      <c r="R172" s="27"/>
      <c r="S172" s="143"/>
      <c r="T172" s="27"/>
      <c r="U172" s="27"/>
      <c r="V172" s="27"/>
      <c r="W172" s="27"/>
      <c r="X172" s="27" t="s">
        <v>80</v>
      </c>
      <c r="Y172" s="149" t="e">
        <f>IF((Y34+   IF(Y36&lt;0,Y36,0)  -Y52)&lt;0,"R",IF(( ((Y117+Y116+Y123+Y115 +Y118 +Y126+  Y101+Y96+Y97+Y94+Y102+Y103 - Y89-Y88-Y85-Y87)-(Y70-Y119))&lt;0),"G",IF(Y160&lt;'RAG Thresholds'!$G$19,"G",IF(Y160&gt;'RAG Thresholds'!$E$19,"R","A"))))</f>
        <v>#DIV/0!</v>
      </c>
      <c r="Z172" s="149" t="e">
        <f>IF((Z34+   IF(Z36&lt;0,Z36,0)  -Z52)&lt;0,"R",IF(( ((Z117+Z116+Z123+Z115 +Z118 +Z126+  Z101+Z96+Z97+Z94+Z102+Z103 - Z89-Z88-Z85-Z87)-(Z70-Z119))&lt;0),"G",IF(Z160&lt;'RAG Thresholds'!$G$19,"G",IF(Z160&gt;'RAG Thresholds'!$E$19,"R","A"))))</f>
        <v>#DIV/0!</v>
      </c>
      <c r="AA172" s="149" t="e">
        <f>IF((AA34+   IF(AA36&lt;0,AA36,0)  -AA52)&lt;0,"R",IF(( ((AA117+AA116+AA123+AA115 +AA118 +AA126+  AA101+AA96+AA97+AA94+AA102+AA103 - AA89-AA88-AA85-AA87)-(AA70-AA119))&lt;0),"G",IF(AA160&lt;'RAG Thresholds'!$G$19,"G",IF(AA160&gt;'RAG Thresholds'!$E$19,"R","A"))))</f>
        <v>#DIV/0!</v>
      </c>
    </row>
    <row r="173" spans="1:28" ht="11.5" x14ac:dyDescent="0.25">
      <c r="A173" s="141"/>
      <c r="B173" s="141"/>
      <c r="C173" s="27"/>
      <c r="D173" s="27" t="s">
        <v>74</v>
      </c>
      <c r="E173" s="149" t="str">
        <f>IF(-(E37+E38)&lt;=0,"G",IF((  E34+ IF(E36&lt;0,E36,0) +E40 )&lt;0,"R",IF(E161&gt;'RAG Thresholds'!$G$20,"G",IF(E161&lt;'RAG Thresholds'!$E$20,"R","A"))))</f>
        <v>G</v>
      </c>
      <c r="F173" s="149" t="str">
        <f>IF(-(F37+F38)&lt;=0,"G",IF((  F34+ IF(F36&lt;0,F36,0) +F40 )&lt;0,"R",IF(F161&gt;'RAG Thresholds'!$G$20,"G",IF(F161&lt;'RAG Thresholds'!$E$20,"R","A"))))</f>
        <v>G</v>
      </c>
      <c r="G173" s="149" t="str">
        <f>IF(-(G37+G38)&lt;=0,"G",IF((  G34+ IF(G36&lt;0,G36,0) +G40 )&lt;0,"R",IF(G161&gt;'RAG Thresholds'!$G$20,"G",IF(G161&lt;'RAG Thresholds'!$E$20,"R","A"))))</f>
        <v>G</v>
      </c>
      <c r="H173" s="27"/>
      <c r="I173" s="143"/>
      <c r="J173" s="27"/>
      <c r="K173" s="27"/>
      <c r="L173" s="27"/>
      <c r="M173" s="27"/>
      <c r="N173" s="27" t="s">
        <v>74</v>
      </c>
      <c r="O173" s="149" t="str">
        <f>IF(-(O37+O38)&lt;=0,"G",IF((  O34+ IF(O36&lt;0,O36,0) +O40 )&lt;0,"R",IF(O161&gt;'RAG Thresholds'!$G$20,"G",IF(O161&lt;'RAG Thresholds'!$E$20,"R","A"))))</f>
        <v>G</v>
      </c>
      <c r="P173" s="149" t="str">
        <f>IF(-(P37+P38)&lt;=0,"G",IF((  P34+ IF(P36&lt;0,P36,0) +P40 )&lt;0,"R",IF(P161&gt;'RAG Thresholds'!$G$20,"G",IF(P161&lt;'RAG Thresholds'!$E$20,"R","A"))))</f>
        <v>G</v>
      </c>
      <c r="Q173" s="149" t="str">
        <f>IF(-(Q37+Q38)&lt;=0,"G",IF((  Q34+ IF(Q36&lt;0,Q36,0) +Q40 )&lt;0,"R",IF(Q161&gt;'RAG Thresholds'!$G$20,"G",IF(Q161&lt;'RAG Thresholds'!$E$20,"R","A"))))</f>
        <v>G</v>
      </c>
      <c r="R173" s="27"/>
      <c r="S173" s="143"/>
      <c r="T173" s="27"/>
      <c r="U173" s="27"/>
      <c r="V173" s="27"/>
      <c r="W173" s="27"/>
      <c r="X173" s="27" t="s">
        <v>74</v>
      </c>
      <c r="Y173" s="149" t="str">
        <f>IF(-(Y37+Y38)&lt;=0,"G",IF((  Y34+ IF(Y36&lt;0,Y36,0) +Y40 )&lt;0,"R",IF(Y161&gt;'RAG Thresholds'!$G$20,"G",IF(Y161&lt;'RAG Thresholds'!$E$20,"R","A"))))</f>
        <v>G</v>
      </c>
      <c r="Z173" s="149" t="str">
        <f>IF(-(Z37+Z38)&lt;=0,"G",IF((  Z34+ IF(Z36&lt;0,Z36,0) +Z40 )&lt;0,"R",IF(Z161&gt;'RAG Thresholds'!$G$20,"G",IF(Z161&lt;'RAG Thresholds'!$E$20,"R","A"))))</f>
        <v>G</v>
      </c>
      <c r="AA173" s="149" t="str">
        <f>IF(-(AA37+AA38)&lt;=0,"G",IF((  AA34+ IF(AA36&lt;0,AA36,0) +AA40 )&lt;0,"R",IF(AA161&gt;'RAG Thresholds'!$G$20,"G",IF(AA161&lt;'RAG Thresholds'!$E$20,"R","A"))))</f>
        <v>G</v>
      </c>
    </row>
    <row r="174" spans="1:28" ht="11.5" x14ac:dyDescent="0.25">
      <c r="A174" s="141"/>
      <c r="B174" s="141"/>
      <c r="C174" s="27"/>
      <c r="D174" s="27" t="s">
        <v>77</v>
      </c>
      <c r="E174" s="149" t="e">
        <f>IF(E162&gt;'RAG Thresholds'!$G$21,"G",IF(E162&lt;'RAG Thresholds'!$E$21,"R","A"))</f>
        <v>#DIV/0!</v>
      </c>
      <c r="F174" s="149" t="e">
        <f>IF(F162&gt;'RAG Thresholds'!$G$21,"G",IF(F162&lt;'RAG Thresholds'!$E$21,"R","A"))</f>
        <v>#DIV/0!</v>
      </c>
      <c r="G174" s="149" t="e">
        <f>IF(G162&gt;'RAG Thresholds'!$G$21,"G",IF(G162&lt;'RAG Thresholds'!$E$21,"R","A"))</f>
        <v>#DIV/0!</v>
      </c>
      <c r="H174" s="27"/>
      <c r="I174" s="143"/>
      <c r="J174" s="27"/>
      <c r="K174" s="27"/>
      <c r="L174" s="27"/>
      <c r="M174" s="27"/>
      <c r="N174" s="27" t="s">
        <v>77</v>
      </c>
      <c r="O174" s="149" t="e">
        <f>IF(O162&gt;'RAG Thresholds'!$G$21,"G",IF(O162&lt;'RAG Thresholds'!$E$21,"R","A"))</f>
        <v>#DIV/0!</v>
      </c>
      <c r="P174" s="149" t="e">
        <f>IF(P162&gt;'RAG Thresholds'!$G$21,"G",IF(P162&lt;'RAG Thresholds'!$E$21,"R","A"))</f>
        <v>#DIV/0!</v>
      </c>
      <c r="Q174" s="149" t="e">
        <f>IF(Q162&gt;'RAG Thresholds'!$G$21,"G",IF(Q162&lt;'RAG Thresholds'!$E$21,"R","A"))</f>
        <v>#DIV/0!</v>
      </c>
      <c r="R174" s="27"/>
      <c r="S174" s="143"/>
      <c r="T174" s="27"/>
      <c r="U174" s="27"/>
      <c r="V174" s="27"/>
      <c r="W174" s="27"/>
      <c r="X174" s="27" t="s">
        <v>77</v>
      </c>
      <c r="Y174" s="149" t="e">
        <f>IF(Y162&gt;'RAG Thresholds'!$G$21,"G",IF(Y162&lt;'RAG Thresholds'!$E$21,"R","A"))</f>
        <v>#DIV/0!</v>
      </c>
      <c r="Z174" s="149" t="e">
        <f>IF(Z162&gt;'RAG Thresholds'!$G$21,"G",IF(Z162&lt;'RAG Thresholds'!$E$21,"R","A"))</f>
        <v>#DIV/0!</v>
      </c>
      <c r="AA174" s="149" t="e">
        <f>IF(AA162&gt;'RAG Thresholds'!$G$21,"G",IF(AA162&lt;'RAG Thresholds'!$E$21,"R","A"))</f>
        <v>#DIV/0!</v>
      </c>
    </row>
    <row r="175" spans="1:28" ht="11.5" x14ac:dyDescent="0.25">
      <c r="A175" s="141"/>
      <c r="B175" s="141"/>
      <c r="C175" s="27"/>
      <c r="D175" s="27" t="s">
        <v>78</v>
      </c>
      <c r="E175" s="149" t="str">
        <f>IF(E163&gt;'RAG Thresholds'!$E$22,"G","R")</f>
        <v>R</v>
      </c>
      <c r="F175" s="149" t="str">
        <f>IF(F163&gt;'RAG Thresholds'!$E$22,"G","R")</f>
        <v>R</v>
      </c>
      <c r="G175" s="149" t="str">
        <f>IF(G163&gt;'RAG Thresholds'!$E$22,"G","R")</f>
        <v>R</v>
      </c>
      <c r="H175" s="27"/>
      <c r="I175" s="143"/>
      <c r="J175" s="27"/>
      <c r="K175" s="27"/>
      <c r="L175" s="27"/>
      <c r="M175" s="27"/>
      <c r="N175" s="27" t="s">
        <v>78</v>
      </c>
      <c r="O175" s="149" t="str">
        <f>IF(O163&gt;'RAG Thresholds'!$E$22,"G","R")</f>
        <v>R</v>
      </c>
      <c r="P175" s="149" t="str">
        <f>IF(P163&gt;'RAG Thresholds'!$E$22,"G","R")</f>
        <v>R</v>
      </c>
      <c r="Q175" s="149" t="str">
        <f>IF(Q163&gt;'RAG Thresholds'!$E$22,"G","R")</f>
        <v>R</v>
      </c>
      <c r="R175" s="27"/>
      <c r="S175" s="143"/>
      <c r="T175" s="27"/>
      <c r="U175" s="27"/>
      <c r="V175" s="27"/>
      <c r="W175" s="27"/>
      <c r="X175" s="27" t="s">
        <v>78</v>
      </c>
      <c r="Y175" s="149" t="str">
        <f>IF(Y163&gt;'RAG Thresholds'!$E$22,"G","R")</f>
        <v>R</v>
      </c>
      <c r="Z175" s="149" t="str">
        <f>IF(Z163&gt;'RAG Thresholds'!$E$22,"G","R")</f>
        <v>R</v>
      </c>
      <c r="AA175" s="149" t="str">
        <f>IF(AA163&gt;'RAG Thresholds'!$E$22,"G","R")</f>
        <v>R</v>
      </c>
    </row>
    <row r="176" spans="1:28" ht="11.5" x14ac:dyDescent="0.25">
      <c r="A176" s="141"/>
      <c r="B176" s="141"/>
      <c r="C176" s="27"/>
      <c r="D176" s="27" t="s">
        <v>79</v>
      </c>
      <c r="E176" s="149" t="e">
        <f>IF(E139=SysConfig!$F$38,"R",IF((E81+E82+E66+E67+E138)&lt;0,"G",IF(E164&lt;'RAG Thresholds'!$G$23,"G",IF(E164&gt;'RAG Thresholds'!$E$23,"R","A"))))</f>
        <v>#DIV/0!</v>
      </c>
      <c r="F176" s="149" t="e">
        <f>IF(F139=SysConfig!$F$38,"R",IF((F81+F82+F66+F67+F138)&lt;0,"G",IF(F164&lt;'RAG Thresholds'!$G$23,"G",IF(F164&gt;'RAG Thresholds'!$E$23,"R","A"))))</f>
        <v>#DIV/0!</v>
      </c>
      <c r="G176" s="149" t="e">
        <f>IF(G139=SysConfig!$F$38,"R",IF((G81+G82+G66+G67+G138)&lt;0,"G",IF(G164&lt;'RAG Thresholds'!$G$23,"G",IF(G164&gt;'RAG Thresholds'!$E$23,"R","A"))))</f>
        <v>#DIV/0!</v>
      </c>
      <c r="H176" s="27"/>
      <c r="I176" s="143"/>
      <c r="J176" s="27"/>
      <c r="K176" s="27"/>
      <c r="L176" s="27"/>
      <c r="M176" s="27"/>
      <c r="N176" s="27" t="s">
        <v>79</v>
      </c>
      <c r="O176" s="149" t="e">
        <f>IF(O139=SysConfig!$F$38,"R",IF((O81+O82+O66+O67+O138)&lt;0,"G",IF(O164&lt;'RAG Thresholds'!$G$23,"G",IF(O164&gt;'RAG Thresholds'!$E$23,"R","A"))))</f>
        <v>#DIV/0!</v>
      </c>
      <c r="P176" s="149" t="e">
        <f>IF(P139=SysConfig!$F$38,"R",IF((P81+P82+P66+P67+P138)&lt;0,"G",IF(P164&lt;'RAG Thresholds'!$G$23,"G",IF(P164&gt;'RAG Thresholds'!$E$23,"R","A"))))</f>
        <v>#DIV/0!</v>
      </c>
      <c r="Q176" s="149" t="e">
        <f>IF(Q139=SysConfig!$F$38,"R",IF((Q81+Q82+Q66+Q67+Q138)&lt;0,"G",IF(Q164&lt;'RAG Thresholds'!$G$23,"G",IF(Q164&gt;'RAG Thresholds'!$E$23,"R","A"))))</f>
        <v>#DIV/0!</v>
      </c>
      <c r="R176" s="27"/>
      <c r="S176" s="143"/>
      <c r="T176" s="27"/>
      <c r="U176" s="27"/>
      <c r="V176" s="27"/>
      <c r="W176" s="27"/>
      <c r="X176" s="27" t="s">
        <v>79</v>
      </c>
      <c r="Y176" s="149" t="e">
        <f>IF(Y139=SysConfig!$F$38,"R",IF((Y81+Y82+Y66+Y67+Y138)&lt;0,"G",IF(Y164&lt;'RAG Thresholds'!$G$23,"G",IF(Y164&gt;'RAG Thresholds'!$E$23,"R","A"))))</f>
        <v>#DIV/0!</v>
      </c>
      <c r="Z176" s="149" t="e">
        <f>IF(Z139=SysConfig!$F$38,"R",IF((Z81+Z82+Z66+Z67+Z138)&lt;0,"G",IF(Z164&lt;'RAG Thresholds'!$G$23,"G",IF(Z164&gt;'RAG Thresholds'!$E$23,"R","A"))))</f>
        <v>#DIV/0!</v>
      </c>
      <c r="AA176" s="149" t="e">
        <f>IF(AA139=SysConfig!$F$38,"R",IF((AA81+AA82+AA66+AA67+AA138)&lt;0,"G",IF(AA164&lt;'RAG Thresholds'!$G$23,"G",IF(AA164&gt;'RAG Thresholds'!$E$23,"R","A"))))</f>
        <v>#DIV/0!</v>
      </c>
    </row>
    <row r="177" spans="1:28" ht="11.5" x14ac:dyDescent="0.25">
      <c r="A177" s="141"/>
      <c r="B177" s="141"/>
      <c r="C177" s="27"/>
      <c r="I177" s="143"/>
      <c r="J177" s="27"/>
      <c r="K177" s="27"/>
      <c r="L177" s="27"/>
      <c r="M177" s="27"/>
      <c r="S177" s="143"/>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60" zoomScaleNormal="60" zoomScaleSheetLayoutView="80" workbookViewId="0">
      <pane ySplit="8" topLeftCell="A9" activePane="bottomLeft" state="frozen"/>
      <selection activeCell="A9" sqref="A9"/>
      <selection pane="bottomLeft" activeCell="F26" sqref="F26"/>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6331 Healthcare Workplace Soultions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52" t="str">
        <f>HYPERLINK("#'Contents'!A1","Click for Contents")</f>
        <v>Click for Contents</v>
      </c>
      <c r="E7" s="252"/>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2">
        <f>SUM(A9:A156)</f>
        <v>0</v>
      </c>
      <c r="B8" s="182">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3"/>
      <c r="D14" s="143" t="s">
        <v>43</v>
      </c>
      <c r="E14" s="143"/>
      <c r="F14" s="143"/>
      <c r="G14" s="143"/>
      <c r="H14" s="143"/>
      <c r="I14" s="143"/>
      <c r="J14" s="143"/>
      <c r="K14" s="143"/>
      <c r="L14" s="143"/>
      <c r="M14" s="143"/>
      <c r="N14" s="143"/>
      <c r="O14" s="143" t="s">
        <v>41</v>
      </c>
      <c r="P14" s="143"/>
      <c r="Q14" s="143"/>
      <c r="R14" s="143" t="s">
        <v>150</v>
      </c>
      <c r="S14" s="143"/>
      <c r="T14" s="143"/>
      <c r="U14" s="143"/>
      <c r="V14" s="143"/>
      <c r="W14" s="143"/>
      <c r="X14" s="143"/>
      <c r="Y14" s="143"/>
      <c r="Z14" s="143" t="s">
        <v>41</v>
      </c>
      <c r="AA14" s="143"/>
      <c r="AB14" s="143"/>
      <c r="AC14" s="143"/>
      <c r="AD14" s="143"/>
      <c r="AE14" s="143" t="s">
        <v>42</v>
      </c>
      <c r="AF14" s="143"/>
      <c r="AG14" s="143"/>
      <c r="AH14" s="143" t="s">
        <v>150</v>
      </c>
      <c r="AI14" s="143"/>
      <c r="AJ14" s="143"/>
      <c r="AK14" s="143"/>
      <c r="AL14" s="143"/>
      <c r="AM14" s="143"/>
      <c r="AN14" s="143"/>
      <c r="AO14" s="143"/>
      <c r="AP14" s="143" t="s">
        <v>42</v>
      </c>
      <c r="AQ14" s="25"/>
      <c r="AR14" s="143"/>
      <c r="AS14" s="143"/>
      <c r="AT14" s="143"/>
    </row>
    <row r="15" spans="1:46" s="27" customFormat="1" x14ac:dyDescent="0.35">
      <c r="A15" s="97"/>
      <c r="B15" s="25"/>
      <c r="C15" s="143"/>
      <c r="D15" s="143"/>
      <c r="E15" s="143"/>
      <c r="F15" s="143"/>
      <c r="G15" s="143"/>
      <c r="H15" s="143"/>
      <c r="I15" s="143"/>
      <c r="J15" s="143"/>
      <c r="K15" s="143"/>
      <c r="L15" s="143"/>
      <c r="M15" s="143"/>
      <c r="N15" s="143"/>
      <c r="O15" s="143" t="s">
        <v>319</v>
      </c>
      <c r="P15" s="143"/>
      <c r="Q15" s="143"/>
      <c r="R15" s="187"/>
      <c r="S15" s="143"/>
      <c r="T15" s="143"/>
      <c r="U15" s="187"/>
      <c r="V15" s="143"/>
      <c r="W15" s="143"/>
      <c r="X15" s="187"/>
      <c r="Y15" s="143"/>
      <c r="Z15" s="143"/>
      <c r="AA15" s="143"/>
      <c r="AB15" s="143"/>
      <c r="AC15" s="143"/>
      <c r="AD15" s="143"/>
      <c r="AE15" s="143" t="s">
        <v>319</v>
      </c>
      <c r="AF15" s="143"/>
      <c r="AG15" s="143"/>
      <c r="AH15" s="187"/>
      <c r="AI15" s="143"/>
      <c r="AJ15" s="143"/>
      <c r="AK15" s="187"/>
      <c r="AL15" s="143"/>
      <c r="AM15" s="143"/>
      <c r="AN15" s="187"/>
      <c r="AO15" s="143"/>
      <c r="AP15" s="143"/>
      <c r="AQ15" s="25"/>
      <c r="AR15" s="143"/>
      <c r="AS15" s="143"/>
      <c r="AT15" s="143"/>
    </row>
    <row r="16" spans="1:46" ht="21" x14ac:dyDescent="0.5">
      <c r="A16" s="53"/>
      <c r="B16" s="141"/>
      <c r="C16" s="53"/>
      <c r="D16" s="143"/>
      <c r="E16" s="53"/>
      <c r="F16" s="53"/>
      <c r="G16" s="53"/>
      <c r="H16" s="53"/>
      <c r="I16" s="53"/>
      <c r="J16" s="53"/>
      <c r="K16" s="53"/>
      <c r="L16" s="53"/>
      <c r="M16" s="53"/>
      <c r="N16" s="53"/>
      <c r="O16" s="142" t="s">
        <v>245</v>
      </c>
      <c r="P16" s="53"/>
      <c r="Q16" s="53"/>
      <c r="R16" s="201">
        <v>1</v>
      </c>
      <c r="S16" s="53"/>
      <c r="T16" s="53"/>
      <c r="U16" s="201">
        <v>1</v>
      </c>
      <c r="V16" s="53"/>
      <c r="W16" s="53"/>
      <c r="X16" s="201">
        <v>1</v>
      </c>
      <c r="Y16" s="53"/>
      <c r="Z16" s="143"/>
      <c r="AA16" s="53"/>
      <c r="AB16" s="53"/>
      <c r="AC16" s="53"/>
      <c r="AD16" s="53"/>
      <c r="AE16" s="142" t="s">
        <v>245</v>
      </c>
      <c r="AF16" s="53"/>
      <c r="AG16" s="53"/>
      <c r="AH16" s="201">
        <v>1</v>
      </c>
      <c r="AI16" s="53"/>
      <c r="AJ16" s="53"/>
      <c r="AK16" s="201">
        <v>1</v>
      </c>
      <c r="AL16" s="53"/>
      <c r="AM16" s="53"/>
      <c r="AN16" s="201">
        <v>1</v>
      </c>
      <c r="AO16" s="53"/>
      <c r="AP16" s="69"/>
      <c r="AQ16" s="70"/>
      <c r="AR16" s="70"/>
      <c r="AS16" s="70"/>
      <c r="AT16" s="53"/>
    </row>
    <row r="17" spans="1:46" ht="21" x14ac:dyDescent="0.5">
      <c r="A17" s="53"/>
      <c r="B17" s="141"/>
      <c r="C17" s="53"/>
      <c r="D17" s="143"/>
      <c r="E17" s="53"/>
      <c r="F17" s="53"/>
      <c r="G17" s="53"/>
      <c r="H17" s="53"/>
      <c r="I17" s="53"/>
      <c r="J17" s="53"/>
      <c r="K17" s="53"/>
      <c r="L17" s="53"/>
      <c r="M17" s="53"/>
      <c r="N17" s="53"/>
      <c r="O17" s="142" t="s">
        <v>151</v>
      </c>
      <c r="P17" s="53"/>
      <c r="Q17" s="53"/>
      <c r="R17" s="201">
        <v>1</v>
      </c>
      <c r="S17" s="53"/>
      <c r="T17" s="53"/>
      <c r="U17" s="201">
        <v>1</v>
      </c>
      <c r="V17" s="53"/>
      <c r="W17" s="53"/>
      <c r="X17" s="201">
        <v>1</v>
      </c>
      <c r="Y17" s="53"/>
      <c r="Z17" s="143"/>
      <c r="AA17" s="53"/>
      <c r="AB17" s="53"/>
      <c r="AC17" s="53"/>
      <c r="AD17" s="53"/>
      <c r="AE17" s="142" t="s">
        <v>151</v>
      </c>
      <c r="AF17" s="53"/>
      <c r="AG17" s="53"/>
      <c r="AH17" s="201">
        <v>1</v>
      </c>
      <c r="AI17" s="53"/>
      <c r="AJ17" s="53"/>
      <c r="AK17" s="201">
        <v>1</v>
      </c>
      <c r="AL17" s="53"/>
      <c r="AM17" s="53"/>
      <c r="AN17" s="201">
        <v>1</v>
      </c>
      <c r="AO17" s="53"/>
      <c r="AP17" s="69"/>
      <c r="AQ17" s="70"/>
      <c r="AR17" s="70"/>
      <c r="AS17" s="70"/>
      <c r="AT17" s="53"/>
    </row>
    <row r="18" spans="1:46" ht="21" x14ac:dyDescent="0.5">
      <c r="A18" s="25"/>
      <c r="B18" s="141"/>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3" t="str">
        <f>O18</f>
        <v>Immediate Parent Name</v>
      </c>
      <c r="AA18" s="25"/>
      <c r="AB18" s="25"/>
      <c r="AC18" s="25"/>
      <c r="AD18" s="25"/>
      <c r="AE18" s="95" t="s">
        <v>87</v>
      </c>
      <c r="AF18" s="25"/>
      <c r="AG18" s="53"/>
      <c r="AH18" s="27"/>
      <c r="AI18" s="25"/>
      <c r="AJ18" s="53"/>
      <c r="AK18" s="27"/>
      <c r="AL18" s="25"/>
      <c r="AM18" s="53"/>
      <c r="AN18" s="27"/>
      <c r="AO18" s="25"/>
      <c r="AP18" s="143" t="str">
        <f>AE18</f>
        <v>Ultimate Parent Name</v>
      </c>
      <c r="AQ18" s="27"/>
      <c r="AR18" s="27"/>
      <c r="AS18" s="27"/>
      <c r="AT18" s="25"/>
    </row>
    <row r="19" spans="1:46" ht="20" x14ac:dyDescent="0.4">
      <c r="A19" s="27"/>
      <c r="B19" s="141"/>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1"/>
      <c r="C20" s="25"/>
      <c r="D20" s="12" t="s">
        <v>5</v>
      </c>
      <c r="E20" s="25"/>
      <c r="F20" s="25"/>
      <c r="G20" s="25"/>
      <c r="H20" s="25"/>
      <c r="I20" s="25"/>
      <c r="J20" s="25"/>
      <c r="K20" s="25"/>
      <c r="L20" s="25"/>
      <c r="M20" s="221" t="s">
        <v>6</v>
      </c>
      <c r="N20" s="25"/>
      <c r="O20" s="12" t="s">
        <v>5</v>
      </c>
      <c r="P20" s="25"/>
      <c r="Q20" s="25"/>
      <c r="R20" s="25"/>
      <c r="S20" s="25"/>
      <c r="T20" s="25"/>
      <c r="U20" s="25"/>
      <c r="V20" s="25"/>
      <c r="W20" s="25"/>
      <c r="X20" s="221" t="s">
        <v>6</v>
      </c>
      <c r="Y20" s="25"/>
      <c r="Z20" s="12" t="s">
        <v>5</v>
      </c>
      <c r="AA20" s="25"/>
      <c r="AB20" s="25"/>
      <c r="AC20" s="221" t="s">
        <v>6</v>
      </c>
      <c r="AD20" s="25"/>
      <c r="AE20" s="12" t="s">
        <v>5</v>
      </c>
      <c r="AF20" s="25"/>
      <c r="AG20" s="25"/>
      <c r="AH20" s="25"/>
      <c r="AI20" s="25"/>
      <c r="AJ20" s="25"/>
      <c r="AK20" s="25"/>
      <c r="AL20" s="25"/>
      <c r="AM20" s="25"/>
      <c r="AN20" s="221" t="s">
        <v>6</v>
      </c>
      <c r="AO20" s="25"/>
      <c r="AP20" s="12" t="s">
        <v>5</v>
      </c>
      <c r="AQ20" s="25"/>
      <c r="AR20" s="25"/>
      <c r="AS20" s="221" t="s">
        <v>6</v>
      </c>
      <c r="AT20" s="25"/>
    </row>
    <row r="21" spans="1:46" ht="13" x14ac:dyDescent="0.3">
      <c r="A21" s="27"/>
      <c r="B21" s="141"/>
      <c r="C21" s="27"/>
      <c r="D21" s="28" t="s">
        <v>206</v>
      </c>
      <c r="E21" s="145" t="str">
        <f>G21</f>
        <v>31/XX/20XX</v>
      </c>
      <c r="F21" s="145" t="str">
        <f>G21</f>
        <v>31/XX/20XX</v>
      </c>
      <c r="G21" s="96" t="s">
        <v>7</v>
      </c>
      <c r="H21" s="145" t="str">
        <f>J21</f>
        <v>31/XX/20XX</v>
      </c>
      <c r="I21" s="145" t="str">
        <f>J21</f>
        <v>31/XX/20XX</v>
      </c>
      <c r="J21" s="96" t="s">
        <v>7</v>
      </c>
      <c r="K21" s="145" t="str">
        <f>M21</f>
        <v>31/XX/20XX</v>
      </c>
      <c r="L21" s="145" t="str">
        <f>M21</f>
        <v>31/XX/20XX</v>
      </c>
      <c r="M21" s="96" t="s">
        <v>7</v>
      </c>
      <c r="N21" s="27"/>
      <c r="O21" s="28" t="s">
        <v>207</v>
      </c>
      <c r="P21" s="145" t="str">
        <f>R21</f>
        <v>31/XX/20XX</v>
      </c>
      <c r="Q21" s="145" t="str">
        <f>R21</f>
        <v>31/XX/20XX</v>
      </c>
      <c r="R21" s="96" t="s">
        <v>7</v>
      </c>
      <c r="S21" s="145" t="str">
        <f>U21</f>
        <v>31/XX/20XX</v>
      </c>
      <c r="T21" s="145" t="str">
        <f>U21</f>
        <v>31/XX/20XX</v>
      </c>
      <c r="U21" s="96" t="s">
        <v>7</v>
      </c>
      <c r="V21" s="145" t="str">
        <f>X21</f>
        <v>31/XX/20XX</v>
      </c>
      <c r="W21" s="145" t="str">
        <f>X21</f>
        <v>31/XX/20XX</v>
      </c>
      <c r="X21" s="96" t="s">
        <v>7</v>
      </c>
      <c r="Y21" s="27"/>
      <c r="Z21" s="28" t="s">
        <v>206</v>
      </c>
      <c r="AA21" s="145" t="str">
        <f>R21</f>
        <v>31/XX/20XX</v>
      </c>
      <c r="AB21" s="145" t="str">
        <f>U21</f>
        <v>31/XX/20XX</v>
      </c>
      <c r="AC21" s="145" t="str">
        <f t="shared" ref="AC21:AC25" si="0">X21</f>
        <v>31/XX/20XX</v>
      </c>
      <c r="AD21" s="27"/>
      <c r="AE21" s="28" t="s">
        <v>207</v>
      </c>
      <c r="AF21" s="145" t="str">
        <f>AH21</f>
        <v>31/XX/20XX</v>
      </c>
      <c r="AG21" s="145" t="str">
        <f>AH21</f>
        <v>31/XX/20XX</v>
      </c>
      <c r="AH21" s="96" t="s">
        <v>7</v>
      </c>
      <c r="AI21" s="145" t="str">
        <f>AK21</f>
        <v>31/XX/20XX</v>
      </c>
      <c r="AJ21" s="145" t="str">
        <f>AK21</f>
        <v>31/XX/20XX</v>
      </c>
      <c r="AK21" s="96" t="s">
        <v>7</v>
      </c>
      <c r="AL21" s="145" t="str">
        <f>AN21</f>
        <v>31/XX/20XX</v>
      </c>
      <c r="AM21" s="145" t="str">
        <f>AN21</f>
        <v>31/XX/20XX</v>
      </c>
      <c r="AN21" s="96" t="s">
        <v>7</v>
      </c>
      <c r="AO21" s="27"/>
      <c r="AP21" s="28" t="s">
        <v>206</v>
      </c>
      <c r="AQ21" s="145" t="str">
        <f>AH21</f>
        <v>31/XX/20XX</v>
      </c>
      <c r="AR21" s="145" t="str">
        <f>AK21</f>
        <v>31/XX/20XX</v>
      </c>
      <c r="AS21" s="145" t="str">
        <f t="shared" ref="AS21:AS25" si="1">AN21</f>
        <v>31/XX/20XX</v>
      </c>
      <c r="AT21" s="27"/>
    </row>
    <row r="22" spans="1:46" ht="11.5" x14ac:dyDescent="0.25">
      <c r="A22" s="141"/>
      <c r="C22" s="27"/>
      <c r="D22" s="130" t="s">
        <v>8</v>
      </c>
      <c r="E22" s="144">
        <f>G22</f>
        <v>12</v>
      </c>
      <c r="F22" s="144">
        <f>G22</f>
        <v>12</v>
      </c>
      <c r="G22" s="185">
        <v>12</v>
      </c>
      <c r="H22" s="144">
        <f>J22</f>
        <v>12</v>
      </c>
      <c r="I22" s="144">
        <f>J22</f>
        <v>12</v>
      </c>
      <c r="J22" s="187">
        <v>12</v>
      </c>
      <c r="K22" s="144">
        <f>M22</f>
        <v>12</v>
      </c>
      <c r="L22" s="144">
        <f>M22</f>
        <v>12</v>
      </c>
      <c r="M22" s="187">
        <v>12</v>
      </c>
      <c r="N22" s="27"/>
      <c r="O22" s="130" t="s">
        <v>8</v>
      </c>
      <c r="P22" s="144">
        <f>R22</f>
        <v>12</v>
      </c>
      <c r="Q22" s="144">
        <f>R22</f>
        <v>12</v>
      </c>
      <c r="R22" s="185">
        <v>12</v>
      </c>
      <c r="S22" s="144">
        <f>U22</f>
        <v>12</v>
      </c>
      <c r="T22" s="144">
        <f>U22</f>
        <v>12</v>
      </c>
      <c r="U22" s="185">
        <v>12</v>
      </c>
      <c r="V22" s="144">
        <f>X22</f>
        <v>12</v>
      </c>
      <c r="W22" s="144">
        <f>X22</f>
        <v>12</v>
      </c>
      <c r="X22" s="185">
        <v>12</v>
      </c>
      <c r="Y22" s="27"/>
      <c r="Z22" s="130" t="s">
        <v>8</v>
      </c>
      <c r="AA22" s="144">
        <f>R22</f>
        <v>12</v>
      </c>
      <c r="AB22" s="144">
        <f>U22</f>
        <v>12</v>
      </c>
      <c r="AC22" s="144">
        <f t="shared" si="0"/>
        <v>12</v>
      </c>
      <c r="AD22" s="27"/>
      <c r="AE22" s="130" t="s">
        <v>8</v>
      </c>
      <c r="AF22" s="144">
        <f>AH22</f>
        <v>12</v>
      </c>
      <c r="AG22" s="144">
        <f>AH22</f>
        <v>12</v>
      </c>
      <c r="AH22" s="185">
        <v>12</v>
      </c>
      <c r="AI22" s="144">
        <f>AK22</f>
        <v>12</v>
      </c>
      <c r="AJ22" s="144">
        <f>AK22</f>
        <v>12</v>
      </c>
      <c r="AK22" s="185">
        <v>12</v>
      </c>
      <c r="AL22" s="144">
        <f>AN22</f>
        <v>12</v>
      </c>
      <c r="AM22" s="144">
        <f>AN22</f>
        <v>12</v>
      </c>
      <c r="AN22" s="185">
        <v>12</v>
      </c>
      <c r="AO22" s="27"/>
      <c r="AP22" s="130" t="s">
        <v>8</v>
      </c>
      <c r="AQ22" s="144">
        <f>AH22</f>
        <v>12</v>
      </c>
      <c r="AR22" s="144">
        <f>AK22</f>
        <v>12</v>
      </c>
      <c r="AS22" s="144">
        <f t="shared" si="1"/>
        <v>12</v>
      </c>
      <c r="AT22" s="27"/>
    </row>
    <row r="23" spans="1:46" ht="11.5" x14ac:dyDescent="0.25">
      <c r="A23" s="141"/>
      <c r="C23" s="27"/>
      <c r="D23" s="130" t="s">
        <v>9</v>
      </c>
      <c r="E23" s="144" t="str">
        <f t="shared" ref="E23:E25" si="2">G23</f>
        <v>N</v>
      </c>
      <c r="F23" s="144" t="str">
        <f t="shared" ref="F23:F25" si="3">G23</f>
        <v>N</v>
      </c>
      <c r="G23" s="95" t="s">
        <v>10</v>
      </c>
      <c r="H23" s="144" t="str">
        <f t="shared" ref="H23:H25" si="4">J23</f>
        <v>N</v>
      </c>
      <c r="I23" s="144" t="str">
        <f t="shared" ref="I23:I25" si="5">J23</f>
        <v>N</v>
      </c>
      <c r="J23" s="95" t="s">
        <v>10</v>
      </c>
      <c r="K23" s="144" t="str">
        <f t="shared" ref="K23:K25" si="6">M23</f>
        <v>N</v>
      </c>
      <c r="L23" s="144" t="str">
        <f t="shared" ref="L23:L25" si="7">M23</f>
        <v>N</v>
      </c>
      <c r="M23" s="95" t="s">
        <v>10</v>
      </c>
      <c r="N23" s="27"/>
      <c r="O23" s="130" t="s">
        <v>9</v>
      </c>
      <c r="P23" s="144" t="str">
        <f t="shared" ref="P23:P25" si="8">R23</f>
        <v>N</v>
      </c>
      <c r="Q23" s="144" t="str">
        <f t="shared" ref="Q23:Q25" si="9">R23</f>
        <v>N</v>
      </c>
      <c r="R23" s="95" t="s">
        <v>10</v>
      </c>
      <c r="S23" s="144" t="str">
        <f t="shared" ref="S23:S25" si="10">U23</f>
        <v>N</v>
      </c>
      <c r="T23" s="144" t="str">
        <f t="shared" ref="T23:T25" si="11">U23</f>
        <v>N</v>
      </c>
      <c r="U23" s="95" t="s">
        <v>10</v>
      </c>
      <c r="V23" s="144" t="str">
        <f t="shared" ref="V23:V25" si="12">X23</f>
        <v>N</v>
      </c>
      <c r="W23" s="144" t="str">
        <f t="shared" ref="W23:W25" si="13">X23</f>
        <v>N</v>
      </c>
      <c r="X23" s="95" t="s">
        <v>10</v>
      </c>
      <c r="Y23" s="27"/>
      <c r="Z23" s="130" t="s">
        <v>9</v>
      </c>
      <c r="AA23" s="144" t="str">
        <f>R23</f>
        <v>N</v>
      </c>
      <c r="AB23" s="144" t="str">
        <f>U23</f>
        <v>N</v>
      </c>
      <c r="AC23" s="144" t="str">
        <f t="shared" si="0"/>
        <v>N</v>
      </c>
      <c r="AD23" s="27"/>
      <c r="AE23" s="130" t="s">
        <v>9</v>
      </c>
      <c r="AF23" s="144" t="str">
        <f t="shared" ref="AF23:AF25" si="14">AH23</f>
        <v>N</v>
      </c>
      <c r="AG23" s="144" t="str">
        <f t="shared" ref="AG23:AG25" si="15">AH23</f>
        <v>N</v>
      </c>
      <c r="AH23" s="95" t="s">
        <v>10</v>
      </c>
      <c r="AI23" s="144" t="str">
        <f t="shared" ref="AI23:AI25" si="16">AK23</f>
        <v>N</v>
      </c>
      <c r="AJ23" s="144" t="str">
        <f t="shared" ref="AJ23:AJ25" si="17">AK23</f>
        <v>N</v>
      </c>
      <c r="AK23" s="95" t="s">
        <v>10</v>
      </c>
      <c r="AL23" s="144" t="str">
        <f t="shared" ref="AL23:AL25" si="18">AN23</f>
        <v>N</v>
      </c>
      <c r="AM23" s="144" t="str">
        <f t="shared" ref="AM23:AM25" si="19">AN23</f>
        <v>N</v>
      </c>
      <c r="AN23" s="95" t="s">
        <v>10</v>
      </c>
      <c r="AO23" s="27"/>
      <c r="AP23" s="130" t="s">
        <v>9</v>
      </c>
      <c r="AQ23" s="144" t="str">
        <f>AH23</f>
        <v>N</v>
      </c>
      <c r="AR23" s="144" t="str">
        <f>AK23</f>
        <v>N</v>
      </c>
      <c r="AS23" s="144" t="str">
        <f t="shared" si="1"/>
        <v>N</v>
      </c>
      <c r="AT23" s="27"/>
    </row>
    <row r="24" spans="1:46" ht="11.5" x14ac:dyDescent="0.25">
      <c r="A24" s="141"/>
      <c r="C24" s="27"/>
      <c r="D24" s="130" t="s">
        <v>146</v>
      </c>
      <c r="E24" s="144" t="str">
        <f t="shared" si="2"/>
        <v>N/A</v>
      </c>
      <c r="F24" s="144" t="str">
        <f t="shared" si="3"/>
        <v>N/A</v>
      </c>
      <c r="G24" s="224" t="s">
        <v>48</v>
      </c>
      <c r="H24" s="144" t="str">
        <f t="shared" si="4"/>
        <v>N/A</v>
      </c>
      <c r="I24" s="144" t="str">
        <f t="shared" si="5"/>
        <v>N/A</v>
      </c>
      <c r="J24" s="224" t="s">
        <v>48</v>
      </c>
      <c r="K24" s="144" t="str">
        <f t="shared" si="6"/>
        <v>N/A</v>
      </c>
      <c r="L24" s="144" t="str">
        <f t="shared" si="7"/>
        <v>N/A</v>
      </c>
      <c r="M24" s="224" t="s">
        <v>48</v>
      </c>
      <c r="N24" s="27"/>
      <c r="O24" s="130" t="s">
        <v>146</v>
      </c>
      <c r="P24" s="144" t="str">
        <f t="shared" si="8"/>
        <v>N/A</v>
      </c>
      <c r="Q24" s="144" t="str">
        <f t="shared" si="9"/>
        <v>N/A</v>
      </c>
      <c r="R24" s="224" t="s">
        <v>48</v>
      </c>
      <c r="S24" s="144" t="str">
        <f t="shared" si="10"/>
        <v>N/A</v>
      </c>
      <c r="T24" s="144" t="str">
        <f t="shared" si="11"/>
        <v>N/A</v>
      </c>
      <c r="U24" s="224" t="s">
        <v>48</v>
      </c>
      <c r="V24" s="144" t="str">
        <f t="shared" si="12"/>
        <v>N/A</v>
      </c>
      <c r="W24" s="144" t="str">
        <f t="shared" si="13"/>
        <v>N/A</v>
      </c>
      <c r="X24" s="224" t="s">
        <v>48</v>
      </c>
      <c r="Y24" s="27"/>
      <c r="Z24" s="130" t="s">
        <v>146</v>
      </c>
      <c r="AA24" s="144" t="str">
        <f>R24</f>
        <v>N/A</v>
      </c>
      <c r="AB24" s="144" t="str">
        <f>U24</f>
        <v>N/A</v>
      </c>
      <c r="AC24" s="144" t="str">
        <f t="shared" si="0"/>
        <v>N/A</v>
      </c>
      <c r="AD24" s="27"/>
      <c r="AE24" s="130" t="s">
        <v>146</v>
      </c>
      <c r="AF24" s="144" t="str">
        <f t="shared" si="14"/>
        <v>N/A</v>
      </c>
      <c r="AG24" s="144" t="str">
        <f t="shared" si="15"/>
        <v>N/A</v>
      </c>
      <c r="AH24" s="224" t="s">
        <v>48</v>
      </c>
      <c r="AI24" s="144" t="str">
        <f t="shared" si="16"/>
        <v>N/A</v>
      </c>
      <c r="AJ24" s="144" t="str">
        <f t="shared" si="17"/>
        <v>N/A</v>
      </c>
      <c r="AK24" s="224" t="s">
        <v>48</v>
      </c>
      <c r="AL24" s="144" t="str">
        <f t="shared" si="18"/>
        <v>N/A</v>
      </c>
      <c r="AM24" s="144" t="str">
        <f t="shared" si="19"/>
        <v>N/A</v>
      </c>
      <c r="AN24" s="224" t="s">
        <v>48</v>
      </c>
      <c r="AO24" s="27"/>
      <c r="AP24" s="130" t="s">
        <v>146</v>
      </c>
      <c r="AQ24" s="144" t="str">
        <f>AH24</f>
        <v>N/A</v>
      </c>
      <c r="AR24" s="144" t="str">
        <f>AK24</f>
        <v>N/A</v>
      </c>
      <c r="AS24" s="144" t="str">
        <f t="shared" si="1"/>
        <v>N/A</v>
      </c>
      <c r="AT24" s="27"/>
    </row>
    <row r="25" spans="1:46" ht="11.5" x14ac:dyDescent="0.25">
      <c r="A25" s="141"/>
      <c r="C25" s="27"/>
      <c r="D25" s="130" t="s">
        <v>362</v>
      </c>
      <c r="E25" s="144" t="str">
        <f t="shared" si="2"/>
        <v>Annual</v>
      </c>
      <c r="F25" s="144" t="str">
        <f t="shared" si="3"/>
        <v>Annual</v>
      </c>
      <c r="G25" s="95" t="s">
        <v>11</v>
      </c>
      <c r="H25" s="144" t="str">
        <f t="shared" si="4"/>
        <v>Annual</v>
      </c>
      <c r="I25" s="144" t="str">
        <f t="shared" si="5"/>
        <v>Annual</v>
      </c>
      <c r="J25" s="95" t="s">
        <v>11</v>
      </c>
      <c r="K25" s="144" t="str">
        <f t="shared" si="6"/>
        <v>Annual</v>
      </c>
      <c r="L25" s="144" t="str">
        <f t="shared" si="7"/>
        <v>Annual</v>
      </c>
      <c r="M25" s="95" t="s">
        <v>11</v>
      </c>
      <c r="N25" s="27"/>
      <c r="O25" s="130" t="s">
        <v>362</v>
      </c>
      <c r="P25" s="144" t="str">
        <f t="shared" si="8"/>
        <v>Annual</v>
      </c>
      <c r="Q25" s="144" t="str">
        <f t="shared" si="9"/>
        <v>Annual</v>
      </c>
      <c r="R25" s="95" t="s">
        <v>11</v>
      </c>
      <c r="S25" s="144" t="str">
        <f t="shared" si="10"/>
        <v>Annual</v>
      </c>
      <c r="T25" s="144" t="str">
        <f t="shared" si="11"/>
        <v>Annual</v>
      </c>
      <c r="U25" s="95" t="s">
        <v>11</v>
      </c>
      <c r="V25" s="144" t="str">
        <f t="shared" si="12"/>
        <v>Annual</v>
      </c>
      <c r="W25" s="144" t="str">
        <f t="shared" si="13"/>
        <v>Annual</v>
      </c>
      <c r="X25" s="95" t="s">
        <v>11</v>
      </c>
      <c r="Y25" s="27"/>
      <c r="Z25" s="130" t="s">
        <v>362</v>
      </c>
      <c r="AA25" s="144" t="str">
        <f>R25</f>
        <v>Annual</v>
      </c>
      <c r="AB25" s="144" t="str">
        <f>U25</f>
        <v>Annual</v>
      </c>
      <c r="AC25" s="144" t="str">
        <f t="shared" si="0"/>
        <v>Annual</v>
      </c>
      <c r="AD25" s="27"/>
      <c r="AE25" s="130" t="s">
        <v>362</v>
      </c>
      <c r="AF25" s="144" t="str">
        <f t="shared" si="14"/>
        <v>Annual</v>
      </c>
      <c r="AG25" s="144" t="str">
        <f t="shared" si="15"/>
        <v>Annual</v>
      </c>
      <c r="AH25" s="95" t="s">
        <v>11</v>
      </c>
      <c r="AI25" s="144" t="str">
        <f t="shared" si="16"/>
        <v>Annual</v>
      </c>
      <c r="AJ25" s="144" t="str">
        <f t="shared" si="17"/>
        <v>Annual</v>
      </c>
      <c r="AK25" s="95" t="s">
        <v>11</v>
      </c>
      <c r="AL25" s="144" t="str">
        <f t="shared" si="18"/>
        <v>Annual</v>
      </c>
      <c r="AM25" s="144" t="str">
        <f t="shared" si="19"/>
        <v>Annual</v>
      </c>
      <c r="AN25" s="95" t="s">
        <v>11</v>
      </c>
      <c r="AO25" s="27"/>
      <c r="AP25" s="130" t="s">
        <v>362</v>
      </c>
      <c r="AQ25" s="144" t="str">
        <f>AH25</f>
        <v>Annual</v>
      </c>
      <c r="AR25" s="144" t="str">
        <f>AK25</f>
        <v>Annual</v>
      </c>
      <c r="AS25" s="144" t="str">
        <f t="shared" si="1"/>
        <v>Annual</v>
      </c>
      <c r="AT25" s="27"/>
    </row>
    <row r="26" spans="1:46" ht="11.5" x14ac:dyDescent="0.25">
      <c r="A26" s="141">
        <f t="shared" ref="A26:A31" si="20">IF(OR(G26&lt;0,J26&lt;0,M26&lt;0,AA26&lt;0,AB26&lt;0,AC26&lt;0,AH26&lt;0,AK26&lt;0,AN26&lt;0),1,0)</f>
        <v>0</v>
      </c>
      <c r="C26" s="27"/>
      <c r="D26" s="13" t="s">
        <v>191</v>
      </c>
      <c r="E26" s="132">
        <v>0</v>
      </c>
      <c r="F26" s="132">
        <v>0</v>
      </c>
      <c r="G26" s="146">
        <f>SUM(E26:F26)</f>
        <v>0</v>
      </c>
      <c r="H26" s="132">
        <v>0</v>
      </c>
      <c r="I26" s="132">
        <v>0</v>
      </c>
      <c r="J26" s="146">
        <f>SUM(H26:I26)</f>
        <v>0</v>
      </c>
      <c r="K26" s="132">
        <v>0</v>
      </c>
      <c r="L26" s="132">
        <v>0</v>
      </c>
      <c r="M26" s="146">
        <f>SUM(K26:L26)</f>
        <v>0</v>
      </c>
      <c r="N26" s="27"/>
      <c r="O26" s="13" t="s">
        <v>191</v>
      </c>
      <c r="P26" s="132">
        <v>0</v>
      </c>
      <c r="Q26" s="132">
        <v>0</v>
      </c>
      <c r="R26" s="146">
        <f>SUM(P26:Q26)</f>
        <v>0</v>
      </c>
      <c r="S26" s="132">
        <v>0</v>
      </c>
      <c r="T26" s="132">
        <v>0</v>
      </c>
      <c r="U26" s="146">
        <f>SUM(S26:T26)</f>
        <v>0</v>
      </c>
      <c r="V26" s="132">
        <v>0</v>
      </c>
      <c r="W26" s="132">
        <v>0</v>
      </c>
      <c r="X26" s="146">
        <f>SUM(V26:W26)</f>
        <v>0</v>
      </c>
      <c r="Y26" s="27"/>
      <c r="Z26" s="13" t="s">
        <v>191</v>
      </c>
      <c r="AA26" s="146">
        <f>R26/R$16</f>
        <v>0</v>
      </c>
      <c r="AB26" s="146">
        <f t="shared" ref="AB26:AB30" si="21">U26/U$16</f>
        <v>0</v>
      </c>
      <c r="AC26" s="146">
        <f t="shared" ref="AC26:AC30" si="22">X26/X$16</f>
        <v>0</v>
      </c>
      <c r="AD26" s="27"/>
      <c r="AE26" s="13" t="s">
        <v>191</v>
      </c>
      <c r="AF26" s="132">
        <v>0</v>
      </c>
      <c r="AG26" s="132">
        <v>0</v>
      </c>
      <c r="AH26" s="146">
        <f>SUM(AF26:AG26)</f>
        <v>0</v>
      </c>
      <c r="AI26" s="132">
        <v>0</v>
      </c>
      <c r="AJ26" s="132">
        <v>0</v>
      </c>
      <c r="AK26" s="146">
        <f>SUM(AI26:AJ26)</f>
        <v>0</v>
      </c>
      <c r="AL26" s="132">
        <v>0</v>
      </c>
      <c r="AM26" s="132">
        <v>0</v>
      </c>
      <c r="AN26" s="146">
        <f>SUM(AL26:AM26)</f>
        <v>0</v>
      </c>
      <c r="AO26" s="27"/>
      <c r="AP26" s="13" t="s">
        <v>191</v>
      </c>
      <c r="AQ26" s="146">
        <f>AH26/AH$16</f>
        <v>0</v>
      </c>
      <c r="AR26" s="146">
        <f t="shared" ref="AR26:AR30" si="23">AK26/AK$16</f>
        <v>0</v>
      </c>
      <c r="AS26" s="146">
        <f t="shared" ref="AS26:AS30" si="24">AN26/AN$16</f>
        <v>0</v>
      </c>
      <c r="AT26" s="27"/>
    </row>
    <row r="27" spans="1:46" ht="23" x14ac:dyDescent="0.25">
      <c r="A27" s="141">
        <f t="shared" si="20"/>
        <v>0</v>
      </c>
      <c r="C27" s="27"/>
      <c r="D27" s="19" t="s">
        <v>208</v>
      </c>
      <c r="E27" s="132">
        <v>0</v>
      </c>
      <c r="F27" s="132">
        <v>0</v>
      </c>
      <c r="G27" s="146">
        <f t="shared" ref="G27:G41" si="25">SUM(E27:F27)</f>
        <v>0</v>
      </c>
      <c r="H27" s="132">
        <v>0</v>
      </c>
      <c r="I27" s="132">
        <v>0</v>
      </c>
      <c r="J27" s="146">
        <f t="shared" ref="J27:J41" si="26">SUM(H27:I27)</f>
        <v>0</v>
      </c>
      <c r="K27" s="132">
        <v>0</v>
      </c>
      <c r="L27" s="132">
        <v>0</v>
      </c>
      <c r="M27" s="146">
        <f t="shared" ref="M27:M41" si="27">SUM(K27:L27)</f>
        <v>0</v>
      </c>
      <c r="N27" s="27"/>
      <c r="O27" s="19" t="s">
        <v>208</v>
      </c>
      <c r="P27" s="132">
        <v>0</v>
      </c>
      <c r="Q27" s="132">
        <v>0</v>
      </c>
      <c r="R27" s="146">
        <f t="shared" ref="R27:R30" si="28">SUM(P27:Q27)</f>
        <v>0</v>
      </c>
      <c r="S27" s="132">
        <v>0</v>
      </c>
      <c r="T27" s="132">
        <v>0</v>
      </c>
      <c r="U27" s="146">
        <f t="shared" ref="U27:U31" si="29">SUM(S27:T27)</f>
        <v>0</v>
      </c>
      <c r="V27" s="132">
        <v>0</v>
      </c>
      <c r="W27" s="132">
        <v>0</v>
      </c>
      <c r="X27" s="146">
        <f t="shared" ref="X27:X31" si="30">SUM(V27:W27)</f>
        <v>0</v>
      </c>
      <c r="Y27" s="27"/>
      <c r="Z27" s="19" t="s">
        <v>208</v>
      </c>
      <c r="AA27" s="146">
        <f t="shared" ref="AA27:AA30" si="31">R27/R$16</f>
        <v>0</v>
      </c>
      <c r="AB27" s="146">
        <f t="shared" si="21"/>
        <v>0</v>
      </c>
      <c r="AC27" s="146">
        <f t="shared" si="22"/>
        <v>0</v>
      </c>
      <c r="AD27" s="27"/>
      <c r="AE27" s="19" t="s">
        <v>192</v>
      </c>
      <c r="AF27" s="132">
        <v>0</v>
      </c>
      <c r="AG27" s="132">
        <v>0</v>
      </c>
      <c r="AH27" s="146">
        <f t="shared" ref="AH27:AH41" si="32">SUM(AF27:AG27)</f>
        <v>0</v>
      </c>
      <c r="AI27" s="132">
        <v>0</v>
      </c>
      <c r="AJ27" s="132">
        <v>0</v>
      </c>
      <c r="AK27" s="146">
        <f t="shared" ref="AK27:AK41" si="33">SUM(AI27:AJ27)</f>
        <v>0</v>
      </c>
      <c r="AL27" s="132">
        <v>0</v>
      </c>
      <c r="AM27" s="132">
        <v>0</v>
      </c>
      <c r="AN27" s="146">
        <f t="shared" ref="AN27:AN41" si="34">SUM(AL27:AM27)</f>
        <v>0</v>
      </c>
      <c r="AO27" s="27"/>
      <c r="AP27" s="19" t="s">
        <v>208</v>
      </c>
      <c r="AQ27" s="146">
        <f t="shared" ref="AQ27:AQ30" si="35">AH27/AH$16</f>
        <v>0</v>
      </c>
      <c r="AR27" s="146">
        <f t="shared" si="23"/>
        <v>0</v>
      </c>
      <c r="AS27" s="146">
        <f t="shared" si="24"/>
        <v>0</v>
      </c>
      <c r="AT27" s="27"/>
    </row>
    <row r="28" spans="1:46" ht="11.5" x14ac:dyDescent="0.25">
      <c r="A28" s="141">
        <f t="shared" si="20"/>
        <v>0</v>
      </c>
      <c r="C28" s="27"/>
      <c r="D28" s="19" t="s">
        <v>209</v>
      </c>
      <c r="E28" s="132">
        <v>0</v>
      </c>
      <c r="F28" s="132">
        <v>0</v>
      </c>
      <c r="G28" s="146">
        <f t="shared" si="25"/>
        <v>0</v>
      </c>
      <c r="H28" s="132">
        <v>0</v>
      </c>
      <c r="I28" s="132">
        <v>0</v>
      </c>
      <c r="J28" s="146">
        <f t="shared" si="26"/>
        <v>0</v>
      </c>
      <c r="K28" s="132">
        <v>0</v>
      </c>
      <c r="L28" s="132">
        <v>0</v>
      </c>
      <c r="M28" s="146">
        <f t="shared" si="27"/>
        <v>0</v>
      </c>
      <c r="N28" s="27"/>
      <c r="O28" s="19" t="s">
        <v>209</v>
      </c>
      <c r="P28" s="132">
        <v>0</v>
      </c>
      <c r="Q28" s="132">
        <v>0</v>
      </c>
      <c r="R28" s="146">
        <f t="shared" ref="R28" si="36">SUM(P28:Q28)</f>
        <v>0</v>
      </c>
      <c r="S28" s="132">
        <v>0</v>
      </c>
      <c r="T28" s="132">
        <v>0</v>
      </c>
      <c r="U28" s="146">
        <f t="shared" si="29"/>
        <v>0</v>
      </c>
      <c r="V28" s="132">
        <v>0</v>
      </c>
      <c r="W28" s="132">
        <v>0</v>
      </c>
      <c r="X28" s="146">
        <f t="shared" si="30"/>
        <v>0</v>
      </c>
      <c r="Y28" s="27"/>
      <c r="Z28" s="19" t="s">
        <v>209</v>
      </c>
      <c r="AA28" s="146">
        <f t="shared" ref="AA28" si="37">R28/R$16</f>
        <v>0</v>
      </c>
      <c r="AB28" s="146">
        <f t="shared" ref="AB28" si="38">U28/U$16</f>
        <v>0</v>
      </c>
      <c r="AC28" s="146">
        <f t="shared" ref="AC28" si="39">X28/X$16</f>
        <v>0</v>
      </c>
      <c r="AD28" s="27"/>
      <c r="AE28" s="19" t="s">
        <v>209</v>
      </c>
      <c r="AF28" s="132">
        <v>0</v>
      </c>
      <c r="AG28" s="132">
        <v>0</v>
      </c>
      <c r="AH28" s="146">
        <f t="shared" ref="AH28" si="40">SUM(AF28:AG28)</f>
        <v>0</v>
      </c>
      <c r="AI28" s="132">
        <v>0</v>
      </c>
      <c r="AJ28" s="132">
        <v>0</v>
      </c>
      <c r="AK28" s="146">
        <f t="shared" si="33"/>
        <v>0</v>
      </c>
      <c r="AL28" s="132">
        <v>0</v>
      </c>
      <c r="AM28" s="132">
        <v>0</v>
      </c>
      <c r="AN28" s="146">
        <f t="shared" si="34"/>
        <v>0</v>
      </c>
      <c r="AO28" s="27"/>
      <c r="AP28" s="19" t="s">
        <v>209</v>
      </c>
      <c r="AQ28" s="146">
        <f t="shared" ref="AQ28" si="41">AH28/AH$16</f>
        <v>0</v>
      </c>
      <c r="AR28" s="146">
        <f t="shared" ref="AR28" si="42">AK28/AK$16</f>
        <v>0</v>
      </c>
      <c r="AS28" s="146">
        <f t="shared" ref="AS28" si="43">AN28/AN$16</f>
        <v>0</v>
      </c>
      <c r="AT28" s="27"/>
    </row>
    <row r="29" spans="1:46" ht="11.5" x14ac:dyDescent="0.25">
      <c r="A29" s="141">
        <f t="shared" si="20"/>
        <v>0</v>
      </c>
      <c r="C29" s="27"/>
      <c r="D29" s="13" t="s">
        <v>193</v>
      </c>
      <c r="E29" s="132">
        <v>0</v>
      </c>
      <c r="F29" s="132">
        <v>0</v>
      </c>
      <c r="G29" s="146">
        <f t="shared" si="25"/>
        <v>0</v>
      </c>
      <c r="H29" s="132">
        <v>0</v>
      </c>
      <c r="I29" s="132">
        <v>0</v>
      </c>
      <c r="J29" s="146">
        <f t="shared" si="26"/>
        <v>0</v>
      </c>
      <c r="K29" s="132">
        <v>0</v>
      </c>
      <c r="L29" s="132">
        <v>0</v>
      </c>
      <c r="M29" s="146">
        <f t="shared" si="27"/>
        <v>0</v>
      </c>
      <c r="N29" s="27"/>
      <c r="O29" s="13" t="s">
        <v>193</v>
      </c>
      <c r="P29" s="132">
        <v>0</v>
      </c>
      <c r="Q29" s="132">
        <v>0</v>
      </c>
      <c r="R29" s="146">
        <f t="shared" si="28"/>
        <v>0</v>
      </c>
      <c r="S29" s="132">
        <v>0</v>
      </c>
      <c r="T29" s="132">
        <v>0</v>
      </c>
      <c r="U29" s="146">
        <f t="shared" si="29"/>
        <v>0</v>
      </c>
      <c r="V29" s="132">
        <v>0</v>
      </c>
      <c r="W29" s="132">
        <v>0</v>
      </c>
      <c r="X29" s="146">
        <f t="shared" si="30"/>
        <v>0</v>
      </c>
      <c r="Y29" s="27"/>
      <c r="Z29" s="13" t="s">
        <v>193</v>
      </c>
      <c r="AA29" s="146">
        <f t="shared" si="31"/>
        <v>0</v>
      </c>
      <c r="AB29" s="146">
        <f t="shared" si="21"/>
        <v>0</v>
      </c>
      <c r="AC29" s="146">
        <f t="shared" si="22"/>
        <v>0</v>
      </c>
      <c r="AD29" s="27"/>
      <c r="AE29" s="13" t="s">
        <v>193</v>
      </c>
      <c r="AF29" s="132">
        <v>0</v>
      </c>
      <c r="AG29" s="132">
        <v>0</v>
      </c>
      <c r="AH29" s="146">
        <f t="shared" si="32"/>
        <v>0</v>
      </c>
      <c r="AI29" s="132">
        <v>0</v>
      </c>
      <c r="AJ29" s="132">
        <v>0</v>
      </c>
      <c r="AK29" s="146">
        <f t="shared" si="33"/>
        <v>0</v>
      </c>
      <c r="AL29" s="132">
        <v>0</v>
      </c>
      <c r="AM29" s="132">
        <v>0</v>
      </c>
      <c r="AN29" s="146">
        <f t="shared" si="34"/>
        <v>0</v>
      </c>
      <c r="AO29" s="27"/>
      <c r="AP29" s="13" t="s">
        <v>193</v>
      </c>
      <c r="AQ29" s="146">
        <f t="shared" si="35"/>
        <v>0</v>
      </c>
      <c r="AR29" s="146">
        <f t="shared" si="23"/>
        <v>0</v>
      </c>
      <c r="AS29" s="146">
        <f t="shared" si="24"/>
        <v>0</v>
      </c>
      <c r="AT29" s="27"/>
    </row>
    <row r="30" spans="1:46" ht="11.5" x14ac:dyDescent="0.25">
      <c r="A30" s="141">
        <f t="shared" si="20"/>
        <v>0</v>
      </c>
      <c r="C30" s="27"/>
      <c r="D30" s="13" t="s">
        <v>194</v>
      </c>
      <c r="E30" s="132">
        <v>0</v>
      </c>
      <c r="F30" s="132">
        <v>0</v>
      </c>
      <c r="G30" s="146">
        <f t="shared" si="25"/>
        <v>0</v>
      </c>
      <c r="H30" s="132">
        <v>0</v>
      </c>
      <c r="I30" s="132">
        <v>0</v>
      </c>
      <c r="J30" s="146">
        <f t="shared" si="26"/>
        <v>0</v>
      </c>
      <c r="K30" s="132">
        <v>0</v>
      </c>
      <c r="L30" s="132">
        <v>0</v>
      </c>
      <c r="M30" s="146">
        <f t="shared" si="27"/>
        <v>0</v>
      </c>
      <c r="N30" s="27"/>
      <c r="O30" s="13" t="s">
        <v>194</v>
      </c>
      <c r="P30" s="132">
        <v>0</v>
      </c>
      <c r="Q30" s="132">
        <v>0</v>
      </c>
      <c r="R30" s="146">
        <f t="shared" si="28"/>
        <v>0</v>
      </c>
      <c r="S30" s="132">
        <v>0</v>
      </c>
      <c r="T30" s="132">
        <v>0</v>
      </c>
      <c r="U30" s="146">
        <f t="shared" si="29"/>
        <v>0</v>
      </c>
      <c r="V30" s="132">
        <v>0</v>
      </c>
      <c r="W30" s="132">
        <v>0</v>
      </c>
      <c r="X30" s="146">
        <f t="shared" si="30"/>
        <v>0</v>
      </c>
      <c r="Y30" s="27"/>
      <c r="Z30" s="13" t="s">
        <v>194</v>
      </c>
      <c r="AA30" s="146">
        <f t="shared" si="31"/>
        <v>0</v>
      </c>
      <c r="AB30" s="146">
        <f t="shared" si="21"/>
        <v>0</v>
      </c>
      <c r="AC30" s="146">
        <f t="shared" si="22"/>
        <v>0</v>
      </c>
      <c r="AD30" s="27"/>
      <c r="AE30" s="13" t="s">
        <v>194</v>
      </c>
      <c r="AF30" s="132">
        <v>0</v>
      </c>
      <c r="AG30" s="132">
        <v>0</v>
      </c>
      <c r="AH30" s="146">
        <f t="shared" si="32"/>
        <v>0</v>
      </c>
      <c r="AI30" s="132">
        <v>0</v>
      </c>
      <c r="AJ30" s="132">
        <v>0</v>
      </c>
      <c r="AK30" s="146">
        <f t="shared" si="33"/>
        <v>0</v>
      </c>
      <c r="AL30" s="132">
        <v>0</v>
      </c>
      <c r="AM30" s="132">
        <v>0</v>
      </c>
      <c r="AN30" s="146">
        <f t="shared" si="34"/>
        <v>0</v>
      </c>
      <c r="AO30" s="27"/>
      <c r="AP30" s="13" t="s">
        <v>194</v>
      </c>
      <c r="AQ30" s="146">
        <f t="shared" si="35"/>
        <v>0</v>
      </c>
      <c r="AR30" s="146">
        <f t="shared" si="23"/>
        <v>0</v>
      </c>
      <c r="AS30" s="146">
        <f t="shared" si="24"/>
        <v>0</v>
      </c>
      <c r="AT30" s="27"/>
    </row>
    <row r="31" spans="1:46" ht="11.5" x14ac:dyDescent="0.25">
      <c r="A31" s="141">
        <f t="shared" si="20"/>
        <v>0</v>
      </c>
      <c r="C31" s="27"/>
      <c r="D31" s="13" t="s">
        <v>210</v>
      </c>
      <c r="E31" s="132">
        <v>0</v>
      </c>
      <c r="F31" s="132">
        <v>0</v>
      </c>
      <c r="G31" s="146">
        <f t="shared" si="25"/>
        <v>0</v>
      </c>
      <c r="H31" s="132">
        <v>0</v>
      </c>
      <c r="I31" s="132">
        <v>0</v>
      </c>
      <c r="J31" s="146">
        <f t="shared" si="26"/>
        <v>0</v>
      </c>
      <c r="K31" s="132">
        <v>0</v>
      </c>
      <c r="L31" s="132">
        <v>0</v>
      </c>
      <c r="M31" s="146">
        <f t="shared" si="27"/>
        <v>0</v>
      </c>
      <c r="N31" s="27"/>
      <c r="O31" s="13" t="s">
        <v>210</v>
      </c>
      <c r="P31" s="132">
        <v>0</v>
      </c>
      <c r="Q31" s="132">
        <v>0</v>
      </c>
      <c r="R31" s="146">
        <f t="shared" ref="R31" si="44">SUM(P31:Q31)</f>
        <v>0</v>
      </c>
      <c r="S31" s="132">
        <v>0</v>
      </c>
      <c r="T31" s="132">
        <v>0</v>
      </c>
      <c r="U31" s="146">
        <f t="shared" si="29"/>
        <v>0</v>
      </c>
      <c r="V31" s="132">
        <v>0</v>
      </c>
      <c r="W31" s="132">
        <v>0</v>
      </c>
      <c r="X31" s="146">
        <f t="shared" si="30"/>
        <v>0</v>
      </c>
      <c r="Y31" s="27"/>
      <c r="Z31" s="13" t="s">
        <v>210</v>
      </c>
      <c r="AA31" s="146">
        <f t="shared" ref="AA31" si="45">R31/R$16</f>
        <v>0</v>
      </c>
      <c r="AB31" s="146">
        <f t="shared" ref="AB31" si="46">U31/U$16</f>
        <v>0</v>
      </c>
      <c r="AC31" s="146">
        <f t="shared" ref="AC31" si="47">X31/X$16</f>
        <v>0</v>
      </c>
      <c r="AD31" s="27"/>
      <c r="AE31" s="13" t="s">
        <v>210</v>
      </c>
      <c r="AF31" s="132">
        <v>0</v>
      </c>
      <c r="AG31" s="132">
        <v>0</v>
      </c>
      <c r="AH31" s="146">
        <f t="shared" ref="AH31" si="48">SUM(AF31:AG31)</f>
        <v>0</v>
      </c>
      <c r="AI31" s="132">
        <v>0</v>
      </c>
      <c r="AJ31" s="132">
        <v>0</v>
      </c>
      <c r="AK31" s="146">
        <f t="shared" si="33"/>
        <v>0</v>
      </c>
      <c r="AL31" s="132">
        <v>0</v>
      </c>
      <c r="AM31" s="132">
        <v>0</v>
      </c>
      <c r="AN31" s="146">
        <f t="shared" si="34"/>
        <v>0</v>
      </c>
      <c r="AO31" s="27"/>
      <c r="AP31" s="13" t="s">
        <v>210</v>
      </c>
      <c r="AQ31" s="146">
        <f t="shared" ref="AQ31" si="49">AH31/AH$16</f>
        <v>0</v>
      </c>
      <c r="AR31" s="146">
        <f t="shared" ref="AR31" si="50">AK31/AK$16</f>
        <v>0</v>
      </c>
      <c r="AS31" s="146">
        <f t="shared" ref="AS31" si="51">AN31/AN$16</f>
        <v>0</v>
      </c>
      <c r="AT31" s="27"/>
    </row>
    <row r="32" spans="1:46" ht="11.5" x14ac:dyDescent="0.25">
      <c r="A32" s="141"/>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1">
        <f>IF(OR(G33&gt;0,J33&gt;0,M33&gt;0,AA33&gt;0,AB33&gt;0,AC33&gt;0,AH33&gt;0,AK33&gt;0,AN33&gt;0),1,0)</f>
        <v>0</v>
      </c>
      <c r="C33" s="27"/>
      <c r="D33" s="13" t="s">
        <v>212</v>
      </c>
      <c r="E33" s="132">
        <v>0</v>
      </c>
      <c r="F33" s="132">
        <v>0</v>
      </c>
      <c r="G33" s="146">
        <f t="shared" si="25"/>
        <v>0</v>
      </c>
      <c r="H33" s="132">
        <v>0</v>
      </c>
      <c r="I33" s="132">
        <v>0</v>
      </c>
      <c r="J33" s="146">
        <f t="shared" si="26"/>
        <v>0</v>
      </c>
      <c r="K33" s="132">
        <v>0</v>
      </c>
      <c r="L33" s="132">
        <v>0</v>
      </c>
      <c r="M33" s="146">
        <f t="shared" si="27"/>
        <v>0</v>
      </c>
      <c r="N33" s="27"/>
      <c r="O33" s="13" t="s">
        <v>212</v>
      </c>
      <c r="P33" s="132">
        <v>0</v>
      </c>
      <c r="Q33" s="132">
        <v>0</v>
      </c>
      <c r="R33" s="146">
        <f t="shared" ref="R33:R37" si="58">SUM(P33:Q33)</f>
        <v>0</v>
      </c>
      <c r="S33" s="132">
        <v>0</v>
      </c>
      <c r="T33" s="132">
        <v>0</v>
      </c>
      <c r="U33" s="146">
        <f t="shared" ref="U33:U37" si="59">SUM(S33:T33)</f>
        <v>0</v>
      </c>
      <c r="V33" s="132">
        <v>0</v>
      </c>
      <c r="W33" s="132">
        <v>0</v>
      </c>
      <c r="X33" s="146">
        <f t="shared" ref="X33:X37" si="60">SUM(V33:W33)</f>
        <v>0</v>
      </c>
      <c r="Y33" s="27"/>
      <c r="Z33" s="13" t="s">
        <v>212</v>
      </c>
      <c r="AA33" s="146">
        <f t="shared" ref="AA33" si="61">R33/R$16</f>
        <v>0</v>
      </c>
      <c r="AB33" s="146">
        <f t="shared" ref="AB33" si="62">U33/U$16</f>
        <v>0</v>
      </c>
      <c r="AC33" s="146">
        <f t="shared" ref="AC33" si="63">X33/X$16</f>
        <v>0</v>
      </c>
      <c r="AD33" s="27"/>
      <c r="AE33" s="13" t="s">
        <v>212</v>
      </c>
      <c r="AF33" s="132">
        <v>0</v>
      </c>
      <c r="AG33" s="132">
        <v>0</v>
      </c>
      <c r="AH33" s="146">
        <f t="shared" ref="AH33:AH37" si="64">SUM(AF33:AG33)</f>
        <v>0</v>
      </c>
      <c r="AI33" s="132">
        <v>0</v>
      </c>
      <c r="AJ33" s="132">
        <v>0</v>
      </c>
      <c r="AK33" s="146">
        <f t="shared" ref="AK33:AK37" si="65">SUM(AI33:AJ33)</f>
        <v>0</v>
      </c>
      <c r="AL33" s="132">
        <v>0</v>
      </c>
      <c r="AM33" s="132">
        <v>0</v>
      </c>
      <c r="AN33" s="146">
        <f t="shared" ref="AN33:AN37" si="66">SUM(AL33:AM33)</f>
        <v>0</v>
      </c>
      <c r="AO33" s="27"/>
      <c r="AP33" s="13" t="s">
        <v>212</v>
      </c>
      <c r="AQ33" s="146">
        <f t="shared" ref="AQ33" si="67">AH33/AH$16</f>
        <v>0</v>
      </c>
      <c r="AR33" s="146">
        <f t="shared" ref="AR33" si="68">AK33/AK$16</f>
        <v>0</v>
      </c>
      <c r="AS33" s="146">
        <f t="shared" ref="AS33" si="69">AN33/AN$16</f>
        <v>0</v>
      </c>
      <c r="AT33" s="27"/>
    </row>
    <row r="34" spans="1:46" ht="11.5" x14ac:dyDescent="0.25">
      <c r="A34" s="141">
        <f>IF(OR(G34&gt;0,J34&gt;0,M34&gt;0,AA34&gt;0,AB34&gt;0,AC34&gt;0,AH34&gt;0,AK34&gt;0,AN34&gt;0),1,0)</f>
        <v>0</v>
      </c>
      <c r="C34" s="27"/>
      <c r="D34" s="13" t="s">
        <v>213</v>
      </c>
      <c r="E34" s="132">
        <v>0</v>
      </c>
      <c r="F34" s="132">
        <v>0</v>
      </c>
      <c r="G34" s="146">
        <f t="shared" si="25"/>
        <v>0</v>
      </c>
      <c r="H34" s="132">
        <v>0</v>
      </c>
      <c r="I34" s="132">
        <v>0</v>
      </c>
      <c r="J34" s="146">
        <f t="shared" si="26"/>
        <v>0</v>
      </c>
      <c r="K34" s="132">
        <v>0</v>
      </c>
      <c r="L34" s="132">
        <v>0</v>
      </c>
      <c r="M34" s="146">
        <f t="shared" si="27"/>
        <v>0</v>
      </c>
      <c r="N34" s="27"/>
      <c r="O34" s="13" t="s">
        <v>213</v>
      </c>
      <c r="P34" s="132">
        <v>0</v>
      </c>
      <c r="Q34" s="132">
        <v>0</v>
      </c>
      <c r="R34" s="146">
        <f t="shared" si="58"/>
        <v>0</v>
      </c>
      <c r="S34" s="132">
        <v>0</v>
      </c>
      <c r="T34" s="132">
        <v>0</v>
      </c>
      <c r="U34" s="146">
        <f t="shared" si="59"/>
        <v>0</v>
      </c>
      <c r="V34" s="132">
        <v>0</v>
      </c>
      <c r="W34" s="132">
        <v>0</v>
      </c>
      <c r="X34" s="146">
        <f t="shared" si="60"/>
        <v>0</v>
      </c>
      <c r="Y34" s="27"/>
      <c r="Z34" s="13" t="s">
        <v>213</v>
      </c>
      <c r="AA34" s="146">
        <f t="shared" ref="AA34:AA37" si="70">R34/R$16</f>
        <v>0</v>
      </c>
      <c r="AB34" s="146">
        <f t="shared" ref="AB34:AB37" si="71">U34/U$16</f>
        <v>0</v>
      </c>
      <c r="AC34" s="146">
        <f t="shared" ref="AC34:AC37" si="72">X34/X$16</f>
        <v>0</v>
      </c>
      <c r="AD34" s="27"/>
      <c r="AE34" s="13" t="s">
        <v>213</v>
      </c>
      <c r="AF34" s="132">
        <v>0</v>
      </c>
      <c r="AG34" s="132">
        <v>0</v>
      </c>
      <c r="AH34" s="146">
        <f t="shared" si="64"/>
        <v>0</v>
      </c>
      <c r="AI34" s="132">
        <v>0</v>
      </c>
      <c r="AJ34" s="132">
        <v>0</v>
      </c>
      <c r="AK34" s="146">
        <f t="shared" si="65"/>
        <v>0</v>
      </c>
      <c r="AL34" s="132">
        <v>0</v>
      </c>
      <c r="AM34" s="132">
        <v>0</v>
      </c>
      <c r="AN34" s="146">
        <f t="shared" si="66"/>
        <v>0</v>
      </c>
      <c r="AO34" s="27"/>
      <c r="AP34" s="13" t="s">
        <v>213</v>
      </c>
      <c r="AQ34" s="146">
        <f t="shared" ref="AQ34:AQ37" si="73">AH34/AH$16</f>
        <v>0</v>
      </c>
      <c r="AR34" s="146">
        <f t="shared" ref="AR34:AR37" si="74">AK34/AK$16</f>
        <v>0</v>
      </c>
      <c r="AS34" s="146">
        <f t="shared" ref="AS34:AS37" si="75">AN34/AN$16</f>
        <v>0</v>
      </c>
      <c r="AT34" s="27"/>
    </row>
    <row r="35" spans="1:46" ht="11.5" x14ac:dyDescent="0.25">
      <c r="A35" s="141">
        <f>IF(OR(G35&gt;0,J35&gt;0,M35&gt;0,AA35&gt;0,AB35&gt;0,AC35&gt;0,AH35&gt;0,AK35&gt;0,AN35&gt;0),1,0)</f>
        <v>0</v>
      </c>
      <c r="C35" s="27"/>
      <c r="D35" s="13" t="s">
        <v>214</v>
      </c>
      <c r="E35" s="132">
        <v>0</v>
      </c>
      <c r="F35" s="132">
        <v>0</v>
      </c>
      <c r="G35" s="146">
        <f t="shared" si="25"/>
        <v>0</v>
      </c>
      <c r="H35" s="132">
        <v>0</v>
      </c>
      <c r="I35" s="132">
        <v>0</v>
      </c>
      <c r="J35" s="146">
        <f t="shared" si="26"/>
        <v>0</v>
      </c>
      <c r="K35" s="132">
        <v>0</v>
      </c>
      <c r="L35" s="132">
        <v>0</v>
      </c>
      <c r="M35" s="146">
        <f t="shared" si="27"/>
        <v>0</v>
      </c>
      <c r="N35" s="27"/>
      <c r="O35" s="13" t="s">
        <v>214</v>
      </c>
      <c r="P35" s="132">
        <v>0</v>
      </c>
      <c r="Q35" s="132">
        <v>0</v>
      </c>
      <c r="R35" s="146">
        <f t="shared" si="58"/>
        <v>0</v>
      </c>
      <c r="S35" s="132">
        <v>0</v>
      </c>
      <c r="T35" s="132">
        <v>0</v>
      </c>
      <c r="U35" s="146">
        <f t="shared" si="59"/>
        <v>0</v>
      </c>
      <c r="V35" s="132">
        <v>0</v>
      </c>
      <c r="W35" s="132">
        <v>0</v>
      </c>
      <c r="X35" s="146">
        <f t="shared" si="60"/>
        <v>0</v>
      </c>
      <c r="Y35" s="27"/>
      <c r="Z35" s="13" t="s">
        <v>214</v>
      </c>
      <c r="AA35" s="146">
        <f t="shared" si="70"/>
        <v>0</v>
      </c>
      <c r="AB35" s="146">
        <f t="shared" si="71"/>
        <v>0</v>
      </c>
      <c r="AC35" s="146">
        <f t="shared" si="72"/>
        <v>0</v>
      </c>
      <c r="AD35" s="27"/>
      <c r="AE35" s="13" t="s">
        <v>214</v>
      </c>
      <c r="AF35" s="132">
        <v>0</v>
      </c>
      <c r="AG35" s="132">
        <v>0</v>
      </c>
      <c r="AH35" s="146">
        <f t="shared" si="64"/>
        <v>0</v>
      </c>
      <c r="AI35" s="132">
        <v>0</v>
      </c>
      <c r="AJ35" s="132">
        <v>0</v>
      </c>
      <c r="AK35" s="146">
        <f t="shared" si="65"/>
        <v>0</v>
      </c>
      <c r="AL35" s="132">
        <v>0</v>
      </c>
      <c r="AM35" s="132">
        <v>0</v>
      </c>
      <c r="AN35" s="146">
        <f t="shared" si="66"/>
        <v>0</v>
      </c>
      <c r="AO35" s="27"/>
      <c r="AP35" s="13" t="s">
        <v>214</v>
      </c>
      <c r="AQ35" s="146">
        <f t="shared" si="73"/>
        <v>0</v>
      </c>
      <c r="AR35" s="146">
        <f t="shared" si="74"/>
        <v>0</v>
      </c>
      <c r="AS35" s="146">
        <f t="shared" si="75"/>
        <v>0</v>
      </c>
      <c r="AT35" s="27"/>
    </row>
    <row r="36" spans="1:46" ht="11.5" x14ac:dyDescent="0.25">
      <c r="A36" s="141">
        <f>IF(OR(G36&gt;0,J36&gt;0,M36&gt;0,AA36&gt;0,AB36&gt;0,AC36&gt;0,AH36&gt;0,AK36&gt;0,AN36&gt;0),1,0)</f>
        <v>0</v>
      </c>
      <c r="C36" s="27"/>
      <c r="D36" s="13" t="s">
        <v>215</v>
      </c>
      <c r="E36" s="132">
        <v>0</v>
      </c>
      <c r="F36" s="132">
        <v>0</v>
      </c>
      <c r="G36" s="146">
        <f t="shared" si="25"/>
        <v>0</v>
      </c>
      <c r="H36" s="132">
        <v>0</v>
      </c>
      <c r="I36" s="132">
        <v>0</v>
      </c>
      <c r="J36" s="146">
        <f t="shared" si="26"/>
        <v>0</v>
      </c>
      <c r="K36" s="132">
        <v>0</v>
      </c>
      <c r="L36" s="132">
        <v>0</v>
      </c>
      <c r="M36" s="146">
        <f t="shared" si="27"/>
        <v>0</v>
      </c>
      <c r="N36" s="27"/>
      <c r="O36" s="13" t="s">
        <v>215</v>
      </c>
      <c r="P36" s="132">
        <v>0</v>
      </c>
      <c r="Q36" s="132">
        <v>0</v>
      </c>
      <c r="R36" s="146">
        <f t="shared" si="58"/>
        <v>0</v>
      </c>
      <c r="S36" s="132">
        <v>0</v>
      </c>
      <c r="T36" s="132">
        <v>0</v>
      </c>
      <c r="U36" s="146">
        <f t="shared" si="59"/>
        <v>0</v>
      </c>
      <c r="V36" s="132">
        <v>0</v>
      </c>
      <c r="W36" s="132">
        <v>0</v>
      </c>
      <c r="X36" s="146">
        <f t="shared" si="60"/>
        <v>0</v>
      </c>
      <c r="Y36" s="27"/>
      <c r="Z36" s="13" t="s">
        <v>215</v>
      </c>
      <c r="AA36" s="146">
        <f t="shared" si="70"/>
        <v>0</v>
      </c>
      <c r="AB36" s="146">
        <f t="shared" si="71"/>
        <v>0</v>
      </c>
      <c r="AC36" s="146">
        <f t="shared" si="72"/>
        <v>0</v>
      </c>
      <c r="AD36" s="27"/>
      <c r="AE36" s="13" t="s">
        <v>215</v>
      </c>
      <c r="AF36" s="132">
        <v>0</v>
      </c>
      <c r="AG36" s="132">
        <v>0</v>
      </c>
      <c r="AH36" s="146">
        <f t="shared" si="64"/>
        <v>0</v>
      </c>
      <c r="AI36" s="132">
        <v>0</v>
      </c>
      <c r="AJ36" s="132">
        <v>0</v>
      </c>
      <c r="AK36" s="146">
        <f t="shared" si="65"/>
        <v>0</v>
      </c>
      <c r="AL36" s="132">
        <v>0</v>
      </c>
      <c r="AM36" s="132">
        <v>0</v>
      </c>
      <c r="AN36" s="146">
        <f t="shared" si="66"/>
        <v>0</v>
      </c>
      <c r="AO36" s="27"/>
      <c r="AP36" s="13" t="s">
        <v>215</v>
      </c>
      <c r="AQ36" s="146">
        <f t="shared" si="73"/>
        <v>0</v>
      </c>
      <c r="AR36" s="146">
        <f t="shared" si="74"/>
        <v>0</v>
      </c>
      <c r="AS36" s="146">
        <f t="shared" si="75"/>
        <v>0</v>
      </c>
      <c r="AT36" s="27"/>
    </row>
    <row r="37" spans="1:46" ht="11.5" x14ac:dyDescent="0.25">
      <c r="A37" s="141">
        <f>IF(OR(G37&gt;0,J37&gt;0,M37&gt;0,AA37&gt;0,AB37&gt;0,AC37&gt;0,AH37&gt;0,AK37&gt;0,AN37&gt;0),1,0)</f>
        <v>0</v>
      </c>
      <c r="C37" s="27"/>
      <c r="D37" s="13" t="s">
        <v>216</v>
      </c>
      <c r="E37" s="132">
        <v>0</v>
      </c>
      <c r="F37" s="132">
        <v>0</v>
      </c>
      <c r="G37" s="146">
        <f t="shared" si="25"/>
        <v>0</v>
      </c>
      <c r="H37" s="132">
        <v>0</v>
      </c>
      <c r="I37" s="132">
        <v>0</v>
      </c>
      <c r="J37" s="146">
        <f t="shared" si="26"/>
        <v>0</v>
      </c>
      <c r="K37" s="132">
        <v>0</v>
      </c>
      <c r="L37" s="132">
        <v>0</v>
      </c>
      <c r="M37" s="146">
        <f t="shared" si="27"/>
        <v>0</v>
      </c>
      <c r="N37" s="27"/>
      <c r="O37" s="13" t="s">
        <v>216</v>
      </c>
      <c r="P37" s="132">
        <v>0</v>
      </c>
      <c r="Q37" s="132">
        <v>0</v>
      </c>
      <c r="R37" s="146">
        <f t="shared" si="58"/>
        <v>0</v>
      </c>
      <c r="S37" s="132">
        <v>0</v>
      </c>
      <c r="T37" s="132">
        <v>0</v>
      </c>
      <c r="U37" s="146">
        <f t="shared" si="59"/>
        <v>0</v>
      </c>
      <c r="V37" s="132">
        <v>0</v>
      </c>
      <c r="W37" s="132">
        <v>0</v>
      </c>
      <c r="X37" s="146">
        <f t="shared" si="60"/>
        <v>0</v>
      </c>
      <c r="Y37" s="27"/>
      <c r="Z37" s="13" t="s">
        <v>216</v>
      </c>
      <c r="AA37" s="146">
        <f t="shared" si="70"/>
        <v>0</v>
      </c>
      <c r="AB37" s="146">
        <f t="shared" si="71"/>
        <v>0</v>
      </c>
      <c r="AC37" s="146">
        <f t="shared" si="72"/>
        <v>0</v>
      </c>
      <c r="AD37" s="27"/>
      <c r="AE37" s="13" t="s">
        <v>216</v>
      </c>
      <c r="AF37" s="132">
        <v>0</v>
      </c>
      <c r="AG37" s="132">
        <v>0</v>
      </c>
      <c r="AH37" s="146">
        <f t="shared" si="64"/>
        <v>0</v>
      </c>
      <c r="AI37" s="132">
        <v>0</v>
      </c>
      <c r="AJ37" s="132">
        <v>0</v>
      </c>
      <c r="AK37" s="146">
        <f t="shared" si="65"/>
        <v>0</v>
      </c>
      <c r="AL37" s="132">
        <v>0</v>
      </c>
      <c r="AM37" s="132">
        <v>0</v>
      </c>
      <c r="AN37" s="146">
        <f t="shared" si="66"/>
        <v>0</v>
      </c>
      <c r="AO37" s="27"/>
      <c r="AP37" s="13" t="s">
        <v>216</v>
      </c>
      <c r="AQ37" s="146">
        <f t="shared" si="73"/>
        <v>0</v>
      </c>
      <c r="AR37" s="146">
        <f t="shared" si="74"/>
        <v>0</v>
      </c>
      <c r="AS37" s="146">
        <f t="shared" si="75"/>
        <v>0</v>
      </c>
      <c r="AT37" s="27"/>
    </row>
    <row r="38" spans="1:46" ht="11.5" x14ac:dyDescent="0.25">
      <c r="A38" s="141"/>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1"/>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1"/>
      <c r="C40" s="27"/>
      <c r="D40" s="13" t="s">
        <v>320</v>
      </c>
      <c r="E40" s="132">
        <v>0</v>
      </c>
      <c r="F40" s="132">
        <v>0</v>
      </c>
      <c r="G40" s="146">
        <f t="shared" si="25"/>
        <v>0</v>
      </c>
      <c r="H40" s="132">
        <v>0</v>
      </c>
      <c r="I40" s="132">
        <v>0</v>
      </c>
      <c r="J40" s="146">
        <f t="shared" si="26"/>
        <v>0</v>
      </c>
      <c r="K40" s="132">
        <v>0</v>
      </c>
      <c r="L40" s="132">
        <v>0</v>
      </c>
      <c r="M40" s="146">
        <f t="shared" si="27"/>
        <v>0</v>
      </c>
      <c r="N40" s="27"/>
      <c r="O40" s="13" t="s">
        <v>320</v>
      </c>
      <c r="P40" s="132">
        <v>0</v>
      </c>
      <c r="Q40" s="132">
        <v>0</v>
      </c>
      <c r="R40" s="146">
        <f t="shared" ref="R40:R41" si="91">SUM(P40:Q40)</f>
        <v>0</v>
      </c>
      <c r="S40" s="132">
        <v>0</v>
      </c>
      <c r="T40" s="132">
        <v>0</v>
      </c>
      <c r="U40" s="146">
        <f t="shared" ref="U40:U41" si="92">SUM(S40:T40)</f>
        <v>0</v>
      </c>
      <c r="V40" s="132">
        <v>0</v>
      </c>
      <c r="W40" s="132">
        <v>0</v>
      </c>
      <c r="X40" s="146">
        <f t="shared" ref="X40:X41" si="93">SUM(V40:W40)</f>
        <v>0</v>
      </c>
      <c r="Y40" s="27"/>
      <c r="Z40" s="13" t="s">
        <v>320</v>
      </c>
      <c r="AA40" s="146">
        <f t="shared" ref="AA40:AA41" si="94">R40/R$16</f>
        <v>0</v>
      </c>
      <c r="AB40" s="146">
        <f t="shared" ref="AB40:AB41" si="95">U40/U$16</f>
        <v>0</v>
      </c>
      <c r="AC40" s="146">
        <f t="shared" ref="AC40:AC41" si="96">X40/X$16</f>
        <v>0</v>
      </c>
      <c r="AD40" s="27"/>
      <c r="AE40" s="13" t="s">
        <v>320</v>
      </c>
      <c r="AF40" s="132">
        <v>0</v>
      </c>
      <c r="AG40" s="132">
        <v>0</v>
      </c>
      <c r="AH40" s="146">
        <f t="shared" si="32"/>
        <v>0</v>
      </c>
      <c r="AI40" s="132">
        <v>0</v>
      </c>
      <c r="AJ40" s="132">
        <v>0</v>
      </c>
      <c r="AK40" s="146">
        <f t="shared" si="33"/>
        <v>0</v>
      </c>
      <c r="AL40" s="132">
        <v>0</v>
      </c>
      <c r="AM40" s="132">
        <v>0</v>
      </c>
      <c r="AN40" s="146">
        <f t="shared" si="34"/>
        <v>0</v>
      </c>
      <c r="AO40" s="27"/>
      <c r="AP40" s="13" t="s">
        <v>320</v>
      </c>
      <c r="AQ40" s="146">
        <f t="shared" ref="AQ40:AQ41" si="97">AH40/AH$16</f>
        <v>0</v>
      </c>
      <c r="AR40" s="146">
        <f t="shared" ref="AR40:AR41" si="98">AK40/AK$16</f>
        <v>0</v>
      </c>
      <c r="AS40" s="146">
        <f t="shared" ref="AS40:AS41" si="99">AN40/AN$16</f>
        <v>0</v>
      </c>
      <c r="AT40" s="27"/>
    </row>
    <row r="41" spans="1:46" ht="11.5" x14ac:dyDescent="0.25">
      <c r="A41" s="141"/>
      <c r="C41" s="27"/>
      <c r="D41" s="13" t="s">
        <v>219</v>
      </c>
      <c r="E41" s="132">
        <v>0</v>
      </c>
      <c r="F41" s="132">
        <v>0</v>
      </c>
      <c r="G41" s="146">
        <f t="shared" si="25"/>
        <v>0</v>
      </c>
      <c r="H41" s="132">
        <v>0</v>
      </c>
      <c r="I41" s="132">
        <v>0</v>
      </c>
      <c r="J41" s="146">
        <f t="shared" si="26"/>
        <v>0</v>
      </c>
      <c r="K41" s="132">
        <v>0</v>
      </c>
      <c r="L41" s="132">
        <v>0</v>
      </c>
      <c r="M41" s="146">
        <f t="shared" si="27"/>
        <v>0</v>
      </c>
      <c r="N41" s="27"/>
      <c r="O41" s="13" t="s">
        <v>219</v>
      </c>
      <c r="P41" s="132">
        <v>0</v>
      </c>
      <c r="Q41" s="132">
        <v>0</v>
      </c>
      <c r="R41" s="146">
        <f t="shared" si="91"/>
        <v>0</v>
      </c>
      <c r="S41" s="132">
        <v>0</v>
      </c>
      <c r="T41" s="132">
        <v>0</v>
      </c>
      <c r="U41" s="146">
        <f t="shared" si="92"/>
        <v>0</v>
      </c>
      <c r="V41" s="132">
        <v>0</v>
      </c>
      <c r="W41" s="132">
        <v>0</v>
      </c>
      <c r="X41" s="146">
        <f t="shared" si="93"/>
        <v>0</v>
      </c>
      <c r="Y41" s="27"/>
      <c r="Z41" s="13" t="s">
        <v>219</v>
      </c>
      <c r="AA41" s="146">
        <f t="shared" si="94"/>
        <v>0</v>
      </c>
      <c r="AB41" s="146">
        <f t="shared" si="95"/>
        <v>0</v>
      </c>
      <c r="AC41" s="146">
        <f t="shared" si="96"/>
        <v>0</v>
      </c>
      <c r="AD41" s="27"/>
      <c r="AE41" s="13" t="s">
        <v>219</v>
      </c>
      <c r="AF41" s="132">
        <v>0</v>
      </c>
      <c r="AG41" s="132">
        <v>0</v>
      </c>
      <c r="AH41" s="146">
        <f t="shared" si="32"/>
        <v>0</v>
      </c>
      <c r="AI41" s="132">
        <v>0</v>
      </c>
      <c r="AJ41" s="132">
        <v>0</v>
      </c>
      <c r="AK41" s="146">
        <f t="shared" si="33"/>
        <v>0</v>
      </c>
      <c r="AL41" s="132">
        <v>0</v>
      </c>
      <c r="AM41" s="132">
        <v>0</v>
      </c>
      <c r="AN41" s="146">
        <f t="shared" si="34"/>
        <v>0</v>
      </c>
      <c r="AO41" s="27"/>
      <c r="AP41" s="13" t="s">
        <v>219</v>
      </c>
      <c r="AQ41" s="146">
        <f t="shared" si="97"/>
        <v>0</v>
      </c>
      <c r="AR41" s="146">
        <f t="shared" si="98"/>
        <v>0</v>
      </c>
      <c r="AS41" s="146">
        <f t="shared" si="99"/>
        <v>0</v>
      </c>
      <c r="AT41" s="27"/>
    </row>
    <row r="42" spans="1:46" ht="11.5" x14ac:dyDescent="0.25">
      <c r="A42" s="141"/>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1"/>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1"/>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1"/>
      <c r="C45" s="27"/>
      <c r="D45" s="13" t="s">
        <v>221</v>
      </c>
      <c r="E45" s="132">
        <v>0</v>
      </c>
      <c r="F45" s="132">
        <v>0</v>
      </c>
      <c r="G45" s="146">
        <f t="shared" ref="G45:G49" si="105">SUM(E45:F45)</f>
        <v>0</v>
      </c>
      <c r="H45" s="132">
        <v>0</v>
      </c>
      <c r="I45" s="132">
        <v>0</v>
      </c>
      <c r="J45" s="146">
        <f t="shared" ref="J45:J49" si="106">SUM(H45:I45)</f>
        <v>0</v>
      </c>
      <c r="K45" s="132">
        <v>0</v>
      </c>
      <c r="L45" s="132">
        <v>0</v>
      </c>
      <c r="M45" s="146">
        <f t="shared" ref="M45:M49" si="107">SUM(K45:L45)</f>
        <v>0</v>
      </c>
      <c r="N45" s="27"/>
      <c r="O45" s="13" t="s">
        <v>221</v>
      </c>
      <c r="P45" s="132">
        <v>0</v>
      </c>
      <c r="Q45" s="132">
        <v>0</v>
      </c>
      <c r="R45" s="146">
        <f t="shared" ref="R45:R49" si="108">SUM(P45:Q45)</f>
        <v>0</v>
      </c>
      <c r="S45" s="132">
        <v>0</v>
      </c>
      <c r="T45" s="132">
        <v>0</v>
      </c>
      <c r="U45" s="146">
        <f t="shared" ref="U45:U49" si="109">SUM(S45:T45)</f>
        <v>0</v>
      </c>
      <c r="V45" s="132">
        <v>0</v>
      </c>
      <c r="W45" s="132">
        <v>0</v>
      </c>
      <c r="X45" s="146">
        <f t="shared" ref="X45:X49" si="110">SUM(V45:W45)</f>
        <v>0</v>
      </c>
      <c r="Y45" s="27"/>
      <c r="Z45" s="13" t="s">
        <v>221</v>
      </c>
      <c r="AA45" s="146">
        <f t="shared" ref="AA45:AA49" si="111">R45/R$16</f>
        <v>0</v>
      </c>
      <c r="AB45" s="146">
        <f t="shared" ref="AB45:AB49" si="112">U45/U$16</f>
        <v>0</v>
      </c>
      <c r="AC45" s="146">
        <f t="shared" ref="AC45:AC49" si="113">X45/X$16</f>
        <v>0</v>
      </c>
      <c r="AD45" s="27"/>
      <c r="AE45" s="13" t="s">
        <v>221</v>
      </c>
      <c r="AF45" s="132">
        <v>0</v>
      </c>
      <c r="AG45" s="132">
        <v>0</v>
      </c>
      <c r="AH45" s="146">
        <f t="shared" ref="AH45:AH49" si="114">SUM(AF45:AG45)</f>
        <v>0</v>
      </c>
      <c r="AI45" s="132">
        <v>0</v>
      </c>
      <c r="AJ45" s="132">
        <v>0</v>
      </c>
      <c r="AK45" s="146">
        <f t="shared" ref="AK45:AK49" si="115">SUM(AI45:AJ45)</f>
        <v>0</v>
      </c>
      <c r="AL45" s="132">
        <v>0</v>
      </c>
      <c r="AM45" s="132">
        <v>0</v>
      </c>
      <c r="AN45" s="146">
        <f t="shared" ref="AN45:AN49" si="116">SUM(AL45:AM45)</f>
        <v>0</v>
      </c>
      <c r="AO45" s="27"/>
      <c r="AP45" s="13" t="s">
        <v>221</v>
      </c>
      <c r="AQ45" s="146">
        <f t="shared" ref="AQ45:AQ46" si="117">AH45/AH$16</f>
        <v>0</v>
      </c>
      <c r="AR45" s="146">
        <f t="shared" ref="AR45:AR46" si="118">AK45/AK$16</f>
        <v>0</v>
      </c>
      <c r="AS45" s="146">
        <f t="shared" ref="AS45:AS46" si="119">AN45/AN$16</f>
        <v>0</v>
      </c>
      <c r="AT45" s="27"/>
    </row>
    <row r="46" spans="1:46" ht="11.5" x14ac:dyDescent="0.25">
      <c r="A46" s="141"/>
      <c r="C46" s="27"/>
      <c r="D46" s="13" t="s">
        <v>222</v>
      </c>
      <c r="E46" s="132">
        <v>0</v>
      </c>
      <c r="F46" s="132">
        <v>0</v>
      </c>
      <c r="G46" s="146">
        <f t="shared" si="105"/>
        <v>0</v>
      </c>
      <c r="H46" s="132">
        <v>0</v>
      </c>
      <c r="I46" s="132">
        <v>0</v>
      </c>
      <c r="J46" s="146">
        <f t="shared" si="106"/>
        <v>0</v>
      </c>
      <c r="K46" s="132">
        <v>0</v>
      </c>
      <c r="L46" s="132">
        <v>0</v>
      </c>
      <c r="M46" s="146">
        <f t="shared" si="107"/>
        <v>0</v>
      </c>
      <c r="N46" s="27"/>
      <c r="O46" s="13" t="s">
        <v>222</v>
      </c>
      <c r="P46" s="132">
        <v>0</v>
      </c>
      <c r="Q46" s="132">
        <v>0</v>
      </c>
      <c r="R46" s="146">
        <f t="shared" si="108"/>
        <v>0</v>
      </c>
      <c r="S46" s="132">
        <v>0</v>
      </c>
      <c r="T46" s="132">
        <v>0</v>
      </c>
      <c r="U46" s="146">
        <f t="shared" si="109"/>
        <v>0</v>
      </c>
      <c r="V46" s="132">
        <v>0</v>
      </c>
      <c r="W46" s="132">
        <v>0</v>
      </c>
      <c r="X46" s="146">
        <f t="shared" si="110"/>
        <v>0</v>
      </c>
      <c r="Y46" s="27"/>
      <c r="Z46" s="13" t="s">
        <v>222</v>
      </c>
      <c r="AA46" s="146">
        <f t="shared" si="111"/>
        <v>0</v>
      </c>
      <c r="AB46" s="146">
        <f t="shared" si="112"/>
        <v>0</v>
      </c>
      <c r="AC46" s="146">
        <f t="shared" si="113"/>
        <v>0</v>
      </c>
      <c r="AD46" s="27"/>
      <c r="AE46" s="13" t="s">
        <v>222</v>
      </c>
      <c r="AF46" s="132">
        <v>0</v>
      </c>
      <c r="AG46" s="132">
        <v>0</v>
      </c>
      <c r="AH46" s="146">
        <f t="shared" si="114"/>
        <v>0</v>
      </c>
      <c r="AI46" s="132">
        <v>0</v>
      </c>
      <c r="AJ46" s="132">
        <v>0</v>
      </c>
      <c r="AK46" s="146">
        <f t="shared" si="115"/>
        <v>0</v>
      </c>
      <c r="AL46" s="132">
        <v>0</v>
      </c>
      <c r="AM46" s="132">
        <v>0</v>
      </c>
      <c r="AN46" s="146">
        <f t="shared" si="116"/>
        <v>0</v>
      </c>
      <c r="AO46" s="27"/>
      <c r="AP46" s="13" t="s">
        <v>222</v>
      </c>
      <c r="AQ46" s="146">
        <f t="shared" si="117"/>
        <v>0</v>
      </c>
      <c r="AR46" s="146">
        <f t="shared" si="118"/>
        <v>0</v>
      </c>
      <c r="AS46" s="146">
        <f t="shared" si="119"/>
        <v>0</v>
      </c>
      <c r="AT46" s="27"/>
    </row>
    <row r="47" spans="1:46" ht="11.5" x14ac:dyDescent="0.25">
      <c r="A47" s="141"/>
      <c r="C47" s="27"/>
      <c r="D47" s="13" t="s">
        <v>223</v>
      </c>
      <c r="E47" s="132">
        <v>0</v>
      </c>
      <c r="F47" s="132">
        <v>0</v>
      </c>
      <c r="G47" s="146">
        <f t="shared" si="105"/>
        <v>0</v>
      </c>
      <c r="H47" s="132">
        <v>0</v>
      </c>
      <c r="I47" s="132">
        <v>0</v>
      </c>
      <c r="J47" s="146">
        <f t="shared" si="106"/>
        <v>0</v>
      </c>
      <c r="K47" s="132">
        <v>0</v>
      </c>
      <c r="L47" s="132">
        <v>0</v>
      </c>
      <c r="M47" s="146">
        <f t="shared" si="107"/>
        <v>0</v>
      </c>
      <c r="N47" s="27"/>
      <c r="O47" s="13" t="s">
        <v>223</v>
      </c>
      <c r="P47" s="132">
        <v>0</v>
      </c>
      <c r="Q47" s="132">
        <v>0</v>
      </c>
      <c r="R47" s="146">
        <f t="shared" si="108"/>
        <v>0</v>
      </c>
      <c r="S47" s="132">
        <v>0</v>
      </c>
      <c r="T47" s="132">
        <v>0</v>
      </c>
      <c r="U47" s="146">
        <f t="shared" si="109"/>
        <v>0</v>
      </c>
      <c r="V47" s="132">
        <v>0</v>
      </c>
      <c r="W47" s="132">
        <v>0</v>
      </c>
      <c r="X47" s="146">
        <f t="shared" si="110"/>
        <v>0</v>
      </c>
      <c r="Y47" s="27"/>
      <c r="Z47" s="13" t="s">
        <v>223</v>
      </c>
      <c r="AA47" s="146">
        <f t="shared" ref="AA47:AA48" si="120">R47/R$16</f>
        <v>0</v>
      </c>
      <c r="AB47" s="146">
        <f t="shared" ref="AB47:AB48" si="121">U47/U$16</f>
        <v>0</v>
      </c>
      <c r="AC47" s="146">
        <f t="shared" ref="AC47:AC48" si="122">X47/X$16</f>
        <v>0</v>
      </c>
      <c r="AD47" s="27"/>
      <c r="AE47" s="13" t="s">
        <v>223</v>
      </c>
      <c r="AF47" s="132">
        <v>0</v>
      </c>
      <c r="AG47" s="132">
        <v>0</v>
      </c>
      <c r="AH47" s="146">
        <f t="shared" si="114"/>
        <v>0</v>
      </c>
      <c r="AI47" s="132">
        <v>0</v>
      </c>
      <c r="AJ47" s="132">
        <v>0</v>
      </c>
      <c r="AK47" s="146">
        <f t="shared" si="115"/>
        <v>0</v>
      </c>
      <c r="AL47" s="132">
        <v>0</v>
      </c>
      <c r="AM47" s="132">
        <v>0</v>
      </c>
      <c r="AN47" s="146">
        <f t="shared" si="116"/>
        <v>0</v>
      </c>
      <c r="AO47" s="27"/>
      <c r="AP47" s="13" t="s">
        <v>223</v>
      </c>
      <c r="AQ47" s="146">
        <f t="shared" ref="AQ47:AQ48" si="123">AH47/AH$16</f>
        <v>0</v>
      </c>
      <c r="AR47" s="146">
        <f t="shared" ref="AR47:AR48" si="124">AK47/AK$16</f>
        <v>0</v>
      </c>
      <c r="AS47" s="146">
        <f t="shared" ref="AS47:AS48" si="125">AN47/AN$16</f>
        <v>0</v>
      </c>
      <c r="AT47" s="27"/>
    </row>
    <row r="48" spans="1:46" ht="11.5" x14ac:dyDescent="0.25">
      <c r="A48" s="141"/>
      <c r="C48" s="27"/>
      <c r="D48" s="13" t="s">
        <v>224</v>
      </c>
      <c r="E48" s="132">
        <v>0</v>
      </c>
      <c r="F48" s="132">
        <v>0</v>
      </c>
      <c r="G48" s="146">
        <f t="shared" si="105"/>
        <v>0</v>
      </c>
      <c r="H48" s="132">
        <v>0</v>
      </c>
      <c r="I48" s="132">
        <v>0</v>
      </c>
      <c r="J48" s="146">
        <f t="shared" si="106"/>
        <v>0</v>
      </c>
      <c r="K48" s="132">
        <v>0</v>
      </c>
      <c r="L48" s="132">
        <v>0</v>
      </c>
      <c r="M48" s="146">
        <f t="shared" si="107"/>
        <v>0</v>
      </c>
      <c r="N48" s="27"/>
      <c r="O48" s="13" t="s">
        <v>224</v>
      </c>
      <c r="P48" s="132">
        <v>0</v>
      </c>
      <c r="Q48" s="132">
        <v>0</v>
      </c>
      <c r="R48" s="146">
        <f t="shared" si="108"/>
        <v>0</v>
      </c>
      <c r="S48" s="132">
        <v>0</v>
      </c>
      <c r="T48" s="132">
        <v>0</v>
      </c>
      <c r="U48" s="146">
        <f t="shared" si="109"/>
        <v>0</v>
      </c>
      <c r="V48" s="132">
        <v>0</v>
      </c>
      <c r="W48" s="132">
        <v>0</v>
      </c>
      <c r="X48" s="146">
        <f t="shared" si="110"/>
        <v>0</v>
      </c>
      <c r="Y48" s="27"/>
      <c r="Z48" s="13" t="s">
        <v>224</v>
      </c>
      <c r="AA48" s="146">
        <f t="shared" si="120"/>
        <v>0</v>
      </c>
      <c r="AB48" s="146">
        <f t="shared" si="121"/>
        <v>0</v>
      </c>
      <c r="AC48" s="146">
        <f t="shared" si="122"/>
        <v>0</v>
      </c>
      <c r="AD48" s="27"/>
      <c r="AE48" s="13" t="s">
        <v>224</v>
      </c>
      <c r="AF48" s="132">
        <v>0</v>
      </c>
      <c r="AG48" s="132">
        <v>0</v>
      </c>
      <c r="AH48" s="146">
        <f t="shared" si="114"/>
        <v>0</v>
      </c>
      <c r="AI48" s="132">
        <v>0</v>
      </c>
      <c r="AJ48" s="132">
        <v>0</v>
      </c>
      <c r="AK48" s="146">
        <f t="shared" si="115"/>
        <v>0</v>
      </c>
      <c r="AL48" s="132">
        <v>0</v>
      </c>
      <c r="AM48" s="132">
        <v>0</v>
      </c>
      <c r="AN48" s="146">
        <f t="shared" si="116"/>
        <v>0</v>
      </c>
      <c r="AO48" s="27"/>
      <c r="AP48" s="13" t="s">
        <v>224</v>
      </c>
      <c r="AQ48" s="146">
        <f t="shared" si="123"/>
        <v>0</v>
      </c>
      <c r="AR48" s="146">
        <f t="shared" si="124"/>
        <v>0</v>
      </c>
      <c r="AS48" s="146">
        <f t="shared" si="125"/>
        <v>0</v>
      </c>
      <c r="AT48" s="27"/>
    </row>
    <row r="49" spans="1:46" ht="11.5" x14ac:dyDescent="0.25">
      <c r="A49" s="141"/>
      <c r="C49" s="27"/>
      <c r="D49" s="63" t="s">
        <v>155</v>
      </c>
      <c r="E49" s="132">
        <v>0</v>
      </c>
      <c r="F49" s="146">
        <f>-E49</f>
        <v>0</v>
      </c>
      <c r="G49" s="146">
        <f t="shared" si="105"/>
        <v>0</v>
      </c>
      <c r="H49" s="132">
        <v>0</v>
      </c>
      <c r="I49" s="146">
        <f>-H49</f>
        <v>0</v>
      </c>
      <c r="J49" s="146">
        <f t="shared" si="106"/>
        <v>0</v>
      </c>
      <c r="K49" s="132">
        <v>0</v>
      </c>
      <c r="L49" s="146">
        <f>-K49</f>
        <v>0</v>
      </c>
      <c r="M49" s="146">
        <f t="shared" si="107"/>
        <v>0</v>
      </c>
      <c r="N49" s="27"/>
      <c r="O49" s="63" t="s">
        <v>155</v>
      </c>
      <c r="P49" s="132">
        <v>0</v>
      </c>
      <c r="Q49" s="146">
        <f>-P49</f>
        <v>0</v>
      </c>
      <c r="R49" s="146">
        <f t="shared" si="108"/>
        <v>0</v>
      </c>
      <c r="S49" s="132">
        <v>0</v>
      </c>
      <c r="T49" s="146">
        <f>-S49</f>
        <v>0</v>
      </c>
      <c r="U49" s="146">
        <f t="shared" si="109"/>
        <v>0</v>
      </c>
      <c r="V49" s="132">
        <v>0</v>
      </c>
      <c r="W49" s="146">
        <f>-V49</f>
        <v>0</v>
      </c>
      <c r="X49" s="146">
        <f t="shared" si="110"/>
        <v>0</v>
      </c>
      <c r="Y49" s="27"/>
      <c r="Z49" s="63" t="s">
        <v>155</v>
      </c>
      <c r="AA49" s="146">
        <f t="shared" si="111"/>
        <v>0</v>
      </c>
      <c r="AB49" s="146">
        <f t="shared" si="112"/>
        <v>0</v>
      </c>
      <c r="AC49" s="146">
        <f t="shared" si="113"/>
        <v>0</v>
      </c>
      <c r="AD49" s="27"/>
      <c r="AE49" s="63" t="s">
        <v>155</v>
      </c>
      <c r="AF49" s="132">
        <v>0</v>
      </c>
      <c r="AG49" s="146">
        <f>-AF49</f>
        <v>0</v>
      </c>
      <c r="AH49" s="146">
        <f t="shared" si="114"/>
        <v>0</v>
      </c>
      <c r="AI49" s="132">
        <v>0</v>
      </c>
      <c r="AJ49" s="146">
        <f>-AI49</f>
        <v>0</v>
      </c>
      <c r="AK49" s="146">
        <f t="shared" si="115"/>
        <v>0</v>
      </c>
      <c r="AL49" s="132">
        <v>0</v>
      </c>
      <c r="AM49" s="146">
        <f>-AL49</f>
        <v>0</v>
      </c>
      <c r="AN49" s="146">
        <f t="shared" si="116"/>
        <v>0</v>
      </c>
      <c r="AO49" s="27"/>
      <c r="AP49" s="63" t="s">
        <v>155</v>
      </c>
      <c r="AQ49" s="146">
        <f t="shared" ref="AQ49" si="126">AH49/AH$16</f>
        <v>0</v>
      </c>
      <c r="AR49" s="146">
        <f t="shared" ref="AR49" si="127">AK49/AK$16</f>
        <v>0</v>
      </c>
      <c r="AS49" s="146">
        <f t="shared" ref="AS49" si="128">AN49/AN$16</f>
        <v>0</v>
      </c>
      <c r="AT49" s="27"/>
    </row>
    <row r="50" spans="1:46" ht="11.5" x14ac:dyDescent="0.25">
      <c r="A50" s="141"/>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1"/>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1"/>
      <c r="C52" s="27"/>
      <c r="D52" s="13" t="s">
        <v>195</v>
      </c>
      <c r="E52" s="132">
        <v>0</v>
      </c>
      <c r="F52" s="132">
        <v>0</v>
      </c>
      <c r="G52" s="146">
        <f t="shared" ref="G52" si="138">SUM(E52:F52)</f>
        <v>0</v>
      </c>
      <c r="H52" s="132">
        <v>0</v>
      </c>
      <c r="I52" s="132">
        <v>0</v>
      </c>
      <c r="J52" s="146">
        <f t="shared" ref="J52" si="139">SUM(H52:I52)</f>
        <v>0</v>
      </c>
      <c r="K52" s="132">
        <v>0</v>
      </c>
      <c r="L52" s="132">
        <v>0</v>
      </c>
      <c r="M52" s="146">
        <f t="shared" ref="M52" si="140">SUM(K52:L52)</f>
        <v>0</v>
      </c>
      <c r="N52" s="27"/>
      <c r="O52" s="13" t="s">
        <v>195</v>
      </c>
      <c r="P52" s="132">
        <v>0</v>
      </c>
      <c r="Q52" s="132">
        <v>0</v>
      </c>
      <c r="R52" s="146">
        <f t="shared" ref="R52" si="141">SUM(P52:Q52)</f>
        <v>0</v>
      </c>
      <c r="S52" s="132">
        <v>0</v>
      </c>
      <c r="T52" s="132">
        <v>0</v>
      </c>
      <c r="U52" s="146">
        <f t="shared" ref="U52" si="142">SUM(S52:T52)</f>
        <v>0</v>
      </c>
      <c r="V52" s="132">
        <v>0</v>
      </c>
      <c r="W52" s="132">
        <v>0</v>
      </c>
      <c r="X52" s="146">
        <f t="shared" ref="X52" si="143">SUM(V52:W52)</f>
        <v>0</v>
      </c>
      <c r="Y52" s="27"/>
      <c r="Z52" s="13" t="s">
        <v>195</v>
      </c>
      <c r="AA52" s="146">
        <f t="shared" ref="AA52" si="144">R52/R$16</f>
        <v>0</v>
      </c>
      <c r="AB52" s="146">
        <f t="shared" ref="AB52" si="145">U52/U$16</f>
        <v>0</v>
      </c>
      <c r="AC52" s="146">
        <f t="shared" ref="AC52" si="146">X52/X$16</f>
        <v>0</v>
      </c>
      <c r="AD52" s="27"/>
      <c r="AE52" s="13" t="s">
        <v>195</v>
      </c>
      <c r="AF52" s="132">
        <v>0</v>
      </c>
      <c r="AG52" s="132">
        <v>0</v>
      </c>
      <c r="AH52" s="146">
        <f t="shared" ref="AH52" si="147">SUM(AF52:AG52)</f>
        <v>0</v>
      </c>
      <c r="AI52" s="132">
        <v>0</v>
      </c>
      <c r="AJ52" s="132">
        <v>0</v>
      </c>
      <c r="AK52" s="146">
        <f t="shared" ref="AK52" si="148">SUM(AI52:AJ52)</f>
        <v>0</v>
      </c>
      <c r="AL52" s="132">
        <v>0</v>
      </c>
      <c r="AM52" s="132">
        <v>0</v>
      </c>
      <c r="AN52" s="146">
        <f t="shared" ref="AN52" si="149">SUM(AL52:AM52)</f>
        <v>0</v>
      </c>
      <c r="AO52" s="27"/>
      <c r="AP52" s="13" t="s">
        <v>195</v>
      </c>
      <c r="AQ52" s="146">
        <f t="shared" ref="AQ52" si="150">AH52/AH$16</f>
        <v>0</v>
      </c>
      <c r="AR52" s="146">
        <f t="shared" ref="AR52" si="151">AK52/AK$16</f>
        <v>0</v>
      </c>
      <c r="AS52" s="146">
        <f t="shared" ref="AS52" si="152">AN52/AN$16</f>
        <v>0</v>
      </c>
      <c r="AT52" s="27"/>
    </row>
    <row r="53" spans="1:46" ht="11.5" x14ac:dyDescent="0.25">
      <c r="A53" s="141"/>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1"/>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1">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1"/>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1"/>
      <c r="C57" s="27"/>
      <c r="D57" s="28" t="s">
        <v>21</v>
      </c>
      <c r="E57" s="51"/>
      <c r="F57" s="51"/>
      <c r="G57" s="145" t="str">
        <f>G21</f>
        <v>31/XX/20XX</v>
      </c>
      <c r="H57" s="51"/>
      <c r="I57" s="51"/>
      <c r="J57" s="145" t="str">
        <f>J21</f>
        <v>31/XX/20XX</v>
      </c>
      <c r="K57" s="51"/>
      <c r="L57" s="51"/>
      <c r="M57" s="145" t="str">
        <f>M21</f>
        <v>31/XX/20XX</v>
      </c>
      <c r="N57" s="27"/>
      <c r="O57" s="28" t="s">
        <v>190</v>
      </c>
      <c r="P57" s="51"/>
      <c r="Q57" s="51"/>
      <c r="R57" s="145" t="str">
        <f>R21</f>
        <v>31/XX/20XX</v>
      </c>
      <c r="S57" s="51"/>
      <c r="T57" s="51"/>
      <c r="U57" s="145" t="str">
        <f>U21</f>
        <v>31/XX/20XX</v>
      </c>
      <c r="V57" s="51"/>
      <c r="W57" s="51"/>
      <c r="X57" s="145" t="str">
        <f>X21</f>
        <v>31/XX/20XX</v>
      </c>
      <c r="Y57" s="27"/>
      <c r="Z57" s="28" t="s">
        <v>21</v>
      </c>
      <c r="AA57" s="145" t="str">
        <f>AA21</f>
        <v>31/XX/20XX</v>
      </c>
      <c r="AB57" s="145" t="str">
        <f>AB21</f>
        <v>31/XX/20XX</v>
      </c>
      <c r="AC57" s="145" t="str">
        <f>AC21</f>
        <v>31/XX/20XX</v>
      </c>
      <c r="AD57" s="27"/>
      <c r="AE57" s="28" t="s">
        <v>190</v>
      </c>
      <c r="AF57" s="51"/>
      <c r="AG57" s="51"/>
      <c r="AH57" s="145" t="str">
        <f>AH21</f>
        <v>31/XX/20XX</v>
      </c>
      <c r="AI57" s="51"/>
      <c r="AJ57" s="51"/>
      <c r="AK57" s="145" t="str">
        <f>AK21</f>
        <v>31/XX/20XX</v>
      </c>
      <c r="AL57" s="51"/>
      <c r="AM57" s="51"/>
      <c r="AN57" s="145" t="str">
        <f>AN21</f>
        <v>31/XX/20XX</v>
      </c>
      <c r="AO57" s="27"/>
      <c r="AP57" s="28" t="s">
        <v>21</v>
      </c>
      <c r="AQ57" s="145" t="str">
        <f>AQ21</f>
        <v>31/XX/20XX</v>
      </c>
      <c r="AR57" s="145" t="str">
        <f>AR21</f>
        <v>31/XX/20XX</v>
      </c>
      <c r="AS57" s="145" t="str">
        <f>AS21</f>
        <v>31/XX/20XX</v>
      </c>
      <c r="AT57" s="27"/>
    </row>
    <row r="58" spans="1:46" ht="11.5" x14ac:dyDescent="0.25">
      <c r="A58" s="141">
        <f t="shared" ref="A58:A63" si="173">IF(OR(G58&lt;0,J58&lt;0,M58&lt;0,AA58&lt;0,AB58&lt;0,AC58&lt;0,AH58&lt;0,AK58&lt;0,AN58&lt;0),1,0)</f>
        <v>0</v>
      </c>
      <c r="C58" s="27"/>
      <c r="D58" s="13" t="s">
        <v>22</v>
      </c>
      <c r="E58" s="132">
        <v>0</v>
      </c>
      <c r="F58" s="132">
        <v>0</v>
      </c>
      <c r="G58" s="146">
        <f t="shared" ref="G58:G63" si="174">SUM(E58:F58)</f>
        <v>0</v>
      </c>
      <c r="H58" s="132">
        <v>0</v>
      </c>
      <c r="I58" s="132">
        <v>0</v>
      </c>
      <c r="J58" s="146">
        <f t="shared" ref="J58:J63" si="175">SUM(H58:I58)</f>
        <v>0</v>
      </c>
      <c r="K58" s="132">
        <v>0</v>
      </c>
      <c r="L58" s="132">
        <v>0</v>
      </c>
      <c r="M58" s="146">
        <f t="shared" ref="M58:M63" si="176">SUM(K58:L58)</f>
        <v>0</v>
      </c>
      <c r="N58" s="27"/>
      <c r="O58" s="13" t="s">
        <v>22</v>
      </c>
      <c r="P58" s="132">
        <v>0</v>
      </c>
      <c r="Q58" s="132">
        <v>0</v>
      </c>
      <c r="R58" s="146">
        <f t="shared" ref="R58:R63" si="177">SUM(P58:Q58)</f>
        <v>0</v>
      </c>
      <c r="S58" s="132">
        <v>0</v>
      </c>
      <c r="T58" s="132">
        <v>0</v>
      </c>
      <c r="U58" s="146">
        <f t="shared" ref="U58:U63" si="178">SUM(S58:T58)</f>
        <v>0</v>
      </c>
      <c r="V58" s="132">
        <v>0</v>
      </c>
      <c r="W58" s="132">
        <v>0</v>
      </c>
      <c r="X58" s="146">
        <f t="shared" ref="X58:X63" si="179">SUM(V58:W58)</f>
        <v>0</v>
      </c>
      <c r="Y58" s="27"/>
      <c r="Z58" s="13" t="s">
        <v>22</v>
      </c>
      <c r="AA58" s="146">
        <f>R58/R$17</f>
        <v>0</v>
      </c>
      <c r="AB58" s="146">
        <f t="shared" ref="AB58:AB63" si="180">U58/U$17</f>
        <v>0</v>
      </c>
      <c r="AC58" s="146">
        <f t="shared" ref="AC58:AC63" si="181">X58/X$17</f>
        <v>0</v>
      </c>
      <c r="AD58" s="27"/>
      <c r="AE58" s="13" t="s">
        <v>22</v>
      </c>
      <c r="AF58" s="132">
        <v>0</v>
      </c>
      <c r="AG58" s="132">
        <v>0</v>
      </c>
      <c r="AH58" s="146">
        <f t="shared" ref="AH58:AH63" si="182">SUM(AF58:AG58)</f>
        <v>0</v>
      </c>
      <c r="AI58" s="132">
        <v>0</v>
      </c>
      <c r="AJ58" s="132">
        <v>0</v>
      </c>
      <c r="AK58" s="146">
        <f t="shared" ref="AK58:AK63" si="183">SUM(AI58:AJ58)</f>
        <v>0</v>
      </c>
      <c r="AL58" s="132">
        <v>0</v>
      </c>
      <c r="AM58" s="132">
        <v>0</v>
      </c>
      <c r="AN58" s="146">
        <f t="shared" ref="AN58:AN63" si="184">SUM(AL58:AM58)</f>
        <v>0</v>
      </c>
      <c r="AO58" s="27"/>
      <c r="AP58" s="13" t="s">
        <v>22</v>
      </c>
      <c r="AQ58" s="146">
        <f>AH58/AH$17</f>
        <v>0</v>
      </c>
      <c r="AR58" s="146">
        <f t="shared" ref="AR58:AR63" si="185">AK58/AK$17</f>
        <v>0</v>
      </c>
      <c r="AS58" s="146">
        <f t="shared" ref="AS58:AS63" si="186">AN58/AN$17</f>
        <v>0</v>
      </c>
      <c r="AT58" s="27"/>
    </row>
    <row r="59" spans="1:46" ht="11.5" x14ac:dyDescent="0.25">
      <c r="A59" s="141">
        <f t="shared" si="173"/>
        <v>0</v>
      </c>
      <c r="C59" s="27"/>
      <c r="D59" s="13" t="s">
        <v>69</v>
      </c>
      <c r="E59" s="132">
        <v>0</v>
      </c>
      <c r="F59" s="132">
        <v>0</v>
      </c>
      <c r="G59" s="146">
        <f t="shared" si="174"/>
        <v>0</v>
      </c>
      <c r="H59" s="132">
        <v>0</v>
      </c>
      <c r="I59" s="132">
        <v>0</v>
      </c>
      <c r="J59" s="146">
        <f t="shared" si="175"/>
        <v>0</v>
      </c>
      <c r="K59" s="132">
        <v>0</v>
      </c>
      <c r="L59" s="132">
        <v>0</v>
      </c>
      <c r="M59" s="146">
        <f t="shared" si="176"/>
        <v>0</v>
      </c>
      <c r="N59" s="27"/>
      <c r="O59" s="13" t="s">
        <v>69</v>
      </c>
      <c r="P59" s="132">
        <v>0</v>
      </c>
      <c r="Q59" s="132">
        <v>0</v>
      </c>
      <c r="R59" s="146">
        <f t="shared" ref="R59" si="187">SUM(P59:Q59)</f>
        <v>0</v>
      </c>
      <c r="S59" s="132">
        <v>0</v>
      </c>
      <c r="T59" s="132">
        <v>0</v>
      </c>
      <c r="U59" s="146">
        <f t="shared" si="178"/>
        <v>0</v>
      </c>
      <c r="V59" s="132">
        <v>0</v>
      </c>
      <c r="W59" s="132">
        <v>0</v>
      </c>
      <c r="X59" s="146">
        <f t="shared" si="179"/>
        <v>0</v>
      </c>
      <c r="Y59" s="27"/>
      <c r="Z59" s="13" t="s">
        <v>69</v>
      </c>
      <c r="AA59" s="146">
        <f>R59/R$17</f>
        <v>0</v>
      </c>
      <c r="AB59" s="146">
        <f t="shared" ref="AB59" si="188">U59/U$17</f>
        <v>0</v>
      </c>
      <c r="AC59" s="146">
        <f t="shared" ref="AC59" si="189">X59/X$17</f>
        <v>0</v>
      </c>
      <c r="AD59" s="27"/>
      <c r="AE59" s="13" t="s">
        <v>69</v>
      </c>
      <c r="AF59" s="132">
        <v>0</v>
      </c>
      <c r="AG59" s="132">
        <v>0</v>
      </c>
      <c r="AH59" s="146">
        <f t="shared" ref="AH59" si="190">SUM(AF59:AG59)</f>
        <v>0</v>
      </c>
      <c r="AI59" s="132">
        <v>0</v>
      </c>
      <c r="AJ59" s="132">
        <v>0</v>
      </c>
      <c r="AK59" s="146">
        <f t="shared" si="183"/>
        <v>0</v>
      </c>
      <c r="AL59" s="132">
        <v>0</v>
      </c>
      <c r="AM59" s="132">
        <v>0</v>
      </c>
      <c r="AN59" s="146">
        <f t="shared" si="184"/>
        <v>0</v>
      </c>
      <c r="AO59" s="27"/>
      <c r="AP59" s="13" t="s">
        <v>69</v>
      </c>
      <c r="AQ59" s="146">
        <f>AH59/AH$17</f>
        <v>0</v>
      </c>
      <c r="AR59" s="146">
        <f t="shared" si="185"/>
        <v>0</v>
      </c>
      <c r="AS59" s="146">
        <f t="shared" si="186"/>
        <v>0</v>
      </c>
      <c r="AT59" s="27"/>
    </row>
    <row r="60" spans="1:46" ht="11.5" x14ac:dyDescent="0.25">
      <c r="A60" s="141">
        <f t="shared" si="173"/>
        <v>0</v>
      </c>
      <c r="C60" s="27"/>
      <c r="D60" s="13" t="s">
        <v>197</v>
      </c>
      <c r="E60" s="132">
        <v>0</v>
      </c>
      <c r="F60" s="132">
        <v>0</v>
      </c>
      <c r="G60" s="146">
        <f t="shared" si="174"/>
        <v>0</v>
      </c>
      <c r="H60" s="132">
        <v>0</v>
      </c>
      <c r="I60" s="132">
        <v>0</v>
      </c>
      <c r="J60" s="146">
        <f t="shared" si="175"/>
        <v>0</v>
      </c>
      <c r="K60" s="132">
        <v>0</v>
      </c>
      <c r="L60" s="132">
        <v>0</v>
      </c>
      <c r="M60" s="146">
        <f t="shared" si="176"/>
        <v>0</v>
      </c>
      <c r="N60" s="27"/>
      <c r="O60" s="13" t="s">
        <v>197</v>
      </c>
      <c r="P60" s="132">
        <v>0</v>
      </c>
      <c r="Q60" s="132">
        <v>0</v>
      </c>
      <c r="R60" s="146">
        <f t="shared" si="177"/>
        <v>0</v>
      </c>
      <c r="S60" s="132">
        <v>0</v>
      </c>
      <c r="T60" s="132">
        <v>0</v>
      </c>
      <c r="U60" s="146">
        <f t="shared" si="178"/>
        <v>0</v>
      </c>
      <c r="V60" s="132">
        <v>0</v>
      </c>
      <c r="W60" s="132">
        <v>0</v>
      </c>
      <c r="X60" s="146">
        <f t="shared" si="179"/>
        <v>0</v>
      </c>
      <c r="Y60" s="27"/>
      <c r="Z60" s="13" t="s">
        <v>197</v>
      </c>
      <c r="AA60" s="146">
        <f t="shared" ref="AA60:AA63" si="191">R60/R$17</f>
        <v>0</v>
      </c>
      <c r="AB60" s="146">
        <f t="shared" si="180"/>
        <v>0</v>
      </c>
      <c r="AC60" s="146">
        <f t="shared" si="181"/>
        <v>0</v>
      </c>
      <c r="AD60" s="27"/>
      <c r="AE60" s="13" t="s">
        <v>197</v>
      </c>
      <c r="AF60" s="132">
        <v>0</v>
      </c>
      <c r="AG60" s="132">
        <v>0</v>
      </c>
      <c r="AH60" s="146">
        <f t="shared" si="182"/>
        <v>0</v>
      </c>
      <c r="AI60" s="132">
        <v>0</v>
      </c>
      <c r="AJ60" s="132">
        <v>0</v>
      </c>
      <c r="AK60" s="146">
        <f t="shared" si="183"/>
        <v>0</v>
      </c>
      <c r="AL60" s="132">
        <v>0</v>
      </c>
      <c r="AM60" s="132">
        <v>0</v>
      </c>
      <c r="AN60" s="146">
        <f t="shared" si="184"/>
        <v>0</v>
      </c>
      <c r="AO60" s="27"/>
      <c r="AP60" s="13" t="s">
        <v>197</v>
      </c>
      <c r="AQ60" s="146">
        <f t="shared" ref="AQ60:AQ63" si="192">AH60/AH$17</f>
        <v>0</v>
      </c>
      <c r="AR60" s="146">
        <f t="shared" si="185"/>
        <v>0</v>
      </c>
      <c r="AS60" s="146">
        <f t="shared" si="186"/>
        <v>0</v>
      </c>
      <c r="AT60" s="27"/>
    </row>
    <row r="61" spans="1:46" ht="11.5" x14ac:dyDescent="0.25">
      <c r="A61" s="141">
        <f t="shared" si="173"/>
        <v>0</v>
      </c>
      <c r="C61" s="27"/>
      <c r="D61" s="13" t="s">
        <v>225</v>
      </c>
      <c r="E61" s="132">
        <v>0</v>
      </c>
      <c r="F61" s="132">
        <v>0</v>
      </c>
      <c r="G61" s="146">
        <f t="shared" si="174"/>
        <v>0</v>
      </c>
      <c r="H61" s="132">
        <v>0</v>
      </c>
      <c r="I61" s="132">
        <v>0</v>
      </c>
      <c r="J61" s="146">
        <f t="shared" si="175"/>
        <v>0</v>
      </c>
      <c r="K61" s="132">
        <v>0</v>
      </c>
      <c r="L61" s="132">
        <v>0</v>
      </c>
      <c r="M61" s="146">
        <f t="shared" si="176"/>
        <v>0</v>
      </c>
      <c r="N61" s="27"/>
      <c r="O61" s="13" t="s">
        <v>225</v>
      </c>
      <c r="P61" s="132">
        <v>0</v>
      </c>
      <c r="Q61" s="132">
        <v>0</v>
      </c>
      <c r="R61" s="146">
        <f t="shared" ref="R61:R62" si="193">SUM(P61:Q61)</f>
        <v>0</v>
      </c>
      <c r="S61" s="132">
        <v>0</v>
      </c>
      <c r="T61" s="132">
        <v>0</v>
      </c>
      <c r="U61" s="146">
        <f t="shared" si="178"/>
        <v>0</v>
      </c>
      <c r="V61" s="132">
        <v>0</v>
      </c>
      <c r="W61" s="132">
        <v>0</v>
      </c>
      <c r="X61" s="146">
        <f t="shared" si="179"/>
        <v>0</v>
      </c>
      <c r="Y61" s="27"/>
      <c r="Z61" s="13" t="s">
        <v>225</v>
      </c>
      <c r="AA61" s="146">
        <f t="shared" ref="AA61:AA62" si="194">R61/R$17</f>
        <v>0</v>
      </c>
      <c r="AB61" s="146">
        <f t="shared" ref="AB61:AB62" si="195">U61/U$17</f>
        <v>0</v>
      </c>
      <c r="AC61" s="146">
        <f t="shared" ref="AC61:AC62" si="196">X61/X$17</f>
        <v>0</v>
      </c>
      <c r="AD61" s="27"/>
      <c r="AE61" s="13" t="s">
        <v>225</v>
      </c>
      <c r="AF61" s="132">
        <v>0</v>
      </c>
      <c r="AG61" s="132">
        <v>0</v>
      </c>
      <c r="AH61" s="146">
        <f t="shared" ref="AH61:AH62" si="197">SUM(AF61:AG61)</f>
        <v>0</v>
      </c>
      <c r="AI61" s="132">
        <v>0</v>
      </c>
      <c r="AJ61" s="132">
        <v>0</v>
      </c>
      <c r="AK61" s="146">
        <f t="shared" si="183"/>
        <v>0</v>
      </c>
      <c r="AL61" s="132">
        <v>0</v>
      </c>
      <c r="AM61" s="132">
        <v>0</v>
      </c>
      <c r="AN61" s="146">
        <f t="shared" si="184"/>
        <v>0</v>
      </c>
      <c r="AO61" s="27"/>
      <c r="AP61" s="13" t="s">
        <v>225</v>
      </c>
      <c r="AQ61" s="146">
        <f t="shared" ref="AQ61:AQ62" si="198">AH61/AH$17</f>
        <v>0</v>
      </c>
      <c r="AR61" s="146">
        <f t="shared" ref="AR61:AR62" si="199">AK61/AK$17</f>
        <v>0</v>
      </c>
      <c r="AS61" s="146">
        <f t="shared" ref="AS61:AS62" si="200">AN61/AN$17</f>
        <v>0</v>
      </c>
      <c r="AT61" s="27"/>
    </row>
    <row r="62" spans="1:46" ht="11.5" x14ac:dyDescent="0.25">
      <c r="A62" s="141">
        <f t="shared" si="173"/>
        <v>0</v>
      </c>
      <c r="C62" s="27"/>
      <c r="D62" s="13" t="s">
        <v>226</v>
      </c>
      <c r="E62" s="132">
        <v>0</v>
      </c>
      <c r="F62" s="132">
        <v>0</v>
      </c>
      <c r="G62" s="146">
        <f t="shared" si="174"/>
        <v>0</v>
      </c>
      <c r="H62" s="132">
        <v>0</v>
      </c>
      <c r="I62" s="132">
        <v>0</v>
      </c>
      <c r="J62" s="146">
        <f t="shared" si="175"/>
        <v>0</v>
      </c>
      <c r="K62" s="132">
        <v>0</v>
      </c>
      <c r="L62" s="132">
        <v>0</v>
      </c>
      <c r="M62" s="146">
        <f t="shared" si="176"/>
        <v>0</v>
      </c>
      <c r="N62" s="27"/>
      <c r="O62" s="13" t="s">
        <v>226</v>
      </c>
      <c r="P62" s="132">
        <v>0</v>
      </c>
      <c r="Q62" s="132">
        <v>0</v>
      </c>
      <c r="R62" s="146">
        <f t="shared" si="193"/>
        <v>0</v>
      </c>
      <c r="S62" s="132">
        <v>0</v>
      </c>
      <c r="T62" s="132">
        <v>0</v>
      </c>
      <c r="U62" s="146">
        <f t="shared" si="178"/>
        <v>0</v>
      </c>
      <c r="V62" s="132">
        <v>0</v>
      </c>
      <c r="W62" s="132">
        <v>0</v>
      </c>
      <c r="X62" s="146">
        <f t="shared" si="179"/>
        <v>0</v>
      </c>
      <c r="Y62" s="27"/>
      <c r="Z62" s="13" t="s">
        <v>226</v>
      </c>
      <c r="AA62" s="146">
        <f t="shared" si="194"/>
        <v>0</v>
      </c>
      <c r="AB62" s="146">
        <f t="shared" si="195"/>
        <v>0</v>
      </c>
      <c r="AC62" s="146">
        <f t="shared" si="196"/>
        <v>0</v>
      </c>
      <c r="AD62" s="27"/>
      <c r="AE62" s="13" t="s">
        <v>226</v>
      </c>
      <c r="AF62" s="132">
        <v>0</v>
      </c>
      <c r="AG62" s="132">
        <v>0</v>
      </c>
      <c r="AH62" s="146">
        <f t="shared" si="197"/>
        <v>0</v>
      </c>
      <c r="AI62" s="132">
        <v>0</v>
      </c>
      <c r="AJ62" s="132">
        <v>0</v>
      </c>
      <c r="AK62" s="146">
        <f t="shared" si="183"/>
        <v>0</v>
      </c>
      <c r="AL62" s="132">
        <v>0</v>
      </c>
      <c r="AM62" s="132">
        <v>0</v>
      </c>
      <c r="AN62" s="146">
        <f t="shared" si="184"/>
        <v>0</v>
      </c>
      <c r="AO62" s="27"/>
      <c r="AP62" s="13" t="s">
        <v>226</v>
      </c>
      <c r="AQ62" s="146">
        <f t="shared" si="198"/>
        <v>0</v>
      </c>
      <c r="AR62" s="146">
        <f t="shared" si="199"/>
        <v>0</v>
      </c>
      <c r="AS62" s="146">
        <f t="shared" si="200"/>
        <v>0</v>
      </c>
      <c r="AT62" s="27"/>
    </row>
    <row r="63" spans="1:46" ht="11.5" x14ac:dyDescent="0.25">
      <c r="A63" s="141">
        <f t="shared" si="173"/>
        <v>0</v>
      </c>
      <c r="C63" s="27"/>
      <c r="D63" s="13" t="s">
        <v>83</v>
      </c>
      <c r="E63" s="132">
        <v>0</v>
      </c>
      <c r="F63" s="132">
        <v>0</v>
      </c>
      <c r="G63" s="146">
        <f t="shared" si="174"/>
        <v>0</v>
      </c>
      <c r="H63" s="132">
        <v>0</v>
      </c>
      <c r="I63" s="132">
        <v>0</v>
      </c>
      <c r="J63" s="146">
        <f t="shared" si="175"/>
        <v>0</v>
      </c>
      <c r="K63" s="132">
        <v>0</v>
      </c>
      <c r="L63" s="132">
        <v>0</v>
      </c>
      <c r="M63" s="146">
        <f t="shared" si="176"/>
        <v>0</v>
      </c>
      <c r="N63" s="27"/>
      <c r="O63" s="13" t="s">
        <v>83</v>
      </c>
      <c r="P63" s="132">
        <v>0</v>
      </c>
      <c r="Q63" s="132">
        <v>0</v>
      </c>
      <c r="R63" s="146">
        <f t="shared" si="177"/>
        <v>0</v>
      </c>
      <c r="S63" s="132">
        <v>0</v>
      </c>
      <c r="T63" s="132">
        <v>0</v>
      </c>
      <c r="U63" s="146">
        <f t="shared" si="178"/>
        <v>0</v>
      </c>
      <c r="V63" s="132">
        <v>0</v>
      </c>
      <c r="W63" s="132">
        <v>0</v>
      </c>
      <c r="X63" s="146">
        <f t="shared" si="179"/>
        <v>0</v>
      </c>
      <c r="Y63" s="27"/>
      <c r="Z63" s="13" t="s">
        <v>83</v>
      </c>
      <c r="AA63" s="146">
        <f t="shared" si="191"/>
        <v>0</v>
      </c>
      <c r="AB63" s="146">
        <f t="shared" si="180"/>
        <v>0</v>
      </c>
      <c r="AC63" s="146">
        <f t="shared" si="181"/>
        <v>0</v>
      </c>
      <c r="AD63" s="27"/>
      <c r="AE63" s="13" t="s">
        <v>83</v>
      </c>
      <c r="AF63" s="132">
        <v>0</v>
      </c>
      <c r="AG63" s="132">
        <v>0</v>
      </c>
      <c r="AH63" s="146">
        <f t="shared" si="182"/>
        <v>0</v>
      </c>
      <c r="AI63" s="132">
        <v>0</v>
      </c>
      <c r="AJ63" s="132">
        <v>0</v>
      </c>
      <c r="AK63" s="146">
        <f t="shared" si="183"/>
        <v>0</v>
      </c>
      <c r="AL63" s="132">
        <v>0</v>
      </c>
      <c r="AM63" s="132">
        <v>0</v>
      </c>
      <c r="AN63" s="146">
        <f t="shared" si="184"/>
        <v>0</v>
      </c>
      <c r="AO63" s="27"/>
      <c r="AP63" s="13" t="s">
        <v>83</v>
      </c>
      <c r="AQ63" s="146">
        <f t="shared" si="192"/>
        <v>0</v>
      </c>
      <c r="AR63" s="146">
        <f t="shared" si="185"/>
        <v>0</v>
      </c>
      <c r="AS63" s="146">
        <f t="shared" si="186"/>
        <v>0</v>
      </c>
      <c r="AT63" s="27"/>
    </row>
    <row r="64" spans="1:46" ht="11.5" x14ac:dyDescent="0.25">
      <c r="A64" s="141"/>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1"/>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1">
        <f t="shared" ref="A66:A75" si="204">IF(OR(G66&lt;0,J66&lt;0,M66&lt;0,AA66&lt;0,AB66&lt;0,AC66&lt;0,AH66&lt;0,AK66&lt;0,AN66&lt;0),1,0)</f>
        <v>0</v>
      </c>
      <c r="C66" s="27"/>
      <c r="D66" s="13" t="s">
        <v>25</v>
      </c>
      <c r="E66" s="132">
        <v>0</v>
      </c>
      <c r="F66" s="132">
        <v>0</v>
      </c>
      <c r="G66" s="146">
        <f t="shared" ref="G66:G75" si="205">SUM(E66:F66)</f>
        <v>0</v>
      </c>
      <c r="H66" s="132">
        <v>0</v>
      </c>
      <c r="I66" s="132">
        <v>0</v>
      </c>
      <c r="J66" s="146">
        <f t="shared" ref="J66:J75" si="206">SUM(H66:I66)</f>
        <v>0</v>
      </c>
      <c r="K66" s="132">
        <v>0</v>
      </c>
      <c r="L66" s="132">
        <v>0</v>
      </c>
      <c r="M66" s="146">
        <f t="shared" ref="M66:M75" si="207">SUM(K66:L66)</f>
        <v>0</v>
      </c>
      <c r="N66" s="27"/>
      <c r="O66" s="13" t="s">
        <v>25</v>
      </c>
      <c r="P66" s="132">
        <v>0</v>
      </c>
      <c r="Q66" s="132">
        <v>0</v>
      </c>
      <c r="R66" s="146">
        <f t="shared" ref="R66:R75" si="208">SUM(P66:Q66)</f>
        <v>0</v>
      </c>
      <c r="S66" s="132">
        <v>0</v>
      </c>
      <c r="T66" s="132">
        <v>0</v>
      </c>
      <c r="U66" s="146">
        <f t="shared" ref="U66:U75" si="209">SUM(S66:T66)</f>
        <v>0</v>
      </c>
      <c r="V66" s="132">
        <v>0</v>
      </c>
      <c r="W66" s="132">
        <v>0</v>
      </c>
      <c r="X66" s="146">
        <f t="shared" ref="X66:X75" si="210">SUM(V66:W66)</f>
        <v>0</v>
      </c>
      <c r="Y66" s="27"/>
      <c r="Z66" s="13" t="s">
        <v>25</v>
      </c>
      <c r="AA66" s="146">
        <f t="shared" ref="AA66:AA74" si="211">R66/R$17</f>
        <v>0</v>
      </c>
      <c r="AB66" s="146">
        <f t="shared" ref="AB66:AB74" si="212">U66/U$17</f>
        <v>0</v>
      </c>
      <c r="AC66" s="146">
        <f t="shared" ref="AC66:AC74" si="213">X66/X$17</f>
        <v>0</v>
      </c>
      <c r="AD66" s="27"/>
      <c r="AE66" s="13" t="s">
        <v>25</v>
      </c>
      <c r="AF66" s="132">
        <v>0</v>
      </c>
      <c r="AG66" s="132">
        <v>0</v>
      </c>
      <c r="AH66" s="146">
        <f t="shared" ref="AH66:AH75" si="214">SUM(AF66:AG66)</f>
        <v>0</v>
      </c>
      <c r="AI66" s="132">
        <v>0</v>
      </c>
      <c r="AJ66" s="132">
        <v>0</v>
      </c>
      <c r="AK66" s="146">
        <f t="shared" ref="AK66:AK75" si="215">SUM(AI66:AJ66)</f>
        <v>0</v>
      </c>
      <c r="AL66" s="132">
        <v>0</v>
      </c>
      <c r="AM66" s="132">
        <v>0</v>
      </c>
      <c r="AN66" s="146">
        <f t="shared" ref="AN66:AN75" si="216">SUM(AL66:AM66)</f>
        <v>0</v>
      </c>
      <c r="AO66" s="27"/>
      <c r="AP66" s="13" t="s">
        <v>25</v>
      </c>
      <c r="AQ66" s="146">
        <f t="shared" ref="AQ66:AQ74" si="217">AH66/AH$17</f>
        <v>0</v>
      </c>
      <c r="AR66" s="146">
        <f t="shared" ref="AR66:AR74" si="218">AK66/AK$17</f>
        <v>0</v>
      </c>
      <c r="AS66" s="146">
        <f t="shared" ref="AS66:AS74" si="219">AN66/AN$17</f>
        <v>0</v>
      </c>
      <c r="AT66" s="27"/>
    </row>
    <row r="67" spans="1:46" ht="11.5" x14ac:dyDescent="0.25">
      <c r="A67" s="141">
        <f t="shared" si="204"/>
        <v>0</v>
      </c>
      <c r="C67" s="27"/>
      <c r="D67" s="13" t="s">
        <v>26</v>
      </c>
      <c r="E67" s="132">
        <v>0</v>
      </c>
      <c r="F67" s="132">
        <v>0</v>
      </c>
      <c r="G67" s="146">
        <f t="shared" si="205"/>
        <v>0</v>
      </c>
      <c r="H67" s="132">
        <v>0</v>
      </c>
      <c r="I67" s="132">
        <v>0</v>
      </c>
      <c r="J67" s="146">
        <f t="shared" si="206"/>
        <v>0</v>
      </c>
      <c r="K67" s="132">
        <v>0</v>
      </c>
      <c r="L67" s="132">
        <v>0</v>
      </c>
      <c r="M67" s="146">
        <f t="shared" si="207"/>
        <v>0</v>
      </c>
      <c r="N67" s="27"/>
      <c r="O67" s="13" t="s">
        <v>26</v>
      </c>
      <c r="P67" s="132">
        <v>0</v>
      </c>
      <c r="Q67" s="132">
        <v>0</v>
      </c>
      <c r="R67" s="146">
        <f t="shared" si="208"/>
        <v>0</v>
      </c>
      <c r="S67" s="132">
        <v>0</v>
      </c>
      <c r="T67" s="132">
        <v>0</v>
      </c>
      <c r="U67" s="146">
        <f t="shared" si="209"/>
        <v>0</v>
      </c>
      <c r="V67" s="132">
        <v>0</v>
      </c>
      <c r="W67" s="132">
        <v>0</v>
      </c>
      <c r="X67" s="146">
        <f t="shared" si="210"/>
        <v>0</v>
      </c>
      <c r="Y67" s="27"/>
      <c r="Z67" s="13" t="s">
        <v>26</v>
      </c>
      <c r="AA67" s="146">
        <f t="shared" si="211"/>
        <v>0</v>
      </c>
      <c r="AB67" s="146">
        <f t="shared" si="212"/>
        <v>0</v>
      </c>
      <c r="AC67" s="146">
        <f t="shared" si="213"/>
        <v>0</v>
      </c>
      <c r="AD67" s="27"/>
      <c r="AE67" s="13" t="s">
        <v>26</v>
      </c>
      <c r="AF67" s="132">
        <v>0</v>
      </c>
      <c r="AG67" s="132">
        <v>0</v>
      </c>
      <c r="AH67" s="146">
        <f t="shared" si="214"/>
        <v>0</v>
      </c>
      <c r="AI67" s="132">
        <v>0</v>
      </c>
      <c r="AJ67" s="132">
        <v>0</v>
      </c>
      <c r="AK67" s="146">
        <f t="shared" si="215"/>
        <v>0</v>
      </c>
      <c r="AL67" s="132">
        <v>0</v>
      </c>
      <c r="AM67" s="132">
        <v>0</v>
      </c>
      <c r="AN67" s="146">
        <f t="shared" si="216"/>
        <v>0</v>
      </c>
      <c r="AO67" s="27"/>
      <c r="AP67" s="13" t="s">
        <v>26</v>
      </c>
      <c r="AQ67" s="146">
        <f t="shared" si="217"/>
        <v>0</v>
      </c>
      <c r="AR67" s="146">
        <f t="shared" si="218"/>
        <v>0</v>
      </c>
      <c r="AS67" s="146">
        <f t="shared" si="219"/>
        <v>0</v>
      </c>
      <c r="AT67" s="27"/>
    </row>
    <row r="68" spans="1:46" ht="11.5" x14ac:dyDescent="0.25">
      <c r="A68" s="141">
        <f t="shared" si="204"/>
        <v>0</v>
      </c>
      <c r="C68" s="27"/>
      <c r="D68" s="13" t="s">
        <v>227</v>
      </c>
      <c r="E68" s="132">
        <v>0</v>
      </c>
      <c r="F68" s="132">
        <v>0</v>
      </c>
      <c r="G68" s="146">
        <f t="shared" si="205"/>
        <v>0</v>
      </c>
      <c r="H68" s="132">
        <v>0</v>
      </c>
      <c r="I68" s="132">
        <v>0</v>
      </c>
      <c r="J68" s="146">
        <f t="shared" si="206"/>
        <v>0</v>
      </c>
      <c r="K68" s="132">
        <v>0</v>
      </c>
      <c r="L68" s="132">
        <v>0</v>
      </c>
      <c r="M68" s="146">
        <f t="shared" si="207"/>
        <v>0</v>
      </c>
      <c r="N68" s="27"/>
      <c r="O68" s="13" t="s">
        <v>227</v>
      </c>
      <c r="P68" s="132">
        <v>0</v>
      </c>
      <c r="Q68" s="132">
        <v>0</v>
      </c>
      <c r="R68" s="146">
        <f t="shared" ref="R68:R69" si="220">SUM(P68:Q68)</f>
        <v>0</v>
      </c>
      <c r="S68" s="132">
        <v>0</v>
      </c>
      <c r="T68" s="132">
        <v>0</v>
      </c>
      <c r="U68" s="146">
        <f t="shared" ref="U68:U69" si="221">SUM(S68:T68)</f>
        <v>0</v>
      </c>
      <c r="V68" s="132">
        <v>0</v>
      </c>
      <c r="W68" s="132">
        <v>0</v>
      </c>
      <c r="X68" s="146">
        <f t="shared" ref="X68:X69" si="222">SUM(V68:W68)</f>
        <v>0</v>
      </c>
      <c r="Y68" s="27"/>
      <c r="Z68" s="13" t="s">
        <v>227</v>
      </c>
      <c r="AA68" s="146">
        <f t="shared" ref="AA68:AA69" si="223">R68/R$17</f>
        <v>0</v>
      </c>
      <c r="AB68" s="146">
        <f t="shared" ref="AB68:AB69" si="224">U68/U$17</f>
        <v>0</v>
      </c>
      <c r="AC68" s="146">
        <f t="shared" ref="AC68:AC69" si="225">X68/X$17</f>
        <v>0</v>
      </c>
      <c r="AD68" s="27"/>
      <c r="AE68" s="13" t="s">
        <v>227</v>
      </c>
      <c r="AF68" s="132">
        <v>0</v>
      </c>
      <c r="AG68" s="132">
        <v>0</v>
      </c>
      <c r="AH68" s="146">
        <f t="shared" ref="AH68:AH69" si="226">SUM(AF68:AG68)</f>
        <v>0</v>
      </c>
      <c r="AI68" s="132">
        <v>0</v>
      </c>
      <c r="AJ68" s="132">
        <v>0</v>
      </c>
      <c r="AK68" s="146">
        <f t="shared" ref="AK68:AK69" si="227">SUM(AI68:AJ68)</f>
        <v>0</v>
      </c>
      <c r="AL68" s="132">
        <v>0</v>
      </c>
      <c r="AM68" s="132">
        <v>0</v>
      </c>
      <c r="AN68" s="146">
        <f t="shared" ref="AN68:AN69" si="228">SUM(AL68:AM68)</f>
        <v>0</v>
      </c>
      <c r="AO68" s="27"/>
      <c r="AP68" s="13" t="s">
        <v>227</v>
      </c>
      <c r="AQ68" s="146">
        <f t="shared" ref="AQ68:AQ69" si="229">AH68/AH$17</f>
        <v>0</v>
      </c>
      <c r="AR68" s="146">
        <f t="shared" ref="AR68:AR69" si="230">AK68/AK$17</f>
        <v>0</v>
      </c>
      <c r="AS68" s="146">
        <f t="shared" ref="AS68:AS69" si="231">AN68/AN$17</f>
        <v>0</v>
      </c>
      <c r="AT68" s="27"/>
    </row>
    <row r="69" spans="1:46" ht="11.5" x14ac:dyDescent="0.25">
      <c r="A69" s="141">
        <f t="shared" si="204"/>
        <v>0</v>
      </c>
      <c r="C69" s="27"/>
      <c r="D69" s="13" t="s">
        <v>229</v>
      </c>
      <c r="E69" s="132">
        <v>0</v>
      </c>
      <c r="F69" s="132">
        <v>0</v>
      </c>
      <c r="G69" s="146">
        <f t="shared" si="205"/>
        <v>0</v>
      </c>
      <c r="H69" s="132">
        <v>0</v>
      </c>
      <c r="I69" s="132">
        <v>0</v>
      </c>
      <c r="J69" s="146">
        <f t="shared" si="206"/>
        <v>0</v>
      </c>
      <c r="K69" s="132">
        <v>0</v>
      </c>
      <c r="L69" s="132">
        <v>0</v>
      </c>
      <c r="M69" s="146">
        <f t="shared" si="207"/>
        <v>0</v>
      </c>
      <c r="N69" s="27"/>
      <c r="O69" s="13" t="s">
        <v>229</v>
      </c>
      <c r="P69" s="132">
        <v>0</v>
      </c>
      <c r="Q69" s="132">
        <v>0</v>
      </c>
      <c r="R69" s="146">
        <f t="shared" si="220"/>
        <v>0</v>
      </c>
      <c r="S69" s="132">
        <v>0</v>
      </c>
      <c r="T69" s="132">
        <v>0</v>
      </c>
      <c r="U69" s="146">
        <f t="shared" si="221"/>
        <v>0</v>
      </c>
      <c r="V69" s="132">
        <v>0</v>
      </c>
      <c r="W69" s="132">
        <v>0</v>
      </c>
      <c r="X69" s="146">
        <f t="shared" si="222"/>
        <v>0</v>
      </c>
      <c r="Y69" s="27"/>
      <c r="Z69" s="13" t="s">
        <v>229</v>
      </c>
      <c r="AA69" s="146">
        <f t="shared" si="223"/>
        <v>0</v>
      </c>
      <c r="AB69" s="146">
        <f t="shared" si="224"/>
        <v>0</v>
      </c>
      <c r="AC69" s="146">
        <f t="shared" si="225"/>
        <v>0</v>
      </c>
      <c r="AD69" s="27"/>
      <c r="AE69" s="13" t="s">
        <v>229</v>
      </c>
      <c r="AF69" s="132">
        <v>0</v>
      </c>
      <c r="AG69" s="132">
        <v>0</v>
      </c>
      <c r="AH69" s="146">
        <f t="shared" si="226"/>
        <v>0</v>
      </c>
      <c r="AI69" s="132">
        <v>0</v>
      </c>
      <c r="AJ69" s="132">
        <v>0</v>
      </c>
      <c r="AK69" s="146">
        <f t="shared" si="227"/>
        <v>0</v>
      </c>
      <c r="AL69" s="132">
        <v>0</v>
      </c>
      <c r="AM69" s="132">
        <v>0</v>
      </c>
      <c r="AN69" s="146">
        <f t="shared" si="228"/>
        <v>0</v>
      </c>
      <c r="AO69" s="27"/>
      <c r="AP69" s="13" t="s">
        <v>229</v>
      </c>
      <c r="AQ69" s="146">
        <f t="shared" si="229"/>
        <v>0</v>
      </c>
      <c r="AR69" s="146">
        <f t="shared" si="230"/>
        <v>0</v>
      </c>
      <c r="AS69" s="146">
        <f t="shared" si="231"/>
        <v>0</v>
      </c>
      <c r="AT69" s="27"/>
    </row>
    <row r="70" spans="1:46" ht="11.5" x14ac:dyDescent="0.25">
      <c r="A70" s="141">
        <f t="shared" si="204"/>
        <v>0</v>
      </c>
      <c r="C70" s="27"/>
      <c r="D70" s="13" t="s">
        <v>27</v>
      </c>
      <c r="E70" s="132">
        <v>0</v>
      </c>
      <c r="F70" s="132">
        <v>0</v>
      </c>
      <c r="G70" s="146">
        <f>SUM(E70:F70)</f>
        <v>0</v>
      </c>
      <c r="H70" s="132">
        <v>0</v>
      </c>
      <c r="I70" s="132">
        <v>0</v>
      </c>
      <c r="J70" s="146">
        <f>SUM(H70:I70)</f>
        <v>0</v>
      </c>
      <c r="K70" s="132">
        <v>0</v>
      </c>
      <c r="L70" s="132">
        <v>0</v>
      </c>
      <c r="M70" s="146">
        <f>SUM(K70:L70)</f>
        <v>0</v>
      </c>
      <c r="N70" s="27"/>
      <c r="O70" s="13" t="s">
        <v>27</v>
      </c>
      <c r="P70" s="132">
        <v>0</v>
      </c>
      <c r="Q70" s="132">
        <v>0</v>
      </c>
      <c r="R70" s="146">
        <f>SUM(P70:Q70)</f>
        <v>0</v>
      </c>
      <c r="S70" s="132">
        <v>0</v>
      </c>
      <c r="T70" s="132">
        <v>0</v>
      </c>
      <c r="U70" s="146">
        <f>SUM(S70:T70)</f>
        <v>0</v>
      </c>
      <c r="V70" s="132">
        <v>0</v>
      </c>
      <c r="W70" s="132">
        <v>0</v>
      </c>
      <c r="X70" s="146">
        <f>SUM(V70:W70)</f>
        <v>0</v>
      </c>
      <c r="Y70" s="27"/>
      <c r="Z70" s="13" t="s">
        <v>27</v>
      </c>
      <c r="AA70" s="146">
        <f>R70/R$17</f>
        <v>0</v>
      </c>
      <c r="AB70" s="146">
        <f>U70/U$17</f>
        <v>0</v>
      </c>
      <c r="AC70" s="146">
        <f>X70/X$17</f>
        <v>0</v>
      </c>
      <c r="AD70" s="27"/>
      <c r="AE70" s="13" t="s">
        <v>27</v>
      </c>
      <c r="AF70" s="132">
        <v>0</v>
      </c>
      <c r="AG70" s="132">
        <v>0</v>
      </c>
      <c r="AH70" s="146">
        <f>SUM(AF70:AG70)</f>
        <v>0</v>
      </c>
      <c r="AI70" s="132">
        <v>0</v>
      </c>
      <c r="AJ70" s="132">
        <v>0</v>
      </c>
      <c r="AK70" s="146">
        <f>SUM(AI70:AJ70)</f>
        <v>0</v>
      </c>
      <c r="AL70" s="132">
        <v>0</v>
      </c>
      <c r="AM70" s="132">
        <v>0</v>
      </c>
      <c r="AN70" s="146">
        <f>SUM(AL70:AM70)</f>
        <v>0</v>
      </c>
      <c r="AO70" s="27"/>
      <c r="AP70" s="13" t="s">
        <v>27</v>
      </c>
      <c r="AQ70" s="146">
        <f>AH70/AH$17</f>
        <v>0</v>
      </c>
      <c r="AR70" s="146">
        <f>AK70/AK$17</f>
        <v>0</v>
      </c>
      <c r="AS70" s="146">
        <f>AN70/AN$17</f>
        <v>0</v>
      </c>
      <c r="AT70" s="27"/>
    </row>
    <row r="71" spans="1:46" ht="11.5" x14ac:dyDescent="0.25">
      <c r="A71" s="141">
        <f t="shared" si="204"/>
        <v>0</v>
      </c>
      <c r="C71" s="27"/>
      <c r="D71" s="13" t="s">
        <v>28</v>
      </c>
      <c r="E71" s="132">
        <v>0</v>
      </c>
      <c r="F71" s="132">
        <v>0</v>
      </c>
      <c r="G71" s="146">
        <f>SUM(E71:F71)</f>
        <v>0</v>
      </c>
      <c r="H71" s="132">
        <v>0</v>
      </c>
      <c r="I71" s="132">
        <v>0</v>
      </c>
      <c r="J71" s="146">
        <f>SUM(H71:I71)</f>
        <v>0</v>
      </c>
      <c r="K71" s="132">
        <v>0</v>
      </c>
      <c r="L71" s="132">
        <v>0</v>
      </c>
      <c r="M71" s="146">
        <f>SUM(K71:L71)</f>
        <v>0</v>
      </c>
      <c r="N71" s="27"/>
      <c r="O71" s="13" t="s">
        <v>28</v>
      </c>
      <c r="P71" s="132">
        <v>0</v>
      </c>
      <c r="Q71" s="132">
        <v>0</v>
      </c>
      <c r="R71" s="146">
        <f>SUM(P71:Q71)</f>
        <v>0</v>
      </c>
      <c r="S71" s="132">
        <v>0</v>
      </c>
      <c r="T71" s="132">
        <v>0</v>
      </c>
      <c r="U71" s="146">
        <f>SUM(S71:T71)</f>
        <v>0</v>
      </c>
      <c r="V71" s="132">
        <v>0</v>
      </c>
      <c r="W71" s="132">
        <v>0</v>
      </c>
      <c r="X71" s="146">
        <f>SUM(V71:W71)</f>
        <v>0</v>
      </c>
      <c r="Y71" s="27"/>
      <c r="Z71" s="13" t="s">
        <v>28</v>
      </c>
      <c r="AA71" s="146">
        <f>R71/R$17</f>
        <v>0</v>
      </c>
      <c r="AB71" s="146">
        <f>U71/U$17</f>
        <v>0</v>
      </c>
      <c r="AC71" s="146">
        <f>X71/X$17</f>
        <v>0</v>
      </c>
      <c r="AD71" s="27"/>
      <c r="AE71" s="13" t="s">
        <v>28</v>
      </c>
      <c r="AF71" s="132">
        <v>0</v>
      </c>
      <c r="AG71" s="132">
        <v>0</v>
      </c>
      <c r="AH71" s="146">
        <f>SUM(AF71:AG71)</f>
        <v>0</v>
      </c>
      <c r="AI71" s="132">
        <v>0</v>
      </c>
      <c r="AJ71" s="132">
        <v>0</v>
      </c>
      <c r="AK71" s="146">
        <f>SUM(AI71:AJ71)</f>
        <v>0</v>
      </c>
      <c r="AL71" s="132">
        <v>0</v>
      </c>
      <c r="AM71" s="132">
        <v>0</v>
      </c>
      <c r="AN71" s="146">
        <f>SUM(AL71:AM71)</f>
        <v>0</v>
      </c>
      <c r="AO71" s="27"/>
      <c r="AP71" s="13" t="s">
        <v>28</v>
      </c>
      <c r="AQ71" s="146">
        <f>AH71/AH$17</f>
        <v>0</v>
      </c>
      <c r="AR71" s="146">
        <f>AK71/AK$17</f>
        <v>0</v>
      </c>
      <c r="AS71" s="146">
        <f>AN71/AN$17</f>
        <v>0</v>
      </c>
      <c r="AT71" s="27"/>
    </row>
    <row r="72" spans="1:46" ht="11.5" x14ac:dyDescent="0.25">
      <c r="A72" s="141">
        <f t="shared" si="204"/>
        <v>0</v>
      </c>
      <c r="C72" s="27"/>
      <c r="D72" s="13" t="s">
        <v>228</v>
      </c>
      <c r="E72" s="132">
        <v>0</v>
      </c>
      <c r="F72" s="132">
        <v>0</v>
      </c>
      <c r="G72" s="146">
        <f>SUM(E72:F72)</f>
        <v>0</v>
      </c>
      <c r="H72" s="132">
        <v>0</v>
      </c>
      <c r="I72" s="132">
        <v>0</v>
      </c>
      <c r="J72" s="146">
        <f>SUM(H72:I72)</f>
        <v>0</v>
      </c>
      <c r="K72" s="132">
        <v>0</v>
      </c>
      <c r="L72" s="132">
        <v>0</v>
      </c>
      <c r="M72" s="146">
        <f>SUM(K72:L72)</f>
        <v>0</v>
      </c>
      <c r="N72" s="27"/>
      <c r="O72" s="13" t="s">
        <v>228</v>
      </c>
      <c r="P72" s="132">
        <v>0</v>
      </c>
      <c r="Q72" s="132">
        <v>0</v>
      </c>
      <c r="R72" s="146">
        <f>SUM(P72:Q72)</f>
        <v>0</v>
      </c>
      <c r="S72" s="132">
        <v>0</v>
      </c>
      <c r="T72" s="132">
        <v>0</v>
      </c>
      <c r="U72" s="146">
        <f>SUM(S72:T72)</f>
        <v>0</v>
      </c>
      <c r="V72" s="132">
        <v>0</v>
      </c>
      <c r="W72" s="132">
        <v>0</v>
      </c>
      <c r="X72" s="146">
        <f>SUM(V72:W72)</f>
        <v>0</v>
      </c>
      <c r="Y72" s="27"/>
      <c r="Z72" s="13" t="s">
        <v>228</v>
      </c>
      <c r="AA72" s="146">
        <f>R72/R$17</f>
        <v>0</v>
      </c>
      <c r="AB72" s="146">
        <f>U72/U$17</f>
        <v>0</v>
      </c>
      <c r="AC72" s="146">
        <f>X72/X$17</f>
        <v>0</v>
      </c>
      <c r="AD72" s="27"/>
      <c r="AE72" s="13" t="s">
        <v>228</v>
      </c>
      <c r="AF72" s="132">
        <v>0</v>
      </c>
      <c r="AG72" s="132">
        <v>0</v>
      </c>
      <c r="AH72" s="146">
        <f>SUM(AF72:AG72)</f>
        <v>0</v>
      </c>
      <c r="AI72" s="132">
        <v>0</v>
      </c>
      <c r="AJ72" s="132">
        <v>0</v>
      </c>
      <c r="AK72" s="146">
        <f>SUM(AI72:AJ72)</f>
        <v>0</v>
      </c>
      <c r="AL72" s="132">
        <v>0</v>
      </c>
      <c r="AM72" s="132">
        <v>0</v>
      </c>
      <c r="AN72" s="146">
        <f>SUM(AL72:AM72)</f>
        <v>0</v>
      </c>
      <c r="AO72" s="27"/>
      <c r="AP72" s="13" t="s">
        <v>228</v>
      </c>
      <c r="AQ72" s="146">
        <f>AH72/AH$17</f>
        <v>0</v>
      </c>
      <c r="AR72" s="146">
        <f>AK72/AK$17</f>
        <v>0</v>
      </c>
      <c r="AS72" s="146">
        <f>AN72/AN$17</f>
        <v>0</v>
      </c>
      <c r="AT72" s="27"/>
    </row>
    <row r="73" spans="1:46" ht="11.5" x14ac:dyDescent="0.25">
      <c r="A73" s="141">
        <f t="shared" si="204"/>
        <v>0</v>
      </c>
      <c r="C73" s="27"/>
      <c r="D73" s="13" t="s">
        <v>226</v>
      </c>
      <c r="E73" s="132">
        <v>0</v>
      </c>
      <c r="F73" s="132">
        <v>0</v>
      </c>
      <c r="G73" s="146">
        <f>SUM(E73:F73)</f>
        <v>0</v>
      </c>
      <c r="H73" s="132">
        <v>0</v>
      </c>
      <c r="I73" s="132">
        <v>0</v>
      </c>
      <c r="J73" s="146">
        <f>SUM(H73:I73)</f>
        <v>0</v>
      </c>
      <c r="K73" s="132">
        <v>0</v>
      </c>
      <c r="L73" s="132">
        <v>0</v>
      </c>
      <c r="M73" s="146">
        <f>SUM(K73:L73)</f>
        <v>0</v>
      </c>
      <c r="N73" s="27"/>
      <c r="O73" s="13" t="s">
        <v>226</v>
      </c>
      <c r="P73" s="132">
        <v>0</v>
      </c>
      <c r="Q73" s="132">
        <v>0</v>
      </c>
      <c r="R73" s="146">
        <f>SUM(P73:Q73)</f>
        <v>0</v>
      </c>
      <c r="S73" s="132">
        <v>0</v>
      </c>
      <c r="T73" s="132">
        <v>0</v>
      </c>
      <c r="U73" s="146">
        <f>SUM(S73:T73)</f>
        <v>0</v>
      </c>
      <c r="V73" s="132">
        <v>0</v>
      </c>
      <c r="W73" s="132">
        <v>0</v>
      </c>
      <c r="X73" s="146">
        <f>SUM(V73:W73)</f>
        <v>0</v>
      </c>
      <c r="Y73" s="27"/>
      <c r="Z73" s="13" t="s">
        <v>226</v>
      </c>
      <c r="AA73" s="146">
        <f>R73/R$17</f>
        <v>0</v>
      </c>
      <c r="AB73" s="146">
        <f>U73/U$17</f>
        <v>0</v>
      </c>
      <c r="AC73" s="146">
        <f>X73/X$17</f>
        <v>0</v>
      </c>
      <c r="AD73" s="27"/>
      <c r="AE73" s="13" t="s">
        <v>226</v>
      </c>
      <c r="AF73" s="132">
        <v>0</v>
      </c>
      <c r="AG73" s="132">
        <v>0</v>
      </c>
      <c r="AH73" s="146">
        <f>SUM(AF73:AG73)</f>
        <v>0</v>
      </c>
      <c r="AI73" s="132">
        <v>0</v>
      </c>
      <c r="AJ73" s="132">
        <v>0</v>
      </c>
      <c r="AK73" s="146">
        <f>SUM(AI73:AJ73)</f>
        <v>0</v>
      </c>
      <c r="AL73" s="132">
        <v>0</v>
      </c>
      <c r="AM73" s="132">
        <v>0</v>
      </c>
      <c r="AN73" s="146">
        <f>SUM(AL73:AM73)</f>
        <v>0</v>
      </c>
      <c r="AO73" s="27"/>
      <c r="AP73" s="13" t="s">
        <v>226</v>
      </c>
      <c r="AQ73" s="146">
        <f>AH73/AH$17</f>
        <v>0</v>
      </c>
      <c r="AR73" s="146">
        <f>AK73/AK$17</f>
        <v>0</v>
      </c>
      <c r="AS73" s="146">
        <f>AN73/AN$17</f>
        <v>0</v>
      </c>
      <c r="AT73" s="27"/>
    </row>
    <row r="74" spans="1:46" ht="11.5" x14ac:dyDescent="0.25">
      <c r="A74" s="141">
        <f t="shared" si="204"/>
        <v>0</v>
      </c>
      <c r="C74" s="27"/>
      <c r="D74" s="13" t="s">
        <v>88</v>
      </c>
      <c r="E74" s="132">
        <v>0</v>
      </c>
      <c r="F74" s="132">
        <v>0</v>
      </c>
      <c r="G74" s="146">
        <f t="shared" si="205"/>
        <v>0</v>
      </c>
      <c r="H74" s="132">
        <v>0</v>
      </c>
      <c r="I74" s="132">
        <v>0</v>
      </c>
      <c r="J74" s="146">
        <f t="shared" si="206"/>
        <v>0</v>
      </c>
      <c r="K74" s="132">
        <v>0</v>
      </c>
      <c r="L74" s="132">
        <v>0</v>
      </c>
      <c r="M74" s="146">
        <f t="shared" si="207"/>
        <v>0</v>
      </c>
      <c r="N74" s="27"/>
      <c r="O74" s="13" t="s">
        <v>88</v>
      </c>
      <c r="P74" s="132">
        <v>0</v>
      </c>
      <c r="Q74" s="132">
        <v>0</v>
      </c>
      <c r="R74" s="146">
        <f t="shared" si="208"/>
        <v>0</v>
      </c>
      <c r="S74" s="132">
        <v>0</v>
      </c>
      <c r="T74" s="132">
        <v>0</v>
      </c>
      <c r="U74" s="146">
        <f t="shared" si="209"/>
        <v>0</v>
      </c>
      <c r="V74" s="132">
        <v>0</v>
      </c>
      <c r="W74" s="132">
        <v>0</v>
      </c>
      <c r="X74" s="146">
        <f t="shared" si="210"/>
        <v>0</v>
      </c>
      <c r="Y74" s="27"/>
      <c r="Z74" s="13" t="s">
        <v>88</v>
      </c>
      <c r="AA74" s="146">
        <f t="shared" si="211"/>
        <v>0</v>
      </c>
      <c r="AB74" s="146">
        <f t="shared" si="212"/>
        <v>0</v>
      </c>
      <c r="AC74" s="146">
        <f t="shared" si="213"/>
        <v>0</v>
      </c>
      <c r="AD74" s="27"/>
      <c r="AE74" s="13" t="s">
        <v>88</v>
      </c>
      <c r="AF74" s="132">
        <v>0</v>
      </c>
      <c r="AG74" s="132">
        <v>0</v>
      </c>
      <c r="AH74" s="146">
        <f t="shared" si="214"/>
        <v>0</v>
      </c>
      <c r="AI74" s="132">
        <v>0</v>
      </c>
      <c r="AJ74" s="132">
        <v>0</v>
      </c>
      <c r="AK74" s="146">
        <f t="shared" si="215"/>
        <v>0</v>
      </c>
      <c r="AL74" s="132">
        <v>0</v>
      </c>
      <c r="AM74" s="132">
        <v>0</v>
      </c>
      <c r="AN74" s="146">
        <f t="shared" si="216"/>
        <v>0</v>
      </c>
      <c r="AO74" s="27"/>
      <c r="AP74" s="13" t="s">
        <v>88</v>
      </c>
      <c r="AQ74" s="146">
        <f t="shared" si="217"/>
        <v>0</v>
      </c>
      <c r="AR74" s="146">
        <f t="shared" si="218"/>
        <v>0</v>
      </c>
      <c r="AS74" s="146">
        <f t="shared" si="219"/>
        <v>0</v>
      </c>
      <c r="AT74" s="27"/>
    </row>
    <row r="75" spans="1:46" ht="11.5" x14ac:dyDescent="0.25">
      <c r="A75" s="141">
        <f t="shared" si="204"/>
        <v>0</v>
      </c>
      <c r="C75" s="27"/>
      <c r="D75" s="13" t="s">
        <v>230</v>
      </c>
      <c r="E75" s="132">
        <v>0</v>
      </c>
      <c r="F75" s="132">
        <v>0</v>
      </c>
      <c r="G75" s="146">
        <f t="shared" si="205"/>
        <v>0</v>
      </c>
      <c r="H75" s="132">
        <v>0</v>
      </c>
      <c r="I75" s="132">
        <v>0</v>
      </c>
      <c r="J75" s="146">
        <f t="shared" si="206"/>
        <v>0</v>
      </c>
      <c r="K75" s="132">
        <v>0</v>
      </c>
      <c r="L75" s="132">
        <v>0</v>
      </c>
      <c r="M75" s="146">
        <f t="shared" si="207"/>
        <v>0</v>
      </c>
      <c r="N75" s="27"/>
      <c r="O75" s="13" t="s">
        <v>230</v>
      </c>
      <c r="P75" s="132">
        <v>0</v>
      </c>
      <c r="Q75" s="132">
        <v>0</v>
      </c>
      <c r="R75" s="146">
        <f t="shared" si="208"/>
        <v>0</v>
      </c>
      <c r="S75" s="132">
        <v>0</v>
      </c>
      <c r="T75" s="132">
        <v>0</v>
      </c>
      <c r="U75" s="146">
        <f t="shared" si="209"/>
        <v>0</v>
      </c>
      <c r="V75" s="132">
        <v>0</v>
      </c>
      <c r="W75" s="132">
        <v>0</v>
      </c>
      <c r="X75" s="146">
        <f t="shared" si="210"/>
        <v>0</v>
      </c>
      <c r="Y75" s="27"/>
      <c r="Z75" s="13" t="s">
        <v>230</v>
      </c>
      <c r="AA75" s="146">
        <f t="shared" ref="AA75" si="232">R75/R$17</f>
        <v>0</v>
      </c>
      <c r="AB75" s="146">
        <f t="shared" ref="AB75" si="233">U75/U$17</f>
        <v>0</v>
      </c>
      <c r="AC75" s="146">
        <f t="shared" ref="AC75" si="234">X75/X$17</f>
        <v>0</v>
      </c>
      <c r="AD75" s="27"/>
      <c r="AE75" s="13" t="s">
        <v>230</v>
      </c>
      <c r="AF75" s="132">
        <v>0</v>
      </c>
      <c r="AG75" s="132">
        <v>0</v>
      </c>
      <c r="AH75" s="146">
        <f t="shared" si="214"/>
        <v>0</v>
      </c>
      <c r="AI75" s="132">
        <v>0</v>
      </c>
      <c r="AJ75" s="132">
        <v>0</v>
      </c>
      <c r="AK75" s="146">
        <f t="shared" si="215"/>
        <v>0</v>
      </c>
      <c r="AL75" s="132">
        <v>0</v>
      </c>
      <c r="AM75" s="132">
        <v>0</v>
      </c>
      <c r="AN75" s="146">
        <f t="shared" si="216"/>
        <v>0</v>
      </c>
      <c r="AO75" s="27"/>
      <c r="AP75" s="13" t="s">
        <v>230</v>
      </c>
      <c r="AQ75" s="146">
        <f t="shared" ref="AQ75" si="235">AH75/AH$17</f>
        <v>0</v>
      </c>
      <c r="AR75" s="146">
        <f t="shared" ref="AR75" si="236">AK75/AK$17</f>
        <v>0</v>
      </c>
      <c r="AS75" s="146">
        <f t="shared" ref="AS75" si="237">AN75/AN$17</f>
        <v>0</v>
      </c>
      <c r="AT75" s="27"/>
    </row>
    <row r="76" spans="1:46" ht="11.5" x14ac:dyDescent="0.25">
      <c r="A76" s="141"/>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1"/>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1">
        <f t="shared" ref="A78:A87" si="241">IF(OR(G78&lt;0,J78&lt;0,M78&lt;0,AA78&lt;0,AB78&lt;0,AC78&lt;0,AH78&lt;0,AK78&lt;0,AN78&lt;0),1,0)</f>
        <v>0</v>
      </c>
      <c r="C78" s="27"/>
      <c r="D78" s="19" t="s">
        <v>198</v>
      </c>
      <c r="E78" s="132">
        <v>0</v>
      </c>
      <c r="F78" s="132">
        <v>0</v>
      </c>
      <c r="G78" s="146">
        <f t="shared" ref="G78:G87" si="242">SUM(E78:F78)</f>
        <v>0</v>
      </c>
      <c r="H78" s="132">
        <v>0</v>
      </c>
      <c r="I78" s="132">
        <v>0</v>
      </c>
      <c r="J78" s="146">
        <f t="shared" ref="J78:J87" si="243">SUM(H78:I78)</f>
        <v>0</v>
      </c>
      <c r="K78" s="132">
        <v>0</v>
      </c>
      <c r="L78" s="132">
        <v>0</v>
      </c>
      <c r="M78" s="146">
        <f t="shared" ref="M78:M87" si="244">SUM(K78:L78)</f>
        <v>0</v>
      </c>
      <c r="N78" s="27"/>
      <c r="O78" s="19" t="s">
        <v>198</v>
      </c>
      <c r="P78" s="132">
        <v>0</v>
      </c>
      <c r="Q78" s="132">
        <v>0</v>
      </c>
      <c r="R78" s="146">
        <f t="shared" ref="R78:R87" si="245">SUM(P78:Q78)</f>
        <v>0</v>
      </c>
      <c r="S78" s="132">
        <v>0</v>
      </c>
      <c r="T78" s="132">
        <v>0</v>
      </c>
      <c r="U78" s="146">
        <f t="shared" ref="U78:U87" si="246">SUM(S78:T78)</f>
        <v>0</v>
      </c>
      <c r="V78" s="132">
        <v>0</v>
      </c>
      <c r="W78" s="132">
        <v>0</v>
      </c>
      <c r="X78" s="146">
        <f t="shared" ref="X78:X87" si="247">SUM(V78:W78)</f>
        <v>0</v>
      </c>
      <c r="Y78" s="27"/>
      <c r="Z78" s="19" t="s">
        <v>198</v>
      </c>
      <c r="AA78" s="146">
        <f t="shared" ref="AA78:AA87" si="248">R78/R$17</f>
        <v>0</v>
      </c>
      <c r="AB78" s="146">
        <f t="shared" ref="AB78:AB87" si="249">U78/U$17</f>
        <v>0</v>
      </c>
      <c r="AC78" s="146">
        <f t="shared" ref="AC78:AC87" si="250">X78/X$17</f>
        <v>0</v>
      </c>
      <c r="AD78" s="27"/>
      <c r="AE78" s="19" t="s">
        <v>198</v>
      </c>
      <c r="AF78" s="132">
        <v>0</v>
      </c>
      <c r="AG78" s="132">
        <v>0</v>
      </c>
      <c r="AH78" s="146">
        <f t="shared" ref="AH78:AH87" si="251">SUM(AF78:AG78)</f>
        <v>0</v>
      </c>
      <c r="AI78" s="132">
        <v>0</v>
      </c>
      <c r="AJ78" s="132">
        <v>0</v>
      </c>
      <c r="AK78" s="146">
        <f t="shared" ref="AK78:AK87" si="252">SUM(AI78:AJ78)</f>
        <v>0</v>
      </c>
      <c r="AL78" s="132">
        <v>0</v>
      </c>
      <c r="AM78" s="132">
        <v>0</v>
      </c>
      <c r="AN78" s="146">
        <f t="shared" ref="AN78:AN87" si="253">SUM(AL78:AM78)</f>
        <v>0</v>
      </c>
      <c r="AO78" s="27"/>
      <c r="AP78" s="19" t="s">
        <v>198</v>
      </c>
      <c r="AQ78" s="146">
        <f t="shared" ref="AQ78" si="254">AH78/AH$17</f>
        <v>0</v>
      </c>
      <c r="AR78" s="146">
        <f t="shared" ref="AR78" si="255">AK78/AK$17</f>
        <v>0</v>
      </c>
      <c r="AS78" s="146">
        <f t="shared" ref="AS78" si="256">AN78/AN$17</f>
        <v>0</v>
      </c>
      <c r="AT78" s="27"/>
    </row>
    <row r="79" spans="1:46" ht="11.5" x14ac:dyDescent="0.25">
      <c r="A79" s="141">
        <f t="shared" si="241"/>
        <v>0</v>
      </c>
      <c r="C79" s="27"/>
      <c r="D79" s="63" t="s">
        <v>142</v>
      </c>
      <c r="E79" s="132">
        <v>0</v>
      </c>
      <c r="F79" s="132">
        <v>0</v>
      </c>
      <c r="G79" s="146">
        <f>SUM(E79:F79)</f>
        <v>0</v>
      </c>
      <c r="H79" s="132">
        <v>0</v>
      </c>
      <c r="I79" s="132">
        <v>0</v>
      </c>
      <c r="J79" s="146">
        <f>SUM(H79:I79)</f>
        <v>0</v>
      </c>
      <c r="K79" s="132">
        <v>0</v>
      </c>
      <c r="L79" s="132">
        <v>0</v>
      </c>
      <c r="M79" s="146">
        <f>SUM(K79:L79)</f>
        <v>0</v>
      </c>
      <c r="N79" s="27"/>
      <c r="O79" s="63" t="s">
        <v>142</v>
      </c>
      <c r="P79" s="132">
        <v>0</v>
      </c>
      <c r="Q79" s="132">
        <v>0</v>
      </c>
      <c r="R79" s="146">
        <f>SUM(P79:Q79)</f>
        <v>0</v>
      </c>
      <c r="S79" s="132">
        <v>0</v>
      </c>
      <c r="T79" s="132">
        <v>0</v>
      </c>
      <c r="U79" s="146">
        <f>SUM(S79:T79)</f>
        <v>0</v>
      </c>
      <c r="V79" s="132">
        <v>0</v>
      </c>
      <c r="W79" s="132">
        <v>0</v>
      </c>
      <c r="X79" s="146">
        <f>SUM(V79:W79)</f>
        <v>0</v>
      </c>
      <c r="Y79" s="27"/>
      <c r="Z79" s="63" t="s">
        <v>142</v>
      </c>
      <c r="AA79" s="146">
        <f>R79/R$17</f>
        <v>0</v>
      </c>
      <c r="AB79" s="146">
        <f>U79/U$17</f>
        <v>0</v>
      </c>
      <c r="AC79" s="146">
        <f>X79/X$17</f>
        <v>0</v>
      </c>
      <c r="AD79" s="27"/>
      <c r="AE79" s="63" t="s">
        <v>142</v>
      </c>
      <c r="AF79" s="132">
        <v>0</v>
      </c>
      <c r="AG79" s="132">
        <v>0</v>
      </c>
      <c r="AH79" s="146">
        <f>SUM(AF79:AG79)</f>
        <v>0</v>
      </c>
      <c r="AI79" s="132">
        <v>0</v>
      </c>
      <c r="AJ79" s="132">
        <v>0</v>
      </c>
      <c r="AK79" s="146">
        <f>SUM(AI79:AJ79)</f>
        <v>0</v>
      </c>
      <c r="AL79" s="132">
        <v>0</v>
      </c>
      <c r="AM79" s="132">
        <v>0</v>
      </c>
      <c r="AN79" s="146">
        <f>SUM(AL79:AM79)</f>
        <v>0</v>
      </c>
      <c r="AO79" s="27"/>
      <c r="AP79" s="63" t="s">
        <v>142</v>
      </c>
      <c r="AQ79" s="146">
        <f>AH79/AH$17</f>
        <v>0</v>
      </c>
      <c r="AR79" s="146">
        <f>AK79/AK$17</f>
        <v>0</v>
      </c>
      <c r="AS79" s="146">
        <f>AN79/AN$17</f>
        <v>0</v>
      </c>
      <c r="AT79" s="27"/>
    </row>
    <row r="80" spans="1:46" ht="11.5" x14ac:dyDescent="0.25">
      <c r="A80" s="141">
        <f t="shared" si="241"/>
        <v>0</v>
      </c>
      <c r="C80" s="27"/>
      <c r="D80" s="13" t="s">
        <v>30</v>
      </c>
      <c r="E80" s="132">
        <v>0</v>
      </c>
      <c r="F80" s="132">
        <v>0</v>
      </c>
      <c r="G80" s="146">
        <f>SUM(E80:F80)</f>
        <v>0</v>
      </c>
      <c r="H80" s="132">
        <v>0</v>
      </c>
      <c r="I80" s="132">
        <v>0</v>
      </c>
      <c r="J80" s="146">
        <f>SUM(H80:I80)</f>
        <v>0</v>
      </c>
      <c r="K80" s="132">
        <v>0</v>
      </c>
      <c r="L80" s="132">
        <v>0</v>
      </c>
      <c r="M80" s="146">
        <f>SUM(K80:L80)</f>
        <v>0</v>
      </c>
      <c r="N80" s="27"/>
      <c r="O80" s="13" t="s">
        <v>30</v>
      </c>
      <c r="P80" s="132">
        <v>0</v>
      </c>
      <c r="Q80" s="132">
        <v>0</v>
      </c>
      <c r="R80" s="146">
        <f>SUM(P80:Q80)</f>
        <v>0</v>
      </c>
      <c r="S80" s="132">
        <v>0</v>
      </c>
      <c r="T80" s="132">
        <v>0</v>
      </c>
      <c r="U80" s="146">
        <f>SUM(S80:T80)</f>
        <v>0</v>
      </c>
      <c r="V80" s="132">
        <v>0</v>
      </c>
      <c r="W80" s="132">
        <v>0</v>
      </c>
      <c r="X80" s="146">
        <f>SUM(V80:W80)</f>
        <v>0</v>
      </c>
      <c r="Y80" s="27"/>
      <c r="Z80" s="13" t="s">
        <v>30</v>
      </c>
      <c r="AA80" s="146">
        <f>R80/R$17</f>
        <v>0</v>
      </c>
      <c r="AB80" s="146">
        <f>U80/U$17</f>
        <v>0</v>
      </c>
      <c r="AC80" s="146">
        <f>X80/X$17</f>
        <v>0</v>
      </c>
      <c r="AD80" s="27"/>
      <c r="AE80" s="13" t="s">
        <v>30</v>
      </c>
      <c r="AF80" s="132">
        <v>0</v>
      </c>
      <c r="AG80" s="132">
        <v>0</v>
      </c>
      <c r="AH80" s="146">
        <f>SUM(AF80:AG80)</f>
        <v>0</v>
      </c>
      <c r="AI80" s="132">
        <v>0</v>
      </c>
      <c r="AJ80" s="132">
        <v>0</v>
      </c>
      <c r="AK80" s="146">
        <f>SUM(AI80:AJ80)</f>
        <v>0</v>
      </c>
      <c r="AL80" s="132">
        <v>0</v>
      </c>
      <c r="AM80" s="132">
        <v>0</v>
      </c>
      <c r="AN80" s="146">
        <f>SUM(AL80:AM80)</f>
        <v>0</v>
      </c>
      <c r="AO80" s="27"/>
      <c r="AP80" s="13" t="s">
        <v>30</v>
      </c>
      <c r="AQ80" s="146">
        <f>AH80/AH$17</f>
        <v>0</v>
      </c>
      <c r="AR80" s="146">
        <f>AK80/AK$17</f>
        <v>0</v>
      </c>
      <c r="AS80" s="146">
        <f>AN80/AN$17</f>
        <v>0</v>
      </c>
      <c r="AT80" s="27"/>
    </row>
    <row r="81" spans="1:46" ht="11.5" x14ac:dyDescent="0.25">
      <c r="A81" s="141">
        <f t="shared" si="241"/>
        <v>0</v>
      </c>
      <c r="C81" s="27"/>
      <c r="D81" s="19" t="s">
        <v>82</v>
      </c>
      <c r="E81" s="132">
        <v>0</v>
      </c>
      <c r="F81" s="132">
        <v>0</v>
      </c>
      <c r="G81" s="146">
        <f>SUM(E81:F81)</f>
        <v>0</v>
      </c>
      <c r="H81" s="132">
        <v>0</v>
      </c>
      <c r="I81" s="132">
        <v>0</v>
      </c>
      <c r="J81" s="146">
        <f>SUM(H81:I81)</f>
        <v>0</v>
      </c>
      <c r="K81" s="132">
        <v>0</v>
      </c>
      <c r="L81" s="132">
        <v>0</v>
      </c>
      <c r="M81" s="146">
        <f>SUM(K81:L81)</f>
        <v>0</v>
      </c>
      <c r="N81" s="27"/>
      <c r="O81" s="19" t="s">
        <v>82</v>
      </c>
      <c r="P81" s="132">
        <v>0</v>
      </c>
      <c r="Q81" s="132">
        <v>0</v>
      </c>
      <c r="R81" s="146">
        <f>SUM(P81:Q81)</f>
        <v>0</v>
      </c>
      <c r="S81" s="132">
        <v>0</v>
      </c>
      <c r="T81" s="132">
        <v>0</v>
      </c>
      <c r="U81" s="146">
        <f>SUM(S81:T81)</f>
        <v>0</v>
      </c>
      <c r="V81" s="132">
        <v>0</v>
      </c>
      <c r="W81" s="132">
        <v>0</v>
      </c>
      <c r="X81" s="146">
        <f>SUM(V81:W81)</f>
        <v>0</v>
      </c>
      <c r="Y81" s="27"/>
      <c r="Z81" s="19" t="s">
        <v>82</v>
      </c>
      <c r="AA81" s="146">
        <f>R81/R$17</f>
        <v>0</v>
      </c>
      <c r="AB81" s="146">
        <f>U81/U$17</f>
        <v>0</v>
      </c>
      <c r="AC81" s="146">
        <f>X81/X$17</f>
        <v>0</v>
      </c>
      <c r="AD81" s="27"/>
      <c r="AE81" s="19" t="s">
        <v>82</v>
      </c>
      <c r="AF81" s="132">
        <v>0</v>
      </c>
      <c r="AG81" s="132">
        <v>0</v>
      </c>
      <c r="AH81" s="146">
        <f>SUM(AF81:AG81)</f>
        <v>0</v>
      </c>
      <c r="AI81" s="132">
        <v>0</v>
      </c>
      <c r="AJ81" s="132">
        <v>0</v>
      </c>
      <c r="AK81" s="146">
        <f>SUM(AI81:AJ81)</f>
        <v>0</v>
      </c>
      <c r="AL81" s="132">
        <v>0</v>
      </c>
      <c r="AM81" s="132">
        <v>0</v>
      </c>
      <c r="AN81" s="146">
        <f>SUM(AL81:AM81)</f>
        <v>0</v>
      </c>
      <c r="AO81" s="27"/>
      <c r="AP81" s="19" t="s">
        <v>82</v>
      </c>
      <c r="AQ81" s="146">
        <f>AH81/AH$17</f>
        <v>0</v>
      </c>
      <c r="AR81" s="146">
        <f>AK81/AK$17</f>
        <v>0</v>
      </c>
      <c r="AS81" s="146">
        <f>AN81/AN$17</f>
        <v>0</v>
      </c>
      <c r="AT81" s="27"/>
    </row>
    <row r="82" spans="1:46" ht="11.5" x14ac:dyDescent="0.25">
      <c r="A82" s="141">
        <f t="shared" si="241"/>
        <v>0</v>
      </c>
      <c r="C82" s="27"/>
      <c r="D82" s="19" t="s">
        <v>232</v>
      </c>
      <c r="E82" s="132">
        <v>0</v>
      </c>
      <c r="F82" s="132">
        <v>0</v>
      </c>
      <c r="G82" s="146">
        <f t="shared" ref="G82:G85" si="257">SUM(E82:F82)</f>
        <v>0</v>
      </c>
      <c r="H82" s="132">
        <v>0</v>
      </c>
      <c r="I82" s="132">
        <v>0</v>
      </c>
      <c r="J82" s="146">
        <f t="shared" ref="J82:J85" si="258">SUM(H82:I82)</f>
        <v>0</v>
      </c>
      <c r="K82" s="132">
        <v>0</v>
      </c>
      <c r="L82" s="132">
        <v>0</v>
      </c>
      <c r="M82" s="146">
        <f t="shared" ref="M82:M85" si="259">SUM(K82:L82)</f>
        <v>0</v>
      </c>
      <c r="N82" s="27"/>
      <c r="O82" s="19" t="s">
        <v>232</v>
      </c>
      <c r="P82" s="132">
        <v>0</v>
      </c>
      <c r="Q82" s="132">
        <v>0</v>
      </c>
      <c r="R82" s="146">
        <f t="shared" ref="R82:R85" si="260">SUM(P82:Q82)</f>
        <v>0</v>
      </c>
      <c r="S82" s="132">
        <v>0</v>
      </c>
      <c r="T82" s="132">
        <v>0</v>
      </c>
      <c r="U82" s="146">
        <f t="shared" ref="U82:U85" si="261">SUM(S82:T82)</f>
        <v>0</v>
      </c>
      <c r="V82" s="132">
        <v>0</v>
      </c>
      <c r="W82" s="132">
        <v>0</v>
      </c>
      <c r="X82" s="146">
        <f t="shared" ref="X82:X85" si="262">SUM(V82:W82)</f>
        <v>0</v>
      </c>
      <c r="Y82" s="27"/>
      <c r="Z82" s="19" t="s">
        <v>232</v>
      </c>
      <c r="AA82" s="146">
        <f t="shared" ref="AA82:AA85" si="263">R82/R$17</f>
        <v>0</v>
      </c>
      <c r="AB82" s="146">
        <f t="shared" ref="AB82:AB85" si="264">U82/U$17</f>
        <v>0</v>
      </c>
      <c r="AC82" s="146">
        <f t="shared" ref="AC82:AC85" si="265">X82/X$17</f>
        <v>0</v>
      </c>
      <c r="AD82" s="27"/>
      <c r="AE82" s="19" t="s">
        <v>232</v>
      </c>
      <c r="AF82" s="132">
        <v>0</v>
      </c>
      <c r="AG82" s="132">
        <v>0</v>
      </c>
      <c r="AH82" s="146">
        <f t="shared" ref="AH82:AH85" si="266">SUM(AF82:AG82)</f>
        <v>0</v>
      </c>
      <c r="AI82" s="132">
        <v>0</v>
      </c>
      <c r="AJ82" s="132">
        <v>0</v>
      </c>
      <c r="AK82" s="146">
        <f t="shared" ref="AK82:AK85" si="267">SUM(AI82:AJ82)</f>
        <v>0</v>
      </c>
      <c r="AL82" s="132">
        <v>0</v>
      </c>
      <c r="AM82" s="132">
        <v>0</v>
      </c>
      <c r="AN82" s="146">
        <f t="shared" ref="AN82:AN85" si="268">SUM(AL82:AM82)</f>
        <v>0</v>
      </c>
      <c r="AO82" s="27"/>
      <c r="AP82" s="19" t="s">
        <v>232</v>
      </c>
      <c r="AQ82" s="146">
        <f t="shared" ref="AQ82:AQ85" si="269">AH82/AH$17</f>
        <v>0</v>
      </c>
      <c r="AR82" s="146">
        <f t="shared" ref="AR82:AR85" si="270">AK82/AK$17</f>
        <v>0</v>
      </c>
      <c r="AS82" s="146">
        <f t="shared" ref="AS82:AS85" si="271">AN82/AN$17</f>
        <v>0</v>
      </c>
      <c r="AT82" s="27"/>
    </row>
    <row r="83" spans="1:46" ht="11.5" x14ac:dyDescent="0.25">
      <c r="A83" s="141">
        <f t="shared" si="241"/>
        <v>0</v>
      </c>
      <c r="C83" s="27"/>
      <c r="D83" s="19" t="s">
        <v>233</v>
      </c>
      <c r="E83" s="132">
        <v>0</v>
      </c>
      <c r="F83" s="132">
        <v>0</v>
      </c>
      <c r="G83" s="146">
        <f t="shared" si="257"/>
        <v>0</v>
      </c>
      <c r="H83" s="132">
        <v>0</v>
      </c>
      <c r="I83" s="132">
        <v>0</v>
      </c>
      <c r="J83" s="146">
        <f t="shared" si="258"/>
        <v>0</v>
      </c>
      <c r="K83" s="132">
        <v>0</v>
      </c>
      <c r="L83" s="132">
        <v>0</v>
      </c>
      <c r="M83" s="146">
        <f t="shared" si="259"/>
        <v>0</v>
      </c>
      <c r="N83" s="27"/>
      <c r="O83" s="19" t="s">
        <v>233</v>
      </c>
      <c r="P83" s="132">
        <v>0</v>
      </c>
      <c r="Q83" s="132">
        <v>0</v>
      </c>
      <c r="R83" s="146">
        <f t="shared" si="260"/>
        <v>0</v>
      </c>
      <c r="S83" s="132">
        <v>0</v>
      </c>
      <c r="T83" s="132">
        <v>0</v>
      </c>
      <c r="U83" s="146">
        <f t="shared" si="261"/>
        <v>0</v>
      </c>
      <c r="V83" s="132">
        <v>0</v>
      </c>
      <c r="W83" s="132">
        <v>0</v>
      </c>
      <c r="X83" s="146">
        <f t="shared" si="262"/>
        <v>0</v>
      </c>
      <c r="Y83" s="27"/>
      <c r="Z83" s="19" t="s">
        <v>233</v>
      </c>
      <c r="AA83" s="146">
        <f t="shared" si="263"/>
        <v>0</v>
      </c>
      <c r="AB83" s="146">
        <f t="shared" si="264"/>
        <v>0</v>
      </c>
      <c r="AC83" s="146">
        <f t="shared" si="265"/>
        <v>0</v>
      </c>
      <c r="AD83" s="27"/>
      <c r="AE83" s="19" t="s">
        <v>233</v>
      </c>
      <c r="AF83" s="132">
        <v>0</v>
      </c>
      <c r="AG83" s="132">
        <v>0</v>
      </c>
      <c r="AH83" s="146">
        <f t="shared" si="266"/>
        <v>0</v>
      </c>
      <c r="AI83" s="132">
        <v>0</v>
      </c>
      <c r="AJ83" s="132">
        <v>0</v>
      </c>
      <c r="AK83" s="146">
        <f t="shared" si="267"/>
        <v>0</v>
      </c>
      <c r="AL83" s="132">
        <v>0</v>
      </c>
      <c r="AM83" s="132">
        <v>0</v>
      </c>
      <c r="AN83" s="146">
        <f t="shared" si="268"/>
        <v>0</v>
      </c>
      <c r="AO83" s="27"/>
      <c r="AP83" s="19" t="s">
        <v>233</v>
      </c>
      <c r="AQ83" s="146">
        <f t="shared" si="269"/>
        <v>0</v>
      </c>
      <c r="AR83" s="146">
        <f t="shared" si="270"/>
        <v>0</v>
      </c>
      <c r="AS83" s="146">
        <f t="shared" si="271"/>
        <v>0</v>
      </c>
      <c r="AT83" s="27"/>
    </row>
    <row r="84" spans="1:46" ht="11.5" x14ac:dyDescent="0.25">
      <c r="A84" s="141">
        <f t="shared" si="241"/>
        <v>0</v>
      </c>
      <c r="C84" s="27"/>
      <c r="D84" s="19" t="s">
        <v>234</v>
      </c>
      <c r="E84" s="132">
        <v>0</v>
      </c>
      <c r="F84" s="132">
        <v>0</v>
      </c>
      <c r="G84" s="146">
        <f t="shared" si="257"/>
        <v>0</v>
      </c>
      <c r="H84" s="132">
        <v>0</v>
      </c>
      <c r="I84" s="132">
        <v>0</v>
      </c>
      <c r="J84" s="146">
        <f t="shared" si="258"/>
        <v>0</v>
      </c>
      <c r="K84" s="132">
        <v>0</v>
      </c>
      <c r="L84" s="132">
        <v>0</v>
      </c>
      <c r="M84" s="146">
        <f t="shared" si="259"/>
        <v>0</v>
      </c>
      <c r="N84" s="27"/>
      <c r="O84" s="19" t="s">
        <v>234</v>
      </c>
      <c r="P84" s="132">
        <v>0</v>
      </c>
      <c r="Q84" s="132">
        <v>0</v>
      </c>
      <c r="R84" s="146">
        <f t="shared" si="260"/>
        <v>0</v>
      </c>
      <c r="S84" s="132">
        <v>0</v>
      </c>
      <c r="T84" s="132">
        <v>0</v>
      </c>
      <c r="U84" s="146">
        <f t="shared" si="261"/>
        <v>0</v>
      </c>
      <c r="V84" s="132">
        <v>0</v>
      </c>
      <c r="W84" s="132">
        <v>0</v>
      </c>
      <c r="X84" s="146">
        <f t="shared" si="262"/>
        <v>0</v>
      </c>
      <c r="Y84" s="27"/>
      <c r="Z84" s="19" t="s">
        <v>234</v>
      </c>
      <c r="AA84" s="146">
        <f t="shared" si="263"/>
        <v>0</v>
      </c>
      <c r="AB84" s="146">
        <f t="shared" si="264"/>
        <v>0</v>
      </c>
      <c r="AC84" s="146">
        <f t="shared" si="265"/>
        <v>0</v>
      </c>
      <c r="AD84" s="27"/>
      <c r="AE84" s="19" t="s">
        <v>234</v>
      </c>
      <c r="AF84" s="132">
        <v>0</v>
      </c>
      <c r="AG84" s="132">
        <v>0</v>
      </c>
      <c r="AH84" s="146">
        <f t="shared" si="266"/>
        <v>0</v>
      </c>
      <c r="AI84" s="132">
        <v>0</v>
      </c>
      <c r="AJ84" s="132">
        <v>0</v>
      </c>
      <c r="AK84" s="146">
        <f t="shared" si="267"/>
        <v>0</v>
      </c>
      <c r="AL84" s="132">
        <v>0</v>
      </c>
      <c r="AM84" s="132">
        <v>0</v>
      </c>
      <c r="AN84" s="146">
        <f t="shared" si="268"/>
        <v>0</v>
      </c>
      <c r="AO84" s="27"/>
      <c r="AP84" s="19" t="s">
        <v>234</v>
      </c>
      <c r="AQ84" s="146">
        <f t="shared" si="269"/>
        <v>0</v>
      </c>
      <c r="AR84" s="146">
        <f t="shared" si="270"/>
        <v>0</v>
      </c>
      <c r="AS84" s="146">
        <f t="shared" si="271"/>
        <v>0</v>
      </c>
      <c r="AT84" s="27"/>
    </row>
    <row r="85" spans="1:46" ht="11.5" x14ac:dyDescent="0.25">
      <c r="A85" s="141">
        <f t="shared" si="241"/>
        <v>0</v>
      </c>
      <c r="C85" s="27"/>
      <c r="D85" s="19" t="s">
        <v>235</v>
      </c>
      <c r="E85" s="132">
        <v>0</v>
      </c>
      <c r="F85" s="132">
        <v>0</v>
      </c>
      <c r="G85" s="146">
        <f t="shared" si="257"/>
        <v>0</v>
      </c>
      <c r="H85" s="132">
        <v>0</v>
      </c>
      <c r="I85" s="132">
        <v>0</v>
      </c>
      <c r="J85" s="146">
        <f t="shared" si="258"/>
        <v>0</v>
      </c>
      <c r="K85" s="132">
        <v>0</v>
      </c>
      <c r="L85" s="132">
        <v>0</v>
      </c>
      <c r="M85" s="146">
        <f t="shared" si="259"/>
        <v>0</v>
      </c>
      <c r="N85" s="27"/>
      <c r="O85" s="19" t="s">
        <v>235</v>
      </c>
      <c r="P85" s="132">
        <v>0</v>
      </c>
      <c r="Q85" s="132">
        <v>0</v>
      </c>
      <c r="R85" s="146">
        <f t="shared" si="260"/>
        <v>0</v>
      </c>
      <c r="S85" s="132">
        <v>0</v>
      </c>
      <c r="T85" s="132">
        <v>0</v>
      </c>
      <c r="U85" s="146">
        <f t="shared" si="261"/>
        <v>0</v>
      </c>
      <c r="V85" s="132">
        <v>0</v>
      </c>
      <c r="W85" s="132">
        <v>0</v>
      </c>
      <c r="X85" s="146">
        <f t="shared" si="262"/>
        <v>0</v>
      </c>
      <c r="Y85" s="27"/>
      <c r="Z85" s="19" t="s">
        <v>235</v>
      </c>
      <c r="AA85" s="146">
        <f t="shared" si="263"/>
        <v>0</v>
      </c>
      <c r="AB85" s="146">
        <f t="shared" si="264"/>
        <v>0</v>
      </c>
      <c r="AC85" s="146">
        <f t="shared" si="265"/>
        <v>0</v>
      </c>
      <c r="AD85" s="27"/>
      <c r="AE85" s="19" t="s">
        <v>235</v>
      </c>
      <c r="AF85" s="132">
        <v>0</v>
      </c>
      <c r="AG85" s="132">
        <v>0</v>
      </c>
      <c r="AH85" s="146">
        <f t="shared" si="266"/>
        <v>0</v>
      </c>
      <c r="AI85" s="132">
        <v>0</v>
      </c>
      <c r="AJ85" s="132">
        <v>0</v>
      </c>
      <c r="AK85" s="146">
        <f t="shared" si="267"/>
        <v>0</v>
      </c>
      <c r="AL85" s="132">
        <v>0</v>
      </c>
      <c r="AM85" s="132">
        <v>0</v>
      </c>
      <c r="AN85" s="146">
        <f t="shared" si="268"/>
        <v>0</v>
      </c>
      <c r="AO85" s="27"/>
      <c r="AP85" s="19" t="s">
        <v>235</v>
      </c>
      <c r="AQ85" s="146">
        <f t="shared" si="269"/>
        <v>0</v>
      </c>
      <c r="AR85" s="146">
        <f t="shared" si="270"/>
        <v>0</v>
      </c>
      <c r="AS85" s="146">
        <f t="shared" si="271"/>
        <v>0</v>
      </c>
      <c r="AT85" s="27"/>
    </row>
    <row r="86" spans="1:46" ht="11.5" x14ac:dyDescent="0.25">
      <c r="A86" s="141">
        <f t="shared" si="241"/>
        <v>0</v>
      </c>
      <c r="C86" s="27"/>
      <c r="D86" s="13" t="s">
        <v>34</v>
      </c>
      <c r="E86" s="132">
        <v>0</v>
      </c>
      <c r="F86" s="132">
        <v>0</v>
      </c>
      <c r="G86" s="146">
        <f>SUM(E86:F86)</f>
        <v>0</v>
      </c>
      <c r="H86" s="132">
        <v>0</v>
      </c>
      <c r="I86" s="132">
        <v>0</v>
      </c>
      <c r="J86" s="146">
        <f>SUM(H86:I86)</f>
        <v>0</v>
      </c>
      <c r="K86" s="132">
        <v>0</v>
      </c>
      <c r="L86" s="132">
        <v>0</v>
      </c>
      <c r="M86" s="146">
        <f>SUM(K86:L86)</f>
        <v>0</v>
      </c>
      <c r="N86" s="27"/>
      <c r="O86" s="13" t="s">
        <v>34</v>
      </c>
      <c r="P86" s="132">
        <v>0</v>
      </c>
      <c r="Q86" s="132">
        <v>0</v>
      </c>
      <c r="R86" s="146">
        <f>SUM(P86:Q86)</f>
        <v>0</v>
      </c>
      <c r="S86" s="132">
        <v>0</v>
      </c>
      <c r="T86" s="132">
        <v>0</v>
      </c>
      <c r="U86" s="146">
        <f>SUM(S86:T86)</f>
        <v>0</v>
      </c>
      <c r="V86" s="132">
        <v>0</v>
      </c>
      <c r="W86" s="132">
        <v>0</v>
      </c>
      <c r="X86" s="146">
        <f>SUM(V86:W86)</f>
        <v>0</v>
      </c>
      <c r="Y86" s="27"/>
      <c r="Z86" s="13" t="s">
        <v>34</v>
      </c>
      <c r="AA86" s="146">
        <f>R86/R$17</f>
        <v>0</v>
      </c>
      <c r="AB86" s="146">
        <f>U86/U$17</f>
        <v>0</v>
      </c>
      <c r="AC86" s="146">
        <f>X86/X$17</f>
        <v>0</v>
      </c>
      <c r="AD86" s="27"/>
      <c r="AE86" s="13" t="s">
        <v>34</v>
      </c>
      <c r="AF86" s="132">
        <v>0</v>
      </c>
      <c r="AG86" s="132">
        <v>0</v>
      </c>
      <c r="AH86" s="146">
        <f>SUM(AF86:AG86)</f>
        <v>0</v>
      </c>
      <c r="AI86" s="132">
        <v>0</v>
      </c>
      <c r="AJ86" s="132">
        <v>0</v>
      </c>
      <c r="AK86" s="146">
        <f>SUM(AI86:AJ86)</f>
        <v>0</v>
      </c>
      <c r="AL86" s="132">
        <v>0</v>
      </c>
      <c r="AM86" s="132">
        <v>0</v>
      </c>
      <c r="AN86" s="146">
        <f>SUM(AL86:AM86)</f>
        <v>0</v>
      </c>
      <c r="AO86" s="27"/>
      <c r="AP86" s="13" t="s">
        <v>34</v>
      </c>
      <c r="AQ86" s="146">
        <f>AH86/AH$17</f>
        <v>0</v>
      </c>
      <c r="AR86" s="146">
        <f>AK86/AK$17</f>
        <v>0</v>
      </c>
      <c r="AS86" s="146">
        <f>AN86/AN$17</f>
        <v>0</v>
      </c>
      <c r="AT86" s="27"/>
    </row>
    <row r="87" spans="1:46" ht="11.5" x14ac:dyDescent="0.25">
      <c r="A87" s="141">
        <f t="shared" si="241"/>
        <v>0</v>
      </c>
      <c r="C87" s="27"/>
      <c r="D87" s="63" t="s">
        <v>236</v>
      </c>
      <c r="E87" s="132">
        <v>0</v>
      </c>
      <c r="F87" s="132">
        <v>0</v>
      </c>
      <c r="G87" s="146">
        <f t="shared" si="242"/>
        <v>0</v>
      </c>
      <c r="H87" s="132">
        <v>0</v>
      </c>
      <c r="I87" s="132">
        <v>0</v>
      </c>
      <c r="J87" s="146">
        <f t="shared" si="243"/>
        <v>0</v>
      </c>
      <c r="K87" s="132">
        <v>0</v>
      </c>
      <c r="L87" s="132">
        <v>0</v>
      </c>
      <c r="M87" s="146">
        <f t="shared" si="244"/>
        <v>0</v>
      </c>
      <c r="N87" s="27"/>
      <c r="O87" s="63" t="s">
        <v>236</v>
      </c>
      <c r="P87" s="132">
        <v>0</v>
      </c>
      <c r="Q87" s="132">
        <v>0</v>
      </c>
      <c r="R87" s="146">
        <f t="shared" si="245"/>
        <v>0</v>
      </c>
      <c r="S87" s="132">
        <v>0</v>
      </c>
      <c r="T87" s="132">
        <v>0</v>
      </c>
      <c r="U87" s="146">
        <f t="shared" si="246"/>
        <v>0</v>
      </c>
      <c r="V87" s="132">
        <v>0</v>
      </c>
      <c r="W87" s="132">
        <v>0</v>
      </c>
      <c r="X87" s="146">
        <f t="shared" si="247"/>
        <v>0</v>
      </c>
      <c r="Y87" s="27"/>
      <c r="Z87" s="63" t="s">
        <v>236</v>
      </c>
      <c r="AA87" s="146">
        <f t="shared" si="248"/>
        <v>0</v>
      </c>
      <c r="AB87" s="146">
        <f t="shared" si="249"/>
        <v>0</v>
      </c>
      <c r="AC87" s="146">
        <f t="shared" si="250"/>
        <v>0</v>
      </c>
      <c r="AD87" s="27"/>
      <c r="AE87" s="63" t="s">
        <v>236</v>
      </c>
      <c r="AF87" s="132">
        <v>0</v>
      </c>
      <c r="AG87" s="132">
        <v>0</v>
      </c>
      <c r="AH87" s="146">
        <f t="shared" si="251"/>
        <v>0</v>
      </c>
      <c r="AI87" s="132">
        <v>0</v>
      </c>
      <c r="AJ87" s="132">
        <v>0</v>
      </c>
      <c r="AK87" s="146">
        <f t="shared" si="252"/>
        <v>0</v>
      </c>
      <c r="AL87" s="132">
        <v>0</v>
      </c>
      <c r="AM87" s="132">
        <v>0</v>
      </c>
      <c r="AN87" s="146">
        <f t="shared" si="253"/>
        <v>0</v>
      </c>
      <c r="AO87" s="27"/>
      <c r="AP87" s="63" t="s">
        <v>236</v>
      </c>
      <c r="AQ87" s="146">
        <f t="shared" ref="AQ87" si="272">AH87/AH$17</f>
        <v>0</v>
      </c>
      <c r="AR87" s="146">
        <f t="shared" ref="AR87" si="273">AK87/AK$17</f>
        <v>0</v>
      </c>
      <c r="AS87" s="146">
        <f t="shared" ref="AS87" si="274">AN87/AN$17</f>
        <v>0</v>
      </c>
      <c r="AT87" s="27"/>
    </row>
    <row r="88" spans="1:46" ht="11.5" x14ac:dyDescent="0.25">
      <c r="A88" s="141"/>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1"/>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1"/>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1"/>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1"/>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1"/>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1">
        <f t="shared" ref="A94:A102" si="284">IF(OR(G94&lt;0,J94&lt;0,M94&lt;0,AA94&lt;0,AB94&lt;0,AC94&lt;0,AH94&lt;0,AK94&lt;0,AN94&lt;0),1,0)</f>
        <v>0</v>
      </c>
      <c r="C94" s="27"/>
      <c r="D94" s="13" t="s">
        <v>199</v>
      </c>
      <c r="E94" s="132">
        <v>0</v>
      </c>
      <c r="F94" s="132">
        <v>0</v>
      </c>
      <c r="G94" s="146">
        <f t="shared" ref="G94:G102" si="285">SUM(E94:F94)</f>
        <v>0</v>
      </c>
      <c r="H94" s="132">
        <v>0</v>
      </c>
      <c r="I94" s="132">
        <v>0</v>
      </c>
      <c r="J94" s="146">
        <f t="shared" ref="J94:J102" si="286">SUM(H94:I94)</f>
        <v>0</v>
      </c>
      <c r="K94" s="132">
        <v>0</v>
      </c>
      <c r="L94" s="132">
        <v>0</v>
      </c>
      <c r="M94" s="146">
        <f t="shared" ref="M94:M102" si="287">SUM(K94:L94)</f>
        <v>0</v>
      </c>
      <c r="N94" s="27"/>
      <c r="O94" s="13" t="s">
        <v>199</v>
      </c>
      <c r="P94" s="132">
        <v>0</v>
      </c>
      <c r="Q94" s="132">
        <v>0</v>
      </c>
      <c r="R94" s="146">
        <f t="shared" ref="R94:R102" si="288">SUM(P94:Q94)</f>
        <v>0</v>
      </c>
      <c r="S94" s="132">
        <v>0</v>
      </c>
      <c r="T94" s="132">
        <v>0</v>
      </c>
      <c r="U94" s="146">
        <f t="shared" ref="U94:U102" si="289">SUM(S94:T94)</f>
        <v>0</v>
      </c>
      <c r="V94" s="132">
        <v>0</v>
      </c>
      <c r="W94" s="132">
        <v>0</v>
      </c>
      <c r="X94" s="146">
        <f t="shared" ref="X94:X102" si="290">SUM(V94:W94)</f>
        <v>0</v>
      </c>
      <c r="Y94" s="27"/>
      <c r="Z94" s="13" t="s">
        <v>199</v>
      </c>
      <c r="AA94" s="146">
        <f t="shared" ref="AA94:AA102" si="291">R94/R$17</f>
        <v>0</v>
      </c>
      <c r="AB94" s="146">
        <f t="shared" ref="AB94:AB102" si="292">U94/U$17</f>
        <v>0</v>
      </c>
      <c r="AC94" s="146">
        <f t="shared" ref="AC94:AC102" si="293">X94/X$17</f>
        <v>0</v>
      </c>
      <c r="AD94" s="27"/>
      <c r="AE94" s="13" t="s">
        <v>199</v>
      </c>
      <c r="AF94" s="132">
        <v>0</v>
      </c>
      <c r="AG94" s="132">
        <v>0</v>
      </c>
      <c r="AH94" s="146">
        <f t="shared" ref="AH94:AH102" si="294">SUM(AF94:AG94)</f>
        <v>0</v>
      </c>
      <c r="AI94" s="132">
        <v>0</v>
      </c>
      <c r="AJ94" s="132">
        <v>0</v>
      </c>
      <c r="AK94" s="146">
        <f t="shared" ref="AK94:AK102" si="295">SUM(AI94:AJ94)</f>
        <v>0</v>
      </c>
      <c r="AL94" s="132">
        <v>0</v>
      </c>
      <c r="AM94" s="132">
        <v>0</v>
      </c>
      <c r="AN94" s="146">
        <f t="shared" ref="AN94:AN102" si="296">SUM(AL94:AM94)</f>
        <v>0</v>
      </c>
      <c r="AO94" s="27"/>
      <c r="AP94" s="13" t="s">
        <v>199</v>
      </c>
      <c r="AQ94" s="146">
        <f t="shared" ref="AQ94" si="297">AH94/AH$17</f>
        <v>0</v>
      </c>
      <c r="AR94" s="146">
        <f t="shared" ref="AR94" si="298">AK94/AK$17</f>
        <v>0</v>
      </c>
      <c r="AS94" s="146">
        <f t="shared" ref="AS94" si="299">AN94/AN$17</f>
        <v>0</v>
      </c>
      <c r="AT94" s="27"/>
    </row>
    <row r="95" spans="1:46" ht="11.5" x14ac:dyDescent="0.25">
      <c r="A95" s="141">
        <f t="shared" si="284"/>
        <v>0</v>
      </c>
      <c r="C95" s="27"/>
      <c r="D95" s="63" t="s">
        <v>142</v>
      </c>
      <c r="E95" s="132">
        <v>0</v>
      </c>
      <c r="F95" s="132">
        <v>0</v>
      </c>
      <c r="G95" s="146">
        <f>SUM(E95:F95)</f>
        <v>0</v>
      </c>
      <c r="H95" s="132">
        <v>0</v>
      </c>
      <c r="I95" s="132">
        <v>0</v>
      </c>
      <c r="J95" s="146">
        <f>SUM(H95:I95)</f>
        <v>0</v>
      </c>
      <c r="K95" s="132">
        <v>0</v>
      </c>
      <c r="L95" s="132">
        <v>0</v>
      </c>
      <c r="M95" s="146">
        <f>SUM(K95:L95)</f>
        <v>0</v>
      </c>
      <c r="N95" s="27"/>
      <c r="O95" s="63" t="s">
        <v>142</v>
      </c>
      <c r="P95" s="132">
        <v>0</v>
      </c>
      <c r="Q95" s="132">
        <v>0</v>
      </c>
      <c r="R95" s="146">
        <f>SUM(P95:Q95)</f>
        <v>0</v>
      </c>
      <c r="S95" s="132">
        <v>0</v>
      </c>
      <c r="T95" s="132">
        <v>0</v>
      </c>
      <c r="U95" s="146">
        <f>SUM(S95:T95)</f>
        <v>0</v>
      </c>
      <c r="V95" s="132">
        <v>0</v>
      </c>
      <c r="W95" s="132">
        <v>0</v>
      </c>
      <c r="X95" s="146">
        <f>SUM(V95:W95)</f>
        <v>0</v>
      </c>
      <c r="Y95" s="27"/>
      <c r="Z95" s="63" t="s">
        <v>142</v>
      </c>
      <c r="AA95" s="146">
        <f>R95/R$17</f>
        <v>0</v>
      </c>
      <c r="AB95" s="146">
        <f>U95/U$17</f>
        <v>0</v>
      </c>
      <c r="AC95" s="146">
        <f>X95/X$17</f>
        <v>0</v>
      </c>
      <c r="AD95" s="27"/>
      <c r="AE95" s="63" t="s">
        <v>142</v>
      </c>
      <c r="AF95" s="132">
        <v>0</v>
      </c>
      <c r="AG95" s="132">
        <v>0</v>
      </c>
      <c r="AH95" s="146">
        <f>SUM(AF95:AG95)</f>
        <v>0</v>
      </c>
      <c r="AI95" s="132">
        <v>0</v>
      </c>
      <c r="AJ95" s="132">
        <v>0</v>
      </c>
      <c r="AK95" s="146">
        <f>SUM(AI95:AJ95)</f>
        <v>0</v>
      </c>
      <c r="AL95" s="132">
        <v>0</v>
      </c>
      <c r="AM95" s="132">
        <v>0</v>
      </c>
      <c r="AN95" s="146">
        <f>SUM(AL95:AM95)</f>
        <v>0</v>
      </c>
      <c r="AO95" s="27"/>
      <c r="AP95" s="63" t="s">
        <v>142</v>
      </c>
      <c r="AQ95" s="146">
        <f>AH95/AH$17</f>
        <v>0</v>
      </c>
      <c r="AR95" s="146">
        <f>AK95/AK$17</f>
        <v>0</v>
      </c>
      <c r="AS95" s="146">
        <f>AN95/AN$17</f>
        <v>0</v>
      </c>
      <c r="AT95" s="27"/>
    </row>
    <row r="96" spans="1:46" ht="11.5" x14ac:dyDescent="0.25">
      <c r="A96" s="141">
        <f t="shared" si="284"/>
        <v>0</v>
      </c>
      <c r="C96" s="27"/>
      <c r="D96" s="13" t="s">
        <v>81</v>
      </c>
      <c r="E96" s="132">
        <v>0</v>
      </c>
      <c r="F96" s="132">
        <v>0</v>
      </c>
      <c r="G96" s="146">
        <f>SUM(E96:F96)</f>
        <v>0</v>
      </c>
      <c r="H96" s="132">
        <v>0</v>
      </c>
      <c r="I96" s="132">
        <v>0</v>
      </c>
      <c r="J96" s="146">
        <f>SUM(H96:I96)</f>
        <v>0</v>
      </c>
      <c r="K96" s="132">
        <v>0</v>
      </c>
      <c r="L96" s="132">
        <v>0</v>
      </c>
      <c r="M96" s="146">
        <f>SUM(K96:L96)</f>
        <v>0</v>
      </c>
      <c r="N96" s="27"/>
      <c r="O96" s="13" t="s">
        <v>81</v>
      </c>
      <c r="P96" s="132">
        <v>0</v>
      </c>
      <c r="Q96" s="132">
        <v>0</v>
      </c>
      <c r="R96" s="146">
        <f>SUM(P96:Q96)</f>
        <v>0</v>
      </c>
      <c r="S96" s="132">
        <v>0</v>
      </c>
      <c r="T96" s="132">
        <v>0</v>
      </c>
      <c r="U96" s="146">
        <f>SUM(S96:T96)</f>
        <v>0</v>
      </c>
      <c r="V96" s="132">
        <v>0</v>
      </c>
      <c r="W96" s="132">
        <v>0</v>
      </c>
      <c r="X96" s="146">
        <f>SUM(V96:W96)</f>
        <v>0</v>
      </c>
      <c r="Y96" s="27"/>
      <c r="Z96" s="13" t="s">
        <v>81</v>
      </c>
      <c r="AA96" s="146">
        <f>R96/R$17</f>
        <v>0</v>
      </c>
      <c r="AB96" s="146">
        <f>U96/U$17</f>
        <v>0</v>
      </c>
      <c r="AC96" s="146">
        <f>X96/X$17</f>
        <v>0</v>
      </c>
      <c r="AD96" s="27"/>
      <c r="AE96" s="13" t="s">
        <v>81</v>
      </c>
      <c r="AF96" s="132">
        <v>0</v>
      </c>
      <c r="AG96" s="132">
        <v>0</v>
      </c>
      <c r="AH96" s="146">
        <f>SUM(AF96:AG96)</f>
        <v>0</v>
      </c>
      <c r="AI96" s="132">
        <v>0</v>
      </c>
      <c r="AJ96" s="132">
        <v>0</v>
      </c>
      <c r="AK96" s="146">
        <f>SUM(AI96:AJ96)</f>
        <v>0</v>
      </c>
      <c r="AL96" s="132">
        <v>0</v>
      </c>
      <c r="AM96" s="132">
        <v>0</v>
      </c>
      <c r="AN96" s="146">
        <f>SUM(AL96:AM96)</f>
        <v>0</v>
      </c>
      <c r="AO96" s="27"/>
      <c r="AP96" s="13" t="s">
        <v>81</v>
      </c>
      <c r="AQ96" s="146">
        <f>AH96/AH$17</f>
        <v>0</v>
      </c>
      <c r="AR96" s="146">
        <f>AK96/AK$17</f>
        <v>0</v>
      </c>
      <c r="AS96" s="146">
        <f>AN96/AN$17</f>
        <v>0</v>
      </c>
      <c r="AT96" s="27"/>
    </row>
    <row r="97" spans="1:46" ht="11.5" x14ac:dyDescent="0.25">
      <c r="A97" s="141">
        <f t="shared" si="284"/>
        <v>0</v>
      </c>
      <c r="C97" s="27"/>
      <c r="D97" s="13" t="s">
        <v>200</v>
      </c>
      <c r="E97" s="132">
        <v>0</v>
      </c>
      <c r="F97" s="132">
        <v>0</v>
      </c>
      <c r="G97" s="146">
        <f>SUM(E97:F97)</f>
        <v>0</v>
      </c>
      <c r="H97" s="132">
        <v>0</v>
      </c>
      <c r="I97" s="132">
        <v>0</v>
      </c>
      <c r="J97" s="146">
        <f>SUM(H97:I97)</f>
        <v>0</v>
      </c>
      <c r="K97" s="132">
        <v>0</v>
      </c>
      <c r="L97" s="132">
        <v>0</v>
      </c>
      <c r="M97" s="146">
        <f>SUM(K97:L97)</f>
        <v>0</v>
      </c>
      <c r="N97" s="27"/>
      <c r="O97" s="13" t="s">
        <v>200</v>
      </c>
      <c r="P97" s="132">
        <v>0</v>
      </c>
      <c r="Q97" s="132">
        <v>0</v>
      </c>
      <c r="R97" s="146">
        <f>SUM(P97:Q97)</f>
        <v>0</v>
      </c>
      <c r="S97" s="132">
        <v>0</v>
      </c>
      <c r="T97" s="132">
        <v>0</v>
      </c>
      <c r="U97" s="146">
        <f>SUM(S97:T97)</f>
        <v>0</v>
      </c>
      <c r="V97" s="132">
        <v>0</v>
      </c>
      <c r="W97" s="132">
        <v>0</v>
      </c>
      <c r="X97" s="146">
        <f>SUM(V97:W97)</f>
        <v>0</v>
      </c>
      <c r="Y97" s="27"/>
      <c r="Z97" s="13" t="s">
        <v>200</v>
      </c>
      <c r="AA97" s="146">
        <f>R97/R$17</f>
        <v>0</v>
      </c>
      <c r="AB97" s="146">
        <f>U97/U$17</f>
        <v>0</v>
      </c>
      <c r="AC97" s="146">
        <f>X97/X$17</f>
        <v>0</v>
      </c>
      <c r="AD97" s="27"/>
      <c r="AE97" s="13" t="s">
        <v>200</v>
      </c>
      <c r="AF97" s="132">
        <v>0</v>
      </c>
      <c r="AG97" s="132">
        <v>0</v>
      </c>
      <c r="AH97" s="146">
        <f>SUM(AF97:AG97)</f>
        <v>0</v>
      </c>
      <c r="AI97" s="132">
        <v>0</v>
      </c>
      <c r="AJ97" s="132">
        <v>0</v>
      </c>
      <c r="AK97" s="146">
        <f>SUM(AI97:AJ97)</f>
        <v>0</v>
      </c>
      <c r="AL97" s="132">
        <v>0</v>
      </c>
      <c r="AM97" s="132">
        <v>0</v>
      </c>
      <c r="AN97" s="146">
        <f>SUM(AL97:AM97)</f>
        <v>0</v>
      </c>
      <c r="AO97" s="27"/>
      <c r="AP97" s="13" t="s">
        <v>200</v>
      </c>
      <c r="AQ97" s="146">
        <f>AH97/AH$17</f>
        <v>0</v>
      </c>
      <c r="AR97" s="146">
        <f>AK97/AK$17</f>
        <v>0</v>
      </c>
      <c r="AS97" s="146">
        <f>AN97/AN$17</f>
        <v>0</v>
      </c>
      <c r="AT97" s="27"/>
    </row>
    <row r="98" spans="1:46" ht="11.5" x14ac:dyDescent="0.25">
      <c r="A98" s="141">
        <f t="shared" si="284"/>
        <v>0</v>
      </c>
      <c r="C98" s="27"/>
      <c r="D98" s="13" t="s">
        <v>238</v>
      </c>
      <c r="E98" s="132">
        <v>0</v>
      </c>
      <c r="F98" s="132">
        <v>0</v>
      </c>
      <c r="G98" s="146">
        <f t="shared" ref="G98:G100" si="300">SUM(E98:F98)</f>
        <v>0</v>
      </c>
      <c r="H98" s="132">
        <v>0</v>
      </c>
      <c r="I98" s="132">
        <v>0</v>
      </c>
      <c r="J98" s="146">
        <f t="shared" ref="J98:J100" si="301">SUM(H98:I98)</f>
        <v>0</v>
      </c>
      <c r="K98" s="132">
        <v>0</v>
      </c>
      <c r="L98" s="132">
        <v>0</v>
      </c>
      <c r="M98" s="146">
        <f t="shared" ref="M98:M100" si="302">SUM(K98:L98)</f>
        <v>0</v>
      </c>
      <c r="N98" s="27"/>
      <c r="O98" s="13" t="s">
        <v>238</v>
      </c>
      <c r="P98" s="132">
        <v>0</v>
      </c>
      <c r="Q98" s="132">
        <v>0</v>
      </c>
      <c r="R98" s="146">
        <f t="shared" ref="R98:R100" si="303">SUM(P98:Q98)</f>
        <v>0</v>
      </c>
      <c r="S98" s="132">
        <v>0</v>
      </c>
      <c r="T98" s="132">
        <v>0</v>
      </c>
      <c r="U98" s="146">
        <f t="shared" ref="U98:U100" si="304">SUM(S98:T98)</f>
        <v>0</v>
      </c>
      <c r="V98" s="132">
        <v>0</v>
      </c>
      <c r="W98" s="132">
        <v>0</v>
      </c>
      <c r="X98" s="146">
        <f t="shared" ref="X98:X100" si="305">SUM(V98:W98)</f>
        <v>0</v>
      </c>
      <c r="Y98" s="27"/>
      <c r="Z98" s="13" t="s">
        <v>238</v>
      </c>
      <c r="AA98" s="146">
        <f t="shared" ref="AA98:AA100" si="306">R98/R$17</f>
        <v>0</v>
      </c>
      <c r="AB98" s="146">
        <f t="shared" ref="AB98:AB100" si="307">U98/U$17</f>
        <v>0</v>
      </c>
      <c r="AC98" s="146">
        <f t="shared" ref="AC98:AC100" si="308">X98/X$17</f>
        <v>0</v>
      </c>
      <c r="AD98" s="27"/>
      <c r="AE98" s="13" t="s">
        <v>238</v>
      </c>
      <c r="AF98" s="132">
        <v>0</v>
      </c>
      <c r="AG98" s="132">
        <v>0</v>
      </c>
      <c r="AH98" s="146">
        <f t="shared" ref="AH98:AH100" si="309">SUM(AF98:AG98)</f>
        <v>0</v>
      </c>
      <c r="AI98" s="132">
        <v>0</v>
      </c>
      <c r="AJ98" s="132">
        <v>0</v>
      </c>
      <c r="AK98" s="146">
        <f t="shared" ref="AK98:AK100" si="310">SUM(AI98:AJ98)</f>
        <v>0</v>
      </c>
      <c r="AL98" s="132">
        <v>0</v>
      </c>
      <c r="AM98" s="132">
        <v>0</v>
      </c>
      <c r="AN98" s="146">
        <f t="shared" ref="AN98:AN100" si="311">SUM(AL98:AM98)</f>
        <v>0</v>
      </c>
      <c r="AO98" s="27"/>
      <c r="AP98" s="13" t="s">
        <v>238</v>
      </c>
      <c r="AQ98" s="146">
        <f t="shared" ref="AQ98:AQ100" si="312">AH98/AH$17</f>
        <v>0</v>
      </c>
      <c r="AR98" s="146">
        <f t="shared" ref="AR98:AR100" si="313">AK98/AK$17</f>
        <v>0</v>
      </c>
      <c r="AS98" s="146">
        <f t="shared" ref="AS98:AS100" si="314">AN98/AN$17</f>
        <v>0</v>
      </c>
      <c r="AT98" s="27"/>
    </row>
    <row r="99" spans="1:46" ht="11.5" x14ac:dyDescent="0.25">
      <c r="A99" s="141">
        <f t="shared" si="284"/>
        <v>0</v>
      </c>
      <c r="C99" s="27"/>
      <c r="D99" s="13" t="s">
        <v>239</v>
      </c>
      <c r="E99" s="132">
        <v>0</v>
      </c>
      <c r="F99" s="132">
        <v>0</v>
      </c>
      <c r="G99" s="146">
        <f t="shared" si="300"/>
        <v>0</v>
      </c>
      <c r="H99" s="132">
        <v>0</v>
      </c>
      <c r="I99" s="132">
        <v>0</v>
      </c>
      <c r="J99" s="146">
        <f t="shared" si="301"/>
        <v>0</v>
      </c>
      <c r="K99" s="132">
        <v>0</v>
      </c>
      <c r="L99" s="132">
        <v>0</v>
      </c>
      <c r="M99" s="146">
        <f t="shared" si="302"/>
        <v>0</v>
      </c>
      <c r="N99" s="27"/>
      <c r="O99" s="13" t="s">
        <v>239</v>
      </c>
      <c r="P99" s="132">
        <v>0</v>
      </c>
      <c r="Q99" s="132">
        <v>0</v>
      </c>
      <c r="R99" s="146">
        <f t="shared" si="303"/>
        <v>0</v>
      </c>
      <c r="S99" s="132">
        <v>0</v>
      </c>
      <c r="T99" s="132">
        <v>0</v>
      </c>
      <c r="U99" s="146">
        <f t="shared" si="304"/>
        <v>0</v>
      </c>
      <c r="V99" s="132">
        <v>0</v>
      </c>
      <c r="W99" s="132">
        <v>0</v>
      </c>
      <c r="X99" s="146">
        <f t="shared" si="305"/>
        <v>0</v>
      </c>
      <c r="Y99" s="27"/>
      <c r="Z99" s="13" t="s">
        <v>239</v>
      </c>
      <c r="AA99" s="146">
        <f t="shared" si="306"/>
        <v>0</v>
      </c>
      <c r="AB99" s="146">
        <f t="shared" si="307"/>
        <v>0</v>
      </c>
      <c r="AC99" s="146">
        <f t="shared" si="308"/>
        <v>0</v>
      </c>
      <c r="AD99" s="27"/>
      <c r="AE99" s="13" t="s">
        <v>239</v>
      </c>
      <c r="AF99" s="132">
        <v>0</v>
      </c>
      <c r="AG99" s="132">
        <v>0</v>
      </c>
      <c r="AH99" s="146">
        <f t="shared" si="309"/>
        <v>0</v>
      </c>
      <c r="AI99" s="132">
        <v>0</v>
      </c>
      <c r="AJ99" s="132">
        <v>0</v>
      </c>
      <c r="AK99" s="146">
        <f t="shared" si="310"/>
        <v>0</v>
      </c>
      <c r="AL99" s="132">
        <v>0</v>
      </c>
      <c r="AM99" s="132">
        <v>0</v>
      </c>
      <c r="AN99" s="146">
        <f t="shared" si="311"/>
        <v>0</v>
      </c>
      <c r="AO99" s="27"/>
      <c r="AP99" s="13" t="s">
        <v>239</v>
      </c>
      <c r="AQ99" s="146">
        <f t="shared" si="312"/>
        <v>0</v>
      </c>
      <c r="AR99" s="146">
        <f t="shared" si="313"/>
        <v>0</v>
      </c>
      <c r="AS99" s="146">
        <f t="shared" si="314"/>
        <v>0</v>
      </c>
      <c r="AT99" s="27"/>
    </row>
    <row r="100" spans="1:46" ht="11.5" x14ac:dyDescent="0.25">
      <c r="A100" s="141">
        <f t="shared" si="284"/>
        <v>0</v>
      </c>
      <c r="C100" s="27"/>
      <c r="D100" s="13" t="s">
        <v>177</v>
      </c>
      <c r="E100" s="132">
        <v>0</v>
      </c>
      <c r="F100" s="132">
        <v>0</v>
      </c>
      <c r="G100" s="146">
        <f t="shared" si="300"/>
        <v>0</v>
      </c>
      <c r="H100" s="132">
        <v>0</v>
      </c>
      <c r="I100" s="132">
        <v>0</v>
      </c>
      <c r="J100" s="146">
        <f t="shared" si="301"/>
        <v>0</v>
      </c>
      <c r="K100" s="132">
        <v>0</v>
      </c>
      <c r="L100" s="132">
        <v>0</v>
      </c>
      <c r="M100" s="146">
        <f t="shared" si="302"/>
        <v>0</v>
      </c>
      <c r="N100" s="27"/>
      <c r="O100" s="13" t="s">
        <v>177</v>
      </c>
      <c r="P100" s="132">
        <v>0</v>
      </c>
      <c r="Q100" s="132">
        <v>0</v>
      </c>
      <c r="R100" s="146">
        <f t="shared" si="303"/>
        <v>0</v>
      </c>
      <c r="S100" s="132">
        <v>0</v>
      </c>
      <c r="T100" s="132">
        <v>0</v>
      </c>
      <c r="U100" s="146">
        <f t="shared" si="304"/>
        <v>0</v>
      </c>
      <c r="V100" s="132">
        <v>0</v>
      </c>
      <c r="W100" s="132">
        <v>0</v>
      </c>
      <c r="X100" s="146">
        <f t="shared" si="305"/>
        <v>0</v>
      </c>
      <c r="Y100" s="27"/>
      <c r="Z100" s="13" t="s">
        <v>177</v>
      </c>
      <c r="AA100" s="146">
        <f t="shared" si="306"/>
        <v>0</v>
      </c>
      <c r="AB100" s="146">
        <f t="shared" si="307"/>
        <v>0</v>
      </c>
      <c r="AC100" s="146">
        <f t="shared" si="308"/>
        <v>0</v>
      </c>
      <c r="AD100" s="27"/>
      <c r="AE100" s="13" t="s">
        <v>177</v>
      </c>
      <c r="AF100" s="132">
        <v>0</v>
      </c>
      <c r="AG100" s="132">
        <v>0</v>
      </c>
      <c r="AH100" s="146">
        <f t="shared" si="309"/>
        <v>0</v>
      </c>
      <c r="AI100" s="132">
        <v>0</v>
      </c>
      <c r="AJ100" s="132">
        <v>0</v>
      </c>
      <c r="AK100" s="146">
        <f t="shared" si="310"/>
        <v>0</v>
      </c>
      <c r="AL100" s="132">
        <v>0</v>
      </c>
      <c r="AM100" s="132">
        <v>0</v>
      </c>
      <c r="AN100" s="146">
        <f t="shared" si="311"/>
        <v>0</v>
      </c>
      <c r="AO100" s="27"/>
      <c r="AP100" s="13" t="s">
        <v>177</v>
      </c>
      <c r="AQ100" s="146">
        <f t="shared" si="312"/>
        <v>0</v>
      </c>
      <c r="AR100" s="146">
        <f t="shared" si="313"/>
        <v>0</v>
      </c>
      <c r="AS100" s="146">
        <f t="shared" si="314"/>
        <v>0</v>
      </c>
      <c r="AT100" s="27"/>
    </row>
    <row r="101" spans="1:46" ht="11.5" x14ac:dyDescent="0.25">
      <c r="A101" s="141">
        <f t="shared" si="284"/>
        <v>0</v>
      </c>
      <c r="C101" s="27"/>
      <c r="D101" s="13" t="s">
        <v>333</v>
      </c>
      <c r="E101" s="132">
        <v>0</v>
      </c>
      <c r="F101" s="132">
        <v>0</v>
      </c>
      <c r="G101" s="146">
        <f>SUM(E101:F101)</f>
        <v>0</v>
      </c>
      <c r="H101" s="132">
        <v>0</v>
      </c>
      <c r="I101" s="132">
        <v>0</v>
      </c>
      <c r="J101" s="146">
        <f>SUM(H101:I101)</f>
        <v>0</v>
      </c>
      <c r="K101" s="132">
        <v>0</v>
      </c>
      <c r="L101" s="132">
        <v>0</v>
      </c>
      <c r="M101" s="146">
        <f>SUM(K101:L101)</f>
        <v>0</v>
      </c>
      <c r="N101" s="27"/>
      <c r="O101" s="13" t="s">
        <v>333</v>
      </c>
      <c r="P101" s="132">
        <v>0</v>
      </c>
      <c r="Q101" s="132">
        <v>0</v>
      </c>
      <c r="R101" s="146">
        <f>SUM(P101:Q101)</f>
        <v>0</v>
      </c>
      <c r="S101" s="132">
        <v>0</v>
      </c>
      <c r="T101" s="132">
        <v>0</v>
      </c>
      <c r="U101" s="146">
        <f>SUM(S101:T101)</f>
        <v>0</v>
      </c>
      <c r="V101" s="132">
        <v>0</v>
      </c>
      <c r="W101" s="132">
        <v>0</v>
      </c>
      <c r="X101" s="146">
        <f>SUM(V101:W101)</f>
        <v>0</v>
      </c>
      <c r="Y101" s="27"/>
      <c r="Z101" s="13" t="s">
        <v>333</v>
      </c>
      <c r="AA101" s="146">
        <f>R101/R$17</f>
        <v>0</v>
      </c>
      <c r="AB101" s="146">
        <f>U101/U$17</f>
        <v>0</v>
      </c>
      <c r="AC101" s="146">
        <f>X101/X$17</f>
        <v>0</v>
      </c>
      <c r="AD101" s="27"/>
      <c r="AE101" s="13" t="s">
        <v>333</v>
      </c>
      <c r="AF101" s="132">
        <v>0</v>
      </c>
      <c r="AG101" s="132">
        <v>0</v>
      </c>
      <c r="AH101" s="146">
        <f>SUM(AF101:AG101)</f>
        <v>0</v>
      </c>
      <c r="AI101" s="132">
        <v>0</v>
      </c>
      <c r="AJ101" s="132">
        <v>0</v>
      </c>
      <c r="AK101" s="146">
        <f>SUM(AI101:AJ101)</f>
        <v>0</v>
      </c>
      <c r="AL101" s="132">
        <v>0</v>
      </c>
      <c r="AM101" s="132">
        <v>0</v>
      </c>
      <c r="AN101" s="146">
        <f>SUM(AL101:AM101)</f>
        <v>0</v>
      </c>
      <c r="AO101" s="27"/>
      <c r="AP101" s="13" t="s">
        <v>333</v>
      </c>
      <c r="AQ101" s="146">
        <f>AH101/AH$17</f>
        <v>0</v>
      </c>
      <c r="AR101" s="146">
        <f>AK101/AK$17</f>
        <v>0</v>
      </c>
      <c r="AS101" s="146">
        <f>AN101/AN$17</f>
        <v>0</v>
      </c>
      <c r="AT101" s="27"/>
    </row>
    <row r="102" spans="1:46" ht="11.5" x14ac:dyDescent="0.25">
      <c r="A102" s="141">
        <f t="shared" si="284"/>
        <v>0</v>
      </c>
      <c r="C102" s="27"/>
      <c r="D102" s="63" t="s">
        <v>236</v>
      </c>
      <c r="E102" s="132">
        <v>0</v>
      </c>
      <c r="F102" s="132">
        <v>0</v>
      </c>
      <c r="G102" s="146">
        <f t="shared" si="285"/>
        <v>0</v>
      </c>
      <c r="H102" s="132">
        <v>0</v>
      </c>
      <c r="I102" s="132">
        <v>0</v>
      </c>
      <c r="J102" s="146">
        <f t="shared" si="286"/>
        <v>0</v>
      </c>
      <c r="K102" s="132">
        <v>0</v>
      </c>
      <c r="L102" s="132">
        <v>0</v>
      </c>
      <c r="M102" s="146">
        <f t="shared" si="287"/>
        <v>0</v>
      </c>
      <c r="N102" s="27"/>
      <c r="O102" s="63" t="s">
        <v>236</v>
      </c>
      <c r="P102" s="132">
        <v>0</v>
      </c>
      <c r="Q102" s="132">
        <v>0</v>
      </c>
      <c r="R102" s="146">
        <f t="shared" si="288"/>
        <v>0</v>
      </c>
      <c r="S102" s="132">
        <v>0</v>
      </c>
      <c r="T102" s="132">
        <v>0</v>
      </c>
      <c r="U102" s="146">
        <f t="shared" si="289"/>
        <v>0</v>
      </c>
      <c r="V102" s="132">
        <v>0</v>
      </c>
      <c r="W102" s="132">
        <v>0</v>
      </c>
      <c r="X102" s="146">
        <f t="shared" si="290"/>
        <v>0</v>
      </c>
      <c r="Y102" s="27"/>
      <c r="Z102" s="63" t="s">
        <v>236</v>
      </c>
      <c r="AA102" s="146">
        <f t="shared" si="291"/>
        <v>0</v>
      </c>
      <c r="AB102" s="146">
        <f t="shared" si="292"/>
        <v>0</v>
      </c>
      <c r="AC102" s="146">
        <f t="shared" si="293"/>
        <v>0</v>
      </c>
      <c r="AD102" s="27"/>
      <c r="AE102" s="63" t="s">
        <v>236</v>
      </c>
      <c r="AF102" s="132">
        <v>0</v>
      </c>
      <c r="AG102" s="132">
        <v>0</v>
      </c>
      <c r="AH102" s="146">
        <f t="shared" si="294"/>
        <v>0</v>
      </c>
      <c r="AI102" s="132">
        <v>0</v>
      </c>
      <c r="AJ102" s="132">
        <v>0</v>
      </c>
      <c r="AK102" s="146">
        <f t="shared" si="295"/>
        <v>0</v>
      </c>
      <c r="AL102" s="132">
        <v>0</v>
      </c>
      <c r="AM102" s="132">
        <v>0</v>
      </c>
      <c r="AN102" s="146">
        <f t="shared" si="296"/>
        <v>0</v>
      </c>
      <c r="AO102" s="27"/>
      <c r="AP102" s="63" t="s">
        <v>236</v>
      </c>
      <c r="AQ102" s="146">
        <f t="shared" ref="AQ102" si="315">AH102/AH$17</f>
        <v>0</v>
      </c>
      <c r="AR102" s="146">
        <f t="shared" ref="AR102" si="316">AK102/AK$17</f>
        <v>0</v>
      </c>
      <c r="AS102" s="146">
        <f t="shared" ref="AS102" si="317">AN102/AN$17</f>
        <v>0</v>
      </c>
      <c r="AT102" s="27"/>
    </row>
    <row r="103" spans="1:46" ht="11.5" x14ac:dyDescent="0.25">
      <c r="A103" s="141"/>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1"/>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1"/>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1"/>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1">
        <f>IF(OR(G107&lt;0,J107&lt;0,M107&lt;0,AA107&lt;0,AB107&lt;0,AC107&lt;0,AH107&lt;0,AK107&lt;0,AN107&lt;0),1,0)</f>
        <v>0</v>
      </c>
      <c r="C107" s="27"/>
      <c r="D107" s="13" t="s">
        <v>357</v>
      </c>
      <c r="E107" s="132">
        <v>0</v>
      </c>
      <c r="F107" s="132">
        <v>0</v>
      </c>
      <c r="G107" s="146">
        <f t="shared" ref="G107:G111" si="324">SUM(E107:F107)</f>
        <v>0</v>
      </c>
      <c r="H107" s="132">
        <v>0</v>
      </c>
      <c r="I107" s="132">
        <v>0</v>
      </c>
      <c r="J107" s="146">
        <f t="shared" ref="J107:J111" si="325">SUM(H107:I107)</f>
        <v>0</v>
      </c>
      <c r="K107" s="132">
        <v>0</v>
      </c>
      <c r="L107" s="132">
        <v>0</v>
      </c>
      <c r="M107" s="146">
        <f t="shared" ref="M107:M111" si="326">SUM(K107:L107)</f>
        <v>0</v>
      </c>
      <c r="N107" s="27"/>
      <c r="O107" s="13" t="s">
        <v>357</v>
      </c>
      <c r="P107" s="132">
        <v>0</v>
      </c>
      <c r="Q107" s="132">
        <v>0</v>
      </c>
      <c r="R107" s="146">
        <f t="shared" ref="R107:R111" si="327">SUM(P107:Q107)</f>
        <v>0</v>
      </c>
      <c r="S107" s="132">
        <v>0</v>
      </c>
      <c r="T107" s="132">
        <v>0</v>
      </c>
      <c r="U107" s="146">
        <f t="shared" ref="U107:U111" si="328">SUM(S107:T107)</f>
        <v>0</v>
      </c>
      <c r="V107" s="132">
        <v>0</v>
      </c>
      <c r="W107" s="132">
        <v>0</v>
      </c>
      <c r="X107" s="146">
        <f t="shared" ref="X107:X111" si="329">SUM(V107:W107)</f>
        <v>0</v>
      </c>
      <c r="Y107" s="27"/>
      <c r="Z107" s="13" t="s">
        <v>357</v>
      </c>
      <c r="AA107" s="146">
        <f t="shared" ref="AA107:AA108" si="330">R107/R$17</f>
        <v>0</v>
      </c>
      <c r="AB107" s="146">
        <f t="shared" ref="AB107:AB108" si="331">U107/U$17</f>
        <v>0</v>
      </c>
      <c r="AC107" s="146">
        <f t="shared" ref="AC107:AC108" si="332">X107/X$17</f>
        <v>0</v>
      </c>
      <c r="AD107" s="27"/>
      <c r="AE107" s="13" t="s">
        <v>357</v>
      </c>
      <c r="AF107" s="132">
        <v>0</v>
      </c>
      <c r="AG107" s="132">
        <v>0</v>
      </c>
      <c r="AH107" s="146">
        <f t="shared" ref="AH107:AH111" si="333">SUM(AF107:AG107)</f>
        <v>0</v>
      </c>
      <c r="AI107" s="132">
        <v>0</v>
      </c>
      <c r="AJ107" s="132">
        <v>0</v>
      </c>
      <c r="AK107" s="146">
        <f t="shared" ref="AK107:AK111" si="334">SUM(AI107:AJ107)</f>
        <v>0</v>
      </c>
      <c r="AL107" s="132">
        <v>0</v>
      </c>
      <c r="AM107" s="132">
        <v>0</v>
      </c>
      <c r="AN107" s="146">
        <f t="shared" ref="AN107:AN111" si="335">SUM(AL107:AM107)</f>
        <v>0</v>
      </c>
      <c r="AO107" s="27"/>
      <c r="AP107" s="13" t="s">
        <v>357</v>
      </c>
      <c r="AQ107" s="146">
        <f t="shared" ref="AQ107:AQ108" si="336">AH107/AH$17</f>
        <v>0</v>
      </c>
      <c r="AR107" s="146">
        <f t="shared" ref="AR107:AR108" si="337">AK107/AK$17</f>
        <v>0</v>
      </c>
      <c r="AS107" s="146">
        <f t="shared" ref="AS107:AS108" si="338">AN107/AN$17</f>
        <v>0</v>
      </c>
      <c r="AT107" s="27"/>
    </row>
    <row r="108" spans="1:46" ht="11.5" x14ac:dyDescent="0.25">
      <c r="B108" s="141">
        <f>IF(OR(G108&lt;0,J108&lt;0,M108&lt;0,AA108&lt;0,AB108&lt;0,AC108&lt;0,AH108&lt;0,AK108&lt;0,AN108&lt;0),1,0)</f>
        <v>0</v>
      </c>
      <c r="C108" s="27"/>
      <c r="D108" s="13" t="s">
        <v>358</v>
      </c>
      <c r="E108" s="132">
        <v>0</v>
      </c>
      <c r="F108" s="132">
        <v>0</v>
      </c>
      <c r="G108" s="146">
        <f t="shared" si="324"/>
        <v>0</v>
      </c>
      <c r="H108" s="132">
        <v>0</v>
      </c>
      <c r="I108" s="132">
        <v>0</v>
      </c>
      <c r="J108" s="146">
        <f t="shared" si="325"/>
        <v>0</v>
      </c>
      <c r="K108" s="132">
        <v>0</v>
      </c>
      <c r="L108" s="132">
        <v>0</v>
      </c>
      <c r="M108" s="146">
        <f t="shared" si="326"/>
        <v>0</v>
      </c>
      <c r="N108" s="27"/>
      <c r="O108" s="13" t="s">
        <v>358</v>
      </c>
      <c r="P108" s="132">
        <v>0</v>
      </c>
      <c r="Q108" s="132">
        <v>0</v>
      </c>
      <c r="R108" s="146">
        <f t="shared" si="327"/>
        <v>0</v>
      </c>
      <c r="S108" s="132">
        <v>0</v>
      </c>
      <c r="T108" s="132">
        <v>0</v>
      </c>
      <c r="U108" s="146">
        <f t="shared" si="328"/>
        <v>0</v>
      </c>
      <c r="V108" s="132">
        <v>0</v>
      </c>
      <c r="W108" s="132">
        <v>0</v>
      </c>
      <c r="X108" s="146">
        <f t="shared" si="329"/>
        <v>0</v>
      </c>
      <c r="Y108" s="27"/>
      <c r="Z108" s="13" t="s">
        <v>358</v>
      </c>
      <c r="AA108" s="146">
        <f t="shared" si="330"/>
        <v>0</v>
      </c>
      <c r="AB108" s="146">
        <f t="shared" si="331"/>
        <v>0</v>
      </c>
      <c r="AC108" s="146">
        <f t="shared" si="332"/>
        <v>0</v>
      </c>
      <c r="AD108" s="27"/>
      <c r="AE108" s="13" t="s">
        <v>358</v>
      </c>
      <c r="AF108" s="132">
        <v>0</v>
      </c>
      <c r="AG108" s="132">
        <v>0</v>
      </c>
      <c r="AH108" s="146">
        <f t="shared" si="333"/>
        <v>0</v>
      </c>
      <c r="AI108" s="132">
        <v>0</v>
      </c>
      <c r="AJ108" s="132">
        <v>0</v>
      </c>
      <c r="AK108" s="146">
        <f t="shared" si="334"/>
        <v>0</v>
      </c>
      <c r="AL108" s="132">
        <v>0</v>
      </c>
      <c r="AM108" s="132">
        <v>0</v>
      </c>
      <c r="AN108" s="146">
        <f t="shared" si="335"/>
        <v>0</v>
      </c>
      <c r="AO108" s="27"/>
      <c r="AP108" s="13" t="s">
        <v>358</v>
      </c>
      <c r="AQ108" s="146">
        <f t="shared" si="336"/>
        <v>0</v>
      </c>
      <c r="AR108" s="146">
        <f t="shared" si="337"/>
        <v>0</v>
      </c>
      <c r="AS108" s="146">
        <f t="shared" si="338"/>
        <v>0</v>
      </c>
      <c r="AT108" s="27"/>
    </row>
    <row r="109" spans="1:46" ht="11.5" x14ac:dyDescent="0.25">
      <c r="B109" s="141">
        <f>IF(OR(G109&lt;0,J109&lt;0,M109&lt;0,AA109&lt;0,AB109&lt;0,AC109&lt;0,AH109&lt;0,AK109&lt;0,AN109&lt;0),1,0)</f>
        <v>0</v>
      </c>
      <c r="C109" s="27"/>
      <c r="D109" s="13" t="s">
        <v>359</v>
      </c>
      <c r="E109" s="132">
        <v>0</v>
      </c>
      <c r="F109" s="132">
        <v>0</v>
      </c>
      <c r="G109" s="146">
        <f t="shared" si="324"/>
        <v>0</v>
      </c>
      <c r="H109" s="132">
        <v>0</v>
      </c>
      <c r="I109" s="132">
        <v>0</v>
      </c>
      <c r="J109" s="146">
        <f t="shared" si="325"/>
        <v>0</v>
      </c>
      <c r="K109" s="132">
        <v>0</v>
      </c>
      <c r="L109" s="132">
        <v>0</v>
      </c>
      <c r="M109" s="146">
        <f t="shared" si="326"/>
        <v>0</v>
      </c>
      <c r="N109" s="27"/>
      <c r="O109" s="13" t="s">
        <v>359</v>
      </c>
      <c r="P109" s="132">
        <v>0</v>
      </c>
      <c r="Q109" s="132">
        <v>0</v>
      </c>
      <c r="R109" s="146">
        <f t="shared" si="327"/>
        <v>0</v>
      </c>
      <c r="S109" s="132">
        <v>0</v>
      </c>
      <c r="T109" s="132">
        <v>0</v>
      </c>
      <c r="U109" s="146">
        <f t="shared" si="328"/>
        <v>0</v>
      </c>
      <c r="V109" s="132">
        <v>0</v>
      </c>
      <c r="W109" s="132">
        <v>0</v>
      </c>
      <c r="X109" s="146">
        <f t="shared" si="329"/>
        <v>0</v>
      </c>
      <c r="Y109" s="27"/>
      <c r="Z109" s="13" t="s">
        <v>359</v>
      </c>
      <c r="AA109" s="146">
        <f t="shared" ref="AA109:AA111" si="339">R109/R$17</f>
        <v>0</v>
      </c>
      <c r="AB109" s="146">
        <f t="shared" ref="AB109:AB111" si="340">U109/U$17</f>
        <v>0</v>
      </c>
      <c r="AC109" s="146">
        <f t="shared" ref="AC109:AC111" si="341">X109/X$17</f>
        <v>0</v>
      </c>
      <c r="AD109" s="27"/>
      <c r="AE109" s="13" t="s">
        <v>359</v>
      </c>
      <c r="AF109" s="132">
        <v>0</v>
      </c>
      <c r="AG109" s="132">
        <v>0</v>
      </c>
      <c r="AH109" s="146">
        <f t="shared" si="333"/>
        <v>0</v>
      </c>
      <c r="AI109" s="132">
        <v>0</v>
      </c>
      <c r="AJ109" s="132">
        <v>0</v>
      </c>
      <c r="AK109" s="146">
        <f t="shared" si="334"/>
        <v>0</v>
      </c>
      <c r="AL109" s="132">
        <v>0</v>
      </c>
      <c r="AM109" s="132">
        <v>0</v>
      </c>
      <c r="AN109" s="146">
        <f t="shared" si="335"/>
        <v>0</v>
      </c>
      <c r="AO109" s="27"/>
      <c r="AP109" s="13" t="s">
        <v>359</v>
      </c>
      <c r="AQ109" s="146">
        <f t="shared" ref="AQ109:AQ111" si="342">AH109/AH$17</f>
        <v>0</v>
      </c>
      <c r="AR109" s="146">
        <f t="shared" ref="AR109:AR111" si="343">AK109/AK$17</f>
        <v>0</v>
      </c>
      <c r="AS109" s="146">
        <f t="shared" ref="AS109:AS111" si="344">AN109/AN$17</f>
        <v>0</v>
      </c>
      <c r="AT109" s="27"/>
    </row>
    <row r="110" spans="1:46" ht="11.5" x14ac:dyDescent="0.25">
      <c r="B110" s="141">
        <f>IF(OR(G110&lt;0,J110&lt;0,M110&lt;0,AA110&lt;0,AB110&lt;0,AC110&lt;0,AH110&lt;0,AK110&lt;0,AN110&lt;0),1,0)</f>
        <v>0</v>
      </c>
      <c r="C110" s="27"/>
      <c r="D110" s="13" t="s">
        <v>360</v>
      </c>
      <c r="E110" s="132">
        <v>0</v>
      </c>
      <c r="F110" s="132">
        <v>0</v>
      </c>
      <c r="G110" s="146">
        <f t="shared" si="324"/>
        <v>0</v>
      </c>
      <c r="H110" s="132">
        <v>0</v>
      </c>
      <c r="I110" s="132">
        <v>0</v>
      </c>
      <c r="J110" s="146">
        <f t="shared" si="325"/>
        <v>0</v>
      </c>
      <c r="K110" s="132">
        <v>0</v>
      </c>
      <c r="L110" s="132">
        <v>0</v>
      </c>
      <c r="M110" s="146">
        <f t="shared" si="326"/>
        <v>0</v>
      </c>
      <c r="N110" s="27"/>
      <c r="O110" s="13" t="s">
        <v>360</v>
      </c>
      <c r="P110" s="132">
        <v>0</v>
      </c>
      <c r="Q110" s="132">
        <v>0</v>
      </c>
      <c r="R110" s="146">
        <f t="shared" si="327"/>
        <v>0</v>
      </c>
      <c r="S110" s="132">
        <v>0</v>
      </c>
      <c r="T110" s="132">
        <v>0</v>
      </c>
      <c r="U110" s="146">
        <f t="shared" si="328"/>
        <v>0</v>
      </c>
      <c r="V110" s="132">
        <v>0</v>
      </c>
      <c r="W110" s="132">
        <v>0</v>
      </c>
      <c r="X110" s="146">
        <f t="shared" si="329"/>
        <v>0</v>
      </c>
      <c r="Y110" s="27"/>
      <c r="Z110" s="13" t="s">
        <v>360</v>
      </c>
      <c r="AA110" s="146">
        <f t="shared" si="339"/>
        <v>0</v>
      </c>
      <c r="AB110" s="146">
        <f t="shared" si="340"/>
        <v>0</v>
      </c>
      <c r="AC110" s="146">
        <f t="shared" si="341"/>
        <v>0</v>
      </c>
      <c r="AD110" s="27"/>
      <c r="AE110" s="13" t="s">
        <v>360</v>
      </c>
      <c r="AF110" s="132">
        <v>0</v>
      </c>
      <c r="AG110" s="132">
        <v>0</v>
      </c>
      <c r="AH110" s="146">
        <f t="shared" si="333"/>
        <v>0</v>
      </c>
      <c r="AI110" s="132">
        <v>0</v>
      </c>
      <c r="AJ110" s="132">
        <v>0</v>
      </c>
      <c r="AK110" s="146">
        <f t="shared" si="334"/>
        <v>0</v>
      </c>
      <c r="AL110" s="132">
        <v>0</v>
      </c>
      <c r="AM110" s="132">
        <v>0</v>
      </c>
      <c r="AN110" s="146">
        <f t="shared" si="335"/>
        <v>0</v>
      </c>
      <c r="AO110" s="27"/>
      <c r="AP110" s="13" t="s">
        <v>360</v>
      </c>
      <c r="AQ110" s="146">
        <f t="shared" si="342"/>
        <v>0</v>
      </c>
      <c r="AR110" s="146">
        <f t="shared" si="343"/>
        <v>0</v>
      </c>
      <c r="AS110" s="146">
        <f t="shared" si="344"/>
        <v>0</v>
      </c>
      <c r="AT110" s="27"/>
    </row>
    <row r="111" spans="1:46" ht="11.5" x14ac:dyDescent="0.25">
      <c r="B111" s="141">
        <f>IF(OR(G111&lt;0,J111&lt;0,M111&lt;0,AA111&lt;0,AB111&lt;0,AC111&lt;0,AH111&lt;0,AK111&lt;0,AN111&lt;0),1,0)</f>
        <v>0</v>
      </c>
      <c r="C111" s="27"/>
      <c r="D111" s="13" t="s">
        <v>361</v>
      </c>
      <c r="E111" s="132">
        <v>0</v>
      </c>
      <c r="F111" s="132">
        <v>0</v>
      </c>
      <c r="G111" s="146">
        <f t="shared" si="324"/>
        <v>0</v>
      </c>
      <c r="H111" s="132">
        <v>0</v>
      </c>
      <c r="I111" s="132">
        <v>0</v>
      </c>
      <c r="J111" s="146">
        <f t="shared" si="325"/>
        <v>0</v>
      </c>
      <c r="K111" s="132">
        <v>0</v>
      </c>
      <c r="L111" s="132">
        <v>0</v>
      </c>
      <c r="M111" s="146">
        <f t="shared" si="326"/>
        <v>0</v>
      </c>
      <c r="N111" s="27"/>
      <c r="O111" s="13" t="s">
        <v>361</v>
      </c>
      <c r="P111" s="132">
        <v>0</v>
      </c>
      <c r="Q111" s="132">
        <v>0</v>
      </c>
      <c r="R111" s="146">
        <f t="shared" si="327"/>
        <v>0</v>
      </c>
      <c r="S111" s="132">
        <v>0</v>
      </c>
      <c r="T111" s="132">
        <v>0</v>
      </c>
      <c r="U111" s="146">
        <f t="shared" si="328"/>
        <v>0</v>
      </c>
      <c r="V111" s="132">
        <v>0</v>
      </c>
      <c r="W111" s="132">
        <v>0</v>
      </c>
      <c r="X111" s="146">
        <f t="shared" si="329"/>
        <v>0</v>
      </c>
      <c r="Y111" s="27"/>
      <c r="Z111" s="13" t="s">
        <v>361</v>
      </c>
      <c r="AA111" s="146">
        <f t="shared" si="339"/>
        <v>0</v>
      </c>
      <c r="AB111" s="146">
        <f t="shared" si="340"/>
        <v>0</v>
      </c>
      <c r="AC111" s="146">
        <f t="shared" si="341"/>
        <v>0</v>
      </c>
      <c r="AD111" s="27"/>
      <c r="AE111" s="13" t="s">
        <v>361</v>
      </c>
      <c r="AF111" s="132">
        <v>0</v>
      </c>
      <c r="AG111" s="132">
        <v>0</v>
      </c>
      <c r="AH111" s="146">
        <f t="shared" si="333"/>
        <v>0</v>
      </c>
      <c r="AI111" s="132">
        <v>0</v>
      </c>
      <c r="AJ111" s="132">
        <v>0</v>
      </c>
      <c r="AK111" s="146">
        <f t="shared" si="334"/>
        <v>0</v>
      </c>
      <c r="AL111" s="132">
        <v>0</v>
      </c>
      <c r="AM111" s="132">
        <v>0</v>
      </c>
      <c r="AN111" s="146">
        <f t="shared" si="335"/>
        <v>0</v>
      </c>
      <c r="AO111" s="27"/>
      <c r="AP111" s="13" t="s">
        <v>361</v>
      </c>
      <c r="AQ111" s="146">
        <f t="shared" si="342"/>
        <v>0</v>
      </c>
      <c r="AR111" s="146">
        <f t="shared" si="343"/>
        <v>0</v>
      </c>
      <c r="AS111" s="146">
        <f t="shared" si="344"/>
        <v>0</v>
      </c>
      <c r="AT111" s="27"/>
    </row>
    <row r="112" spans="1:46" ht="11.5" x14ac:dyDescent="0.25">
      <c r="A112" s="141"/>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1"/>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1"/>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1"/>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1">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6">
        <f t="shared" ref="AA116" si="354">R116/R$17</f>
        <v>0</v>
      </c>
      <c r="AB116" s="146">
        <f t="shared" ref="AB116" si="355">U116/U$17</f>
        <v>0</v>
      </c>
      <c r="AC116" s="146">
        <f t="shared" ref="AC116" si="356">X116/X$17</f>
        <v>0</v>
      </c>
      <c r="AD116" s="44"/>
      <c r="AE116" s="37" t="s">
        <v>241</v>
      </c>
      <c r="AF116" s="73"/>
      <c r="AG116" s="73"/>
      <c r="AH116" s="132">
        <v>0</v>
      </c>
      <c r="AI116" s="73"/>
      <c r="AJ116" s="73"/>
      <c r="AK116" s="132">
        <v>0</v>
      </c>
      <c r="AL116" s="73"/>
      <c r="AM116" s="73"/>
      <c r="AN116" s="132">
        <v>0</v>
      </c>
      <c r="AO116" s="44"/>
      <c r="AP116" s="37" t="s">
        <v>240</v>
      </c>
      <c r="AQ116" s="146">
        <f t="shared" ref="AQ116" si="357">AH116/AH$17</f>
        <v>0</v>
      </c>
      <c r="AR116" s="146">
        <f t="shared" ref="AR116" si="358">AK116/AK$17</f>
        <v>0</v>
      </c>
      <c r="AS116" s="146">
        <f t="shared" ref="AS116" si="359">AN116/AN$17</f>
        <v>0</v>
      </c>
      <c r="AT116" s="44"/>
    </row>
    <row r="117" spans="1:46" ht="12" x14ac:dyDescent="0.3">
      <c r="A117" s="141"/>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4" t="str">
        <f>R117</f>
        <v>No</v>
      </c>
      <c r="AB117" s="144" t="str">
        <f>U117</f>
        <v>No</v>
      </c>
      <c r="AC117" s="144" t="str">
        <f>X117</f>
        <v>No</v>
      </c>
      <c r="AD117" s="78"/>
      <c r="AE117" s="37" t="s">
        <v>181</v>
      </c>
      <c r="AF117" s="73"/>
      <c r="AG117" s="73"/>
      <c r="AH117" s="94" t="s">
        <v>141</v>
      </c>
      <c r="AI117" s="73"/>
      <c r="AJ117" s="73"/>
      <c r="AK117" s="94" t="s">
        <v>141</v>
      </c>
      <c r="AL117" s="73"/>
      <c r="AM117" s="73"/>
      <c r="AN117" s="94" t="s">
        <v>141</v>
      </c>
      <c r="AO117" s="78"/>
      <c r="AP117" s="37" t="s">
        <v>181</v>
      </c>
      <c r="AQ117" s="144" t="str">
        <f>AH117</f>
        <v>No</v>
      </c>
      <c r="AR117" s="144" t="str">
        <f>AK117</f>
        <v>No</v>
      </c>
      <c r="AS117" s="144" t="str">
        <f>AN117</f>
        <v>No</v>
      </c>
      <c r="AT117" s="78"/>
    </row>
    <row r="118" spans="1:46" ht="11.5" x14ac:dyDescent="0.25">
      <c r="A118" s="141"/>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row>
    <row r="120" spans="1:46" ht="11.5" x14ac:dyDescent="0.25">
      <c r="B120" s="141">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1"/>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1"/>
      <c r="C122" s="27"/>
      <c r="D122" s="28" t="s">
        <v>243</v>
      </c>
      <c r="E122" s="68"/>
      <c r="F122" s="68"/>
      <c r="G122" s="145" t="str">
        <f>G21</f>
        <v>31/XX/20XX</v>
      </c>
      <c r="H122" s="68"/>
      <c r="I122" s="68"/>
      <c r="J122" s="145" t="str">
        <f>J21</f>
        <v>31/XX/20XX</v>
      </c>
      <c r="K122" s="68"/>
      <c r="L122" s="68"/>
      <c r="M122" s="145" t="str">
        <f>M21</f>
        <v>31/XX/20XX</v>
      </c>
      <c r="N122" s="27"/>
      <c r="O122" s="28" t="s">
        <v>244</v>
      </c>
      <c r="P122" s="68"/>
      <c r="Q122" s="68"/>
      <c r="R122" s="145" t="str">
        <f>R21</f>
        <v>31/XX/20XX</v>
      </c>
      <c r="S122" s="68"/>
      <c r="T122" s="68"/>
      <c r="U122" s="145" t="str">
        <f>U21</f>
        <v>31/XX/20XX</v>
      </c>
      <c r="V122" s="68"/>
      <c r="W122" s="68"/>
      <c r="X122" s="145" t="str">
        <f>X21</f>
        <v>31/XX/20XX</v>
      </c>
      <c r="Y122" s="27"/>
      <c r="Z122" s="28" t="s">
        <v>243</v>
      </c>
      <c r="AA122" s="145" t="str">
        <f>AA21</f>
        <v>31/XX/20XX</v>
      </c>
      <c r="AB122" s="145" t="str">
        <f>AB21</f>
        <v>31/XX/20XX</v>
      </c>
      <c r="AC122" s="145" t="str">
        <f>AC21</f>
        <v>31/XX/20XX</v>
      </c>
      <c r="AD122" s="27"/>
      <c r="AE122" s="28" t="s">
        <v>244</v>
      </c>
      <c r="AF122" s="68"/>
      <c r="AG122" s="68"/>
      <c r="AH122" s="145" t="str">
        <f>AH21</f>
        <v>31/XX/20XX</v>
      </c>
      <c r="AI122" s="68"/>
      <c r="AJ122" s="68"/>
      <c r="AK122" s="145" t="str">
        <f>AK21</f>
        <v>31/XX/20XX</v>
      </c>
      <c r="AL122" s="68"/>
      <c r="AM122" s="68"/>
      <c r="AN122" s="145" t="str">
        <f>AN21</f>
        <v>31/XX/20XX</v>
      </c>
      <c r="AO122" s="27"/>
      <c r="AP122" s="28" t="s">
        <v>243</v>
      </c>
      <c r="AQ122" s="145" t="str">
        <f>AQ21</f>
        <v>31/XX/20XX</v>
      </c>
      <c r="AR122" s="145" t="str">
        <f>AR21</f>
        <v>31/XX/20XX</v>
      </c>
      <c r="AS122" s="145" t="str">
        <f>AS21</f>
        <v>31/XX/20XX</v>
      </c>
      <c r="AT122" s="27"/>
    </row>
    <row r="123" spans="1:46" ht="11.5" x14ac:dyDescent="0.25">
      <c r="A123" s="141"/>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6">
        <f>R123/R$16</f>
        <v>0</v>
      </c>
      <c r="AB123" s="146">
        <f t="shared" ref="AB123:AB124" si="360">U123/U$16</f>
        <v>0</v>
      </c>
      <c r="AC123" s="146">
        <f t="shared" ref="AC123:AC124" si="361">X123/X$16</f>
        <v>0</v>
      </c>
      <c r="AD123" s="27"/>
      <c r="AE123" s="13" t="s">
        <v>248</v>
      </c>
      <c r="AF123" s="68"/>
      <c r="AG123" s="68"/>
      <c r="AH123" s="132">
        <v>0</v>
      </c>
      <c r="AI123" s="68"/>
      <c r="AJ123" s="68"/>
      <c r="AK123" s="132">
        <v>0</v>
      </c>
      <c r="AL123" s="68"/>
      <c r="AM123" s="68"/>
      <c r="AN123" s="132">
        <v>0</v>
      </c>
      <c r="AO123" s="27"/>
      <c r="AP123" s="13" t="s">
        <v>248</v>
      </c>
      <c r="AQ123" s="146">
        <f>AH123/AH$16</f>
        <v>0</v>
      </c>
      <c r="AR123" s="146">
        <f t="shared" ref="AR123:AR124" si="362">AK123/AK$16</f>
        <v>0</v>
      </c>
      <c r="AS123" s="146">
        <f t="shared" ref="AS123:AS124" si="363">AN123/AN$16</f>
        <v>0</v>
      </c>
      <c r="AT123" s="27"/>
    </row>
    <row r="124" spans="1:46" ht="11.5" x14ac:dyDescent="0.25">
      <c r="A124" s="141">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6">
        <f t="shared" ref="AA124" si="364">R124/R$16</f>
        <v>0</v>
      </c>
      <c r="AB124" s="146">
        <f t="shared" si="360"/>
        <v>0</v>
      </c>
      <c r="AC124" s="146">
        <f t="shared" si="361"/>
        <v>0</v>
      </c>
      <c r="AD124" s="27"/>
      <c r="AE124" s="63" t="s">
        <v>188</v>
      </c>
      <c r="AF124" s="68"/>
      <c r="AG124" s="68"/>
      <c r="AH124" s="132">
        <v>0</v>
      </c>
      <c r="AI124" s="68"/>
      <c r="AJ124" s="68"/>
      <c r="AK124" s="132">
        <v>0</v>
      </c>
      <c r="AL124" s="68"/>
      <c r="AM124" s="68"/>
      <c r="AN124" s="132">
        <v>0</v>
      </c>
      <c r="AO124" s="27"/>
      <c r="AP124" s="63" t="s">
        <v>188</v>
      </c>
      <c r="AQ124" s="146">
        <f t="shared" ref="AQ124" si="365">AH124/AH$16</f>
        <v>0</v>
      </c>
      <c r="AR124" s="146">
        <f t="shared" si="362"/>
        <v>0</v>
      </c>
      <c r="AS124" s="146">
        <f t="shared" si="363"/>
        <v>0</v>
      </c>
      <c r="AT124" s="27"/>
    </row>
    <row r="125" spans="1:46" ht="11.5" x14ac:dyDescent="0.25">
      <c r="A125" s="141"/>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1"/>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1"/>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6">
        <f t="shared" ref="AA127" si="366">R127/R$17</f>
        <v>0</v>
      </c>
      <c r="AB127" s="146">
        <f t="shared" ref="AB127" si="367">U127/U$17</f>
        <v>0</v>
      </c>
      <c r="AC127" s="146">
        <f t="shared" ref="AC127" si="368">X127/X$17</f>
        <v>0</v>
      </c>
      <c r="AD127" s="27"/>
      <c r="AE127" s="13" t="s">
        <v>183</v>
      </c>
      <c r="AF127" s="68"/>
      <c r="AG127" s="68"/>
      <c r="AH127" s="132">
        <v>0</v>
      </c>
      <c r="AI127" s="68"/>
      <c r="AJ127" s="68"/>
      <c r="AK127" s="132">
        <v>0</v>
      </c>
      <c r="AL127" s="68"/>
      <c r="AM127" s="68"/>
      <c r="AN127" s="132">
        <v>0</v>
      </c>
      <c r="AO127" s="27"/>
      <c r="AP127" s="13" t="s">
        <v>183</v>
      </c>
      <c r="AQ127" s="146">
        <f t="shared" ref="AQ127" si="369">AH127/AH$17</f>
        <v>0</v>
      </c>
      <c r="AR127" s="146">
        <f t="shared" ref="AR127" si="370">AK127/AK$17</f>
        <v>0</v>
      </c>
      <c r="AS127" s="146">
        <f t="shared" ref="AS127" si="371">AN127/AN$17</f>
        <v>0</v>
      </c>
      <c r="AT127" s="27"/>
    </row>
    <row r="128" spans="1:46" ht="11.5" x14ac:dyDescent="0.25">
      <c r="A128" s="141"/>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1"/>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1"/>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1"/>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1"/>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1"/>
      <c r="C133" s="27"/>
      <c r="D133" s="143" t="s">
        <v>63</v>
      </c>
      <c r="E133" s="27"/>
      <c r="F133" s="27"/>
      <c r="G133" s="27"/>
      <c r="H133" s="45"/>
      <c r="I133" s="45"/>
      <c r="J133" s="27"/>
      <c r="K133" s="45"/>
      <c r="L133" s="45"/>
      <c r="M133" s="27"/>
      <c r="N133" s="27"/>
      <c r="O133" s="25"/>
      <c r="P133" s="27"/>
      <c r="Q133" s="27"/>
      <c r="R133" s="27"/>
      <c r="S133" s="45"/>
      <c r="T133" s="45"/>
      <c r="U133" s="27"/>
      <c r="V133" s="45"/>
      <c r="W133" s="45"/>
      <c r="X133" s="27"/>
      <c r="Y133" s="27"/>
      <c r="Z133" s="143" t="s">
        <v>63</v>
      </c>
      <c r="AA133" s="27"/>
      <c r="AB133" s="27"/>
      <c r="AC133" s="27"/>
      <c r="AD133" s="27"/>
      <c r="AE133" s="27"/>
      <c r="AF133" s="27"/>
      <c r="AG133" s="27"/>
      <c r="AH133" s="27"/>
      <c r="AI133" s="27"/>
      <c r="AJ133" s="27"/>
      <c r="AK133" s="27"/>
      <c r="AL133" s="27"/>
      <c r="AM133" s="27"/>
      <c r="AN133" s="27"/>
      <c r="AO133" s="27"/>
      <c r="AP133" s="143" t="s">
        <v>63</v>
      </c>
      <c r="AQ133" s="27"/>
      <c r="AR133" s="27"/>
      <c r="AS133" s="27"/>
      <c r="AT133" s="27"/>
    </row>
    <row r="134" spans="1:46" ht="11.5" x14ac:dyDescent="0.25">
      <c r="A134" s="141"/>
      <c r="C134" s="27"/>
      <c r="D134" s="91" t="s">
        <v>163</v>
      </c>
      <c r="E134" s="27"/>
      <c r="F134" s="27"/>
      <c r="G134" s="147" t="e">
        <f>G32/G130</f>
        <v>#DIV/0!</v>
      </c>
      <c r="H134" s="45"/>
      <c r="I134" s="45"/>
      <c r="J134" s="147" t="e">
        <f>J32/J130</f>
        <v>#DIV/0!</v>
      </c>
      <c r="K134" s="45"/>
      <c r="L134" s="45"/>
      <c r="M134" s="147" t="e">
        <f>M32/M130</f>
        <v>#DIV/0!</v>
      </c>
      <c r="N134" s="27"/>
      <c r="O134" s="42"/>
      <c r="P134" s="79"/>
      <c r="Q134" s="79"/>
      <c r="R134" s="153"/>
      <c r="S134" s="154"/>
      <c r="T134" s="154"/>
      <c r="U134" s="153"/>
      <c r="V134" s="154"/>
      <c r="W134" s="154"/>
      <c r="X134" s="153"/>
      <c r="Y134" s="27"/>
      <c r="Z134" s="91" t="s">
        <v>163</v>
      </c>
      <c r="AA134" s="147" t="e">
        <f t="shared" ref="AA134:AC134" si="377">AA32/AA130</f>
        <v>#DIV/0!</v>
      </c>
      <c r="AB134" s="147" t="e">
        <f t="shared" si="377"/>
        <v>#DIV/0!</v>
      </c>
      <c r="AC134" s="147" t="e">
        <f t="shared" si="377"/>
        <v>#DIV/0!</v>
      </c>
      <c r="AD134" s="27"/>
      <c r="AE134" s="27"/>
      <c r="AF134" s="27"/>
      <c r="AG134" s="27"/>
      <c r="AH134" s="27"/>
      <c r="AI134" s="27"/>
      <c r="AJ134" s="27"/>
      <c r="AK134" s="27"/>
      <c r="AL134" s="27"/>
      <c r="AM134" s="27"/>
      <c r="AN134" s="27"/>
      <c r="AO134" s="27"/>
      <c r="AP134" s="91" t="s">
        <v>163</v>
      </c>
      <c r="AQ134" s="147" t="e">
        <f t="shared" ref="AQ134:AS134" si="378">AQ32/AQ130</f>
        <v>#DIV/0!</v>
      </c>
      <c r="AR134" s="147" t="e">
        <f t="shared" si="378"/>
        <v>#DIV/0!</v>
      </c>
      <c r="AS134" s="147" t="e">
        <f t="shared" si="378"/>
        <v>#DIV/0!</v>
      </c>
      <c r="AT134" s="27"/>
    </row>
    <row r="135" spans="1:46" ht="11.5" x14ac:dyDescent="0.25">
      <c r="A135" s="141"/>
      <c r="C135" s="27"/>
      <c r="D135" s="91" t="s">
        <v>67</v>
      </c>
      <c r="E135" s="27"/>
      <c r="F135" s="27"/>
      <c r="G135" s="148">
        <f>IF(G32=0,0,G39/G32)</f>
        <v>0</v>
      </c>
      <c r="H135" s="45"/>
      <c r="I135" s="45"/>
      <c r="J135" s="148">
        <f>IF(J32=0,0,J39/J32)</f>
        <v>0</v>
      </c>
      <c r="K135" s="45"/>
      <c r="L135" s="45"/>
      <c r="M135" s="148">
        <f>IF(M32=0,0,M39/M32)</f>
        <v>0</v>
      </c>
      <c r="N135" s="27"/>
      <c r="O135" s="42"/>
      <c r="P135" s="79"/>
      <c r="Q135" s="79"/>
      <c r="R135" s="155"/>
      <c r="S135" s="154"/>
      <c r="T135" s="154"/>
      <c r="U135" s="155"/>
      <c r="V135" s="154"/>
      <c r="W135" s="154"/>
      <c r="X135" s="155"/>
      <c r="Y135" s="27"/>
      <c r="Z135" s="91" t="s">
        <v>67</v>
      </c>
      <c r="AA135" s="148">
        <f t="shared" ref="AA135:AC135" si="379">IF(AA32=0,0,AA39/AA32)</f>
        <v>0</v>
      </c>
      <c r="AB135" s="148">
        <f t="shared" si="379"/>
        <v>0</v>
      </c>
      <c r="AC135" s="148">
        <f t="shared" si="379"/>
        <v>0</v>
      </c>
      <c r="AD135" s="27"/>
      <c r="AE135" s="27"/>
      <c r="AF135" s="27"/>
      <c r="AG135" s="27"/>
      <c r="AH135" s="27"/>
      <c r="AI135" s="27"/>
      <c r="AJ135" s="27"/>
      <c r="AK135" s="27"/>
      <c r="AL135" s="27"/>
      <c r="AM135" s="27"/>
      <c r="AN135" s="27"/>
      <c r="AO135" s="27"/>
      <c r="AP135" s="91" t="s">
        <v>67</v>
      </c>
      <c r="AQ135" s="148">
        <f t="shared" ref="AQ135:AS135" si="380">IF(AQ32=0,0,AQ39/AQ32)</f>
        <v>0</v>
      </c>
      <c r="AR135" s="148">
        <f t="shared" si="380"/>
        <v>0</v>
      </c>
      <c r="AS135" s="148">
        <f t="shared" si="380"/>
        <v>0</v>
      </c>
      <c r="AT135" s="27"/>
    </row>
    <row r="136" spans="1:46" ht="11.5" x14ac:dyDescent="0.25">
      <c r="A136" s="141"/>
      <c r="C136" s="27"/>
      <c r="D136" s="91" t="s">
        <v>249</v>
      </c>
      <c r="E136" s="27"/>
      <c r="F136" s="27"/>
      <c r="G136" s="148" t="str">
        <f>IF(G125=0,"N/A",  IF(  OR(  G125  &lt;  0,  (G78+G79+G85+G87+G94+G95+G100+G102-G74)  &lt;=  0  ),  0,  G125/(G78+G79+G85+G87+G94+G95+G100+G102-G74)  )  )</f>
        <v>N/A</v>
      </c>
      <c r="H136" s="45"/>
      <c r="I136" s="45"/>
      <c r="J136" s="148" t="str">
        <f>IF(J125=0,"N/A",  IF(  OR(  J125  &lt;  0,  (J78+J79+J85+J87+J94+J95+J100+J102-J74)  &lt;=  0  ),  0,  J125/(J78+J79+J85+J87+J94+J95+J100+J102-J74)  )  )</f>
        <v>N/A</v>
      </c>
      <c r="K136" s="45"/>
      <c r="L136" s="45"/>
      <c r="M136" s="148" t="str">
        <f>IF(M125=0,"N/A",  IF(  OR(  M125  &lt;  0,  (M78+M79+M85+M87+M94+M95+M100+M102-M74)  &lt;=  0  ),  0,  M125/(M78+M79+M85+M87+M94+M95+M100+M102-M74)  )  )</f>
        <v>N/A</v>
      </c>
      <c r="N136" s="27"/>
      <c r="O136" s="42"/>
      <c r="P136" s="79"/>
      <c r="Q136" s="79"/>
      <c r="R136" s="156"/>
      <c r="S136" s="154"/>
      <c r="T136" s="154"/>
      <c r="U136" s="156"/>
      <c r="V136" s="154"/>
      <c r="W136" s="154"/>
      <c r="X136" s="156"/>
      <c r="Y136" s="27"/>
      <c r="Z136" s="91" t="s">
        <v>249</v>
      </c>
      <c r="AA136" s="148" t="str">
        <f t="shared" ref="AA136:AC136" si="381">IF(AA125=0,"N/A",  IF(  OR(  AA125  &lt;  0,  (AA78+AA79+AA85+AA87+AA94+AA95+AA100+AA102-AA74)  &lt;=  0  ),  0,  AA125/(AA78+AA79+AA85+AA87+AA94+AA95+AA100+AA102-AA74)  )  )</f>
        <v>N/A</v>
      </c>
      <c r="AB136" s="148" t="str">
        <f t="shared" si="381"/>
        <v>N/A</v>
      </c>
      <c r="AC136" s="148" t="str">
        <f t="shared" si="381"/>
        <v>N/A</v>
      </c>
      <c r="AD136" s="27"/>
      <c r="AE136" s="27"/>
      <c r="AF136" s="27"/>
      <c r="AG136" s="27"/>
      <c r="AH136" s="27"/>
      <c r="AI136" s="27"/>
      <c r="AJ136" s="27"/>
      <c r="AK136" s="27"/>
      <c r="AL136" s="27"/>
      <c r="AM136" s="27"/>
      <c r="AN136" s="27"/>
      <c r="AO136" s="27"/>
      <c r="AP136" s="91" t="s">
        <v>249</v>
      </c>
      <c r="AQ136" s="148" t="str">
        <f t="shared" ref="AQ136:AS136" si="382">IF(AQ125=0,"N/A",  IF(  OR(  AQ125  &lt;  0,  (AQ78+AQ79+AQ85+AQ87+AQ94+AQ95+AQ100+AQ102-AQ74)  &lt;=  0  ),  0,  AQ125/(AQ78+AQ79+AQ85+AQ87+AQ94+AQ95+AQ100+AQ102-AQ74)  )  )</f>
        <v>N/A</v>
      </c>
      <c r="AR136" s="148" t="str">
        <f t="shared" si="382"/>
        <v>N/A</v>
      </c>
      <c r="AS136" s="148" t="str">
        <f t="shared" si="382"/>
        <v>N/A</v>
      </c>
      <c r="AT136" s="27"/>
    </row>
    <row r="137" spans="1:46" ht="11.5" x14ac:dyDescent="0.25">
      <c r="A137" s="141"/>
      <c r="C137" s="27"/>
      <c r="D137" s="91" t="s">
        <v>76</v>
      </c>
      <c r="E137" s="27"/>
      <c r="F137" s="27"/>
      <c r="G137" s="147" t="e">
        <f>IF(   (G78+G79+G85+G87+G94+G95+G100+G102-G74)/(G$39-G$55)   &lt;=  0,  0,  (G78+G79+G85+G87+G94+G95+G100+G102-G74)/(G$39-G$55)  )</f>
        <v>#DIV/0!</v>
      </c>
      <c r="H137" s="45"/>
      <c r="I137" s="45"/>
      <c r="J137" s="147" t="e">
        <f>IF(   (J78+J79+J85+J87+J94+J95+J100+J102-J74)/(J$39-J$55)   &lt;=  0,  0,  (J78+J79+J85+J87+J94+J95+J100+J102-J74)/(J$39-J$55)  )</f>
        <v>#DIV/0!</v>
      </c>
      <c r="K137" s="45"/>
      <c r="L137" s="45"/>
      <c r="M137" s="147" t="e">
        <f>IF(   (M78+M79+M85+M87+M94+M95+M100+M102-M74)/(M$39-M$55)   &lt;=  0,  0,  (M78+M79+M85+M87+M94+M95+M100+M102-M74)/(M$39-M$55)  )</f>
        <v>#DIV/0!</v>
      </c>
      <c r="N137" s="27"/>
      <c r="O137" s="42"/>
      <c r="P137" s="79"/>
      <c r="Q137" s="79"/>
      <c r="R137" s="157"/>
      <c r="S137" s="154"/>
      <c r="T137" s="154"/>
      <c r="U137" s="157"/>
      <c r="V137" s="154"/>
      <c r="W137" s="154"/>
      <c r="X137" s="157"/>
      <c r="Y137" s="27"/>
      <c r="Z137" s="91" t="s">
        <v>76</v>
      </c>
      <c r="AA137" s="147" t="e">
        <f t="shared" ref="AA137:AC137" si="383">IF(   (AA78+AA79+AA85+AA87+AA94+AA95+AA100+AA102-AA74)/(AA$39-AA$55)   &lt;=  0,  0,  (AA78+AA79+AA85+AA87+AA94+AA95+AA100+AA102-AA74)/(AA$39-AA$55)  )</f>
        <v>#DIV/0!</v>
      </c>
      <c r="AB137" s="147" t="e">
        <f t="shared" si="383"/>
        <v>#DIV/0!</v>
      </c>
      <c r="AC137" s="147" t="e">
        <f t="shared" si="383"/>
        <v>#DIV/0!</v>
      </c>
      <c r="AD137" s="27"/>
      <c r="AE137" s="27"/>
      <c r="AF137" s="27"/>
      <c r="AG137" s="27"/>
      <c r="AH137" s="27"/>
      <c r="AI137" s="27"/>
      <c r="AJ137" s="27"/>
      <c r="AK137" s="27"/>
      <c r="AL137" s="27"/>
      <c r="AM137" s="27"/>
      <c r="AN137" s="27"/>
      <c r="AO137" s="27"/>
      <c r="AP137" s="91" t="s">
        <v>76</v>
      </c>
      <c r="AQ137" s="147" t="e">
        <f t="shared" ref="AQ137:AS137" si="384">IF(   (AQ78+AQ79+AQ85+AQ87+AQ94+AQ95+AQ100+AQ102-AQ74)/(AQ$39-AQ$55)   &lt;=  0,  0,  (AQ78+AQ79+AQ85+AQ87+AQ94+AQ95+AQ100+AQ102-AQ74)/(AQ$39-AQ$55)  )</f>
        <v>#DIV/0!</v>
      </c>
      <c r="AR137" s="147" t="e">
        <f t="shared" si="384"/>
        <v>#DIV/0!</v>
      </c>
      <c r="AS137" s="147" t="e">
        <f t="shared" si="384"/>
        <v>#DIV/0!</v>
      </c>
      <c r="AT137" s="27"/>
    </row>
    <row r="138" spans="1:46" ht="11.5" x14ac:dyDescent="0.25">
      <c r="A138" s="141"/>
      <c r="C138" s="27"/>
      <c r="D138" s="91" t="s">
        <v>80</v>
      </c>
      <c r="E138" s="27"/>
      <c r="F138" s="27"/>
      <c r="G138" s="147" t="e">
        <f>IF(   (G78+G79+G85+G87+G94+G95+G100+G102-G74-(G61-G96))/(G39-G55)   &lt;=  0,  0,  (G78+G79+G85+G87+G94+G95+G100+G102-G74-(G61-G96))/(G39-G55)  )</f>
        <v>#DIV/0!</v>
      </c>
      <c r="H138" s="45"/>
      <c r="I138" s="45"/>
      <c r="J138" s="147" t="e">
        <f>IF(   (J78+J79+J85+J87+J94+J95+J100+J102-J74-(J61-J96))/(J39-J55)   &lt;=  0,  0,  (J78+J79+J85+J87+J94+J95+J100+J102-J74-(J61-J96))/(J39-J55)  )</f>
        <v>#DIV/0!</v>
      </c>
      <c r="K138" s="45"/>
      <c r="L138" s="45"/>
      <c r="M138" s="147" t="e">
        <f>IF(   (M78+M79+M85+M87+M94+M95+M100+M102-M74-(M61-M96))/(M39-M55)   &lt;=  0,  0,  (M78+M79+M85+M87+M94+M95+M100+M102-M74-(M61-M96))/(M39-M55)  )</f>
        <v>#DIV/0!</v>
      </c>
      <c r="N138" s="27"/>
      <c r="O138" s="42"/>
      <c r="P138" s="79"/>
      <c r="Q138" s="79"/>
      <c r="R138" s="157"/>
      <c r="S138" s="154"/>
      <c r="T138" s="154"/>
      <c r="U138" s="157"/>
      <c r="V138" s="154"/>
      <c r="W138" s="154"/>
      <c r="X138" s="157"/>
      <c r="Y138" s="27"/>
      <c r="Z138" s="91" t="s">
        <v>80</v>
      </c>
      <c r="AA138" s="147" t="e">
        <f t="shared" ref="AA138:AC138" si="385">IF(   (AA78+AA79+AA85+AA87+AA94+AA95+AA100+AA102-AA74-(AA61-AA96))/(AA39-AA55)   &lt;=  0,  0,  (AA78+AA79+AA85+AA87+AA94+AA95+AA100+AA102-AA74-(AA61-AA96))/(AA39-AA55)  )</f>
        <v>#DIV/0!</v>
      </c>
      <c r="AB138" s="147" t="e">
        <f t="shared" si="385"/>
        <v>#DIV/0!</v>
      </c>
      <c r="AC138" s="147" t="e">
        <f t="shared" si="385"/>
        <v>#DIV/0!</v>
      </c>
      <c r="AD138" s="27"/>
      <c r="AE138" s="27"/>
      <c r="AF138" s="27"/>
      <c r="AG138" s="27"/>
      <c r="AH138" s="27"/>
      <c r="AI138" s="27"/>
      <c r="AJ138" s="27"/>
      <c r="AK138" s="27"/>
      <c r="AL138" s="27"/>
      <c r="AM138" s="27"/>
      <c r="AN138" s="27"/>
      <c r="AO138" s="27"/>
      <c r="AP138" s="91" t="s">
        <v>80</v>
      </c>
      <c r="AQ138" s="147" t="e">
        <f t="shared" ref="AQ138:AR138" si="386">IF(   (AQ78+AQ79+AQ85+AQ87+AQ94+AQ95+AQ100+AQ102-AQ74-(AQ61-AQ96))/(AQ39-AQ55)   &lt;=  0,  0,  (AQ78+AQ79+AQ85+AQ87+AQ94+AQ95+AQ100+AQ102-AQ74-(AQ61-AQ96))/(AQ39-AQ55)  )</f>
        <v>#DIV/0!</v>
      </c>
      <c r="AR138" s="147" t="e">
        <f t="shared" si="386"/>
        <v>#DIV/0!</v>
      </c>
      <c r="AS138" s="147" t="e">
        <f>IF(   (AS78+AS79+AS85+AS87+AS94+AS95+AS100+AS102-AS74-(AS61-AS96))/(AS39-AS55)   &lt;=  0,  0,  (AS78+AS79+AS85+AS87+AS94+AS95+AS100+AS102-AS74-(AS61-AS96))/(AS39-AS55)  )</f>
        <v>#DIV/0!</v>
      </c>
      <c r="AT138" s="27"/>
    </row>
    <row r="139" spans="1:46" ht="11.5" x14ac:dyDescent="0.25">
      <c r="A139" s="141"/>
      <c r="C139" s="27"/>
      <c r="D139" s="91" t="s">
        <v>74</v>
      </c>
      <c r="E139" s="27"/>
      <c r="F139" s="27"/>
      <c r="G139" s="147" t="e">
        <f>G39/-(G45+G30)</f>
        <v>#DIV/0!</v>
      </c>
      <c r="H139" s="45"/>
      <c r="I139" s="45"/>
      <c r="J139" s="147" t="e">
        <f>J39/-(J45+J30)</f>
        <v>#DIV/0!</v>
      </c>
      <c r="K139" s="45"/>
      <c r="L139" s="45"/>
      <c r="M139" s="147" t="e">
        <f>M39/-(M45+M30)</f>
        <v>#DIV/0!</v>
      </c>
      <c r="N139" s="27"/>
      <c r="O139" s="158"/>
      <c r="P139" s="79"/>
      <c r="Q139" s="79"/>
      <c r="R139" s="153"/>
      <c r="S139" s="154"/>
      <c r="T139" s="154"/>
      <c r="U139" s="153"/>
      <c r="V139" s="154"/>
      <c r="W139" s="154"/>
      <c r="X139" s="153"/>
      <c r="Y139" s="27"/>
      <c r="Z139" s="91" t="s">
        <v>74</v>
      </c>
      <c r="AA139" s="147" t="e">
        <f t="shared" ref="AA139:AC139" si="387">AA39/-(AA45+AA30)</f>
        <v>#DIV/0!</v>
      </c>
      <c r="AB139" s="147" t="e">
        <f t="shared" si="387"/>
        <v>#DIV/0!</v>
      </c>
      <c r="AC139" s="147" t="e">
        <f t="shared" si="387"/>
        <v>#DIV/0!</v>
      </c>
      <c r="AD139" s="27"/>
      <c r="AE139" s="27"/>
      <c r="AF139" s="27"/>
      <c r="AG139" s="27"/>
      <c r="AH139" s="27"/>
      <c r="AI139" s="27"/>
      <c r="AJ139" s="27"/>
      <c r="AK139" s="27"/>
      <c r="AL139" s="27"/>
      <c r="AM139" s="27"/>
      <c r="AN139" s="27"/>
      <c r="AO139" s="27"/>
      <c r="AP139" s="91" t="s">
        <v>74</v>
      </c>
      <c r="AQ139" s="147" t="e">
        <f t="shared" ref="AQ139:AS139" si="388">AQ39/-(AQ45+AQ30)</f>
        <v>#DIV/0!</v>
      </c>
      <c r="AR139" s="147" t="e">
        <f t="shared" si="388"/>
        <v>#DIV/0!</v>
      </c>
      <c r="AS139" s="147" t="e">
        <f t="shared" si="388"/>
        <v>#DIV/0!</v>
      </c>
      <c r="AT139" s="27"/>
    </row>
    <row r="140" spans="1:46" ht="11.5" x14ac:dyDescent="0.25">
      <c r="A140" s="141"/>
      <c r="C140" s="27"/>
      <c r="D140" s="91" t="s">
        <v>77</v>
      </c>
      <c r="E140" s="27"/>
      <c r="F140" s="27"/>
      <c r="G140" s="147" t="e">
        <f>(G76-G66)/G88</f>
        <v>#DIV/0!</v>
      </c>
      <c r="H140" s="45"/>
      <c r="I140" s="45"/>
      <c r="J140" s="147" t="e">
        <f>(J76-J66)/J88</f>
        <v>#DIV/0!</v>
      </c>
      <c r="K140" s="45"/>
      <c r="L140" s="45"/>
      <c r="M140" s="147" t="e">
        <f>(M76-M66)/M88</f>
        <v>#DIV/0!</v>
      </c>
      <c r="N140" s="27"/>
      <c r="O140" s="42"/>
      <c r="P140" s="79"/>
      <c r="Q140" s="79"/>
      <c r="R140" s="153"/>
      <c r="S140" s="154"/>
      <c r="T140" s="154"/>
      <c r="U140" s="153"/>
      <c r="V140" s="154"/>
      <c r="W140" s="154"/>
      <c r="X140" s="153"/>
      <c r="Y140" s="27"/>
      <c r="Z140" s="91" t="s">
        <v>77</v>
      </c>
      <c r="AA140" s="147" t="e">
        <f t="shared" ref="AA140:AC140" si="389">(AA76-AA66)/AA88</f>
        <v>#DIV/0!</v>
      </c>
      <c r="AB140" s="147" t="e">
        <f t="shared" si="389"/>
        <v>#DIV/0!</v>
      </c>
      <c r="AC140" s="147" t="e">
        <f t="shared" si="389"/>
        <v>#DIV/0!</v>
      </c>
      <c r="AD140" s="27"/>
      <c r="AE140" s="27"/>
      <c r="AF140" s="27"/>
      <c r="AG140" s="27"/>
      <c r="AH140" s="27"/>
      <c r="AI140" s="27"/>
      <c r="AJ140" s="27"/>
      <c r="AK140" s="27"/>
      <c r="AL140" s="27"/>
      <c r="AM140" s="27"/>
      <c r="AN140" s="27"/>
      <c r="AO140" s="27"/>
      <c r="AP140" s="91" t="s">
        <v>77</v>
      </c>
      <c r="AQ140" s="147" t="e">
        <f t="shared" ref="AQ140:AS140" si="390">(AQ76-AQ66)/AQ88</f>
        <v>#DIV/0!</v>
      </c>
      <c r="AR140" s="147" t="e">
        <f t="shared" si="390"/>
        <v>#DIV/0!</v>
      </c>
      <c r="AS140" s="147" t="e">
        <f t="shared" si="390"/>
        <v>#DIV/0!</v>
      </c>
      <c r="AT140" s="27"/>
    </row>
    <row r="141" spans="1:46" ht="11.5" x14ac:dyDescent="0.25">
      <c r="A141" s="141"/>
      <c r="C141" s="27"/>
      <c r="D141" s="91" t="s">
        <v>78</v>
      </c>
      <c r="E141" s="27"/>
      <c r="F141" s="27"/>
      <c r="G141" s="147">
        <f>G112</f>
        <v>0</v>
      </c>
      <c r="H141" s="45"/>
      <c r="I141" s="45"/>
      <c r="J141" s="147">
        <f>J112</f>
        <v>0</v>
      </c>
      <c r="K141" s="45"/>
      <c r="L141" s="45"/>
      <c r="M141" s="147">
        <f>M112</f>
        <v>0</v>
      </c>
      <c r="N141" s="27"/>
      <c r="O141" s="42"/>
      <c r="P141" s="79"/>
      <c r="Q141" s="79"/>
      <c r="R141" s="153"/>
      <c r="S141" s="154"/>
      <c r="T141" s="154"/>
      <c r="U141" s="153"/>
      <c r="V141" s="154"/>
      <c r="W141" s="154"/>
      <c r="X141" s="153"/>
      <c r="Y141" s="27"/>
      <c r="Z141" s="91" t="s">
        <v>78</v>
      </c>
      <c r="AA141" s="147">
        <f t="shared" ref="AA141:AC141" si="391">AA112</f>
        <v>0</v>
      </c>
      <c r="AB141" s="147">
        <f t="shared" si="391"/>
        <v>0</v>
      </c>
      <c r="AC141" s="147">
        <f t="shared" si="391"/>
        <v>0</v>
      </c>
      <c r="AD141" s="27"/>
      <c r="AE141" s="27"/>
      <c r="AF141" s="27"/>
      <c r="AG141" s="27"/>
      <c r="AH141" s="27"/>
      <c r="AI141" s="27"/>
      <c r="AJ141" s="27"/>
      <c r="AK141" s="27"/>
      <c r="AL141" s="27"/>
      <c r="AM141" s="27"/>
      <c r="AN141" s="27"/>
      <c r="AO141" s="27"/>
      <c r="AP141" s="91" t="s">
        <v>78</v>
      </c>
      <c r="AQ141" s="147">
        <f t="shared" ref="AQ141:AS141" si="392">AQ112</f>
        <v>0</v>
      </c>
      <c r="AR141" s="147">
        <f t="shared" si="392"/>
        <v>0</v>
      </c>
      <c r="AS141" s="147">
        <f t="shared" si="392"/>
        <v>0</v>
      </c>
      <c r="AT141" s="27"/>
    </row>
    <row r="142" spans="1:46" ht="11.5" x14ac:dyDescent="0.25">
      <c r="A142" s="141"/>
      <c r="C142" s="27"/>
      <c r="D142" s="91" t="s">
        <v>79</v>
      </c>
      <c r="E142" s="27"/>
      <c r="F142" s="27"/>
      <c r="G142" s="148" t="e">
        <f>(G116+G62+G73)/(G58+G60+G59+G76)</f>
        <v>#DIV/0!</v>
      </c>
      <c r="H142" s="45"/>
      <c r="I142" s="45"/>
      <c r="J142" s="148" t="e">
        <f>(J116+J62+J73)/(J58+J60+J59+J76)</f>
        <v>#DIV/0!</v>
      </c>
      <c r="K142" s="45"/>
      <c r="L142" s="45"/>
      <c r="M142" s="148" t="e">
        <f>(M116+M62+M73)/(M58+M60+M59+M76)</f>
        <v>#DIV/0!</v>
      </c>
      <c r="N142" s="27"/>
      <c r="O142" s="42"/>
      <c r="P142" s="79"/>
      <c r="Q142" s="79"/>
      <c r="R142" s="159"/>
      <c r="S142" s="154"/>
      <c r="T142" s="154"/>
      <c r="U142" s="159"/>
      <c r="V142" s="154"/>
      <c r="W142" s="154"/>
      <c r="X142" s="159"/>
      <c r="Y142" s="27"/>
      <c r="Z142" s="91" t="s">
        <v>79</v>
      </c>
      <c r="AA142" s="148" t="e">
        <f t="shared" ref="AA142:AC142" si="393">(AA116+AA62+AA73)/(AA58+AA60+AA59+AA76)</f>
        <v>#DIV/0!</v>
      </c>
      <c r="AB142" s="148" t="e">
        <f t="shared" si="393"/>
        <v>#DIV/0!</v>
      </c>
      <c r="AC142" s="148" t="e">
        <f t="shared" si="393"/>
        <v>#DIV/0!</v>
      </c>
      <c r="AD142" s="27"/>
      <c r="AE142" s="27"/>
      <c r="AF142" s="27"/>
      <c r="AG142" s="27"/>
      <c r="AH142" s="27"/>
      <c r="AI142" s="27"/>
      <c r="AJ142" s="27"/>
      <c r="AK142" s="27"/>
      <c r="AL142" s="27"/>
      <c r="AM142" s="27"/>
      <c r="AN142" s="27"/>
      <c r="AO142" s="27"/>
      <c r="AP142" s="91" t="s">
        <v>79</v>
      </c>
      <c r="AQ142" s="148" t="e">
        <f t="shared" ref="AQ142:AS142" si="394">(AQ116+AQ62+AQ73)/(AQ58+AQ60+AQ59+AQ76)</f>
        <v>#DIV/0!</v>
      </c>
      <c r="AR142" s="148" t="e">
        <f t="shared" si="394"/>
        <v>#DIV/0!</v>
      </c>
      <c r="AS142" s="148" t="e">
        <f t="shared" si="394"/>
        <v>#DIV/0!</v>
      </c>
      <c r="AT142" s="27"/>
    </row>
    <row r="143" spans="1:46" ht="11.5" x14ac:dyDescent="0.25">
      <c r="A143" s="141"/>
      <c r="C143" s="27"/>
      <c r="D143" s="42"/>
      <c r="E143" s="27"/>
      <c r="F143" s="27"/>
      <c r="G143" s="48"/>
      <c r="H143" s="45"/>
      <c r="I143" s="45"/>
      <c r="J143" s="48"/>
      <c r="K143" s="45"/>
      <c r="L143" s="45"/>
      <c r="M143" s="48"/>
      <c r="N143" s="27"/>
      <c r="O143" s="42"/>
      <c r="P143" s="79"/>
      <c r="Q143" s="79"/>
      <c r="R143" s="48"/>
      <c r="S143" s="154"/>
      <c r="T143" s="154"/>
      <c r="U143" s="48"/>
      <c r="V143" s="154"/>
      <c r="W143" s="154"/>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1"/>
      <c r="C144" s="27"/>
      <c r="D144" s="42"/>
      <c r="E144" s="27"/>
      <c r="F144" s="27"/>
      <c r="G144" s="43"/>
      <c r="H144" s="45"/>
      <c r="I144" s="45"/>
      <c r="J144" s="43"/>
      <c r="K144" s="45"/>
      <c r="L144" s="45"/>
      <c r="M144" s="43"/>
      <c r="N144" s="27"/>
      <c r="O144" s="42"/>
      <c r="P144" s="79"/>
      <c r="Q144" s="79"/>
      <c r="R144" s="43"/>
      <c r="S144" s="154"/>
      <c r="T144" s="154"/>
      <c r="U144" s="43"/>
      <c r="V144" s="154"/>
      <c r="W144" s="154"/>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1"/>
      <c r="C145" s="27"/>
      <c r="D145" s="143" t="s">
        <v>44</v>
      </c>
      <c r="E145" s="27"/>
      <c r="F145" s="27"/>
      <c r="G145" s="27"/>
      <c r="H145" s="45"/>
      <c r="I145" s="45"/>
      <c r="J145" s="27"/>
      <c r="K145" s="45"/>
      <c r="L145" s="45"/>
      <c r="M145" s="27"/>
      <c r="N145" s="27"/>
      <c r="O145" s="160"/>
      <c r="P145" s="79"/>
      <c r="Q145" s="79"/>
      <c r="R145" s="79"/>
      <c r="S145" s="154"/>
      <c r="T145" s="154"/>
      <c r="U145" s="79"/>
      <c r="V145" s="154"/>
      <c r="W145" s="154"/>
      <c r="X145" s="79"/>
      <c r="Y145" s="27"/>
      <c r="Z145" s="143" t="s">
        <v>44</v>
      </c>
      <c r="AA145" s="27"/>
      <c r="AB145" s="27"/>
      <c r="AC145" s="27"/>
      <c r="AD145" s="27"/>
      <c r="AE145" s="27"/>
      <c r="AF145" s="27"/>
      <c r="AG145" s="27"/>
      <c r="AH145" s="27"/>
      <c r="AI145" s="27"/>
      <c r="AJ145" s="27"/>
      <c r="AK145" s="27"/>
      <c r="AL145" s="27"/>
      <c r="AM145" s="27"/>
      <c r="AN145" s="27"/>
      <c r="AO145" s="27"/>
      <c r="AP145" s="143" t="s">
        <v>44</v>
      </c>
      <c r="AQ145" s="27"/>
      <c r="AR145" s="27"/>
      <c r="AS145" s="27"/>
      <c r="AT145" s="27"/>
    </row>
    <row r="146" spans="1:46" ht="11.5" x14ac:dyDescent="0.25">
      <c r="A146" s="141"/>
      <c r="C146" s="27"/>
      <c r="D146" s="91" t="s">
        <v>163</v>
      </c>
      <c r="E146" s="27"/>
      <c r="F146" s="27"/>
      <c r="G146" s="149" t="e">
        <f>IF(G134&gt;'RAG Thresholds'!$G$15,"G",IF(G134&lt;'RAG Thresholds'!$E$15,"R","A"))</f>
        <v>#DIV/0!</v>
      </c>
      <c r="H146" s="45"/>
      <c r="I146" s="45"/>
      <c r="J146" s="149" t="e">
        <f>IF(J134&gt;'RAG Thresholds'!$G$15,"G",IF(J134&lt;'RAG Thresholds'!$E$15,"R","A"))</f>
        <v>#DIV/0!</v>
      </c>
      <c r="K146" s="45"/>
      <c r="L146" s="45"/>
      <c r="M146" s="149" t="e">
        <f>IF(M134&gt;'RAG Thresholds'!$G$15,"G",IF(M134&lt;'RAG Thresholds'!$E$15,"R","A"))</f>
        <v>#DIV/0!</v>
      </c>
      <c r="N146" s="27"/>
      <c r="O146" s="42"/>
      <c r="P146" s="79"/>
      <c r="Q146" s="79"/>
      <c r="R146" s="161"/>
      <c r="S146" s="154"/>
      <c r="T146" s="154"/>
      <c r="U146" s="161"/>
      <c r="V146" s="154"/>
      <c r="W146" s="154"/>
      <c r="X146" s="161"/>
      <c r="Y146" s="27"/>
      <c r="Z146" s="91" t="s">
        <v>163</v>
      </c>
      <c r="AA146" s="149" t="e">
        <f>IF(AA134&gt;'RAG Thresholds'!$G$15,"G",IF(AA134&lt;'RAG Thresholds'!$E$15,"R","A"))</f>
        <v>#DIV/0!</v>
      </c>
      <c r="AB146" s="149" t="e">
        <f>IF(AB134&gt;'RAG Thresholds'!$G$15,"G",IF(AB134&lt;'RAG Thresholds'!$E$15,"R","A"))</f>
        <v>#DIV/0!</v>
      </c>
      <c r="AC146" s="149" t="e">
        <f>IF(AC134&gt;'RAG Thresholds'!$G$15,"G",IF(AC134&lt;'RAG Thresholds'!$E$15,"R","A"))</f>
        <v>#DIV/0!</v>
      </c>
      <c r="AD146" s="27"/>
      <c r="AE146" s="27"/>
      <c r="AF146" s="27"/>
      <c r="AG146" s="27"/>
      <c r="AH146" s="27"/>
      <c r="AI146" s="27"/>
      <c r="AJ146" s="27"/>
      <c r="AK146" s="27"/>
      <c r="AL146" s="27"/>
      <c r="AM146" s="27"/>
      <c r="AN146" s="27"/>
      <c r="AO146" s="27"/>
      <c r="AP146" s="91" t="s">
        <v>163</v>
      </c>
      <c r="AQ146" s="149" t="e">
        <f>IF(AQ134&gt;'RAG Thresholds'!$G$15,"G",IF(AQ134&lt;'RAG Thresholds'!$E$15,"R","A"))</f>
        <v>#DIV/0!</v>
      </c>
      <c r="AR146" s="149" t="e">
        <f>IF(AR134&gt;'RAG Thresholds'!$G$15,"G",IF(AR134&lt;'RAG Thresholds'!$E$15,"R","A"))</f>
        <v>#DIV/0!</v>
      </c>
      <c r="AS146" s="149" t="e">
        <f>IF(AS134&gt;'RAG Thresholds'!$G$15,"G",IF(AS134&lt;'RAG Thresholds'!$E$15,"R","A"))</f>
        <v>#DIV/0!</v>
      </c>
      <c r="AT146" s="27"/>
    </row>
    <row r="147" spans="1:46" ht="11.5" x14ac:dyDescent="0.25">
      <c r="A147" s="141"/>
      <c r="C147" s="27"/>
      <c r="D147" s="27" t="s">
        <v>67</v>
      </c>
      <c r="E147" s="27"/>
      <c r="F147" s="27"/>
      <c r="G147" s="149" t="str">
        <f>IF(G135&gt;'RAG Thresholds'!$G$16,"G",IF(G135&lt;'RAG Thresholds'!$E$16,"R","A"))</f>
        <v>R</v>
      </c>
      <c r="H147" s="45"/>
      <c r="I147" s="45"/>
      <c r="J147" s="149" t="str">
        <f>IF(J135&gt;'RAG Thresholds'!$G$16,"G",IF(J135&lt;'RAG Thresholds'!$E$16,"R","A"))</f>
        <v>R</v>
      </c>
      <c r="K147" s="45"/>
      <c r="L147" s="45"/>
      <c r="M147" s="149" t="str">
        <f>IF(M135&gt;'RAG Thresholds'!$G$16,"G",IF(M135&lt;'RAG Thresholds'!$E$16,"R","A"))</f>
        <v>R</v>
      </c>
      <c r="N147" s="27"/>
      <c r="O147" s="42"/>
      <c r="P147" s="79"/>
      <c r="Q147" s="79"/>
      <c r="R147" s="161"/>
      <c r="S147" s="154"/>
      <c r="T147" s="154"/>
      <c r="U147" s="161"/>
      <c r="V147" s="154"/>
      <c r="W147" s="154"/>
      <c r="X147" s="161"/>
      <c r="Y147" s="27"/>
      <c r="Z147" s="27" t="s">
        <v>67</v>
      </c>
      <c r="AA147" s="149" t="str">
        <f>IF(AA135&gt;'RAG Thresholds'!$G$16,"G",IF(AA135&lt;'RAG Thresholds'!$E$16,"R","A"))</f>
        <v>R</v>
      </c>
      <c r="AB147" s="149" t="str">
        <f>IF(AB135&gt;'RAG Thresholds'!$G$16,"G",IF(AB135&lt;'RAG Thresholds'!$E$16,"R","A"))</f>
        <v>R</v>
      </c>
      <c r="AC147" s="149" t="str">
        <f>IF(AC135&gt;'RAG Thresholds'!$G$16,"G",IF(AC135&lt;'RAG Thresholds'!$E$16,"R","A"))</f>
        <v>R</v>
      </c>
      <c r="AD147" s="27"/>
      <c r="AE147" s="27"/>
      <c r="AF147" s="27"/>
      <c r="AG147" s="27"/>
      <c r="AH147" s="27"/>
      <c r="AI147" s="27"/>
      <c r="AJ147" s="27"/>
      <c r="AK147" s="27"/>
      <c r="AL147" s="27"/>
      <c r="AM147" s="27"/>
      <c r="AN147" s="27"/>
      <c r="AO147" s="27"/>
      <c r="AP147" s="27" t="s">
        <v>67</v>
      </c>
      <c r="AQ147" s="149" t="str">
        <f>IF(AQ135&gt;'RAG Thresholds'!$G$16,"G",IF(AQ135&lt;'RAG Thresholds'!$E$16,"R","A"))</f>
        <v>R</v>
      </c>
      <c r="AR147" s="149" t="str">
        <f>IF(AR135&gt;'RAG Thresholds'!$G$16,"G",IF(AR135&lt;'RAG Thresholds'!$E$16,"R","A"))</f>
        <v>R</v>
      </c>
      <c r="AS147" s="149" t="str">
        <f>IF(AS135&gt;'RAG Thresholds'!$G$16,"G",IF(AS135&lt;'RAG Thresholds'!$E$16,"R","A"))</f>
        <v>R</v>
      </c>
      <c r="AT147" s="27"/>
    </row>
    <row r="148" spans="1:46" ht="11.5" x14ac:dyDescent="0.25">
      <c r="A148" s="141"/>
      <c r="C148" s="27"/>
      <c r="D148" s="27" t="s">
        <v>249</v>
      </c>
      <c r="E148" s="27"/>
      <c r="F148" s="27"/>
      <c r="G148" s="149" t="str">
        <f>IF(G136="N/A","N/A",IF(G125&lt;0,"R",IF( (G78+G79+G85+G87+G94+G95+G100+G102-G74)&lt;0,"G",IF(G136&gt;'RAG Thresholds'!$G$17,"G",IF(G136&lt;'RAG Thresholds'!$E$17,"R","A")))))</f>
        <v>N/A</v>
      </c>
      <c r="H148" s="45"/>
      <c r="I148" s="45"/>
      <c r="J148" s="149" t="str">
        <f>IF(J136="N/A","N/A",IF(J125&lt;0,"R",IF( (J78+J79+J85+J87+J94+J95+J100+J102-J74)&lt;0,"G",IF(J136&gt;'RAG Thresholds'!$G$17,"G",IF(J136&lt;'RAG Thresholds'!$E$17,"R","A")))))</f>
        <v>N/A</v>
      </c>
      <c r="K148" s="45"/>
      <c r="L148" s="45"/>
      <c r="M148" s="149" t="str">
        <f>IF(M136="N/A","N/A",IF(M125&lt;0,"R",IF( (M78+M79+M85+M87+M94+M95+M100+M102-M74)&lt;0,"G",IF(M136&gt;'RAG Thresholds'!$G$17,"G",IF(M136&lt;'RAG Thresholds'!$E$17,"R","A")))))</f>
        <v>N/A</v>
      </c>
      <c r="N148" s="27"/>
      <c r="O148" s="42"/>
      <c r="P148" s="79"/>
      <c r="Q148" s="79"/>
      <c r="R148" s="161"/>
      <c r="S148" s="154"/>
      <c r="T148" s="154"/>
      <c r="U148" s="161"/>
      <c r="V148" s="154"/>
      <c r="W148" s="154"/>
      <c r="X148" s="161"/>
      <c r="Y148" s="27"/>
      <c r="Z148" s="27" t="s">
        <v>249</v>
      </c>
      <c r="AA148" s="149" t="str">
        <f>IF(AA136="N/A","N/A",IF(AA125&lt;0,"R",IF( (AA78+AA79+AA85+AA87+AA94+AA95+AA100+AA102-AA74)&lt;0,"G",IF(AA136&gt;'RAG Thresholds'!$G$17,"G",IF(AA136&lt;'RAG Thresholds'!$E$17,"R","A")))))</f>
        <v>N/A</v>
      </c>
      <c r="AB148" s="149" t="str">
        <f>IF(AB136="N/A","N/A",IF(AB125&lt;0,"R",IF( (AB78+AB79+AB85+AB87+AB94+AB95+AB100+AB102-AB74)&lt;0,"G",IF(AB136&gt;'RAG Thresholds'!$G$17,"G",IF(AB136&lt;'RAG Thresholds'!$E$17,"R","A")))))</f>
        <v>N/A</v>
      </c>
      <c r="AC148" s="149"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49" t="str">
        <f>IF(AQ136="N/A","N/A",IF(AQ125&lt;0,"R",IF( (AQ78+AQ79+AQ85+AQ87+AQ94+AQ95+AQ100+AQ102-AQ74)&lt;0,"G",IF(AQ136&gt;'RAG Thresholds'!$G$17,"G",IF(AQ136&lt;'RAG Thresholds'!$E$17,"R","A")))))</f>
        <v>N/A</v>
      </c>
      <c r="AR148" s="149" t="str">
        <f>IF(AR136="N/A","N/A",IF(AR125&lt;0,"R",IF( (AR78+AR79+AR85+AR87+AR94+AR95+AR100+AR102-AR74)&lt;0,"G",IF(AR136&gt;'RAG Thresholds'!$G$17,"G",IF(AR136&lt;'RAG Thresholds'!$E$17,"R","A")))))</f>
        <v>N/A</v>
      </c>
      <c r="AS148" s="149" t="str">
        <f>IF(AS136="N/A","N/A",IF(AS125&lt;0,"R",IF( (AS78+AS79+AS85+AS87+AS94+AS95+AS100+AS102-AS74)&lt;0,"G",IF(AS136&gt;'RAG Thresholds'!$G$17,"G",IF(AS136&lt;'RAG Thresholds'!$E$17,"R","A")))))</f>
        <v>N/A</v>
      </c>
      <c r="AT148" s="27"/>
    </row>
    <row r="149" spans="1:46" ht="11.5" x14ac:dyDescent="0.25">
      <c r="A149" s="141"/>
      <c r="C149" s="27"/>
      <c r="D149" s="27" t="s">
        <v>76</v>
      </c>
      <c r="E149" s="27"/>
      <c r="F149" s="27"/>
      <c r="G149" s="149" t="e">
        <f>IF((G39-G55)&lt;0,"R",IF(((G78+G79+G85+G87+G94+G95+G100+G102-G74)&lt;0),"G",IF(G137&lt;'RAG Thresholds'!$G$18,"G",IF(G137&gt;'RAG Thresholds'!$E$18,"R","A"))))</f>
        <v>#DIV/0!</v>
      </c>
      <c r="H149" s="45"/>
      <c r="I149" s="45"/>
      <c r="J149" s="149" t="e">
        <f>IF((J39-J55)&lt;0,"R",IF(((J78+J79+J85+J87+J94+J95+J100+J102-J74)&lt;0),"G",IF(J137&lt;'RAG Thresholds'!$G$18,"G",IF(J137&gt;'RAG Thresholds'!$E$18,"R","A"))))</f>
        <v>#DIV/0!</v>
      </c>
      <c r="K149" s="45"/>
      <c r="L149" s="45"/>
      <c r="M149" s="149" t="e">
        <f>IF((M39-M55)&lt;0,"R",IF(((M78+M79+M85+M87+M94+M95+M100+M102-M74)&lt;0),"G",IF(M137&lt;'RAG Thresholds'!$G$18,"G",IF(M137&gt;'RAG Thresholds'!$E$18,"R","A"))))</f>
        <v>#DIV/0!</v>
      </c>
      <c r="N149" s="27"/>
      <c r="O149" s="42"/>
      <c r="P149" s="79"/>
      <c r="Q149" s="79"/>
      <c r="R149" s="161"/>
      <c r="S149" s="154"/>
      <c r="T149" s="154"/>
      <c r="U149" s="161"/>
      <c r="V149" s="154"/>
      <c r="W149" s="154"/>
      <c r="X149" s="161"/>
      <c r="Y149" s="27"/>
      <c r="Z149" s="27" t="s">
        <v>76</v>
      </c>
      <c r="AA149" s="149" t="e">
        <f>IF((AA39-AA55)&lt;0,"R",IF(((AA78+AA79+AA85+AA87+AA94+AA95+AA100+AA102-AA74)&lt;0),"G",IF(AA137&lt;'RAG Thresholds'!$G$18,"G",IF(AA137&gt;'RAG Thresholds'!$E$18,"R","A"))))</f>
        <v>#DIV/0!</v>
      </c>
      <c r="AB149" s="149" t="e">
        <f>IF((AB39-AB55)&lt;0,"R",IF(((AB78+AB79+AB85+AB87+AB94+AB95+AB100+AB102-AB74)&lt;0),"G",IF(AB137&lt;'RAG Thresholds'!$G$18,"G",IF(AB137&gt;'RAG Thresholds'!$E$18,"R","A"))))</f>
        <v>#DIV/0!</v>
      </c>
      <c r="AC149" s="149"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49" t="e">
        <f>IF((AQ39-AQ55)&lt;0,"R",IF(((AQ78+AQ79+AQ85+AQ87+AQ94+AQ95+AQ100+AQ102-AQ74)&lt;0),"G",IF(AQ137&lt;'RAG Thresholds'!$G$18,"G",IF(AQ137&gt;'RAG Thresholds'!$E$18,"R","A"))))</f>
        <v>#DIV/0!</v>
      </c>
      <c r="AR149" s="149" t="e">
        <f>IF((AR39-AR55)&lt;0,"R",IF(((AR78+AR79+AR85+AR87+AR94+AR95+AR100+AR102-AR74)&lt;0),"G",IF(AR137&lt;'RAG Thresholds'!$G$18,"G",IF(AR137&gt;'RAG Thresholds'!$E$18,"R","A"))))</f>
        <v>#DIV/0!</v>
      </c>
      <c r="AS149" s="149" t="e">
        <f>IF((AS39-AS55)&lt;0,"R",IF(((AS78+AS79+AS85+AS87+AS94+AS95+AS100+AS102-AS74)&lt;0),"G",IF(AS137&lt;'RAG Thresholds'!$G$18,"G",IF(AS137&gt;'RAG Thresholds'!$E$18,"R","A"))))</f>
        <v>#DIV/0!</v>
      </c>
      <c r="AT149" s="27"/>
    </row>
    <row r="150" spans="1:46" ht="11.5" x14ac:dyDescent="0.25">
      <c r="A150" s="141"/>
      <c r="C150" s="27"/>
      <c r="D150" s="27" t="s">
        <v>80</v>
      </c>
      <c r="E150" s="27"/>
      <c r="F150" s="27"/>
      <c r="G150" s="149" t="e">
        <f>IF((G39-G55)&lt;0,"R",IF(((G78+G79+G85+G87+G94+G95+G100+G102-G74-(G61-G96))&lt;0),"G",IF(G138&lt;'RAG Thresholds'!$G$19,"G",IF(G138&gt;'RAG Thresholds'!$E$19,"R","A"))))</f>
        <v>#DIV/0!</v>
      </c>
      <c r="H150" s="45"/>
      <c r="I150" s="45"/>
      <c r="J150" s="149" t="e">
        <f>IF((J39-J55)&lt;0,"R",IF(((J78+J79+J85+J87+J94+J95+J100+J102-J74-(J61-J96))&lt;0),"G",IF(J138&lt;'RAG Thresholds'!$G$19,"G",IF(J138&gt;'RAG Thresholds'!$E$19,"R","A"))))</f>
        <v>#DIV/0!</v>
      </c>
      <c r="K150" s="45"/>
      <c r="L150" s="45"/>
      <c r="M150" s="149" t="e">
        <f>IF((M39-M55)&lt;0,"R",IF(((M78+M79+M85+M87+M94+M95+M100+M102-M74-(M61-M96))&lt;0),"G",IF(M138&lt;'RAG Thresholds'!$G$19,"G",IF(M138&gt;'RAG Thresholds'!$E$19,"R","A"))))</f>
        <v>#DIV/0!</v>
      </c>
      <c r="N150" s="27"/>
      <c r="O150" s="42"/>
      <c r="P150" s="79"/>
      <c r="Q150" s="79"/>
      <c r="R150" s="161"/>
      <c r="S150" s="154"/>
      <c r="T150" s="154"/>
      <c r="U150" s="161"/>
      <c r="V150" s="154"/>
      <c r="W150" s="154"/>
      <c r="X150" s="161"/>
      <c r="Y150" s="27"/>
      <c r="Z150" s="27" t="s">
        <v>80</v>
      </c>
      <c r="AA150" s="149" t="e">
        <f>IF((AA39-AA55)&lt;0,"R",IF(((AA78+AA79+AA85+AA87+AA94+AA95+AA100+AA102-AA74-(AA61-AA96))&lt;0),"G",IF(AA138&lt;'RAG Thresholds'!$G$19,"G",IF(AA138&gt;'RAG Thresholds'!$E$19,"R","A"))))</f>
        <v>#DIV/0!</v>
      </c>
      <c r="AB150" s="149" t="e">
        <f>IF((AB39-AB55)&lt;0,"R",IF(((AB78+AB79+AB85+AB87+AB94+AB95+AB100+AB102-AB74-(AB61-AB96))&lt;0),"G",IF(AB138&lt;'RAG Thresholds'!$G$19,"G",IF(AB138&gt;'RAG Thresholds'!$E$19,"R","A"))))</f>
        <v>#DIV/0!</v>
      </c>
      <c r="AC150" s="149"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49" t="e">
        <f>IF((AQ39-AQ55)&lt;0,"R",IF(((AQ78+AQ79+AQ85+AQ87+AQ94+AQ95+AQ100+AQ102-AQ74-(AQ61-AQ96))&lt;0),"G",IF(AQ138&lt;'RAG Thresholds'!$G$19,"G",IF(AQ138&gt;'RAG Thresholds'!$E$19,"R","A"))))</f>
        <v>#DIV/0!</v>
      </c>
      <c r="AR150" s="149" t="e">
        <f>IF((AR39-AR55)&lt;0,"R",IF(((AR78+AR79+AR85+AR87+AR94+AR95+AR100+AR102-AR74-(AR61-AR96))&lt;0),"G",IF(AR138&lt;'RAG Thresholds'!$G$19,"G",IF(AR138&gt;'RAG Thresholds'!$E$19,"R","A"))))</f>
        <v>#DIV/0!</v>
      </c>
      <c r="AS150" s="149" t="e">
        <f>IF((AS39-AS55)&lt;0,"R",IF(((AS78+AS79+AS85+AS87+AS94+AS95+AS100+AS102-AS74-(AS61-AS96))&lt;0),"G",IF(AS138&lt;'RAG Thresholds'!$G$19,"G",IF(AS138&gt;'RAG Thresholds'!$E$19,"R","A"))))</f>
        <v>#DIV/0!</v>
      </c>
      <c r="AT150" s="27"/>
    </row>
    <row r="151" spans="1:46" ht="11.5" x14ac:dyDescent="0.25">
      <c r="A151" s="141"/>
      <c r="C151" s="27"/>
      <c r="D151" s="27" t="s">
        <v>74</v>
      </c>
      <c r="E151" s="27"/>
      <c r="F151" s="27"/>
      <c r="G151" s="149" t="str">
        <f>IF(G39&lt;0,"R",IF(-(G45+G30)&lt;=0,"G",IF(G139&gt;'RAG Thresholds'!$G$20,"G",IF(G139&lt;'RAG Thresholds'!$E$20,"R","A"))))</f>
        <v>G</v>
      </c>
      <c r="H151" s="45"/>
      <c r="I151" s="45"/>
      <c r="J151" s="149" t="str">
        <f>IF(J39&lt;0,"R",IF(-(J45+J30)&lt;=0,"G",IF(J139&gt;'RAG Thresholds'!$G$20,"G",IF(J139&lt;'RAG Thresholds'!$E$20,"R","A"))))</f>
        <v>G</v>
      </c>
      <c r="K151" s="45"/>
      <c r="L151" s="45"/>
      <c r="M151" s="149" t="str">
        <f>IF(M39&lt;0,"R",IF(-(M45+M30)&lt;=0,"G",IF(M139&gt;'RAG Thresholds'!$G$20,"G",IF(M139&lt;'RAG Thresholds'!$E$20,"R","A"))))</f>
        <v>G</v>
      </c>
      <c r="N151" s="27"/>
      <c r="O151" s="158"/>
      <c r="P151" s="79"/>
      <c r="Q151" s="79"/>
      <c r="R151" s="161"/>
      <c r="S151" s="154"/>
      <c r="T151" s="154"/>
      <c r="U151" s="161"/>
      <c r="V151" s="154"/>
      <c r="W151" s="154"/>
      <c r="X151" s="161"/>
      <c r="Y151" s="27"/>
      <c r="Z151" s="27" t="s">
        <v>74</v>
      </c>
      <c r="AA151" s="149" t="str">
        <f>IF(AA39&lt;0,"R",IF(-(AA45+AA30)&lt;=0,"G",IF(AA139&gt;'RAG Thresholds'!$G$20,"G",IF(AA139&lt;'RAG Thresholds'!$E$20,"R","A"))))</f>
        <v>G</v>
      </c>
      <c r="AB151" s="149" t="str">
        <f>IF(AB39&lt;0,"R",IF(-(AB45+AB30)&lt;=0,"G",IF(AB139&gt;'RAG Thresholds'!$G$20,"G",IF(AB139&lt;'RAG Thresholds'!$E$20,"R","A"))))</f>
        <v>G</v>
      </c>
      <c r="AC151" s="149"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49" t="str">
        <f>IF(AQ39&lt;0,"R",IF(-(AQ45+AQ30)&lt;=0,"G",IF(AQ139&gt;'RAG Thresholds'!$G$20,"G",IF(AQ139&lt;'RAG Thresholds'!$E$20,"R","A"))))</f>
        <v>G</v>
      </c>
      <c r="AR151" s="149" t="str">
        <f>IF(AR39&lt;0,"R",IF(-(AR45+AR30)&lt;=0,"G",IF(AR139&gt;'RAG Thresholds'!$G$20,"G",IF(AR139&lt;'RAG Thresholds'!$E$20,"R","A"))))</f>
        <v>G</v>
      </c>
      <c r="AS151" s="149" t="str">
        <f>IF(AS39&lt;0,"R",IF(-(AS45+AS30)&lt;=0,"G",IF(AS139&gt;'RAG Thresholds'!$G$20,"G",IF(AS139&lt;'RAG Thresholds'!$E$20,"R","A"))))</f>
        <v>G</v>
      </c>
      <c r="AT151" s="27"/>
    </row>
    <row r="152" spans="1:46" ht="11.5" x14ac:dyDescent="0.25">
      <c r="A152" s="141"/>
      <c r="C152" s="27"/>
      <c r="D152" s="27" t="s">
        <v>77</v>
      </c>
      <c r="E152" s="27"/>
      <c r="F152" s="27"/>
      <c r="G152" s="149" t="e">
        <f>IF(G140&gt;'RAG Thresholds'!$G$21,"G",IF(G140&lt;'RAG Thresholds'!$E$21,"R","A"))</f>
        <v>#DIV/0!</v>
      </c>
      <c r="H152" s="45"/>
      <c r="I152" s="45"/>
      <c r="J152" s="149" t="e">
        <f>IF(J140&gt;'RAG Thresholds'!$G$21,"G",IF(J140&lt;'RAG Thresholds'!$E$21,"R","A"))</f>
        <v>#DIV/0!</v>
      </c>
      <c r="K152" s="45"/>
      <c r="L152" s="45"/>
      <c r="M152" s="149" t="e">
        <f>IF(M140&gt;'RAG Thresholds'!$G$21,"G",IF(M140&lt;'RAG Thresholds'!$E$21,"R","A"))</f>
        <v>#DIV/0!</v>
      </c>
      <c r="N152" s="27"/>
      <c r="O152" s="42"/>
      <c r="P152" s="79"/>
      <c r="Q152" s="79"/>
      <c r="R152" s="161"/>
      <c r="S152" s="154"/>
      <c r="T152" s="154"/>
      <c r="U152" s="161"/>
      <c r="V152" s="154"/>
      <c r="W152" s="154"/>
      <c r="X152" s="161"/>
      <c r="Y152" s="27"/>
      <c r="Z152" s="27" t="s">
        <v>77</v>
      </c>
      <c r="AA152" s="149" t="e">
        <f>IF(AA140&gt;'RAG Thresholds'!$G$21,"G",IF(AA140&lt;'RAG Thresholds'!$E$21,"R","A"))</f>
        <v>#DIV/0!</v>
      </c>
      <c r="AB152" s="149" t="e">
        <f>IF(AB140&gt;'RAG Thresholds'!$G$21,"G",IF(AB140&lt;'RAG Thresholds'!$E$21,"R","A"))</f>
        <v>#DIV/0!</v>
      </c>
      <c r="AC152" s="149" t="e">
        <f>IF(AC140&gt;'RAG Thresholds'!$G$21,"G",IF(AC140&lt;'RAG Thresholds'!$E$21,"R","A"))</f>
        <v>#DIV/0!</v>
      </c>
      <c r="AD152" s="27"/>
      <c r="AE152" s="27"/>
      <c r="AF152" s="27"/>
      <c r="AG152" s="27"/>
      <c r="AH152" s="27"/>
      <c r="AI152" s="27"/>
      <c r="AJ152" s="27"/>
      <c r="AK152" s="27"/>
      <c r="AL152" s="27"/>
      <c r="AM152" s="27"/>
      <c r="AN152" s="27"/>
      <c r="AO152" s="27"/>
      <c r="AP152" s="27" t="s">
        <v>77</v>
      </c>
      <c r="AQ152" s="149" t="e">
        <f>IF(AQ140&gt;'RAG Thresholds'!$G$21,"G",IF(AQ140&lt;'RAG Thresholds'!$E$21,"R","A"))</f>
        <v>#DIV/0!</v>
      </c>
      <c r="AR152" s="149" t="e">
        <f>IF(AR140&gt;'RAG Thresholds'!$G$21,"G",IF(AR140&lt;'RAG Thresholds'!$E$21,"R","A"))</f>
        <v>#DIV/0!</v>
      </c>
      <c r="AS152" s="149" t="e">
        <f>IF(AS140&gt;'RAG Thresholds'!$G$21,"G",IF(AS140&lt;'RAG Thresholds'!$E$21,"R","A"))</f>
        <v>#DIV/0!</v>
      </c>
      <c r="AT152" s="27"/>
    </row>
    <row r="153" spans="1:46" ht="11.5" x14ac:dyDescent="0.25">
      <c r="A153" s="141"/>
      <c r="C153" s="27"/>
      <c r="D153" s="27" t="s">
        <v>78</v>
      </c>
      <c r="E153" s="27"/>
      <c r="F153" s="27"/>
      <c r="G153" s="149" t="str">
        <f>IF(G141&gt;'RAG Thresholds'!$E$22,"G","R")</f>
        <v>R</v>
      </c>
      <c r="H153" s="45"/>
      <c r="I153" s="45"/>
      <c r="J153" s="149" t="str">
        <f>IF(J141&gt;'RAG Thresholds'!$E$22,"G","R")</f>
        <v>R</v>
      </c>
      <c r="K153" s="45"/>
      <c r="L153" s="45"/>
      <c r="M153" s="149" t="str">
        <f>IF(M141&gt;'RAG Thresholds'!$E$22,"G","R")</f>
        <v>R</v>
      </c>
      <c r="N153" s="27"/>
      <c r="O153" s="42"/>
      <c r="P153" s="79"/>
      <c r="Q153" s="79"/>
      <c r="R153" s="161"/>
      <c r="S153" s="154"/>
      <c r="T153" s="154"/>
      <c r="U153" s="161"/>
      <c r="V153" s="154"/>
      <c r="W153" s="154"/>
      <c r="X153" s="161"/>
      <c r="Y153" s="27"/>
      <c r="Z153" s="27" t="s">
        <v>78</v>
      </c>
      <c r="AA153" s="149" t="str">
        <f>IF(AA141&gt;'RAG Thresholds'!$E$22,"G","R")</f>
        <v>R</v>
      </c>
      <c r="AB153" s="149" t="str">
        <f>IF(AB141&gt;'RAG Thresholds'!$E$22,"G","R")</f>
        <v>R</v>
      </c>
      <c r="AC153" s="149" t="str">
        <f>IF(AC141&gt;'RAG Thresholds'!$E$22,"G","R")</f>
        <v>R</v>
      </c>
      <c r="AD153" s="27"/>
      <c r="AE153" s="27"/>
      <c r="AF153" s="27"/>
      <c r="AG153" s="27"/>
      <c r="AH153" s="27"/>
      <c r="AI153" s="27"/>
      <c r="AJ153" s="27"/>
      <c r="AK153" s="27"/>
      <c r="AL153" s="27"/>
      <c r="AM153" s="27"/>
      <c r="AN153" s="27"/>
      <c r="AO153" s="27"/>
      <c r="AP153" s="27" t="s">
        <v>78</v>
      </c>
      <c r="AQ153" s="149" t="str">
        <f>IF(AQ141&gt;'RAG Thresholds'!$E$22,"G","R")</f>
        <v>R</v>
      </c>
      <c r="AR153" s="149" t="str">
        <f>IF(AR141&gt;'RAG Thresholds'!$E$22,"G","R")</f>
        <v>R</v>
      </c>
      <c r="AS153" s="149" t="str">
        <f>IF(AS141&gt;'RAG Thresholds'!$E$22,"G","R")</f>
        <v>R</v>
      </c>
      <c r="AT153" s="27"/>
    </row>
    <row r="154" spans="1:46" ht="11.5" x14ac:dyDescent="0.25">
      <c r="A154" s="141"/>
      <c r="C154" s="27"/>
      <c r="D154" s="27" t="s">
        <v>79</v>
      </c>
      <c r="E154" s="27"/>
      <c r="F154" s="27"/>
      <c r="G154" s="149" t="e">
        <f>IF(G117=SysConfig!$F$38,"R",IF((G116+G62+G73)&lt;0,"G",IF(G142&lt;'RAG Thresholds'!$G$23,"G",IF(G142&gt;'RAG Thresholds'!$E$23,"R","A"))))</f>
        <v>#DIV/0!</v>
      </c>
      <c r="H154" s="45"/>
      <c r="I154" s="45"/>
      <c r="J154" s="149" t="e">
        <f>IF(J117=SysConfig!$F$38,"R",IF((J116+J62+J73)&lt;0,"G",IF(J142&lt;'RAG Thresholds'!$G$23,"G",IF(J142&gt;'RAG Thresholds'!$E$23,"R","A"))))</f>
        <v>#DIV/0!</v>
      </c>
      <c r="K154" s="45"/>
      <c r="L154" s="45"/>
      <c r="M154" s="149" t="e">
        <f>IF(M117=SysConfig!$F$38,"R",IF((M116+M62+M73)&lt;0,"G",IF(M142&lt;'RAG Thresholds'!$G$23,"G",IF(M142&gt;'RAG Thresholds'!$E$23,"R","A"))))</f>
        <v>#DIV/0!</v>
      </c>
      <c r="N154" s="27"/>
      <c r="O154" s="42"/>
      <c r="P154" s="79"/>
      <c r="Q154" s="79"/>
      <c r="R154" s="161"/>
      <c r="S154" s="154"/>
      <c r="T154" s="154"/>
      <c r="U154" s="161"/>
      <c r="V154" s="154"/>
      <c r="W154" s="154"/>
      <c r="X154" s="161"/>
      <c r="Y154" s="27"/>
      <c r="Z154" s="27" t="s">
        <v>79</v>
      </c>
      <c r="AA154" s="149" t="e">
        <f>IF(AA117=SysConfig!$F$38,"R",IF((AA116+AA62+AA73)&lt;0,"G",IF(AA142&lt;'RAG Thresholds'!$G$23,"G",IF(AA142&gt;'RAG Thresholds'!$E$23,"R","A"))))</f>
        <v>#DIV/0!</v>
      </c>
      <c r="AB154" s="149" t="e">
        <f>IF(AB117=SysConfig!$F$38,"R",IF((AB116+AB62+AB73)&lt;0,"G",IF(AB142&lt;'RAG Thresholds'!$G$23,"G",IF(AB142&gt;'RAG Thresholds'!$E$23,"R","A"))))</f>
        <v>#DIV/0!</v>
      </c>
      <c r="AC154" s="149"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49" t="e">
        <f>IF(AQ117=SysConfig!$F$38,"R",IF((AQ116+AQ62+AQ73)&lt;0,"G",IF(AQ142&lt;'RAG Thresholds'!$G$23,"G",IF(AQ142&gt;'RAG Thresholds'!$E$23,"R","A"))))</f>
        <v>#DIV/0!</v>
      </c>
      <c r="AR154" s="149" t="e">
        <f>IF(AR117=SysConfig!$F$38,"R",IF((AR116+AR62+AR73)&lt;0,"G",IF(AR142&lt;'RAG Thresholds'!$G$23,"G",IF(AR142&gt;'RAG Thresholds'!$E$23,"R","A"))))</f>
        <v>#DIV/0!</v>
      </c>
      <c r="AS154" s="149" t="e">
        <f>IF(AS117=SysConfig!$F$38,"R",IF((AS116+AS62+AS73)&lt;0,"G",IF(AS142&lt;'RAG Thresholds'!$G$23,"G",IF(AS142&gt;'RAG Thresholds'!$E$23,"R","A"))))</f>
        <v>#DIV/0!</v>
      </c>
      <c r="AT154" s="27"/>
    </row>
    <row r="155" spans="1:46" ht="11.5" x14ac:dyDescent="0.25">
      <c r="A155" s="141"/>
      <c r="C155" s="27"/>
      <c r="D155" s="27"/>
      <c r="E155" s="27"/>
      <c r="F155" s="27"/>
      <c r="G155" s="27"/>
      <c r="H155" s="45"/>
      <c r="I155" s="45"/>
      <c r="J155" s="27"/>
      <c r="K155" s="45"/>
      <c r="L155" s="45"/>
      <c r="M155" s="27"/>
      <c r="N155" s="27"/>
      <c r="O155" s="78"/>
      <c r="P155" s="154"/>
      <c r="Q155" s="154"/>
      <c r="R155" s="154"/>
      <c r="S155" s="154"/>
      <c r="T155" s="154"/>
      <c r="U155" s="154"/>
      <c r="V155" s="154"/>
      <c r="W155" s="154"/>
      <c r="X155" s="154"/>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X196"/>
  <sheetViews>
    <sheetView showGridLines="0" zoomScale="85" zoomScaleNormal="85" zoomScaleSheetLayoutView="80" workbookViewId="0">
      <pane ySplit="8" topLeftCell="A9" activePane="bottomLeft" state="frozen"/>
      <selection activeCell="A9" sqref="A9"/>
      <selection pane="bottomLeft" activeCell="G29" sqref="G29"/>
    </sheetView>
  </sheetViews>
  <sheetFormatPr defaultColWidth="0" defaultRowHeight="0" customHeight="1" zeroHeight="1" x14ac:dyDescent="0.25"/>
  <cols>
    <col min="1" max="1" width="5.69921875" style="216" customWidth="1"/>
    <col min="2" max="2" width="6.19921875" style="216" customWidth="1"/>
    <col min="3" max="3" width="2.5" style="216" customWidth="1"/>
    <col min="4" max="4" width="71.3984375" style="216" customWidth="1"/>
    <col min="5" max="5" width="25.09765625" style="216" bestFit="1" customWidth="1"/>
    <col min="6" max="7" width="26.59765625" style="216" bestFit="1" customWidth="1"/>
    <col min="8" max="8" width="3.69921875" style="216" customWidth="1"/>
    <col min="9" max="50" width="0" style="216" hidden="1" customWidth="1"/>
    <col min="51" max="16384" width="8.69921875" style="216" hidden="1"/>
  </cols>
  <sheetData>
    <row r="1" spans="1:8" ht="11.5" x14ac:dyDescent="0.25">
      <c r="A1" s="109" t="s">
        <v>100</v>
      </c>
      <c r="B1" s="109"/>
      <c r="C1" s="109"/>
      <c r="D1" s="109"/>
      <c r="E1" s="109"/>
      <c r="F1" s="109"/>
      <c r="G1" s="109"/>
      <c r="H1" s="109"/>
    </row>
    <row r="2" spans="1:8" ht="13" x14ac:dyDescent="0.25">
      <c r="A2" s="109"/>
      <c r="B2" s="109"/>
      <c r="C2" s="116"/>
      <c r="D2" s="111" t="str">
        <f>cstProjectName</f>
        <v>RM 6331 Healthcare Workplace Soultions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52" t="str">
        <f>HYPERLINK("#'Contents'!A1","Click for Contents")</f>
        <v>Click for Contents</v>
      </c>
      <c r="E6" s="252"/>
      <c r="F6" s="109"/>
      <c r="G6" s="109"/>
      <c r="H6" s="109"/>
    </row>
    <row r="7" spans="1:8" ht="11.5" x14ac:dyDescent="0.25">
      <c r="A7" s="109"/>
      <c r="B7" s="109"/>
      <c r="C7" s="116"/>
      <c r="D7" s="109"/>
      <c r="E7" s="109"/>
      <c r="F7" s="109"/>
      <c r="G7" s="109"/>
      <c r="H7" s="109"/>
    </row>
    <row r="8" spans="1:8" ht="11.5" x14ac:dyDescent="0.25">
      <c r="A8" s="182">
        <f>SUM(A9:A178)</f>
        <v>0</v>
      </c>
      <c r="B8" s="182">
        <f>SUM(B9:B178)</f>
        <v>0</v>
      </c>
      <c r="C8" s="116"/>
      <c r="D8" s="116"/>
      <c r="E8" s="116"/>
      <c r="F8" s="116"/>
      <c r="G8" s="116"/>
      <c r="H8" s="109"/>
    </row>
    <row r="9" spans="1:8" ht="21" x14ac:dyDescent="0.5">
      <c r="B9" s="54"/>
      <c r="C9" s="54"/>
      <c r="D9" s="55"/>
      <c r="E9" s="54"/>
      <c r="F9" s="54"/>
      <c r="G9" s="54"/>
      <c r="H9" s="54"/>
    </row>
    <row r="10" spans="1:8" ht="14.5" x14ac:dyDescent="0.35">
      <c r="B10" s="25"/>
      <c r="C10" s="25"/>
      <c r="D10" s="210"/>
      <c r="E10" s="25"/>
      <c r="F10" s="25"/>
      <c r="G10" s="25"/>
      <c r="H10" s="25"/>
    </row>
    <row r="11" spans="1:8" ht="14.5" x14ac:dyDescent="0.35">
      <c r="B11" s="25"/>
      <c r="C11" s="25"/>
      <c r="D11" s="210"/>
      <c r="E11" s="25"/>
      <c r="F11" s="25"/>
      <c r="G11" s="25"/>
      <c r="H11" s="25"/>
    </row>
    <row r="12" spans="1:8" ht="21" x14ac:dyDescent="0.5">
      <c r="B12" s="25"/>
      <c r="C12" s="25"/>
      <c r="D12" s="55" t="s">
        <v>478</v>
      </c>
      <c r="E12" s="25"/>
      <c r="F12" s="25"/>
      <c r="G12" s="25"/>
      <c r="H12" s="25"/>
    </row>
    <row r="13" spans="1:8" ht="14.5" x14ac:dyDescent="0.35">
      <c r="B13" s="25"/>
      <c r="C13" s="25"/>
      <c r="D13" s="97" t="s">
        <v>453</v>
      </c>
      <c r="E13" s="25"/>
      <c r="F13" s="25"/>
      <c r="G13" s="25"/>
      <c r="H13" s="25"/>
    </row>
    <row r="14" spans="1:8" ht="14.5" x14ac:dyDescent="0.35">
      <c r="B14" s="25"/>
      <c r="C14" s="143"/>
      <c r="D14" s="143" t="s">
        <v>447</v>
      </c>
      <c r="E14" s="143"/>
      <c r="F14" s="143"/>
      <c r="G14" s="143"/>
      <c r="H14" s="143"/>
    </row>
    <row r="15" spans="1:8" ht="14.5" x14ac:dyDescent="0.35">
      <c r="B15" s="25"/>
      <c r="C15" s="143"/>
      <c r="D15" s="15" t="s">
        <v>265</v>
      </c>
      <c r="E15" s="281" t="s">
        <v>449</v>
      </c>
      <c r="F15" s="282"/>
      <c r="G15" s="283"/>
      <c r="H15" s="143"/>
    </row>
    <row r="16" spans="1:8" ht="21" x14ac:dyDescent="0.5">
      <c r="A16" s="141"/>
      <c r="B16" s="141"/>
      <c r="C16" s="53"/>
      <c r="D16" s="233" t="s">
        <v>46</v>
      </c>
      <c r="E16" s="234"/>
      <c r="H16" s="53"/>
    </row>
    <row r="17" spans="1:8" ht="21" x14ac:dyDescent="0.5">
      <c r="A17" s="141"/>
      <c r="B17" s="141"/>
      <c r="C17" s="53"/>
      <c r="D17" s="233" t="s">
        <v>47</v>
      </c>
      <c r="E17" s="235"/>
      <c r="H17" s="53"/>
    </row>
    <row r="18" spans="1:8" ht="14.5" x14ac:dyDescent="0.35">
      <c r="A18" s="141"/>
      <c r="B18" s="141"/>
      <c r="C18" s="25"/>
      <c r="D18" s="233" t="s">
        <v>448</v>
      </c>
      <c r="E18" s="281"/>
      <c r="F18" s="282"/>
      <c r="G18" s="283"/>
      <c r="H18" s="25"/>
    </row>
    <row r="19" spans="1:8" ht="16.25" customHeight="1" x14ac:dyDescent="0.25">
      <c r="A19" s="141"/>
      <c r="B19" s="141"/>
    </row>
    <row r="20" spans="1:8" ht="18" x14ac:dyDescent="0.4">
      <c r="A20" s="141"/>
      <c r="B20" s="141"/>
      <c r="C20" s="25"/>
      <c r="D20" s="12" t="s">
        <v>5</v>
      </c>
      <c r="E20" s="25"/>
      <c r="F20" s="25"/>
      <c r="G20" s="221" t="s">
        <v>6</v>
      </c>
      <c r="H20" s="25"/>
    </row>
    <row r="21" spans="1:8" ht="13" x14ac:dyDescent="0.3">
      <c r="A21" s="141"/>
      <c r="B21" s="141"/>
      <c r="D21" s="28" t="s">
        <v>65</v>
      </c>
      <c r="E21" s="222" t="s">
        <v>7</v>
      </c>
      <c r="F21" s="222" t="s">
        <v>7</v>
      </c>
      <c r="G21" s="222" t="s">
        <v>7</v>
      </c>
    </row>
    <row r="22" spans="1:8" ht="11.5" x14ac:dyDescent="0.25">
      <c r="A22" s="141"/>
      <c r="B22" s="141"/>
      <c r="D22" s="130" t="s">
        <v>8</v>
      </c>
      <c r="E22" s="223">
        <v>12</v>
      </c>
      <c r="F22" s="223">
        <v>12</v>
      </c>
      <c r="G22" s="223">
        <v>12</v>
      </c>
    </row>
    <row r="23" spans="1:8" ht="11.5" x14ac:dyDescent="0.25">
      <c r="A23" s="141"/>
      <c r="B23" s="141"/>
      <c r="D23" s="130" t="s">
        <v>9</v>
      </c>
      <c r="E23" s="223" t="s">
        <v>10</v>
      </c>
      <c r="F23" s="223" t="s">
        <v>10</v>
      </c>
      <c r="G23" s="223" t="s">
        <v>10</v>
      </c>
    </row>
    <row r="24" spans="1:8" ht="11.5" x14ac:dyDescent="0.25">
      <c r="A24" s="141"/>
      <c r="B24" s="141"/>
      <c r="D24" s="130" t="s">
        <v>146</v>
      </c>
      <c r="E24" s="224" t="s">
        <v>48</v>
      </c>
      <c r="F24" s="224" t="s">
        <v>48</v>
      </c>
      <c r="G24" s="224" t="s">
        <v>48</v>
      </c>
    </row>
    <row r="25" spans="1:8" ht="11.5" x14ac:dyDescent="0.25">
      <c r="A25" s="141"/>
      <c r="B25" s="141"/>
      <c r="D25" s="130" t="s">
        <v>362</v>
      </c>
      <c r="E25" s="187" t="s">
        <v>11</v>
      </c>
      <c r="F25" s="187" t="s">
        <v>11</v>
      </c>
      <c r="G25" s="187" t="s">
        <v>11</v>
      </c>
    </row>
    <row r="26" spans="1:8" ht="11.5" x14ac:dyDescent="0.25">
      <c r="A26" s="141">
        <f>IF(OR(E26&lt;0,F26&lt;0,G26&lt;0),1,0)</f>
        <v>0</v>
      </c>
      <c r="B26" s="141"/>
      <c r="D26" s="13" t="s">
        <v>4</v>
      </c>
      <c r="E26" s="132">
        <v>0</v>
      </c>
      <c r="F26" s="132">
        <v>0</v>
      </c>
      <c r="G26" s="132">
        <v>0</v>
      </c>
    </row>
    <row r="27" spans="1:8" ht="11.5" x14ac:dyDescent="0.25">
      <c r="A27" s="141">
        <f>IF(OR(E27&gt;0,F27&gt;0,G27&gt;0),1,0)</f>
        <v>0</v>
      </c>
      <c r="B27" s="141"/>
      <c r="D27" s="13" t="s">
        <v>12</v>
      </c>
      <c r="E27" s="132">
        <v>0</v>
      </c>
      <c r="F27" s="132">
        <v>0</v>
      </c>
      <c r="G27" s="132">
        <v>0</v>
      </c>
    </row>
    <row r="28" spans="1:8" ht="11.5" x14ac:dyDescent="0.25">
      <c r="A28" s="141"/>
      <c r="B28" s="141"/>
      <c r="D28" s="14" t="s">
        <v>13</v>
      </c>
      <c r="E28" s="49">
        <f>E26+E27</f>
        <v>0</v>
      </c>
      <c r="F28" s="49">
        <f>F26+F27</f>
        <v>0</v>
      </c>
      <c r="G28" s="49">
        <f>G26+G27</f>
        <v>0</v>
      </c>
    </row>
    <row r="29" spans="1:8" ht="11.5" x14ac:dyDescent="0.25">
      <c r="A29" s="141"/>
      <c r="B29" s="141"/>
      <c r="D29" s="13" t="s">
        <v>169</v>
      </c>
      <c r="E29" s="132">
        <v>0</v>
      </c>
      <c r="F29" s="132">
        <v>0</v>
      </c>
      <c r="G29" s="132">
        <v>0</v>
      </c>
    </row>
    <row r="30" spans="1:8" ht="11.5" x14ac:dyDescent="0.25">
      <c r="A30" s="141"/>
      <c r="B30" s="141"/>
      <c r="D30" s="13" t="s">
        <v>170</v>
      </c>
      <c r="E30" s="132">
        <v>0</v>
      </c>
      <c r="F30" s="132">
        <v>0</v>
      </c>
      <c r="G30" s="132">
        <v>0</v>
      </c>
    </row>
    <row r="31" spans="1:8" ht="11.5" x14ac:dyDescent="0.25">
      <c r="A31" s="141">
        <f>IF(OR(E31&lt;0,F31&lt;0,G31&lt;0),1,0)</f>
        <v>0</v>
      </c>
      <c r="B31" s="141"/>
      <c r="D31" s="13" t="s">
        <v>250</v>
      </c>
      <c r="E31" s="132">
        <v>0</v>
      </c>
      <c r="F31" s="132">
        <v>0</v>
      </c>
      <c r="G31" s="132">
        <v>0</v>
      </c>
    </row>
    <row r="32" spans="1:8" ht="11.5" x14ac:dyDescent="0.25">
      <c r="A32" s="141"/>
      <c r="B32" s="141"/>
      <c r="D32" s="13" t="s">
        <v>205</v>
      </c>
      <c r="E32" s="132">
        <v>0</v>
      </c>
      <c r="F32" s="132">
        <v>0</v>
      </c>
      <c r="G32" s="132">
        <v>0</v>
      </c>
    </row>
    <row r="33" spans="1:7" ht="11.5" x14ac:dyDescent="0.25">
      <c r="A33" s="141">
        <f>IF(OR(E33&gt;0,F33&gt;0,G33&gt;0),1,0)</f>
        <v>0</v>
      </c>
      <c r="B33" s="141"/>
      <c r="D33" s="13" t="s">
        <v>171</v>
      </c>
      <c r="E33" s="132">
        <v>0</v>
      </c>
      <c r="F33" s="132">
        <v>0</v>
      </c>
      <c r="G33" s="132">
        <v>0</v>
      </c>
    </row>
    <row r="34" spans="1:7" ht="11.5" x14ac:dyDescent="0.25">
      <c r="A34" s="141"/>
      <c r="B34" s="141"/>
      <c r="D34" s="14" t="s">
        <v>14</v>
      </c>
      <c r="E34" s="49">
        <f>E28+E29+E30+E31+E32+E33</f>
        <v>0</v>
      </c>
      <c r="F34" s="49">
        <f t="shared" ref="F34:G34" si="0">F28+F29+F30+F31+F32+F33</f>
        <v>0</v>
      </c>
      <c r="G34" s="49">
        <f t="shared" si="0"/>
        <v>0</v>
      </c>
    </row>
    <row r="35" spans="1:7" ht="11.5" x14ac:dyDescent="0.25">
      <c r="A35" s="141"/>
      <c r="B35" s="141"/>
      <c r="E35" s="15"/>
      <c r="F35" s="15"/>
      <c r="G35" s="15"/>
    </row>
    <row r="36" spans="1:7" ht="11.5" x14ac:dyDescent="0.25">
      <c r="A36" s="141"/>
      <c r="B36" s="141"/>
      <c r="D36" s="13" t="s">
        <v>375</v>
      </c>
      <c r="E36" s="132">
        <v>0</v>
      </c>
      <c r="F36" s="132">
        <v>0</v>
      </c>
      <c r="G36" s="132">
        <v>0</v>
      </c>
    </row>
    <row r="37" spans="1:7" ht="11.5" x14ac:dyDescent="0.25">
      <c r="A37" s="141">
        <f t="shared" ref="A37:A38" si="1">IF(OR(E37&lt;0,F37&lt;0,G37&lt;0),1,0)</f>
        <v>0</v>
      </c>
      <c r="B37" s="141"/>
      <c r="D37" s="13" t="s">
        <v>73</v>
      </c>
      <c r="E37" s="132">
        <v>0</v>
      </c>
      <c r="F37" s="132">
        <v>0</v>
      </c>
      <c r="G37" s="132">
        <v>0</v>
      </c>
    </row>
    <row r="38" spans="1:7" ht="11.5" x14ac:dyDescent="0.25">
      <c r="A38" s="141">
        <f t="shared" si="1"/>
        <v>0</v>
      </c>
      <c r="B38" s="141"/>
      <c r="D38" s="13" t="s">
        <v>15</v>
      </c>
      <c r="E38" s="132">
        <v>0</v>
      </c>
      <c r="F38" s="132">
        <v>0</v>
      </c>
      <c r="G38" s="132">
        <v>0</v>
      </c>
    </row>
    <row r="39" spans="1:7" ht="11.5" x14ac:dyDescent="0.25">
      <c r="A39" s="141"/>
      <c r="B39" s="141"/>
      <c r="D39" s="13" t="s">
        <v>172</v>
      </c>
      <c r="E39" s="132">
        <v>0</v>
      </c>
      <c r="F39" s="132">
        <v>0</v>
      </c>
      <c r="G39" s="132">
        <v>0</v>
      </c>
    </row>
    <row r="40" spans="1:7" ht="11.5" x14ac:dyDescent="0.25">
      <c r="A40" s="141"/>
      <c r="B40" s="141"/>
      <c r="D40" s="13" t="s">
        <v>147</v>
      </c>
      <c r="E40" s="132">
        <v>0</v>
      </c>
      <c r="F40" s="132">
        <v>0</v>
      </c>
      <c r="G40" s="132">
        <v>0</v>
      </c>
    </row>
    <row r="41" spans="1:7" ht="11.5" x14ac:dyDescent="0.25">
      <c r="A41" s="141">
        <f t="shared" ref="A41" si="2">IF(OR(E41&lt;0,F41&lt;0,G41&lt;0),1,0)</f>
        <v>0</v>
      </c>
      <c r="B41" s="141"/>
      <c r="D41" s="13" t="s">
        <v>173</v>
      </c>
      <c r="E41" s="132">
        <v>0</v>
      </c>
      <c r="F41" s="132">
        <v>0</v>
      </c>
      <c r="G41" s="132">
        <v>0</v>
      </c>
    </row>
    <row r="42" spans="1:7" ht="11.5" x14ac:dyDescent="0.25">
      <c r="A42" s="141"/>
      <c r="B42" s="141"/>
      <c r="D42" s="13" t="s">
        <v>134</v>
      </c>
      <c r="E42" s="132">
        <v>0</v>
      </c>
      <c r="F42" s="132">
        <v>0</v>
      </c>
      <c r="G42" s="132">
        <v>0</v>
      </c>
    </row>
    <row r="43" spans="1:7" ht="11.5" x14ac:dyDescent="0.25">
      <c r="A43" s="141"/>
      <c r="B43" s="141"/>
      <c r="D43" s="14" t="s">
        <v>16</v>
      </c>
      <c r="E43" s="49">
        <f>E34+E36+E37+E38+E39+E40+E41+E42</f>
        <v>0</v>
      </c>
      <c r="F43" s="49">
        <f t="shared" ref="F43:G43" si="3">F34+F36+F37+F38+F39+F40+F41+F42</f>
        <v>0</v>
      </c>
      <c r="G43" s="49">
        <f t="shared" si="3"/>
        <v>0</v>
      </c>
    </row>
    <row r="44" spans="1:7" ht="11.5" x14ac:dyDescent="0.25">
      <c r="A44" s="141"/>
      <c r="B44" s="141"/>
      <c r="E44" s="15"/>
      <c r="F44" s="15"/>
      <c r="G44" s="15"/>
    </row>
    <row r="45" spans="1:7" ht="11.5" x14ac:dyDescent="0.25">
      <c r="A45" s="141"/>
      <c r="B45" s="141"/>
      <c r="D45" s="13" t="s">
        <v>174</v>
      </c>
      <c r="E45" s="132">
        <v>0</v>
      </c>
      <c r="F45" s="132">
        <v>0</v>
      </c>
      <c r="G45" s="132">
        <v>0</v>
      </c>
    </row>
    <row r="46" spans="1:7" ht="11.5" x14ac:dyDescent="0.25">
      <c r="A46" s="141"/>
      <c r="B46" s="141"/>
      <c r="D46" s="13" t="s">
        <v>185</v>
      </c>
      <c r="E46" s="132">
        <v>0</v>
      </c>
      <c r="F46" s="132">
        <v>0</v>
      </c>
      <c r="G46" s="132">
        <v>0</v>
      </c>
    </row>
    <row r="47" spans="1:7" ht="11.5" x14ac:dyDescent="0.25">
      <c r="A47" s="141"/>
      <c r="B47" s="141"/>
      <c r="D47" s="14" t="s">
        <v>17</v>
      </c>
      <c r="E47" s="49">
        <f>E43+E45+E46</f>
        <v>0</v>
      </c>
      <c r="F47" s="49">
        <f t="shared" ref="F47:G47" si="4">F43+F45+F46</f>
        <v>0</v>
      </c>
      <c r="G47" s="49">
        <f t="shared" si="4"/>
        <v>0</v>
      </c>
    </row>
    <row r="48" spans="1:7" ht="11.5" x14ac:dyDescent="0.25">
      <c r="A48" s="141"/>
      <c r="B48" s="141"/>
      <c r="D48" s="13" t="s">
        <v>2</v>
      </c>
      <c r="E48" s="132">
        <v>0</v>
      </c>
      <c r="F48" s="132">
        <v>0</v>
      </c>
      <c r="G48" s="132">
        <v>0</v>
      </c>
    </row>
    <row r="49" spans="1:8" ht="11.5" x14ac:dyDescent="0.25">
      <c r="A49" s="141">
        <f>IF(OR(E49&gt;0,F49&gt;0,G49&gt;0),1,0)</f>
        <v>0</v>
      </c>
      <c r="B49" s="141"/>
      <c r="D49" s="13" t="s">
        <v>18</v>
      </c>
      <c r="E49" s="132">
        <v>0</v>
      </c>
      <c r="F49" s="132">
        <v>0</v>
      </c>
      <c r="G49" s="132">
        <v>0</v>
      </c>
    </row>
    <row r="50" spans="1:8" ht="11.5" x14ac:dyDescent="0.25">
      <c r="A50" s="141"/>
      <c r="B50" s="141"/>
      <c r="D50" s="14" t="s">
        <v>19</v>
      </c>
      <c r="E50" s="49">
        <f>E47+E48+E49</f>
        <v>0</v>
      </c>
      <c r="F50" s="49">
        <f>F47+F48+F49</f>
        <v>0</v>
      </c>
      <c r="G50" s="49">
        <f>G47+G48+G49</f>
        <v>0</v>
      </c>
    </row>
    <row r="51" spans="1:8" ht="11.5" x14ac:dyDescent="0.25">
      <c r="A51" s="141"/>
      <c r="B51" s="141"/>
      <c r="E51" s="15"/>
      <c r="F51" s="15"/>
      <c r="G51" s="15"/>
    </row>
    <row r="52" spans="1:8" ht="14.5" x14ac:dyDescent="0.35">
      <c r="A52" s="141">
        <f>IF(OR(E52&gt;0,F52&gt;0,G52&gt;0),1,0)</f>
        <v>0</v>
      </c>
      <c r="B52" s="141"/>
      <c r="C52" s="38"/>
      <c r="D52" s="37" t="s">
        <v>20</v>
      </c>
      <c r="E52" s="132">
        <v>0</v>
      </c>
      <c r="F52" s="132">
        <v>0</v>
      </c>
      <c r="G52" s="132">
        <v>0</v>
      </c>
      <c r="H52" s="38"/>
    </row>
    <row r="53" spans="1:8" ht="14.5" x14ac:dyDescent="0.35">
      <c r="A53" s="141">
        <f>IF(OR(E53&gt;0,F53&gt;0,G53&gt;0),1,0)</f>
        <v>0</v>
      </c>
      <c r="B53" s="141"/>
      <c r="C53" s="38"/>
      <c r="D53" s="37" t="s">
        <v>111</v>
      </c>
      <c r="E53" s="132">
        <v>0</v>
      </c>
      <c r="F53" s="132">
        <v>0</v>
      </c>
      <c r="G53" s="132">
        <v>0</v>
      </c>
      <c r="H53" s="38"/>
    </row>
    <row r="54" spans="1:8" ht="11.5" x14ac:dyDescent="0.25">
      <c r="A54" s="141"/>
      <c r="B54" s="141"/>
      <c r="E54" s="15"/>
      <c r="F54" s="15"/>
      <c r="G54" s="15"/>
    </row>
    <row r="55" spans="1:8" ht="13" x14ac:dyDescent="0.3">
      <c r="A55" s="141"/>
      <c r="B55" s="141"/>
      <c r="D55" s="28" t="s">
        <v>21</v>
      </c>
      <c r="E55" s="145" t="str">
        <f>E21</f>
        <v>31/XX/20XX</v>
      </c>
      <c r="F55" s="145" t="str">
        <f>F21</f>
        <v>31/XX/20XX</v>
      </c>
      <c r="G55" s="145" t="str">
        <f>G21</f>
        <v>31/XX/20XX</v>
      </c>
    </row>
    <row r="56" spans="1:8" ht="11.5" x14ac:dyDescent="0.25">
      <c r="A56" s="141"/>
      <c r="B56" s="141"/>
      <c r="D56" s="13" t="s">
        <v>186</v>
      </c>
      <c r="E56" s="132">
        <v>0</v>
      </c>
      <c r="F56" s="132">
        <v>0</v>
      </c>
      <c r="G56" s="132">
        <v>0</v>
      </c>
    </row>
    <row r="57" spans="1:8" ht="11.5" x14ac:dyDescent="0.25">
      <c r="A57" s="141">
        <f t="shared" ref="A57:A60" si="5">IF(OR(E57&lt;0,F57&lt;0,G57&lt;0),1,0)</f>
        <v>0</v>
      </c>
      <c r="B57" s="141"/>
      <c r="D57" s="13" t="s">
        <v>175</v>
      </c>
      <c r="E57" s="132">
        <v>0</v>
      </c>
      <c r="F57" s="132">
        <v>0</v>
      </c>
      <c r="G57" s="132">
        <v>0</v>
      </c>
    </row>
    <row r="58" spans="1:8" ht="11.5" x14ac:dyDescent="0.25">
      <c r="A58" s="141">
        <f t="shared" si="5"/>
        <v>0</v>
      </c>
      <c r="B58" s="141"/>
      <c r="D58" s="13" t="s">
        <v>22</v>
      </c>
      <c r="E58" s="132">
        <v>0</v>
      </c>
      <c r="F58" s="132">
        <v>0</v>
      </c>
      <c r="G58" s="132">
        <v>0</v>
      </c>
    </row>
    <row r="59" spans="1:8" ht="11.5" x14ac:dyDescent="0.25">
      <c r="A59" s="141">
        <f t="shared" si="5"/>
        <v>0</v>
      </c>
      <c r="B59" s="141"/>
      <c r="D59" s="13" t="s">
        <v>108</v>
      </c>
      <c r="E59" s="132">
        <v>0</v>
      </c>
      <c r="F59" s="132">
        <v>0</v>
      </c>
      <c r="G59" s="132">
        <v>0</v>
      </c>
    </row>
    <row r="60" spans="1:8" ht="11.5" x14ac:dyDescent="0.25">
      <c r="A60" s="141">
        <f t="shared" si="5"/>
        <v>0</v>
      </c>
      <c r="B60" s="141"/>
      <c r="D60" s="13" t="s">
        <v>109</v>
      </c>
      <c r="E60" s="132">
        <v>0</v>
      </c>
      <c r="F60" s="132">
        <v>0</v>
      </c>
      <c r="G60" s="132">
        <v>0</v>
      </c>
    </row>
    <row r="61" spans="1:8" ht="11.5" x14ac:dyDescent="0.25">
      <c r="A61" s="141"/>
      <c r="B61" s="141"/>
      <c r="D61" s="14" t="s">
        <v>23</v>
      </c>
      <c r="E61" s="49">
        <f>SUM(E56:E60)</f>
        <v>0</v>
      </c>
      <c r="F61" s="49">
        <f t="shared" ref="F61:G61" si="6">SUM(F56:F60)</f>
        <v>0</v>
      </c>
      <c r="G61" s="49">
        <f t="shared" si="6"/>
        <v>0</v>
      </c>
    </row>
    <row r="62" spans="1:8" ht="11.5" x14ac:dyDescent="0.25">
      <c r="A62" s="141"/>
      <c r="B62" s="141"/>
      <c r="E62" s="17"/>
      <c r="F62" s="17"/>
      <c r="G62" s="17"/>
    </row>
    <row r="63" spans="1:8" ht="11.5" x14ac:dyDescent="0.25">
      <c r="A63" s="141">
        <f t="shared" ref="A63:A72" si="7">IF(OR(E63&lt;0,F63&lt;0,G63&lt;0),1,0)</f>
        <v>0</v>
      </c>
      <c r="B63" s="141"/>
      <c r="D63" s="18" t="s">
        <v>110</v>
      </c>
      <c r="E63" s="132">
        <v>0</v>
      </c>
      <c r="F63" s="132">
        <v>0</v>
      </c>
      <c r="G63" s="132">
        <v>0</v>
      </c>
    </row>
    <row r="64" spans="1:8" ht="11.5" x14ac:dyDescent="0.25">
      <c r="A64" s="141">
        <f t="shared" si="7"/>
        <v>0</v>
      </c>
      <c r="B64" s="141"/>
      <c r="D64" s="18" t="s">
        <v>331</v>
      </c>
      <c r="E64" s="132">
        <v>0</v>
      </c>
      <c r="F64" s="132">
        <v>0</v>
      </c>
      <c r="G64" s="132">
        <v>0</v>
      </c>
    </row>
    <row r="65" spans="1:7" ht="11.5" x14ac:dyDescent="0.25">
      <c r="A65" s="141">
        <f t="shared" si="7"/>
        <v>0</v>
      </c>
      <c r="B65" s="141"/>
      <c r="D65" s="18" t="s">
        <v>118</v>
      </c>
      <c r="E65" s="132">
        <v>0</v>
      </c>
      <c r="F65" s="132">
        <v>0</v>
      </c>
      <c r="G65" s="132">
        <v>0</v>
      </c>
    </row>
    <row r="66" spans="1:7" ht="11.5" x14ac:dyDescent="0.25">
      <c r="A66" s="141">
        <f t="shared" si="7"/>
        <v>0</v>
      </c>
      <c r="B66" s="141"/>
      <c r="D66" s="18" t="s">
        <v>135</v>
      </c>
      <c r="E66" s="132">
        <v>0</v>
      </c>
      <c r="F66" s="132">
        <v>0</v>
      </c>
      <c r="G66" s="132">
        <v>0</v>
      </c>
    </row>
    <row r="67" spans="1:7" ht="11.5" x14ac:dyDescent="0.25">
      <c r="A67" s="141">
        <f t="shared" si="7"/>
        <v>0</v>
      </c>
      <c r="B67" s="141"/>
      <c r="D67" s="18" t="s">
        <v>136</v>
      </c>
      <c r="E67" s="132">
        <v>0</v>
      </c>
      <c r="F67" s="132">
        <v>0</v>
      </c>
      <c r="G67" s="132">
        <v>0</v>
      </c>
    </row>
    <row r="68" spans="1:7" ht="11.5" x14ac:dyDescent="0.25">
      <c r="A68" s="141">
        <f t="shared" si="7"/>
        <v>0</v>
      </c>
      <c r="B68" s="141"/>
      <c r="D68" s="18" t="s">
        <v>112</v>
      </c>
      <c r="E68" s="132">
        <v>0</v>
      </c>
      <c r="F68" s="132">
        <v>0</v>
      </c>
      <c r="G68" s="132">
        <v>0</v>
      </c>
    </row>
    <row r="69" spans="1:7" ht="11.5" x14ac:dyDescent="0.25">
      <c r="A69" s="141">
        <f t="shared" si="7"/>
        <v>0</v>
      </c>
      <c r="B69" s="141"/>
      <c r="D69" s="18" t="s">
        <v>332</v>
      </c>
      <c r="E69" s="132">
        <v>0</v>
      </c>
      <c r="F69" s="132">
        <v>0</v>
      </c>
      <c r="G69" s="132">
        <v>0</v>
      </c>
    </row>
    <row r="70" spans="1:7" ht="11.5" x14ac:dyDescent="0.25">
      <c r="A70" s="141">
        <f t="shared" si="7"/>
        <v>0</v>
      </c>
      <c r="B70" s="141"/>
      <c r="D70" s="18" t="s">
        <v>176</v>
      </c>
      <c r="E70" s="132">
        <v>0</v>
      </c>
      <c r="F70" s="132">
        <v>0</v>
      </c>
      <c r="G70" s="132">
        <v>0</v>
      </c>
    </row>
    <row r="71" spans="1:7" ht="11.5" x14ac:dyDescent="0.25">
      <c r="A71" s="141">
        <f t="shared" si="7"/>
        <v>0</v>
      </c>
      <c r="B71" s="141"/>
      <c r="D71" s="18" t="s">
        <v>113</v>
      </c>
      <c r="E71" s="132">
        <v>0</v>
      </c>
      <c r="F71" s="132">
        <v>0</v>
      </c>
      <c r="G71" s="132">
        <v>0</v>
      </c>
    </row>
    <row r="72" spans="1:7" ht="11.5" x14ac:dyDescent="0.25">
      <c r="A72" s="141">
        <f t="shared" si="7"/>
        <v>0</v>
      </c>
      <c r="B72" s="141"/>
      <c r="D72" s="18" t="s">
        <v>114</v>
      </c>
      <c r="E72" s="132">
        <v>0</v>
      </c>
      <c r="F72" s="132">
        <v>0</v>
      </c>
      <c r="G72" s="132">
        <v>0</v>
      </c>
    </row>
    <row r="73" spans="1:7" ht="11.5" x14ac:dyDescent="0.25">
      <c r="A73" s="141"/>
      <c r="B73" s="141"/>
      <c r="D73" s="14" t="s">
        <v>24</v>
      </c>
      <c r="E73" s="49">
        <f>SUM(E63:E72)</f>
        <v>0</v>
      </c>
      <c r="F73" s="49">
        <f>SUM(F63:F72)</f>
        <v>0</v>
      </c>
      <c r="G73" s="49">
        <f>SUM(G63:G72)</f>
        <v>0</v>
      </c>
    </row>
    <row r="74" spans="1:7" ht="11.5" x14ac:dyDescent="0.25">
      <c r="A74" s="141"/>
      <c r="B74" s="141"/>
      <c r="E74" s="17"/>
      <c r="F74" s="17"/>
      <c r="G74" s="17"/>
    </row>
    <row r="75" spans="1:7" ht="11.5" x14ac:dyDescent="0.25">
      <c r="A75" s="141">
        <f t="shared" ref="A75:A90" si="8">IF(OR(E75&lt;0,F75&lt;0,G75&lt;0),1,0)</f>
        <v>0</v>
      </c>
      <c r="B75" s="141"/>
      <c r="D75" s="13" t="s">
        <v>25</v>
      </c>
      <c r="E75" s="132">
        <v>0</v>
      </c>
      <c r="F75" s="132">
        <v>0</v>
      </c>
      <c r="G75" s="132">
        <v>0</v>
      </c>
    </row>
    <row r="76" spans="1:7" ht="11.5" x14ac:dyDescent="0.25">
      <c r="A76" s="141">
        <f t="shared" si="8"/>
        <v>0</v>
      </c>
      <c r="B76" s="141"/>
      <c r="D76" s="13" t="s">
        <v>115</v>
      </c>
      <c r="E76" s="132">
        <v>0</v>
      </c>
      <c r="F76" s="132">
        <v>0</v>
      </c>
      <c r="G76" s="132">
        <v>0</v>
      </c>
    </row>
    <row r="77" spans="1:7" ht="11.5" x14ac:dyDescent="0.25">
      <c r="A77" s="141">
        <f t="shared" si="8"/>
        <v>0</v>
      </c>
      <c r="B77" s="141"/>
      <c r="D77" s="13" t="s">
        <v>116</v>
      </c>
      <c r="E77" s="132">
        <v>0</v>
      </c>
      <c r="F77" s="132">
        <v>0</v>
      </c>
      <c r="G77" s="132">
        <v>0</v>
      </c>
    </row>
    <row r="78" spans="1:7" ht="11.5" x14ac:dyDescent="0.25">
      <c r="A78" s="141">
        <f t="shared" si="8"/>
        <v>0</v>
      </c>
      <c r="B78" s="141"/>
      <c r="D78" s="13" t="s">
        <v>114</v>
      </c>
      <c r="E78" s="132">
        <v>0</v>
      </c>
      <c r="F78" s="132">
        <v>0</v>
      </c>
      <c r="G78" s="132">
        <v>0</v>
      </c>
    </row>
    <row r="79" spans="1:7" ht="11.5" x14ac:dyDescent="0.25">
      <c r="A79" s="141">
        <f t="shared" si="8"/>
        <v>0</v>
      </c>
      <c r="B79" s="141"/>
      <c r="D79" s="13" t="s">
        <v>118</v>
      </c>
      <c r="E79" s="132">
        <v>0</v>
      </c>
      <c r="F79" s="132">
        <v>0</v>
      </c>
      <c r="G79" s="132">
        <v>0</v>
      </c>
    </row>
    <row r="80" spans="1:7" ht="11.5" x14ac:dyDescent="0.25">
      <c r="A80" s="141">
        <f t="shared" si="8"/>
        <v>0</v>
      </c>
      <c r="B80" s="141"/>
      <c r="D80" s="13" t="s">
        <v>117</v>
      </c>
      <c r="E80" s="132">
        <v>0</v>
      </c>
      <c r="F80" s="132">
        <v>0</v>
      </c>
      <c r="G80" s="132">
        <v>0</v>
      </c>
    </row>
    <row r="81" spans="1:7" ht="11.5" x14ac:dyDescent="0.25">
      <c r="A81" s="141">
        <f t="shared" si="8"/>
        <v>0</v>
      </c>
      <c r="B81" s="141"/>
      <c r="D81" s="21" t="s">
        <v>226</v>
      </c>
      <c r="E81" s="132">
        <v>0</v>
      </c>
      <c r="F81" s="132">
        <v>0</v>
      </c>
      <c r="G81" s="132">
        <v>0</v>
      </c>
    </row>
    <row r="82" spans="1:7" ht="11.5" x14ac:dyDescent="0.25">
      <c r="A82" s="141">
        <f t="shared" si="8"/>
        <v>0</v>
      </c>
      <c r="B82" s="141"/>
      <c r="D82" s="63" t="s">
        <v>136</v>
      </c>
      <c r="E82" s="132">
        <v>0</v>
      </c>
      <c r="F82" s="132">
        <v>0</v>
      </c>
      <c r="G82" s="132">
        <v>0</v>
      </c>
    </row>
    <row r="83" spans="1:7" ht="11.5" x14ac:dyDescent="0.25">
      <c r="A83" s="141">
        <f t="shared" si="8"/>
        <v>0</v>
      </c>
      <c r="B83" s="141"/>
      <c r="D83" s="13" t="s">
        <v>32</v>
      </c>
      <c r="E83" s="132">
        <v>0</v>
      </c>
      <c r="F83" s="132">
        <v>0</v>
      </c>
      <c r="G83" s="132">
        <v>0</v>
      </c>
    </row>
    <row r="84" spans="1:7" ht="11.5" x14ac:dyDescent="0.25">
      <c r="A84" s="141">
        <f t="shared" si="8"/>
        <v>0</v>
      </c>
      <c r="B84" s="141"/>
      <c r="D84" s="13" t="s">
        <v>28</v>
      </c>
      <c r="E84" s="132">
        <v>0</v>
      </c>
      <c r="F84" s="132">
        <v>0</v>
      </c>
      <c r="G84" s="132">
        <v>0</v>
      </c>
    </row>
    <row r="85" spans="1:7" ht="11.5" x14ac:dyDescent="0.25">
      <c r="A85" s="141">
        <f t="shared" si="8"/>
        <v>0</v>
      </c>
      <c r="B85" s="141"/>
      <c r="D85" s="13" t="s">
        <v>69</v>
      </c>
      <c r="E85" s="132">
        <v>0</v>
      </c>
      <c r="F85" s="132">
        <v>0</v>
      </c>
      <c r="G85" s="132">
        <v>0</v>
      </c>
    </row>
    <row r="86" spans="1:7" ht="11.5" x14ac:dyDescent="0.25">
      <c r="A86" s="141">
        <f t="shared" si="8"/>
        <v>0</v>
      </c>
      <c r="B86" s="141"/>
      <c r="D86" s="20" t="s">
        <v>70</v>
      </c>
      <c r="E86" s="132">
        <v>0</v>
      </c>
      <c r="F86" s="132">
        <v>0</v>
      </c>
      <c r="G86" s="132">
        <v>0</v>
      </c>
    </row>
    <row r="87" spans="1:7" ht="11.5" x14ac:dyDescent="0.25">
      <c r="A87" s="141">
        <f t="shared" si="8"/>
        <v>0</v>
      </c>
      <c r="B87" s="141"/>
      <c r="D87" s="20" t="s">
        <v>112</v>
      </c>
      <c r="E87" s="132">
        <v>0</v>
      </c>
      <c r="F87" s="132">
        <v>0</v>
      </c>
      <c r="G87" s="132">
        <v>0</v>
      </c>
    </row>
    <row r="88" spans="1:7" ht="11.5" x14ac:dyDescent="0.25">
      <c r="A88" s="141">
        <f t="shared" si="8"/>
        <v>0</v>
      </c>
      <c r="B88" s="141"/>
      <c r="D88" s="20" t="s">
        <v>119</v>
      </c>
      <c r="E88" s="132">
        <v>0</v>
      </c>
      <c r="F88" s="132">
        <v>0</v>
      </c>
      <c r="G88" s="132">
        <v>0</v>
      </c>
    </row>
    <row r="89" spans="1:7" ht="11.5" x14ac:dyDescent="0.25">
      <c r="A89" s="141">
        <f t="shared" si="8"/>
        <v>0</v>
      </c>
      <c r="B89" s="141"/>
      <c r="D89" s="13" t="s">
        <v>187</v>
      </c>
      <c r="E89" s="132">
        <v>0</v>
      </c>
      <c r="F89" s="132">
        <v>0</v>
      </c>
      <c r="G89" s="132">
        <v>0</v>
      </c>
    </row>
    <row r="90" spans="1:7" ht="11.5" x14ac:dyDescent="0.25">
      <c r="A90" s="141">
        <f t="shared" si="8"/>
        <v>0</v>
      </c>
      <c r="B90" s="141"/>
      <c r="D90" s="13" t="s">
        <v>120</v>
      </c>
      <c r="E90" s="132">
        <v>0</v>
      </c>
      <c r="F90" s="132">
        <v>0</v>
      </c>
      <c r="G90" s="132">
        <v>0</v>
      </c>
    </row>
    <row r="91" spans="1:7" ht="11.5" x14ac:dyDescent="0.25">
      <c r="A91" s="141"/>
      <c r="B91" s="141"/>
      <c r="D91" s="14" t="s">
        <v>29</v>
      </c>
      <c r="E91" s="49">
        <f>SUM(E75:E90)</f>
        <v>0</v>
      </c>
      <c r="F91" s="49">
        <f>SUM(F75:F90)</f>
        <v>0</v>
      </c>
      <c r="G91" s="49">
        <f>SUM(G75:G90)</f>
        <v>0</v>
      </c>
    </row>
    <row r="92" spans="1:7" ht="11.5" x14ac:dyDescent="0.25">
      <c r="A92" s="141"/>
      <c r="B92" s="141"/>
      <c r="E92" s="17"/>
      <c r="F92" s="17"/>
      <c r="G92" s="17"/>
    </row>
    <row r="93" spans="1:7" ht="11.5" x14ac:dyDescent="0.25">
      <c r="A93" s="141">
        <f t="shared" ref="A93:A108" si="9">IF(OR(E93&lt;0,F93&lt;0,G93&lt;0),1,0)</f>
        <v>0</v>
      </c>
      <c r="B93" s="141"/>
      <c r="D93" s="19" t="s">
        <v>121</v>
      </c>
      <c r="E93" s="132">
        <v>0</v>
      </c>
      <c r="F93" s="132">
        <v>0</v>
      </c>
      <c r="G93" s="132">
        <v>0</v>
      </c>
    </row>
    <row r="94" spans="1:7" ht="11.5" x14ac:dyDescent="0.25">
      <c r="A94" s="141">
        <f t="shared" si="9"/>
        <v>0</v>
      </c>
      <c r="B94" s="141"/>
      <c r="D94" s="19" t="s">
        <v>31</v>
      </c>
      <c r="E94" s="132">
        <v>0</v>
      </c>
      <c r="F94" s="132">
        <v>0</v>
      </c>
      <c r="G94" s="132">
        <v>0</v>
      </c>
    </row>
    <row r="95" spans="1:7" ht="11.5" x14ac:dyDescent="0.25">
      <c r="A95" s="141">
        <f t="shared" si="9"/>
        <v>0</v>
      </c>
      <c r="B95" s="141"/>
      <c r="D95" s="19" t="s">
        <v>122</v>
      </c>
      <c r="E95" s="132">
        <v>0</v>
      </c>
      <c r="F95" s="132">
        <v>0</v>
      </c>
      <c r="G95" s="132">
        <v>0</v>
      </c>
    </row>
    <row r="96" spans="1:7" ht="11.5" x14ac:dyDescent="0.25">
      <c r="A96" s="141">
        <f t="shared" si="9"/>
        <v>0</v>
      </c>
      <c r="B96" s="141"/>
      <c r="D96" s="19" t="s">
        <v>177</v>
      </c>
      <c r="E96" s="132">
        <v>0</v>
      </c>
      <c r="F96" s="132">
        <v>0</v>
      </c>
      <c r="G96" s="132">
        <v>0</v>
      </c>
    </row>
    <row r="97" spans="1:7" ht="11.5" x14ac:dyDescent="0.25">
      <c r="A97" s="141">
        <f t="shared" si="9"/>
        <v>0</v>
      </c>
      <c r="B97" s="141"/>
      <c r="D97" s="21" t="s">
        <v>128</v>
      </c>
      <c r="E97" s="132">
        <v>0</v>
      </c>
      <c r="F97" s="132">
        <v>0</v>
      </c>
      <c r="G97" s="132">
        <v>0</v>
      </c>
    </row>
    <row r="98" spans="1:7" ht="11.5" x14ac:dyDescent="0.25">
      <c r="A98" s="141">
        <f t="shared" si="9"/>
        <v>0</v>
      </c>
      <c r="B98" s="141"/>
      <c r="D98" s="19" t="s">
        <v>123</v>
      </c>
      <c r="E98" s="132">
        <v>0</v>
      </c>
      <c r="F98" s="132">
        <v>0</v>
      </c>
      <c r="G98" s="132">
        <v>0</v>
      </c>
    </row>
    <row r="99" spans="1:7" ht="11.5" x14ac:dyDescent="0.25">
      <c r="A99" s="141">
        <f t="shared" si="9"/>
        <v>0</v>
      </c>
      <c r="B99" s="141"/>
      <c r="D99" s="19" t="s">
        <v>178</v>
      </c>
      <c r="E99" s="132">
        <v>0</v>
      </c>
      <c r="F99" s="132">
        <v>0</v>
      </c>
      <c r="G99" s="132">
        <v>0</v>
      </c>
    </row>
    <row r="100" spans="1:7" ht="11.5" x14ac:dyDescent="0.25">
      <c r="A100" s="141">
        <f t="shared" si="9"/>
        <v>0</v>
      </c>
      <c r="B100" s="141"/>
      <c r="D100" s="19" t="s">
        <v>137</v>
      </c>
      <c r="E100" s="132">
        <v>0</v>
      </c>
      <c r="F100" s="132">
        <v>0</v>
      </c>
      <c r="G100" s="132">
        <v>0</v>
      </c>
    </row>
    <row r="101" spans="1:7" ht="11.5" x14ac:dyDescent="0.25">
      <c r="A101" s="141">
        <f t="shared" si="9"/>
        <v>0</v>
      </c>
      <c r="B101" s="141"/>
      <c r="D101" s="21" t="s">
        <v>142</v>
      </c>
      <c r="E101" s="132">
        <v>0</v>
      </c>
      <c r="F101" s="132">
        <v>0</v>
      </c>
      <c r="G101" s="132">
        <v>0</v>
      </c>
    </row>
    <row r="102" spans="1:7" ht="11.5" x14ac:dyDescent="0.25">
      <c r="A102" s="141">
        <f t="shared" si="9"/>
        <v>0</v>
      </c>
      <c r="B102" s="141"/>
      <c r="C102" s="66"/>
      <c r="D102" s="65" t="s">
        <v>138</v>
      </c>
      <c r="E102" s="132">
        <v>0</v>
      </c>
      <c r="F102" s="132">
        <v>0</v>
      </c>
      <c r="G102" s="132">
        <v>0</v>
      </c>
    </row>
    <row r="103" spans="1:7" ht="11.5" x14ac:dyDescent="0.25">
      <c r="A103" s="141">
        <f t="shared" si="9"/>
        <v>0</v>
      </c>
      <c r="B103" s="141"/>
      <c r="D103" s="19" t="s">
        <v>112</v>
      </c>
      <c r="E103" s="132">
        <v>0</v>
      </c>
      <c r="F103" s="132">
        <v>0</v>
      </c>
      <c r="G103" s="132">
        <v>0</v>
      </c>
    </row>
    <row r="104" spans="1:7" ht="11.5" x14ac:dyDescent="0.25">
      <c r="A104" s="141">
        <f t="shared" si="9"/>
        <v>0</v>
      </c>
      <c r="B104" s="141"/>
      <c r="D104" s="19" t="s">
        <v>338</v>
      </c>
      <c r="E104" s="132">
        <v>0</v>
      </c>
      <c r="F104" s="132">
        <v>0</v>
      </c>
      <c r="G104" s="132">
        <v>0</v>
      </c>
    </row>
    <row r="105" spans="1:7" ht="11.5" x14ac:dyDescent="0.25">
      <c r="A105" s="141">
        <f t="shared" si="9"/>
        <v>0</v>
      </c>
      <c r="B105" s="141"/>
      <c r="D105" s="19" t="s">
        <v>34</v>
      </c>
      <c r="E105" s="132">
        <v>0</v>
      </c>
      <c r="F105" s="132">
        <v>0</v>
      </c>
      <c r="G105" s="132">
        <v>0</v>
      </c>
    </row>
    <row r="106" spans="1:7" ht="11.5" x14ac:dyDescent="0.25">
      <c r="A106" s="141">
        <f t="shared" si="9"/>
        <v>0</v>
      </c>
      <c r="B106" s="141"/>
      <c r="D106" s="19" t="s">
        <v>33</v>
      </c>
      <c r="E106" s="132">
        <v>0</v>
      </c>
      <c r="F106" s="132">
        <v>0</v>
      </c>
      <c r="G106" s="132">
        <v>0</v>
      </c>
    </row>
    <row r="107" spans="1:7" ht="11.5" x14ac:dyDescent="0.25">
      <c r="A107" s="141">
        <f t="shared" si="9"/>
        <v>0</v>
      </c>
      <c r="B107" s="141"/>
      <c r="D107" s="19" t="s">
        <v>124</v>
      </c>
      <c r="E107" s="132">
        <v>0</v>
      </c>
      <c r="F107" s="132">
        <v>0</v>
      </c>
      <c r="G107" s="132">
        <v>0</v>
      </c>
    </row>
    <row r="108" spans="1:7" ht="11.5" x14ac:dyDescent="0.25">
      <c r="A108" s="141">
        <f t="shared" si="9"/>
        <v>0</v>
      </c>
      <c r="B108" s="141"/>
      <c r="D108" s="19" t="s">
        <v>125</v>
      </c>
      <c r="E108" s="132">
        <v>0</v>
      </c>
      <c r="F108" s="132">
        <v>0</v>
      </c>
      <c r="G108" s="132">
        <v>0</v>
      </c>
    </row>
    <row r="109" spans="1:7" ht="11.5" x14ac:dyDescent="0.25">
      <c r="A109" s="141"/>
      <c r="B109" s="141"/>
      <c r="D109" s="14" t="s">
        <v>35</v>
      </c>
      <c r="E109" s="49">
        <f>SUM(E93:E108)</f>
        <v>0</v>
      </c>
      <c r="F109" s="49">
        <f>SUM(F93:F108)</f>
        <v>0</v>
      </c>
      <c r="G109" s="49">
        <f>SUM(G93:G108)</f>
        <v>0</v>
      </c>
    </row>
    <row r="110" spans="1:7" ht="11.5" x14ac:dyDescent="0.25">
      <c r="A110" s="141"/>
      <c r="B110" s="141"/>
      <c r="E110" s="17"/>
      <c r="F110" s="17"/>
      <c r="G110" s="17"/>
    </row>
    <row r="111" spans="1:7" ht="11.5" x14ac:dyDescent="0.25">
      <c r="A111" s="141"/>
      <c r="B111" s="141"/>
      <c r="D111" s="14" t="s">
        <v>36</v>
      </c>
      <c r="E111" s="49">
        <f>E91-E109</f>
        <v>0</v>
      </c>
      <c r="F111" s="49">
        <f>F91-F109</f>
        <v>0</v>
      </c>
      <c r="G111" s="49">
        <f>G91-G109</f>
        <v>0</v>
      </c>
    </row>
    <row r="112" spans="1:7" ht="11.5" x14ac:dyDescent="0.25">
      <c r="A112" s="141"/>
      <c r="B112" s="141"/>
      <c r="E112" s="17"/>
      <c r="F112" s="17"/>
      <c r="G112" s="17"/>
    </row>
    <row r="113" spans="1:8" ht="11.5" x14ac:dyDescent="0.25">
      <c r="A113" s="141"/>
      <c r="B113" s="141"/>
      <c r="D113" s="22" t="s">
        <v>237</v>
      </c>
      <c r="E113" s="50">
        <f>(E61+E91+E73)-E109</f>
        <v>0</v>
      </c>
      <c r="F113" s="50">
        <f>(F61+F91+F73)-F109</f>
        <v>0</v>
      </c>
      <c r="G113" s="50">
        <f>(G61+G91+G73)-G109</f>
        <v>0</v>
      </c>
    </row>
    <row r="114" spans="1:8" ht="11.5" x14ac:dyDescent="0.25">
      <c r="A114" s="141"/>
      <c r="B114" s="141"/>
      <c r="E114" s="17"/>
      <c r="F114" s="17"/>
      <c r="G114" s="17"/>
    </row>
    <row r="115" spans="1:8" ht="11.5" x14ac:dyDescent="0.25">
      <c r="A115" s="141">
        <f t="shared" ref="A115:A128" si="10">IF(OR(E115&lt;0,F115&lt;0,G115&lt;0),1,0)</f>
        <v>0</v>
      </c>
      <c r="B115" s="141"/>
      <c r="D115" s="19" t="s">
        <v>128</v>
      </c>
      <c r="E115" s="132">
        <v>0</v>
      </c>
      <c r="F115" s="132">
        <v>0</v>
      </c>
      <c r="G115" s="132">
        <v>0</v>
      </c>
      <c r="H115" s="212"/>
    </row>
    <row r="116" spans="1:8" ht="11.5" x14ac:dyDescent="0.25">
      <c r="A116" s="141">
        <f t="shared" si="10"/>
        <v>0</v>
      </c>
      <c r="B116" s="141"/>
      <c r="D116" s="64" t="s">
        <v>130</v>
      </c>
      <c r="E116" s="132">
        <v>0</v>
      </c>
      <c r="F116" s="132">
        <v>0</v>
      </c>
      <c r="G116" s="132">
        <v>0</v>
      </c>
      <c r="H116" s="212"/>
    </row>
    <row r="117" spans="1:8" ht="11.5" x14ac:dyDescent="0.25">
      <c r="A117" s="141">
        <f t="shared" si="10"/>
        <v>0</v>
      </c>
      <c r="B117" s="141"/>
      <c r="D117" s="21" t="s">
        <v>142</v>
      </c>
      <c r="E117" s="132">
        <v>0</v>
      </c>
      <c r="F117" s="132">
        <v>0</v>
      </c>
      <c r="G117" s="132">
        <v>0</v>
      </c>
      <c r="H117" s="212"/>
    </row>
    <row r="118" spans="1:8" ht="11.5" x14ac:dyDescent="0.25">
      <c r="A118" s="141">
        <f t="shared" si="10"/>
        <v>0</v>
      </c>
      <c r="B118" s="141"/>
      <c r="D118" s="13" t="s">
        <v>138</v>
      </c>
      <c r="E118" s="132">
        <v>0</v>
      </c>
      <c r="F118" s="132">
        <v>0</v>
      </c>
      <c r="G118" s="132">
        <v>0</v>
      </c>
      <c r="H118" s="212"/>
    </row>
    <row r="119" spans="1:8" ht="11.5" x14ac:dyDescent="0.25">
      <c r="A119" s="141">
        <f t="shared" si="10"/>
        <v>0</v>
      </c>
      <c r="B119" s="141"/>
      <c r="D119" s="13" t="s">
        <v>37</v>
      </c>
      <c r="E119" s="132">
        <v>0</v>
      </c>
      <c r="F119" s="132">
        <v>0</v>
      </c>
      <c r="G119" s="132">
        <v>0</v>
      </c>
    </row>
    <row r="120" spans="1:8" ht="11.5" x14ac:dyDescent="0.25">
      <c r="A120" s="141">
        <f t="shared" si="10"/>
        <v>0</v>
      </c>
      <c r="B120" s="141"/>
      <c r="D120" s="13" t="s">
        <v>126</v>
      </c>
      <c r="E120" s="132">
        <v>0</v>
      </c>
      <c r="F120" s="132">
        <v>0</v>
      </c>
      <c r="G120" s="132">
        <v>0</v>
      </c>
    </row>
    <row r="121" spans="1:8" ht="11.5" x14ac:dyDescent="0.25">
      <c r="A121" s="141">
        <f t="shared" si="10"/>
        <v>0</v>
      </c>
      <c r="B121" s="141"/>
      <c r="D121" s="13" t="s">
        <v>33</v>
      </c>
      <c r="E121" s="132">
        <v>0</v>
      </c>
      <c r="F121" s="132">
        <v>0</v>
      </c>
      <c r="G121" s="132">
        <v>0</v>
      </c>
    </row>
    <row r="122" spans="1:8" ht="11.5" x14ac:dyDescent="0.25">
      <c r="A122" s="141">
        <f t="shared" si="10"/>
        <v>0</v>
      </c>
      <c r="B122" s="141"/>
      <c r="D122" s="13" t="s">
        <v>127</v>
      </c>
      <c r="E122" s="132">
        <v>0</v>
      </c>
      <c r="F122" s="132">
        <v>0</v>
      </c>
      <c r="G122" s="132">
        <v>0</v>
      </c>
    </row>
    <row r="123" spans="1:8" ht="11.5" x14ac:dyDescent="0.25">
      <c r="A123" s="141">
        <f t="shared" si="10"/>
        <v>0</v>
      </c>
      <c r="B123" s="141"/>
      <c r="D123" s="19" t="s">
        <v>177</v>
      </c>
      <c r="E123" s="132">
        <v>0</v>
      </c>
      <c r="F123" s="132">
        <v>0</v>
      </c>
      <c r="G123" s="132">
        <v>0</v>
      </c>
      <c r="H123" s="212"/>
    </row>
    <row r="124" spans="1:8" ht="11.5" x14ac:dyDescent="0.25">
      <c r="A124" s="141">
        <f t="shared" si="10"/>
        <v>0</v>
      </c>
      <c r="B124" s="141"/>
      <c r="D124" s="19" t="s">
        <v>137</v>
      </c>
      <c r="E124" s="132">
        <v>0</v>
      </c>
      <c r="F124" s="132">
        <v>0</v>
      </c>
      <c r="G124" s="132">
        <v>0</v>
      </c>
      <c r="H124" s="212"/>
    </row>
    <row r="125" spans="1:8" ht="11.5" x14ac:dyDescent="0.25">
      <c r="A125" s="141">
        <f t="shared" si="10"/>
        <v>0</v>
      </c>
      <c r="B125" s="141"/>
      <c r="D125" s="19" t="s">
        <v>139</v>
      </c>
      <c r="E125" s="132">
        <v>0</v>
      </c>
      <c r="F125" s="132">
        <v>0</v>
      </c>
      <c r="G125" s="132">
        <v>0</v>
      </c>
      <c r="H125" s="212"/>
    </row>
    <row r="126" spans="1:8" ht="11.5" x14ac:dyDescent="0.25">
      <c r="A126" s="141">
        <f t="shared" si="10"/>
        <v>0</v>
      </c>
      <c r="B126" s="141"/>
      <c r="D126" s="19" t="s">
        <v>112</v>
      </c>
      <c r="E126" s="132">
        <v>0</v>
      </c>
      <c r="F126" s="132">
        <v>0</v>
      </c>
      <c r="G126" s="132">
        <v>0</v>
      </c>
    </row>
    <row r="127" spans="1:8" ht="11.5" x14ac:dyDescent="0.25">
      <c r="A127" s="141">
        <f t="shared" si="10"/>
        <v>0</v>
      </c>
      <c r="B127" s="141"/>
      <c r="D127" s="19" t="s">
        <v>338</v>
      </c>
      <c r="E127" s="132">
        <v>0</v>
      </c>
      <c r="F127" s="132">
        <v>0</v>
      </c>
      <c r="G127" s="132">
        <v>0</v>
      </c>
    </row>
    <row r="128" spans="1:8" ht="11.5" x14ac:dyDescent="0.25">
      <c r="A128" s="141">
        <f t="shared" si="10"/>
        <v>0</v>
      </c>
      <c r="B128" s="141"/>
      <c r="D128" s="13" t="s">
        <v>333</v>
      </c>
      <c r="E128" s="132">
        <v>0</v>
      </c>
      <c r="F128" s="132">
        <v>0</v>
      </c>
      <c r="G128" s="132">
        <v>0</v>
      </c>
    </row>
    <row r="129" spans="1:8" ht="11.5" x14ac:dyDescent="0.25">
      <c r="A129" s="141"/>
      <c r="B129" s="141"/>
      <c r="D129" s="14" t="s">
        <v>335</v>
      </c>
      <c r="E129" s="49">
        <f>SUM(E115:E128)</f>
        <v>0</v>
      </c>
      <c r="F129" s="49">
        <f>SUM(F115:F128)</f>
        <v>0</v>
      </c>
      <c r="G129" s="49">
        <f>SUM(G115:G128)</f>
        <v>0</v>
      </c>
    </row>
    <row r="130" spans="1:8" ht="11.5" x14ac:dyDescent="0.25">
      <c r="A130" s="141"/>
      <c r="B130" s="141"/>
      <c r="E130" s="17"/>
      <c r="F130" s="17"/>
      <c r="G130" s="17"/>
    </row>
    <row r="131" spans="1:8" ht="11.5" x14ac:dyDescent="0.25">
      <c r="B131" s="141"/>
      <c r="D131" s="13" t="s">
        <v>443</v>
      </c>
      <c r="E131" s="132">
        <v>0</v>
      </c>
      <c r="F131" s="132">
        <v>0</v>
      </c>
      <c r="G131" s="132">
        <v>0</v>
      </c>
    </row>
    <row r="132" spans="1:8" ht="11.5" x14ac:dyDescent="0.25">
      <c r="B132" s="141"/>
      <c r="D132" s="13" t="s">
        <v>179</v>
      </c>
      <c r="E132" s="132">
        <v>0</v>
      </c>
      <c r="F132" s="132">
        <v>0</v>
      </c>
      <c r="G132" s="132">
        <v>0</v>
      </c>
    </row>
    <row r="133" spans="1:8" ht="11.5" x14ac:dyDescent="0.25">
      <c r="B133" s="141"/>
      <c r="D133" s="13" t="s">
        <v>129</v>
      </c>
      <c r="E133" s="132">
        <v>0</v>
      </c>
      <c r="F133" s="132">
        <v>0</v>
      </c>
      <c r="G133" s="132">
        <v>0</v>
      </c>
    </row>
    <row r="134" spans="1:8" ht="11.5" x14ac:dyDescent="0.25">
      <c r="A134" s="141"/>
      <c r="B134" s="141"/>
      <c r="D134" s="14" t="s">
        <v>38</v>
      </c>
      <c r="E134" s="49">
        <f>SUM(E131:E133)</f>
        <v>0</v>
      </c>
      <c r="F134" s="49">
        <f t="shared" ref="F134:G134" si="11">SUM(F131:F133)</f>
        <v>0</v>
      </c>
      <c r="G134" s="49">
        <f t="shared" si="11"/>
        <v>0</v>
      </c>
    </row>
    <row r="135" spans="1:8" ht="11.5" x14ac:dyDescent="0.25">
      <c r="A135" s="141"/>
      <c r="B135" s="141"/>
      <c r="E135" s="17"/>
      <c r="F135" s="17"/>
      <c r="G135" s="17"/>
    </row>
    <row r="136" spans="1:8" ht="11.5" x14ac:dyDescent="0.25">
      <c r="A136" s="141"/>
      <c r="B136" s="141"/>
      <c r="D136" s="22" t="s">
        <v>39</v>
      </c>
      <c r="E136" s="50">
        <f>E129+E134</f>
        <v>0</v>
      </c>
      <c r="F136" s="50">
        <f>F129+F134</f>
        <v>0</v>
      </c>
      <c r="G136" s="50">
        <f>G129+G134</f>
        <v>0</v>
      </c>
    </row>
    <row r="137" spans="1:8" ht="11.5" x14ac:dyDescent="0.25">
      <c r="A137" s="141"/>
      <c r="B137" s="141"/>
      <c r="C137" s="44"/>
      <c r="D137" s="46"/>
      <c r="E137" s="47"/>
      <c r="F137" s="47"/>
      <c r="G137" s="47"/>
      <c r="H137" s="44"/>
    </row>
    <row r="138" spans="1:8" ht="12" x14ac:dyDescent="0.3">
      <c r="A138" s="141">
        <f t="shared" ref="A138" si="12">IF(OR(E138&lt;0,F138&lt;0,G138&lt;0),1,0)</f>
        <v>0</v>
      </c>
      <c r="B138" s="141"/>
      <c r="C138" s="44"/>
      <c r="D138" s="37" t="s">
        <v>180</v>
      </c>
      <c r="E138" s="132">
        <v>0</v>
      </c>
      <c r="F138" s="132">
        <v>0</v>
      </c>
      <c r="G138" s="132">
        <v>0</v>
      </c>
      <c r="H138" s="44"/>
    </row>
    <row r="139" spans="1:8" ht="12" x14ac:dyDescent="0.3">
      <c r="A139" s="141"/>
      <c r="B139" s="141"/>
      <c r="C139" s="44"/>
      <c r="D139" s="37" t="s">
        <v>181</v>
      </c>
      <c r="E139" s="94" t="s">
        <v>141</v>
      </c>
      <c r="F139" s="94" t="s">
        <v>141</v>
      </c>
      <c r="G139" s="94" t="s">
        <v>141</v>
      </c>
      <c r="H139" s="44"/>
    </row>
    <row r="140" spans="1:8" ht="11.5" x14ac:dyDescent="0.25">
      <c r="A140" s="141"/>
      <c r="B140" s="141"/>
      <c r="D140" s="23" t="s">
        <v>40</v>
      </c>
    </row>
    <row r="141" spans="1:8" ht="11.5" x14ac:dyDescent="0.25">
      <c r="A141" s="141"/>
      <c r="B141" s="141"/>
    </row>
    <row r="142" spans="1:8" ht="11.5" x14ac:dyDescent="0.25">
      <c r="B142" s="141">
        <f>1-(E142*F142*G142)</f>
        <v>0</v>
      </c>
      <c r="D142" s="24" t="s">
        <v>182</v>
      </c>
      <c r="E142" s="121" t="b">
        <f>ABS(  (E61+E73+E91)-(E109+E129+E134)  ) &lt; eTol</f>
        <v>1</v>
      </c>
      <c r="F142" s="121" t="b">
        <f>ABS(  (F61+F73+F91)-(F109+F129+F134)  ) &lt; eTol</f>
        <v>1</v>
      </c>
      <c r="G142" s="121" t="b">
        <f>ABS(  (G61+G73+G91)-(G109+G129+G134)  ) &lt; eTol</f>
        <v>1</v>
      </c>
    </row>
    <row r="143" spans="1:8" ht="11.5" x14ac:dyDescent="0.25">
      <c r="A143" s="141"/>
      <c r="B143" s="141"/>
      <c r="D143" s="23"/>
    </row>
    <row r="144" spans="1:8" ht="13" x14ac:dyDescent="0.3">
      <c r="A144" s="141"/>
      <c r="B144" s="141"/>
      <c r="D144" s="28" t="s">
        <v>243</v>
      </c>
      <c r="E144" s="145" t="str">
        <f>E21</f>
        <v>31/XX/20XX</v>
      </c>
      <c r="F144" s="145" t="str">
        <f>F21</f>
        <v>31/XX/20XX</v>
      </c>
      <c r="G144" s="145" t="str">
        <f>G21</f>
        <v>31/XX/20XX</v>
      </c>
    </row>
    <row r="145" spans="1:8" ht="11.5" x14ac:dyDescent="0.25">
      <c r="A145" s="141"/>
      <c r="B145" s="141"/>
      <c r="D145" s="13" t="s">
        <v>246</v>
      </c>
      <c r="E145" s="132">
        <v>0</v>
      </c>
      <c r="F145" s="132">
        <v>0</v>
      </c>
      <c r="G145" s="132">
        <v>0</v>
      </c>
    </row>
    <row r="146" spans="1:8" ht="11.5" x14ac:dyDescent="0.25">
      <c r="A146" s="141"/>
      <c r="B146" s="141"/>
      <c r="D146" s="13" t="s">
        <v>188</v>
      </c>
      <c r="E146" s="132">
        <v>0</v>
      </c>
      <c r="F146" s="132">
        <v>0</v>
      </c>
      <c r="G146" s="132">
        <v>0</v>
      </c>
    </row>
    <row r="147" spans="1:8" ht="11.5" x14ac:dyDescent="0.25">
      <c r="A147" s="141"/>
      <c r="B147" s="141"/>
      <c r="D147" s="14" t="s">
        <v>247</v>
      </c>
      <c r="E147" s="49">
        <f>SUM(E145:E146)</f>
        <v>0</v>
      </c>
      <c r="F147" s="49">
        <f>SUM(F145:F146)</f>
        <v>0</v>
      </c>
      <c r="G147" s="49">
        <f>SUM(G145:G146)</f>
        <v>0</v>
      </c>
    </row>
    <row r="148" spans="1:8" ht="11.5" x14ac:dyDescent="0.25">
      <c r="A148" s="141"/>
      <c r="B148" s="141"/>
      <c r="D148" s="16"/>
    </row>
    <row r="149" spans="1:8" ht="11.5" x14ac:dyDescent="0.25">
      <c r="A149" s="141"/>
      <c r="B149" s="141"/>
      <c r="D149" s="13" t="s">
        <v>183</v>
      </c>
      <c r="E149" s="132"/>
      <c r="F149" s="132"/>
      <c r="G149" s="132"/>
    </row>
    <row r="150" spans="1:8" ht="11.5" x14ac:dyDescent="0.25">
      <c r="A150" s="141"/>
      <c r="B150" s="141"/>
      <c r="D150" s="16"/>
      <c r="E150" s="16"/>
      <c r="F150" s="16"/>
      <c r="G150" s="16"/>
      <c r="H150" s="16"/>
    </row>
    <row r="151" spans="1:8" ht="13" x14ac:dyDescent="0.3">
      <c r="A151" s="141"/>
      <c r="B151" s="141"/>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1"/>
      <c r="B152" s="141"/>
      <c r="D152" s="67" t="s">
        <v>318</v>
      </c>
      <c r="E152" s="49">
        <f>'RAG Thresholds'!$D$27</f>
        <v>0</v>
      </c>
      <c r="F152" s="49">
        <f>'RAG Thresholds'!$D$27</f>
        <v>0</v>
      </c>
      <c r="G152" s="49">
        <f>'RAG Thresholds'!$D$27</f>
        <v>0</v>
      </c>
      <c r="H152" s="68"/>
    </row>
    <row r="153" spans="1:8" ht="11.5" x14ac:dyDescent="0.25">
      <c r="A153" s="141"/>
      <c r="B153" s="141"/>
    </row>
    <row r="154" spans="1:8" ht="11.5" x14ac:dyDescent="0.25">
      <c r="A154" s="141"/>
      <c r="B154" s="141"/>
      <c r="C154" s="44"/>
      <c r="D154" s="44"/>
      <c r="E154" s="45"/>
      <c r="F154" s="45"/>
      <c r="G154" s="45"/>
      <c r="H154" s="44"/>
    </row>
    <row r="155" spans="1:8" ht="11.5" x14ac:dyDescent="0.25">
      <c r="A155" s="141"/>
      <c r="B155" s="141"/>
      <c r="D155" s="143" t="s">
        <v>63</v>
      </c>
    </row>
    <row r="156" spans="1:8" ht="11.5" x14ac:dyDescent="0.25">
      <c r="A156" s="141"/>
      <c r="B156" s="141"/>
      <c r="D156" s="91" t="s">
        <v>163</v>
      </c>
      <c r="E156" s="147" t="e">
        <f>E26/E152</f>
        <v>#DIV/0!</v>
      </c>
      <c r="F156" s="147" t="e">
        <f>F26/F152</f>
        <v>#DIV/0!</v>
      </c>
      <c r="G156" s="147" t="e">
        <f>G26/G152</f>
        <v>#DIV/0!</v>
      </c>
    </row>
    <row r="157" spans="1:8" ht="11.5" x14ac:dyDescent="0.25">
      <c r="A157" s="141"/>
      <c r="B157" s="141"/>
      <c r="D157" s="91" t="s">
        <v>67</v>
      </c>
      <c r="E157" s="148">
        <f>IF(E26=0,0,IF(E36&lt;0,(E34+E36)/E26,E34/E26))</f>
        <v>0</v>
      </c>
      <c r="F157" s="148">
        <f>IF(F26=0,0,IF(F36&lt;0,(F34+F36)/F26,F34/F26))</f>
        <v>0</v>
      </c>
      <c r="G157" s="148">
        <f>IF(G26=0,0,IF(G36&lt;0,(G34+G36)/G26,G34/G26))</f>
        <v>0</v>
      </c>
    </row>
    <row r="158" spans="1:8" ht="11.5" x14ac:dyDescent="0.25">
      <c r="A158" s="141"/>
      <c r="B158" s="141"/>
      <c r="D158" s="91" t="s">
        <v>249</v>
      </c>
      <c r="E158" s="148" t="str">
        <f>IF(OR(E147=0,E151=0),"N/A",IF((E147/(E117+E116+E123+E115 +E118 +E126+  E101+E96+E97+E94+E102+E103 - E89-E88-E85-E87))&lt;0,0,((E147/(E117+E116+E123+E115 +E118 +E126+  E101+E96+E97+E94+E102+E103 - E89-E88-E85-E87)))))</f>
        <v>N/A</v>
      </c>
      <c r="F158" s="148" t="str">
        <f>IF(OR(F147=0,F151=0),"N/A",IF((F147/(F117+F116+F123+F115 +F118 +F126+  F101+F96+F97+F94+F102+F103 - F89-F88-F85-F87))&lt;0,0,((F147/(F117+F116+F123+F115 +F118 +F126+  F101+F96+F97+F94+F102+F103 - F89-F88-F85-F87)))))</f>
        <v>N/A</v>
      </c>
      <c r="G158" s="148" t="str">
        <f>IF(OR(G147=0,G151=0),"N/A",IF((G147/(G117+G116+G123+G115 +G118 +G126+  G101+G96+G97+G94+G102+G103 - G89-G88-G85-G87))&lt;0,0,((G147/(G117+G116+G123+G115 +G118 +G126+  G101+G96+G97+G94+G102+G103 - G89-G88-G85-G87)))))</f>
        <v>N/A</v>
      </c>
    </row>
    <row r="159" spans="1:8" ht="11.5" x14ac:dyDescent="0.25">
      <c r="A159" s="141"/>
      <c r="B159" s="141"/>
      <c r="D159" s="91" t="s">
        <v>76</v>
      </c>
      <c r="E159" s="147" t="e">
        <f>IF((E117+E116+E123+E115 +E118 +E126+  E101+E96+E97+E94+E102+E103 - E89-E88-E85-E87)/(E34+   IF(E36&lt;0,E36,0)   -   E52)&lt;0,0,(E117+E116+E123+E115 +E118 +E126+  E101+E96+E97+E94+E102+E103 - E89-E88-E85-E87)/(E34+IF(E36&lt;0,E36,0) -E52))</f>
        <v>#DIV/0!</v>
      </c>
      <c r="F159" s="147" t="e">
        <f>IF((F117+F116+F123+F115 +F118 +F126+  F101+F96+F97+F94+F102+F103 - F89-F88-F85-F87)/(F34+   IF(F36&lt;0,F36,0)   -   F52)&lt;0,0,(F117+F116+F123+F115 +F118 +F126+  F101+F96+F97+F94+F102+F103 - F89-F88-F85-F87)/(F34+IF(F36&lt;0,F36,0) -F52))</f>
        <v>#DIV/0!</v>
      </c>
      <c r="G159" s="147" t="e">
        <f>IF((G117+G116+G123+G115 +G118 +G126+  G101+G96+G97+G94+G102+G103 - G89-G88-G85-G87)/(G34+   IF(G36&lt;0,G36,0)   -   G52)&lt;0,0,(G117+G116+G123+G115 +G118 +G126+  G101+G96+G97+G94+G102+G103 - G89-G88-G85-G87)/(G34+IF(G36&lt;0,G36,0) -G52))</f>
        <v>#DIV/0!</v>
      </c>
    </row>
    <row r="160" spans="1:8" ht="11.5" x14ac:dyDescent="0.25">
      <c r="A160" s="141"/>
      <c r="B160" s="141"/>
      <c r="D160" s="91" t="s">
        <v>80</v>
      </c>
      <c r="E160" s="147" t="e">
        <f>IF(((E117+E116+E123+E115 +E118 +E126+  E101+E96+E97+E94+E102+E103 - E89-E88-E85-E87)-(E70-E119))/(E34+IF(E36&lt;0,E36,0)-E52)&lt;0,0,((E117+E116+E123+E115 +E118 +E126+  E101+E96+E97+E94+E102+E103 - E89-E88-E85-E87)-(E70-E119))/(E34+IF(E36&lt;0,E36,0)-E52))</f>
        <v>#DIV/0!</v>
      </c>
      <c r="F160" s="147" t="e">
        <f t="shared" ref="F160:G160" si="14">IF(((F117+F116+F123+F115 +F118 +F126+  F101+F96+F97+F94+F102+F103 - F89-F88-F85-F87)-(F70-F119))/(F34+IF(F36&lt;0,F36,0)-F52)&lt;0,0,((F117+F116+F123+F115 +F118 +F126+  F101+F96+F97+F94+F102+F103 - F89-F88-F85-F87)-(F70-F119))/(F34+IF(F36&lt;0,F36,0)-F52))</f>
        <v>#DIV/0!</v>
      </c>
      <c r="G160" s="147" t="e">
        <f t="shared" si="14"/>
        <v>#DIV/0!</v>
      </c>
    </row>
    <row r="161" spans="1:7" ht="11.5" x14ac:dyDescent="0.25">
      <c r="A161" s="141"/>
      <c r="B161" s="141"/>
      <c r="D161" s="91" t="s">
        <v>74</v>
      </c>
      <c r="E161" s="147" t="e">
        <f>(E34+ IF(E36&lt;0,E36,0) +E40)/-(E37+E38)</f>
        <v>#DIV/0!</v>
      </c>
      <c r="F161" s="147" t="e">
        <f t="shared" ref="F161:G161" si="15">(F34+ IF(F36&lt;0,F36,0) +F40)/-(F37+F38)</f>
        <v>#DIV/0!</v>
      </c>
      <c r="G161" s="147" t="e">
        <f t="shared" si="15"/>
        <v>#DIV/0!</v>
      </c>
    </row>
    <row r="162" spans="1:7" ht="11.5" x14ac:dyDescent="0.25">
      <c r="A162" s="141"/>
      <c r="B162" s="141"/>
      <c r="D162" s="91" t="s">
        <v>77</v>
      </c>
      <c r="E162" s="147" t="e">
        <f>(E91-E75)/E109</f>
        <v>#DIV/0!</v>
      </c>
      <c r="F162" s="147" t="e">
        <f>(F91-F75)/F109</f>
        <v>#DIV/0!</v>
      </c>
      <c r="G162" s="147" t="e">
        <f>(G91-G75)/G109</f>
        <v>#DIV/0!</v>
      </c>
    </row>
    <row r="163" spans="1:7" ht="11.5" x14ac:dyDescent="0.25">
      <c r="A163" s="141"/>
      <c r="B163" s="141"/>
      <c r="D163" s="91" t="s">
        <v>78</v>
      </c>
      <c r="E163" s="147">
        <f>E134</f>
        <v>0</v>
      </c>
      <c r="F163" s="147">
        <f>F134</f>
        <v>0</v>
      </c>
      <c r="G163" s="147">
        <f>G134</f>
        <v>0</v>
      </c>
    </row>
    <row r="164" spans="1:7" ht="11.5" x14ac:dyDescent="0.25">
      <c r="A164" s="141"/>
      <c r="B164" s="141"/>
      <c r="D164" s="91" t="s">
        <v>79</v>
      </c>
      <c r="E164" s="148" t="e">
        <f>(E81+E82+E66+E67+E138)/(E58+E57+E59+E60+E91)</f>
        <v>#DIV/0!</v>
      </c>
      <c r="F164" s="148" t="e">
        <f>(F81+F82+F66+F67+F138)/(F58+F57+F59+F60+F91)</f>
        <v>#DIV/0!</v>
      </c>
      <c r="G164" s="148" t="e">
        <f>(G81+G82+G66+G67+G138)/(G58+G57+G59+G60+G91)</f>
        <v>#DIV/0!</v>
      </c>
    </row>
    <row r="165" spans="1:7" ht="11.5" x14ac:dyDescent="0.25">
      <c r="A165" s="141"/>
      <c r="B165" s="141"/>
      <c r="D165" s="42"/>
      <c r="E165" s="48"/>
      <c r="F165" s="48"/>
      <c r="G165" s="48"/>
    </row>
    <row r="166" spans="1:7" ht="11.5" x14ac:dyDescent="0.25">
      <c r="A166" s="141"/>
      <c r="B166" s="141"/>
      <c r="D166" s="42"/>
      <c r="E166" s="43"/>
      <c r="F166" s="43"/>
      <c r="G166" s="43"/>
    </row>
    <row r="167" spans="1:7" ht="11.5" x14ac:dyDescent="0.25">
      <c r="A167" s="141"/>
      <c r="B167" s="141"/>
      <c r="D167" s="143" t="s">
        <v>44</v>
      </c>
    </row>
    <row r="168" spans="1:7" ht="11.5" x14ac:dyDescent="0.25">
      <c r="A168" s="141"/>
      <c r="B168" s="141"/>
      <c r="D168" s="91" t="s">
        <v>163</v>
      </c>
      <c r="E168" s="149" t="e">
        <f>IF(E156&gt;'RAG Thresholds'!$G$15,"G",IF(E156&lt;'RAG Thresholds'!$E$15,"R","A"))</f>
        <v>#DIV/0!</v>
      </c>
      <c r="F168" s="149" t="e">
        <f>IF(F156&gt;'RAG Thresholds'!$G$15,"G",IF(F156&lt;'RAG Thresholds'!$E$15,"R","A"))</f>
        <v>#DIV/0!</v>
      </c>
      <c r="G168" s="149" t="e">
        <f>IF(G156&gt;'RAG Thresholds'!$G$15,"G",IF(G156&lt;'RAG Thresholds'!$E$15,"R","A"))</f>
        <v>#DIV/0!</v>
      </c>
    </row>
    <row r="169" spans="1:7" ht="11.5" x14ac:dyDescent="0.25">
      <c r="A169" s="141"/>
      <c r="B169" s="141"/>
      <c r="D169" s="216" t="s">
        <v>67</v>
      </c>
      <c r="E169" s="149" t="str">
        <f>IF(E157&gt;'RAG Thresholds'!$G$16,"G",IF(E157&lt;'RAG Thresholds'!$E$16,"R","A"))</f>
        <v>R</v>
      </c>
      <c r="F169" s="149" t="str">
        <f>IF(F157&gt;'RAG Thresholds'!$G$16,"G",IF(F157&lt;'RAG Thresholds'!$E$16,"R","A"))</f>
        <v>R</v>
      </c>
      <c r="G169" s="149" t="str">
        <f>IF(G157&gt;'RAG Thresholds'!$G$16,"G",IF(G157&lt;'RAG Thresholds'!$E$16,"R","A"))</f>
        <v>R</v>
      </c>
    </row>
    <row r="170" spans="1:7" ht="11.5" x14ac:dyDescent="0.25">
      <c r="A170" s="141"/>
      <c r="B170" s="141"/>
      <c r="D170" s="216" t="s">
        <v>249</v>
      </c>
      <c r="E170" s="149" t="str">
        <f>IF(E158="N/A","N/A",IF(E147&lt;0,"R",IF((E117+E116+E123+E115 +E118 + E126+ E101+E96+E97+E94+E102+E103 - E89-E88-E85-E87)&lt;0,"G",IF(E158&gt;'RAG Thresholds'!$G$17,"G",IF(E158&lt;'RAG Thresholds'!$E$17,"R","A")))))</f>
        <v>N/A</v>
      </c>
      <c r="F170" s="149" t="str">
        <f>IF(F158="N/A","N/A",IF(F147&lt;0,"R",IF((F117+F116+F123+F115 +F118 + F126+ F101+F96+F97+F94+F102+F103 - F89-F88-F85-F87)&lt;0,"G",IF(F158&gt;'RAG Thresholds'!$G$17,"G",IF(F158&lt;'RAG Thresholds'!$E$17,"R","A")))))</f>
        <v>N/A</v>
      </c>
      <c r="G170" s="149" t="str">
        <f>IF(G158="N/A","N/A",IF(G147&lt;0,"R",IF((G117+G116+G123+G115 +G118 + G126+ G101+G96+G97+G94+G102+G103 - G89-G88-G85-G87)&lt;0,"G",IF(G158&gt;'RAG Thresholds'!$G$17,"G",IF(G158&lt;'RAG Thresholds'!$E$17,"R","A")))))</f>
        <v>N/A</v>
      </c>
    </row>
    <row r="171" spans="1:7" ht="11.5" x14ac:dyDescent="0.25">
      <c r="A171" s="141"/>
      <c r="B171" s="141"/>
      <c r="D171" s="216" t="s">
        <v>76</v>
      </c>
      <c r="E171" s="149" t="e">
        <f>IF((E34+   IF(E36&lt;0,E36,0)  -E52)&lt;0,"R",IF(((E117+E116+E123+E115 +E118 +E126+  E101+E96+E97+E94+E102+E103 - E89-E88-E85-E87)&lt;0),"G",IF(E159&lt;'RAG Thresholds'!$G$18,"G",IF(E159&gt;'RAG Thresholds'!$E$18,"R","A"))))</f>
        <v>#DIV/0!</v>
      </c>
      <c r="F171" s="149" t="e">
        <f>IF((F34+   IF(F36&lt;0,F36,0)  -F52)&lt;0,"R",IF(((F117+F116+F123+F115 +F118 +F126+  F101+F96+F97+F94+F102+F103 - F89-F88-F85-F87)&lt;0),"G",IF(F159&lt;'RAG Thresholds'!$G$18,"G",IF(F159&gt;'RAG Thresholds'!$E$18,"R","A"))))</f>
        <v>#DIV/0!</v>
      </c>
      <c r="G171" s="149" t="e">
        <f>IF((G34+   IF(G36&lt;0,G36,0)  -G52)&lt;0,"R",IF(((G117+G116+G123+G115 +G118 +G126+  G101+G96+G97+G94+G102+G103 - G89-G88-G85-G87)&lt;0),"G",IF(G159&lt;'RAG Thresholds'!$G$18,"G",IF(G159&gt;'RAG Thresholds'!$E$18,"R","A"))))</f>
        <v>#DIV/0!</v>
      </c>
    </row>
    <row r="172" spans="1:7" ht="11.5" x14ac:dyDescent="0.25">
      <c r="A172" s="141"/>
      <c r="B172" s="141"/>
      <c r="D172" s="216" t="s">
        <v>80</v>
      </c>
      <c r="E172" s="149" t="e">
        <f>IF((E34+   IF(E36&lt;0,E36,0)  -E52)&lt;0,"R",IF(( ((E117+E116+E123+E115 +E118 +E126+  E101+E96+E97+E94+E102+E103 - E89-E88-E85-E87)-(E70-E119))&lt;0),"G",IF(E160&lt;'RAG Thresholds'!$G$19,"G",IF(E160&gt;'RAG Thresholds'!$E$19,"R","A"))))</f>
        <v>#DIV/0!</v>
      </c>
      <c r="F172" s="149" t="e">
        <f>IF((F34+   IF(F36&lt;0,F36,0)  -F52)&lt;0,"R",IF(( ((F117+F116+F123+F115 +F118 +F126+  F101+F96+F97+F94+F102+F103 - F89-F88-F85-F87)-(F70-F119))&lt;0),"G",IF(F160&lt;'RAG Thresholds'!$G$19,"G",IF(F160&gt;'RAG Thresholds'!$E$19,"R","A"))))</f>
        <v>#DIV/0!</v>
      </c>
      <c r="G172" s="149" t="e">
        <f>IF((G34+   IF(G36&lt;0,G36,0)  -G52)&lt;0,"R",IF(( ((G117+G116+G123+G115 +G118 +G126+  G101+G96+G97+G94+G102+G103 - G89-G88-G85-G87)-(G70-G119))&lt;0),"G",IF(G160&lt;'RAG Thresholds'!$G$19,"G",IF(G160&gt;'RAG Thresholds'!$E$19,"R","A"))))</f>
        <v>#DIV/0!</v>
      </c>
    </row>
    <row r="173" spans="1:7" ht="11.5" x14ac:dyDescent="0.25">
      <c r="A173" s="141"/>
      <c r="B173" s="141"/>
      <c r="D173" s="216" t="s">
        <v>74</v>
      </c>
      <c r="E173" s="149" t="str">
        <f>IF(-(E37+E38)&lt;=0,"G",IF((  E34+ IF(E36&lt;0,E36,0) +E40 )&lt;0,"R",IF(E161&gt;'RAG Thresholds'!$G$20,"G",IF(E161&lt;'RAG Thresholds'!$E$20,"R","A"))))</f>
        <v>G</v>
      </c>
      <c r="F173" s="149" t="str">
        <f>IF(-(F37+F38)&lt;=0,"G",IF((  F34+ IF(F36&lt;0,F36,0) +F40 )&lt;0,"R",IF(F161&gt;'RAG Thresholds'!$G$20,"G",IF(F161&lt;'RAG Thresholds'!$E$20,"R","A"))))</f>
        <v>G</v>
      </c>
      <c r="G173" s="149" t="str">
        <f>IF(-(G37+G38)&lt;=0,"G",IF((  G34+ IF(G36&lt;0,G36,0) +G40 )&lt;0,"R",IF(G161&gt;'RAG Thresholds'!$G$20,"G",IF(G161&lt;'RAG Thresholds'!$E$20,"R","A"))))</f>
        <v>G</v>
      </c>
    </row>
    <row r="174" spans="1:7" ht="11.5" x14ac:dyDescent="0.25">
      <c r="A174" s="141"/>
      <c r="B174" s="141"/>
      <c r="D174" s="216" t="s">
        <v>77</v>
      </c>
      <c r="E174" s="149" t="e">
        <f>IF(E162&gt;'RAG Thresholds'!$G$21,"G",IF(E162&lt;'RAG Thresholds'!$E$21,"R","A"))</f>
        <v>#DIV/0!</v>
      </c>
      <c r="F174" s="149" t="e">
        <f>IF(F162&gt;'RAG Thresholds'!$G$21,"G",IF(F162&lt;'RAG Thresholds'!$E$21,"R","A"))</f>
        <v>#DIV/0!</v>
      </c>
      <c r="G174" s="149" t="e">
        <f>IF(G162&gt;'RAG Thresholds'!$G$21,"G",IF(G162&lt;'RAG Thresholds'!$E$21,"R","A"))</f>
        <v>#DIV/0!</v>
      </c>
    </row>
    <row r="175" spans="1:7" ht="11.5" x14ac:dyDescent="0.25">
      <c r="A175" s="141"/>
      <c r="B175" s="141"/>
      <c r="D175" s="216" t="s">
        <v>78</v>
      </c>
      <c r="E175" s="149" t="str">
        <f>IF(E163&gt;'RAG Thresholds'!$E$22,"G","R")</f>
        <v>R</v>
      </c>
      <c r="F175" s="149" t="str">
        <f>IF(F163&gt;'RAG Thresholds'!$E$22,"G","R")</f>
        <v>R</v>
      </c>
      <c r="G175" s="149" t="str">
        <f>IF(G163&gt;'RAG Thresholds'!$E$22,"G","R")</f>
        <v>R</v>
      </c>
    </row>
    <row r="176" spans="1:7" ht="11.5" x14ac:dyDescent="0.25">
      <c r="A176" s="141"/>
      <c r="B176" s="141"/>
      <c r="D176" s="216" t="s">
        <v>79</v>
      </c>
      <c r="E176" s="149" t="e">
        <f>IF(E139=SysConfig!$F$38,"R",IF((E81+E82+E66+E67+E138)&lt;0,"G",IF(E164&lt;'RAG Thresholds'!$G$23,"G",IF(E164&gt;'RAG Thresholds'!$E$23,"R","A"))))</f>
        <v>#DIV/0!</v>
      </c>
      <c r="F176" s="149" t="e">
        <f>IF(F139=SysConfig!$F$38,"R",IF((F81+F82+F66+F67+F138)&lt;0,"G",IF(F164&lt;'RAG Thresholds'!$G$23,"G",IF(F164&gt;'RAG Thresholds'!$E$23,"R","A"))))</f>
        <v>#DIV/0!</v>
      </c>
      <c r="G176" s="149" t="e">
        <f>IF(G139=SysConfig!$F$38,"R",IF((G81+G82+G66+G67+G138)&lt;0,"G",IF(G164&lt;'RAG Thresholds'!$G$23,"G",IF(G164&gt;'RAG Thresholds'!$E$23,"R","A"))))</f>
        <v>#DIV/0!</v>
      </c>
    </row>
    <row r="177" spans="1:8" ht="11.5" x14ac:dyDescent="0.25">
      <c r="A177" s="141"/>
      <c r="B177" s="141"/>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5AB7B2"/>
  </sheetPr>
  <dimension ref="A1:J85"/>
  <sheetViews>
    <sheetView showGridLines="0" topLeftCell="C1" zoomScale="90" zoomScaleNormal="90" workbookViewId="0">
      <pane ySplit="8" topLeftCell="A9" activePane="bottomLeft" state="frozen"/>
      <selection activeCell="A9" sqref="A9"/>
      <selection pane="bottomLeft" activeCell="G19" sqref="G19"/>
    </sheetView>
  </sheetViews>
  <sheetFormatPr defaultColWidth="0" defaultRowHeight="11.5" x14ac:dyDescent="0.25"/>
  <cols>
    <col min="1" max="2" width="5.19921875" customWidth="1"/>
    <col min="3" max="3" width="45" customWidth="1"/>
    <col min="4" max="4" width="25.3984375" customWidth="1"/>
    <col min="5" max="5" width="54.69921875" style="188" customWidth="1"/>
    <col min="6" max="6" width="9.19921875" style="216" customWidth="1"/>
    <col min="7" max="7" width="57.59765625" style="216" customWidth="1"/>
    <col min="8" max="8" width="17.09765625" style="216" customWidth="1"/>
    <col min="9" max="9" width="38.59765625" style="216" customWidth="1"/>
    <col min="10" max="10" width="9.19921875" customWidth="1"/>
    <col min="11" max="16384" width="9.19921875" hidden="1"/>
  </cols>
  <sheetData>
    <row r="1" spans="1:10" x14ac:dyDescent="0.25">
      <c r="A1" s="109"/>
      <c r="B1" s="109"/>
      <c r="C1" s="110"/>
      <c r="D1" s="109"/>
      <c r="E1" s="189"/>
      <c r="F1" s="109"/>
      <c r="G1" s="109"/>
      <c r="H1" s="109"/>
      <c r="I1" s="109"/>
      <c r="J1" s="109"/>
    </row>
    <row r="2" spans="1:10" ht="13" x14ac:dyDescent="0.25">
      <c r="A2" s="109"/>
      <c r="B2" s="109"/>
      <c r="C2" s="111" t="str">
        <f>cstProjectName</f>
        <v>RM 6331 Healthcare Workplace Soultions</v>
      </c>
      <c r="D2" s="109"/>
      <c r="E2" s="189"/>
      <c r="F2" s="109"/>
      <c r="G2" s="109"/>
      <c r="H2" s="109"/>
      <c r="I2" s="109"/>
      <c r="J2" s="109"/>
    </row>
    <row r="3" spans="1:10" ht="12.5" x14ac:dyDescent="0.25">
      <c r="A3" s="109"/>
      <c r="B3" s="109"/>
      <c r="C3" s="112" t="str">
        <f ca="1">MID(CELL("filename",A1),FIND("]",CELL("filename",A1))+1,256)&amp;" Sheet"</f>
        <v>2.1 Lead Ancillary Input  Sheet</v>
      </c>
      <c r="D3" s="109"/>
      <c r="E3" s="189"/>
      <c r="F3" s="109"/>
      <c r="G3" s="109"/>
      <c r="H3" s="109"/>
      <c r="I3" s="109"/>
      <c r="J3" s="109"/>
    </row>
    <row r="4" spans="1:10" x14ac:dyDescent="0.25">
      <c r="A4" s="109"/>
      <c r="B4" s="109"/>
      <c r="C4" s="110" t="str">
        <f>IF(ISBLANK(cstProtectiveMarking),"",cstProtectiveMarking)</f>
        <v>OFFICIAL</v>
      </c>
      <c r="D4" s="109"/>
      <c r="E4" s="189"/>
      <c r="F4" s="109"/>
      <c r="G4" s="109"/>
      <c r="H4" s="109"/>
      <c r="I4" s="109"/>
      <c r="J4" s="109"/>
    </row>
    <row r="5" spans="1:10" x14ac:dyDescent="0.25">
      <c r="A5" s="109"/>
      <c r="B5" s="109"/>
      <c r="C5" s="113" t="str">
        <f>HYPERLINK("#'Contents'!A1",sysChkWord)</f>
        <v>All Checks OK</v>
      </c>
      <c r="D5" s="109"/>
      <c r="E5" s="189"/>
      <c r="F5" s="109"/>
      <c r="G5" s="109"/>
      <c r="H5" s="109"/>
      <c r="I5" s="109"/>
      <c r="J5" s="109"/>
    </row>
    <row r="6" spans="1:10" ht="12.5" x14ac:dyDescent="0.25">
      <c r="A6" s="109"/>
      <c r="B6" s="114"/>
      <c r="C6" s="252" t="str">
        <f>HYPERLINK("#'Contents'!A1","Click for Contents")</f>
        <v>Click for Contents</v>
      </c>
      <c r="D6" s="252"/>
      <c r="E6" s="190"/>
      <c r="F6" s="113"/>
      <c r="G6" s="113"/>
      <c r="H6" s="113"/>
      <c r="I6" s="113"/>
      <c r="J6" s="113"/>
    </row>
    <row r="7" spans="1:10" x14ac:dyDescent="0.25">
      <c r="A7" s="109"/>
      <c r="B7" s="109"/>
      <c r="C7" s="109"/>
      <c r="D7" s="109"/>
      <c r="E7" s="189"/>
      <c r="F7" s="109"/>
      <c r="G7" s="109"/>
      <c r="H7" s="109"/>
      <c r="I7" s="109"/>
      <c r="J7" s="109"/>
    </row>
    <row r="8" spans="1:10" x14ac:dyDescent="0.25">
      <c r="A8" s="83">
        <f>SUM(A9:A85)</f>
        <v>0</v>
      </c>
      <c r="B8" s="83">
        <f>SUM(B9:B85)</f>
        <v>0</v>
      </c>
      <c r="C8" s="116"/>
      <c r="D8" s="116"/>
      <c r="E8" s="191"/>
      <c r="F8" s="116"/>
      <c r="G8" s="116"/>
      <c r="H8" s="116"/>
      <c r="I8" s="116"/>
      <c r="J8" s="116"/>
    </row>
    <row r="9" spans="1:10" x14ac:dyDescent="0.25">
      <c r="A9" s="31"/>
      <c r="B9" s="31"/>
      <c r="C9" s="31"/>
      <c r="D9" s="31"/>
      <c r="E9" s="192"/>
    </row>
    <row r="10" spans="1:10" x14ac:dyDescent="0.25">
      <c r="A10" s="31"/>
      <c r="B10" s="31"/>
      <c r="C10" s="142" t="s">
        <v>89</v>
      </c>
      <c r="D10" s="142"/>
      <c r="E10" s="193"/>
      <c r="G10" s="193" t="s">
        <v>465</v>
      </c>
      <c r="H10" s="193"/>
      <c r="I10" s="193"/>
    </row>
    <row r="11" spans="1:10" x14ac:dyDescent="0.25">
      <c r="A11" s="31"/>
      <c r="B11" s="31"/>
      <c r="C11" s="142" t="str">
        <f>CHOOSE('Bidder Instructions'!$E$39,'1.1b Lead Financial Input'!D$18,'1.1a Lead Financial Input'!D$18)</f>
        <v>Lead Bidder Name</v>
      </c>
      <c r="D11" s="142" t="s">
        <v>51</v>
      </c>
      <c r="E11" s="193" t="s">
        <v>52</v>
      </c>
      <c r="G11" s="193"/>
      <c r="H11" s="193"/>
      <c r="I11" s="193"/>
    </row>
    <row r="12" spans="1:10" ht="14.5" x14ac:dyDescent="0.35">
      <c r="A12" s="31"/>
      <c r="B12" s="31"/>
      <c r="C12" s="31" t="s">
        <v>0</v>
      </c>
      <c r="D12" s="95"/>
      <c r="E12" s="194"/>
      <c r="G12" s="237" t="s">
        <v>466</v>
      </c>
      <c r="H12" s="232" t="s">
        <v>474</v>
      </c>
      <c r="I12" s="193"/>
    </row>
    <row r="13" spans="1:10" ht="14.5" x14ac:dyDescent="0.35">
      <c r="A13" s="31"/>
      <c r="B13" s="31"/>
      <c r="C13" s="31" t="s">
        <v>46</v>
      </c>
      <c r="D13" s="105"/>
      <c r="E13" s="194"/>
      <c r="G13" s="237" t="s">
        <v>467</v>
      </c>
      <c r="H13" s="284" t="s">
        <v>477</v>
      </c>
      <c r="I13" s="285"/>
    </row>
    <row r="14" spans="1:10" ht="14.5" x14ac:dyDescent="0.35">
      <c r="A14" s="31"/>
      <c r="B14" s="31"/>
      <c r="C14" s="31" t="s">
        <v>47</v>
      </c>
      <c r="D14" s="95"/>
      <c r="E14" s="194"/>
      <c r="G14" s="194"/>
      <c r="H14" s="194"/>
      <c r="I14" s="194"/>
    </row>
    <row r="15" spans="1:10" ht="14.5" x14ac:dyDescent="0.35">
      <c r="A15" s="31"/>
      <c r="B15" s="31"/>
      <c r="C15" s="31" t="s">
        <v>53</v>
      </c>
      <c r="D15" s="95"/>
      <c r="E15" s="195"/>
      <c r="G15" s="238" t="s">
        <v>468</v>
      </c>
      <c r="H15" s="194" t="s">
        <v>469</v>
      </c>
      <c r="I15" s="194"/>
    </row>
    <row r="16" spans="1:10" ht="14.5" x14ac:dyDescent="0.35">
      <c r="A16" s="31"/>
      <c r="B16" s="31"/>
      <c r="C16" s="31" t="s">
        <v>45</v>
      </c>
      <c r="D16" s="132"/>
      <c r="E16" s="195"/>
      <c r="G16" s="239" t="s">
        <v>475</v>
      </c>
      <c r="H16" s="240" t="b">
        <v>0</v>
      </c>
      <c r="I16" s="194"/>
    </row>
    <row r="17" spans="1:9" ht="14.5" x14ac:dyDescent="0.35">
      <c r="A17" s="31"/>
      <c r="B17" s="31"/>
      <c r="C17" s="31" t="s">
        <v>54</v>
      </c>
      <c r="D17" s="96"/>
      <c r="E17" s="195"/>
      <c r="G17" s="239" t="s">
        <v>476</v>
      </c>
      <c r="H17" s="240" t="b">
        <v>0</v>
      </c>
      <c r="I17" s="194"/>
    </row>
    <row r="18" spans="1:9" ht="14.5" x14ac:dyDescent="0.35">
      <c r="A18" s="31"/>
      <c r="B18" s="31"/>
      <c r="C18" s="31" t="s">
        <v>90</v>
      </c>
      <c r="D18" s="31"/>
      <c r="E18" s="192"/>
      <c r="G18" s="239" t="s">
        <v>479</v>
      </c>
      <c r="H18" s="240" t="b">
        <v>0</v>
      </c>
      <c r="I18" s="194"/>
    </row>
    <row r="19" spans="1:9" ht="14.5" x14ac:dyDescent="0.35">
      <c r="A19" s="31"/>
      <c r="B19" s="31"/>
      <c r="C19" s="32">
        <v>1</v>
      </c>
      <c r="D19" s="95"/>
      <c r="E19" s="195"/>
      <c r="G19" s="31"/>
      <c r="H19" s="31"/>
      <c r="I19" s="194"/>
    </row>
    <row r="20" spans="1:9" ht="14.5" x14ac:dyDescent="0.35">
      <c r="A20" s="31"/>
      <c r="B20" s="31"/>
      <c r="C20" s="32">
        <v>2</v>
      </c>
      <c r="D20" s="95"/>
      <c r="E20" s="195"/>
      <c r="G20" s="210" t="s">
        <v>470</v>
      </c>
      <c r="H20" s="31"/>
      <c r="I20" s="194"/>
    </row>
    <row r="21" spans="1:9" ht="14.5" x14ac:dyDescent="0.35">
      <c r="A21" s="31"/>
      <c r="B21" s="31"/>
      <c r="C21" s="32">
        <v>3</v>
      </c>
      <c r="D21" s="95"/>
      <c r="E21" s="195"/>
      <c r="I21" s="194"/>
    </row>
    <row r="22" spans="1:9" ht="14.5" x14ac:dyDescent="0.35">
      <c r="A22" s="31"/>
      <c r="B22" s="31"/>
      <c r="C22" s="32">
        <v>4</v>
      </c>
      <c r="D22" s="95"/>
      <c r="E22" s="195"/>
      <c r="I22" s="194"/>
    </row>
    <row r="23" spans="1:9" ht="14.5" x14ac:dyDescent="0.35">
      <c r="A23" s="31"/>
      <c r="B23" s="31"/>
      <c r="C23" s="32">
        <v>5</v>
      </c>
      <c r="D23" s="95"/>
      <c r="E23" s="195"/>
      <c r="I23" s="194"/>
    </row>
    <row r="24" spans="1:9" ht="14.5" x14ac:dyDescent="0.35">
      <c r="A24" s="31"/>
      <c r="B24" s="31"/>
      <c r="C24" s="31" t="s">
        <v>55</v>
      </c>
      <c r="D24" s="95"/>
      <c r="E24" s="195"/>
      <c r="I24" s="194"/>
    </row>
    <row r="25" spans="1:9" s="27" customFormat="1" ht="14.5" x14ac:dyDescent="0.35">
      <c r="A25" s="31"/>
      <c r="B25" s="31"/>
      <c r="C25" s="31" t="s">
        <v>132</v>
      </c>
      <c r="D25" s="187"/>
      <c r="E25" s="200"/>
      <c r="F25" s="216"/>
      <c r="G25" s="216"/>
      <c r="H25" s="216"/>
      <c r="I25" s="194"/>
    </row>
    <row r="26" spans="1:9" ht="14.5" x14ac:dyDescent="0.35">
      <c r="A26" s="31"/>
      <c r="B26" s="31"/>
      <c r="C26" s="31" t="s">
        <v>56</v>
      </c>
      <c r="D26" s="31"/>
      <c r="E26" s="192"/>
      <c r="I26" s="194"/>
    </row>
    <row r="27" spans="1:9" ht="14.5" x14ac:dyDescent="0.35">
      <c r="A27" s="31"/>
      <c r="B27" s="31"/>
      <c r="C27" s="32">
        <v>1</v>
      </c>
      <c r="D27" s="95"/>
      <c r="E27" s="195"/>
      <c r="I27" s="194"/>
    </row>
    <row r="28" spans="1:9" x14ac:dyDescent="0.25">
      <c r="A28" s="31"/>
      <c r="B28" s="31"/>
      <c r="C28" s="33">
        <v>2</v>
      </c>
      <c r="D28" s="95"/>
      <c r="E28" s="195"/>
      <c r="I28" s="31"/>
    </row>
    <row r="29" spans="1:9" x14ac:dyDescent="0.25">
      <c r="A29" s="31"/>
      <c r="B29" s="31"/>
      <c r="C29" s="33">
        <v>3</v>
      </c>
      <c r="D29" s="95"/>
      <c r="E29" s="195"/>
      <c r="I29" s="31"/>
    </row>
    <row r="30" spans="1:9" x14ac:dyDescent="0.25">
      <c r="A30" s="31"/>
      <c r="B30" s="31"/>
      <c r="C30" s="33">
        <v>4</v>
      </c>
      <c r="D30" s="95"/>
      <c r="E30" s="195"/>
    </row>
    <row r="31" spans="1:9" x14ac:dyDescent="0.25">
      <c r="A31" s="31"/>
      <c r="B31" s="31"/>
      <c r="C31" s="33">
        <v>5</v>
      </c>
      <c r="D31" s="95"/>
      <c r="E31" s="195"/>
    </row>
    <row r="32" spans="1:9" ht="14.5" x14ac:dyDescent="0.35">
      <c r="A32" s="31"/>
      <c r="B32" s="31"/>
      <c r="C32" s="31"/>
      <c r="D32" s="30"/>
      <c r="E32" s="192"/>
    </row>
    <row r="33" spans="1:5" ht="14.5" x14ac:dyDescent="0.35">
      <c r="A33" s="31"/>
      <c r="B33" s="31"/>
      <c r="C33" s="31" t="s">
        <v>133</v>
      </c>
      <c r="D33" s="30"/>
      <c r="E33" s="195"/>
    </row>
    <row r="34" spans="1:5" x14ac:dyDescent="0.25">
      <c r="A34" s="31"/>
      <c r="B34" s="31"/>
      <c r="C34" s="31"/>
      <c r="D34" s="31"/>
      <c r="E34" s="192"/>
    </row>
    <row r="35" spans="1:5" x14ac:dyDescent="0.25">
      <c r="A35" s="31"/>
      <c r="B35" s="31"/>
      <c r="C35" s="142" t="str">
        <f>CHOOSE('Bidder Instructions'!$E$39,'1.1b Lead Financial Input'!Z$18,'1.1a Lead Financial Input'!N$18)</f>
        <v>Immediate Parent Name</v>
      </c>
      <c r="D35" s="142" t="s">
        <v>51</v>
      </c>
      <c r="E35" s="193" t="s">
        <v>52</v>
      </c>
    </row>
    <row r="36" spans="1:5" ht="14.5" x14ac:dyDescent="0.35">
      <c r="A36" s="31"/>
      <c r="B36" s="31"/>
      <c r="C36" s="31" t="s">
        <v>0</v>
      </c>
      <c r="D36" s="95"/>
      <c r="E36" s="194"/>
    </row>
    <row r="37" spans="1:5" ht="14.5" x14ac:dyDescent="0.35">
      <c r="A37" s="31"/>
      <c r="B37" s="31"/>
      <c r="C37" s="31" t="s">
        <v>46</v>
      </c>
      <c r="D37" s="105"/>
      <c r="E37" s="194"/>
    </row>
    <row r="38" spans="1:5" ht="14.5" x14ac:dyDescent="0.35">
      <c r="A38" s="31"/>
      <c r="B38" s="31"/>
      <c r="C38" s="31" t="s">
        <v>47</v>
      </c>
      <c r="D38" s="95"/>
      <c r="E38" s="194"/>
    </row>
    <row r="39" spans="1:5" x14ac:dyDescent="0.25">
      <c r="A39" s="31"/>
      <c r="B39" s="31"/>
      <c r="C39" s="31" t="s">
        <v>53</v>
      </c>
      <c r="D39" s="95"/>
      <c r="E39" s="195"/>
    </row>
    <row r="40" spans="1:5" x14ac:dyDescent="0.25">
      <c r="A40" s="31"/>
      <c r="B40" s="31"/>
      <c r="C40" s="31" t="s">
        <v>45</v>
      </c>
      <c r="D40" s="132"/>
      <c r="E40" s="195"/>
    </row>
    <row r="41" spans="1:5" x14ac:dyDescent="0.25">
      <c r="A41" s="31"/>
      <c r="B41" s="31"/>
      <c r="C41" s="31" t="s">
        <v>54</v>
      </c>
      <c r="D41" s="96"/>
      <c r="E41" s="195"/>
    </row>
    <row r="42" spans="1:5" x14ac:dyDescent="0.25">
      <c r="A42" s="31"/>
      <c r="B42" s="31"/>
      <c r="C42" s="31" t="s">
        <v>90</v>
      </c>
      <c r="D42" s="31"/>
      <c r="E42" s="192"/>
    </row>
    <row r="43" spans="1:5" x14ac:dyDescent="0.25">
      <c r="A43" s="31"/>
      <c r="B43" s="31"/>
      <c r="C43" s="32">
        <v>1</v>
      </c>
      <c r="D43" s="95"/>
      <c r="E43" s="195"/>
    </row>
    <row r="44" spans="1:5" x14ac:dyDescent="0.25">
      <c r="A44" s="31"/>
      <c r="B44" s="31"/>
      <c r="C44" s="32">
        <v>2</v>
      </c>
      <c r="D44" s="95"/>
      <c r="E44" s="195"/>
    </row>
    <row r="45" spans="1:5" x14ac:dyDescent="0.25">
      <c r="A45" s="31"/>
      <c r="B45" s="31"/>
      <c r="C45" s="32">
        <v>3</v>
      </c>
      <c r="D45" s="95"/>
      <c r="E45" s="195"/>
    </row>
    <row r="46" spans="1:5" x14ac:dyDescent="0.25">
      <c r="A46" s="31"/>
      <c r="B46" s="31"/>
      <c r="C46" s="32">
        <v>4</v>
      </c>
      <c r="D46" s="95"/>
      <c r="E46" s="195"/>
    </row>
    <row r="47" spans="1:5" x14ac:dyDescent="0.25">
      <c r="A47" s="31"/>
      <c r="B47" s="31"/>
      <c r="C47" s="32">
        <v>5</v>
      </c>
      <c r="D47" s="95"/>
      <c r="E47" s="195"/>
    </row>
    <row r="48" spans="1:5" x14ac:dyDescent="0.25">
      <c r="A48" s="31"/>
      <c r="B48" s="31"/>
      <c r="C48" s="31" t="s">
        <v>55</v>
      </c>
      <c r="D48" s="95"/>
      <c r="E48" s="195"/>
    </row>
    <row r="49" spans="1:5" x14ac:dyDescent="0.25">
      <c r="A49" s="31"/>
      <c r="B49" s="31"/>
      <c r="C49" s="31" t="s">
        <v>132</v>
      </c>
      <c r="D49" s="95"/>
      <c r="E49" s="195"/>
    </row>
    <row r="50" spans="1:5" x14ac:dyDescent="0.25">
      <c r="A50" s="31"/>
      <c r="B50" s="31"/>
      <c r="C50" s="31" t="s">
        <v>56</v>
      </c>
      <c r="D50" s="31"/>
      <c r="E50" s="192"/>
    </row>
    <row r="51" spans="1:5" x14ac:dyDescent="0.25">
      <c r="A51" s="31"/>
      <c r="B51" s="31"/>
      <c r="C51" s="32">
        <v>1</v>
      </c>
      <c r="D51" s="95"/>
      <c r="E51" s="195"/>
    </row>
    <row r="52" spans="1:5" x14ac:dyDescent="0.25">
      <c r="A52" s="31"/>
      <c r="B52" s="31"/>
      <c r="C52" s="33">
        <v>2</v>
      </c>
      <c r="D52" s="95"/>
      <c r="E52" s="195"/>
    </row>
    <row r="53" spans="1:5" x14ac:dyDescent="0.25">
      <c r="A53" s="31"/>
      <c r="B53" s="31"/>
      <c r="C53" s="33">
        <v>3</v>
      </c>
      <c r="D53" s="95"/>
      <c r="E53" s="195"/>
    </row>
    <row r="54" spans="1:5" x14ac:dyDescent="0.25">
      <c r="A54" s="31"/>
      <c r="B54" s="31"/>
      <c r="C54" s="33">
        <v>4</v>
      </c>
      <c r="D54" s="95"/>
      <c r="E54" s="195"/>
    </row>
    <row r="55" spans="1:5" x14ac:dyDescent="0.25">
      <c r="A55" s="31"/>
      <c r="B55" s="31"/>
      <c r="C55" s="33">
        <v>5</v>
      </c>
      <c r="D55" s="95"/>
      <c r="E55" s="195"/>
    </row>
    <row r="56" spans="1:5" x14ac:dyDescent="0.25">
      <c r="A56" s="31"/>
      <c r="B56" s="31"/>
      <c r="C56" s="31"/>
      <c r="D56" s="31"/>
      <c r="E56" s="192"/>
    </row>
    <row r="57" spans="1:5" ht="14.5" x14ac:dyDescent="0.35">
      <c r="A57" s="31"/>
      <c r="B57" s="31"/>
      <c r="C57" s="31" t="s">
        <v>133</v>
      </c>
      <c r="D57" s="30"/>
      <c r="E57" s="195"/>
    </row>
    <row r="58" spans="1:5" x14ac:dyDescent="0.25">
      <c r="A58" s="31"/>
      <c r="B58" s="31"/>
      <c r="C58" s="31"/>
      <c r="D58" s="31"/>
      <c r="E58" s="192"/>
    </row>
    <row r="59" spans="1:5" x14ac:dyDescent="0.25">
      <c r="A59" s="31"/>
      <c r="B59" s="31"/>
      <c r="C59" s="142" t="str">
        <f>CHOOSE('Bidder Instructions'!$E$39,'1.1b Lead Financial Input'!AP$18,'1.1a Lead Financial Input'!X$18)</f>
        <v>Ultimate Parent Name</v>
      </c>
      <c r="D59" s="142" t="s">
        <v>51</v>
      </c>
      <c r="E59" s="193" t="s">
        <v>52</v>
      </c>
    </row>
    <row r="60" spans="1:5" ht="14.5" x14ac:dyDescent="0.35">
      <c r="A60" s="31"/>
      <c r="B60" s="31"/>
      <c r="C60" s="31" t="s">
        <v>0</v>
      </c>
      <c r="D60" s="95"/>
      <c r="E60" s="194"/>
    </row>
    <row r="61" spans="1:5" ht="14.5" x14ac:dyDescent="0.35">
      <c r="A61" s="31"/>
      <c r="B61" s="31"/>
      <c r="C61" s="31" t="s">
        <v>46</v>
      </c>
      <c r="D61" s="105"/>
      <c r="E61" s="194"/>
    </row>
    <row r="62" spans="1:5" ht="14.5" x14ac:dyDescent="0.35">
      <c r="A62" s="31"/>
      <c r="B62" s="31"/>
      <c r="C62" s="31" t="s">
        <v>47</v>
      </c>
      <c r="D62" s="95"/>
      <c r="E62" s="194"/>
    </row>
    <row r="63" spans="1:5" x14ac:dyDescent="0.25">
      <c r="A63" s="31"/>
      <c r="B63" s="31"/>
      <c r="C63" s="31" t="s">
        <v>53</v>
      </c>
      <c r="D63" s="95"/>
      <c r="E63" s="195"/>
    </row>
    <row r="64" spans="1:5" x14ac:dyDescent="0.25">
      <c r="A64" s="31"/>
      <c r="B64" s="31"/>
      <c r="C64" s="31" t="s">
        <v>45</v>
      </c>
      <c r="D64" s="132"/>
      <c r="E64" s="195"/>
    </row>
    <row r="65" spans="1:8" x14ac:dyDescent="0.25">
      <c r="A65" s="31"/>
      <c r="B65" s="31"/>
      <c r="C65" s="31" t="s">
        <v>54</v>
      </c>
      <c r="D65" s="96"/>
      <c r="E65" s="195"/>
    </row>
    <row r="66" spans="1:8" x14ac:dyDescent="0.25">
      <c r="A66" s="31"/>
      <c r="B66" s="31"/>
      <c r="C66" s="31" t="s">
        <v>90</v>
      </c>
      <c r="D66" s="31"/>
      <c r="E66" s="192"/>
    </row>
    <row r="67" spans="1:8" x14ac:dyDescent="0.25">
      <c r="A67" s="31"/>
      <c r="B67" s="31"/>
      <c r="C67" s="32">
        <v>1</v>
      </c>
      <c r="D67" s="95"/>
      <c r="E67" s="195"/>
    </row>
    <row r="68" spans="1:8" x14ac:dyDescent="0.25">
      <c r="A68" s="31"/>
      <c r="B68" s="31"/>
      <c r="C68" s="32">
        <v>2</v>
      </c>
      <c r="D68" s="95"/>
      <c r="E68" s="195"/>
    </row>
    <row r="69" spans="1:8" x14ac:dyDescent="0.25">
      <c r="A69" s="31"/>
      <c r="B69" s="31"/>
      <c r="C69" s="32">
        <v>3</v>
      </c>
      <c r="D69" s="95"/>
      <c r="E69" s="195"/>
    </row>
    <row r="70" spans="1:8" x14ac:dyDescent="0.25">
      <c r="A70" s="31"/>
      <c r="B70" s="31"/>
      <c r="C70" s="32">
        <v>4</v>
      </c>
      <c r="D70" s="95"/>
      <c r="E70" s="195"/>
    </row>
    <row r="71" spans="1:8" x14ac:dyDescent="0.25">
      <c r="A71" s="31"/>
      <c r="B71" s="31"/>
      <c r="C71" s="32">
        <v>5</v>
      </c>
      <c r="D71" s="95"/>
      <c r="E71" s="195"/>
    </row>
    <row r="72" spans="1:8" x14ac:dyDescent="0.25">
      <c r="A72" s="31"/>
      <c r="B72" s="31"/>
      <c r="C72" s="31" t="s">
        <v>55</v>
      </c>
      <c r="D72" s="95"/>
      <c r="E72" s="195"/>
    </row>
    <row r="73" spans="1:8" x14ac:dyDescent="0.25">
      <c r="A73" s="31"/>
      <c r="B73" s="31"/>
      <c r="C73" s="31" t="s">
        <v>132</v>
      </c>
      <c r="D73" s="95"/>
      <c r="E73" s="195"/>
    </row>
    <row r="74" spans="1:8" x14ac:dyDescent="0.25">
      <c r="A74" s="31"/>
      <c r="B74" s="31"/>
      <c r="C74" s="31" t="s">
        <v>56</v>
      </c>
      <c r="D74" s="31"/>
      <c r="E74" s="192"/>
    </row>
    <row r="75" spans="1:8" x14ac:dyDescent="0.25">
      <c r="A75" s="31"/>
      <c r="B75" s="31"/>
      <c r="C75" s="32">
        <v>1</v>
      </c>
      <c r="D75" s="95"/>
      <c r="E75" s="195"/>
    </row>
    <row r="76" spans="1:8" ht="15.5" x14ac:dyDescent="0.35">
      <c r="A76" s="31"/>
      <c r="B76" s="31"/>
      <c r="C76" s="33">
        <v>2</v>
      </c>
      <c r="D76" s="95"/>
      <c r="E76" s="195"/>
      <c r="G76" s="117"/>
      <c r="H76" s="117"/>
    </row>
    <row r="77" spans="1:8" x14ac:dyDescent="0.25">
      <c r="A77" s="31"/>
      <c r="B77" s="31"/>
      <c r="C77" s="33">
        <v>3</v>
      </c>
      <c r="D77" s="95"/>
      <c r="E77" s="195"/>
    </row>
    <row r="78" spans="1:8" x14ac:dyDescent="0.25">
      <c r="A78" s="31"/>
      <c r="B78" s="31"/>
      <c r="C78" s="33">
        <v>4</v>
      </c>
      <c r="D78" s="95"/>
      <c r="E78" s="195"/>
    </row>
    <row r="79" spans="1:8" x14ac:dyDescent="0.25">
      <c r="A79" s="31"/>
      <c r="B79" s="31"/>
      <c r="C79" s="33">
        <v>5</v>
      </c>
      <c r="D79" s="95"/>
      <c r="E79" s="195"/>
    </row>
    <row r="80" spans="1:8" x14ac:dyDescent="0.25">
      <c r="A80" s="31"/>
      <c r="B80" s="31"/>
      <c r="C80" s="31"/>
      <c r="D80" s="31"/>
      <c r="E80" s="192"/>
    </row>
    <row r="81" spans="1:10" ht="14.5" x14ac:dyDescent="0.35">
      <c r="A81" s="31"/>
      <c r="B81" s="31"/>
      <c r="C81" s="31" t="s">
        <v>133</v>
      </c>
      <c r="D81" s="30"/>
      <c r="E81" s="195"/>
    </row>
    <row r="82" spans="1:10" x14ac:dyDescent="0.25">
      <c r="A82" s="31"/>
      <c r="B82" s="31"/>
      <c r="C82" s="31"/>
      <c r="D82" s="31"/>
      <c r="E82" s="192"/>
    </row>
    <row r="83" spans="1:10" x14ac:dyDescent="0.25">
      <c r="A83" s="31"/>
      <c r="B83" s="31"/>
      <c r="C83" s="31"/>
      <c r="D83" s="31"/>
      <c r="E83" s="192"/>
    </row>
    <row r="84" spans="1:10" x14ac:dyDescent="0.25">
      <c r="A84" s="31"/>
      <c r="B84" s="31"/>
      <c r="C84" s="31"/>
      <c r="D84" s="31"/>
      <c r="E84" s="192"/>
    </row>
    <row r="85" spans="1:10" ht="15.5" x14ac:dyDescent="0.35">
      <c r="A85" s="117" t="s">
        <v>154</v>
      </c>
      <c r="B85" s="117"/>
      <c r="C85" s="117"/>
      <c r="D85" s="117"/>
      <c r="E85" s="196"/>
      <c r="F85" s="117"/>
      <c r="I85" s="117"/>
      <c r="J85" s="117"/>
    </row>
  </sheetData>
  <protectedRanges>
    <protectedRange sqref="D12:D17 D36:D41 D60:D65 E15:E17 D43:E49 D27:E31 E39:E41 D51:E55 E63:E65 D75:E79 E33 E57 E81 D67:E73 D19:E25 F16 J16" name="Ancillary Inputs"/>
    <protectedRange sqref="H13:I13 H12 H16:H18"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7</xdr:col>
                    <xdr:colOff>457200</xdr:colOff>
                    <xdr:row>15</xdr:row>
                    <xdr:rowOff>158750</xdr:rowOff>
                  </from>
                  <to>
                    <xdr:col>7</xdr:col>
                    <xdr:colOff>730250</xdr:colOff>
                    <xdr:row>17</xdr:row>
                    <xdr:rowOff>25400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7</xdr:col>
                    <xdr:colOff>457200</xdr:colOff>
                    <xdr:row>16</xdr:row>
                    <xdr:rowOff>152400</xdr:rowOff>
                  </from>
                  <to>
                    <xdr:col>7</xdr:col>
                    <xdr:colOff>730250</xdr:colOff>
                    <xdr:row>18</xdr:row>
                    <xdr:rowOff>25400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7</xdr:col>
                    <xdr:colOff>457200</xdr:colOff>
                    <xdr:row>17</xdr:row>
                    <xdr:rowOff>152400</xdr:rowOff>
                  </from>
                  <to>
                    <xdr:col>7</xdr:col>
                    <xdr:colOff>730250</xdr:colOff>
                    <xdr:row>19</xdr:row>
                    <xdr:rowOff>25400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7</xdr:col>
                    <xdr:colOff>457200</xdr:colOff>
                    <xdr:row>18</xdr:row>
                    <xdr:rowOff>0</xdr:rowOff>
                  </from>
                  <to>
                    <xdr:col>7</xdr:col>
                    <xdr:colOff>730250</xdr:colOff>
                    <xdr:row>19</xdr:row>
                    <xdr:rowOff>63500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7</xdr:col>
                    <xdr:colOff>457200</xdr:colOff>
                    <xdr:row>18</xdr:row>
                    <xdr:rowOff>0</xdr:rowOff>
                  </from>
                  <to>
                    <xdr:col>7</xdr:col>
                    <xdr:colOff>730250</xdr:colOff>
                    <xdr:row>19</xdr:row>
                    <xdr:rowOff>50800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7</xdr:col>
                    <xdr:colOff>457200</xdr:colOff>
                    <xdr:row>18</xdr:row>
                    <xdr:rowOff>0</xdr:rowOff>
                  </from>
                  <to>
                    <xdr:col>7</xdr:col>
                    <xdr:colOff>730250</xdr:colOff>
                    <xdr:row>19</xdr:row>
                    <xdr:rowOff>57150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7</xdr:col>
                    <xdr:colOff>457200</xdr:colOff>
                    <xdr:row>18</xdr:row>
                    <xdr:rowOff>0</xdr:rowOff>
                  </from>
                  <to>
                    <xdr:col>7</xdr:col>
                    <xdr:colOff>730250</xdr:colOff>
                    <xdr:row>19</xdr:row>
                    <xdr:rowOff>57150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457200</xdr:colOff>
                    <xdr:row>18</xdr:row>
                    <xdr:rowOff>0</xdr:rowOff>
                  </from>
                  <to>
                    <xdr:col>7</xdr:col>
                    <xdr:colOff>730250</xdr:colOff>
                    <xdr:row>19</xdr:row>
                    <xdr:rowOff>63500</xdr:rowOff>
                  </to>
                </anchor>
              </controlPr>
            </control>
          </mc:Choice>
        </mc:AlternateContent>
        <mc:AlternateContent xmlns:mc="http://schemas.openxmlformats.org/markup-compatibility/2006">
          <mc:Choice Requires="x14">
            <control shapeId="58380" r:id="rId12" name="Check Box 12">
              <controlPr defaultSize="0" autoFill="0" autoLine="0" autoPict="0">
                <anchor moveWithCells="1">
                  <from>
                    <xdr:col>7</xdr:col>
                    <xdr:colOff>457200</xdr:colOff>
                    <xdr:row>15</xdr:row>
                    <xdr:rowOff>6350</xdr:rowOff>
                  </from>
                  <to>
                    <xdr:col>7</xdr:col>
                    <xdr:colOff>730250</xdr:colOff>
                    <xdr:row>16</xdr:row>
                    <xdr:rowOff>44450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2" t="str">
        <f>HYPERLINK("#'Contents'!A1","Click for Contents")</f>
        <v>Click for Contents</v>
      </c>
      <c r="D6" s="252"/>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9" t="s">
        <v>1</v>
      </c>
      <c r="D10" s="289"/>
      <c r="E10" s="289"/>
      <c r="F10" s="289"/>
      <c r="G10" s="290"/>
      <c r="H10" s="286" t="str">
        <f>CHOOSE('Bidder Instructions'!$E$39,'1.1b Lead Financial Input'!D$18,'1.1a Lead Financial Input'!D$18)</f>
        <v>Lead Bidder Name</v>
      </c>
      <c r="I10" s="287"/>
      <c r="J10" s="287"/>
      <c r="K10" s="287"/>
      <c r="L10" s="287"/>
      <c r="M10" s="287"/>
      <c r="N10" s="287"/>
      <c r="O10" s="287"/>
      <c r="P10" s="287"/>
      <c r="Q10" s="287"/>
      <c r="R10" s="288"/>
    </row>
    <row r="11" spans="1:19" ht="15.5" x14ac:dyDescent="0.35">
      <c r="A11" s="3"/>
      <c r="B11" s="3"/>
      <c r="C11" s="289" t="s">
        <v>0</v>
      </c>
      <c r="D11" s="289"/>
      <c r="E11" s="289"/>
      <c r="F11" s="289"/>
      <c r="G11" s="290"/>
      <c r="H11" s="286">
        <f>'2.1 Lead Ancillary Input '!D12</f>
        <v>0</v>
      </c>
      <c r="I11" s="287"/>
      <c r="J11" s="287"/>
      <c r="K11" s="287"/>
      <c r="L11" s="287"/>
      <c r="M11" s="287"/>
      <c r="N11" s="287"/>
      <c r="O11" s="287"/>
      <c r="P11" s="287"/>
      <c r="Q11" s="287"/>
      <c r="R11" s="288"/>
    </row>
    <row r="12" spans="1:19" ht="15.5" x14ac:dyDescent="0.35">
      <c r="A12" s="3"/>
      <c r="B12" s="3"/>
      <c r="C12" s="289" t="s">
        <v>46</v>
      </c>
      <c r="D12" s="289"/>
      <c r="E12" s="289"/>
      <c r="F12" s="289"/>
      <c r="G12" s="290"/>
      <c r="H12" s="286">
        <f>'2.1 Lead Ancillary Input '!D13</f>
        <v>0</v>
      </c>
      <c r="I12" s="287"/>
      <c r="J12" s="287"/>
      <c r="K12" s="287"/>
      <c r="L12" s="287"/>
      <c r="M12" s="287"/>
      <c r="N12" s="287"/>
      <c r="O12" s="287"/>
      <c r="P12" s="287"/>
      <c r="Q12" s="287"/>
      <c r="R12" s="288"/>
    </row>
    <row r="13" spans="1:19" ht="15.5" x14ac:dyDescent="0.35">
      <c r="A13" s="3"/>
      <c r="B13" s="3"/>
      <c r="C13" s="289" t="s">
        <v>47</v>
      </c>
      <c r="D13" s="289"/>
      <c r="E13" s="289"/>
      <c r="F13" s="289"/>
      <c r="G13" s="290"/>
      <c r="H13" s="286">
        <f>'2.1 Lead Ancillary Input '!D14</f>
        <v>0</v>
      </c>
      <c r="I13" s="287"/>
      <c r="J13" s="287"/>
      <c r="K13" s="287"/>
      <c r="L13" s="287"/>
      <c r="M13" s="287"/>
      <c r="N13" s="287"/>
      <c r="O13" s="287"/>
      <c r="P13" s="287"/>
      <c r="Q13" s="287"/>
      <c r="R13" s="288"/>
    </row>
    <row r="14" spans="1:19" ht="15.5" x14ac:dyDescent="0.35">
      <c r="A14" s="3"/>
      <c r="B14" s="3"/>
      <c r="C14" s="289" t="s">
        <v>64</v>
      </c>
      <c r="D14" s="289"/>
      <c r="E14" s="289"/>
      <c r="F14" s="289"/>
      <c r="G14" s="290"/>
      <c r="H14" s="301" t="str">
        <f>CHOOSE('Bidder Instructions'!$E$39,'1.1b Lead Financial Input'!M$21,'1.1a Lead Financial Input'!G$21)</f>
        <v>31/XX/20XX</v>
      </c>
      <c r="I14" s="302"/>
      <c r="J14" s="302"/>
      <c r="K14" s="302"/>
      <c r="L14" s="302"/>
      <c r="M14" s="302"/>
      <c r="N14" s="302"/>
      <c r="O14" s="302"/>
      <c r="P14" s="302"/>
      <c r="Q14" s="302"/>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91" t="s">
        <v>3</v>
      </c>
      <c r="D18" s="292"/>
      <c r="E18" s="7" t="s">
        <v>58</v>
      </c>
      <c r="F18" s="7"/>
      <c r="G18" s="7" t="s">
        <v>57</v>
      </c>
      <c r="H18" s="152" t="s">
        <v>59</v>
      </c>
      <c r="I18" s="152"/>
      <c r="J18" s="152" t="s">
        <v>60</v>
      </c>
      <c r="K18" s="152" t="s">
        <v>61</v>
      </c>
      <c r="L18" s="152"/>
      <c r="M18" s="152" t="s">
        <v>62</v>
      </c>
      <c r="N18" s="295" t="s">
        <v>398</v>
      </c>
      <c r="O18" s="296"/>
      <c r="P18" s="296"/>
      <c r="Q18" s="296"/>
      <c r="R18" s="297"/>
    </row>
    <row r="19" spans="1:18" ht="141" customHeight="1" x14ac:dyDescent="0.35">
      <c r="A19" s="3"/>
      <c r="B19" s="3"/>
      <c r="C19" s="162">
        <v>1</v>
      </c>
      <c r="D19" s="162" t="s">
        <v>163</v>
      </c>
      <c r="E19" s="163" t="e">
        <f>CHOOSE('Bidder Instructions'!$E$39,'1.1b Lead Financial Input'!G134,'1.1a Lead Financial Input'!E156)</f>
        <v>#DIV/0!</v>
      </c>
      <c r="F19" s="163" t="e">
        <f>CHOOSE('Bidder Instructions'!$E$39,'1.1b Lead Financial Input'!J134,'1.1a Lead Financial Input'!F156)</f>
        <v>#DIV/0!</v>
      </c>
      <c r="G19" s="163" t="e">
        <f>CHOOSE('Bidder Instructions'!$E$39,'1.1b Lead Financial Input'!M134,'1.1a Lead Financial Input'!G156)</f>
        <v>#DIV/0!</v>
      </c>
      <c r="H19" s="220" t="e">
        <f>CHOOSE('Bidder Instructions'!$E$39,'1.1b Lead Financial Input'!G146,'1.1a Lead Financial Input'!E168)</f>
        <v>#DIV/0!</v>
      </c>
      <c r="I19" s="220" t="e">
        <f>CHOOSE('Bidder Instructions'!$E$39,'1.1b Lead Financial Input'!J146,'1.1a Lead Financial Input'!F168)</f>
        <v>#DIV/0!</v>
      </c>
      <c r="J19" s="220" t="e">
        <f>CHOOSE('Bidder Instructions'!$E$39,'1.1b Lead Financial Input'!M146,'1.1a Lead Financial Input'!G168)</f>
        <v>#DIV/0!</v>
      </c>
      <c r="K19" s="9"/>
      <c r="L19" s="9"/>
      <c r="M19" s="9"/>
      <c r="N19" s="298"/>
      <c r="O19" s="299"/>
      <c r="P19" s="299"/>
      <c r="Q19" s="299"/>
      <c r="R19" s="300"/>
    </row>
    <row r="20" spans="1:18" ht="141" customHeight="1" x14ac:dyDescent="0.35">
      <c r="A20" s="3"/>
      <c r="B20" s="3"/>
      <c r="C20" s="162">
        <v>2</v>
      </c>
      <c r="D20" s="162" t="s">
        <v>67</v>
      </c>
      <c r="E20" s="164">
        <f>CHOOSE('Bidder Instructions'!$E$39,'1.1b Lead Financial Input'!G135,'1.1a Lead Financial Input'!E157)</f>
        <v>0</v>
      </c>
      <c r="F20" s="164">
        <f>CHOOSE('Bidder Instructions'!$E$39,'1.1b Lead Financial Input'!J135,'1.1a Lead Financial Input'!F157)</f>
        <v>0</v>
      </c>
      <c r="G20" s="164">
        <f>CHOOSE('Bidder Instructions'!$E$39,'1.1b Lead Financial Input'!M135,'1.1a Lead Financial Input'!G157)</f>
        <v>0</v>
      </c>
      <c r="H20" s="220" t="str">
        <f>CHOOSE('Bidder Instructions'!$E$39,'1.1b Lead Financial Input'!G147,'1.1a Lead Financial Input'!E169)</f>
        <v>R</v>
      </c>
      <c r="I20" s="220" t="str">
        <f>CHOOSE('Bidder Instructions'!$E$39,'1.1b Lead Financial Input'!J147,'1.1a Lead Financial Input'!F169)</f>
        <v>R</v>
      </c>
      <c r="J20" s="220" t="str">
        <f>CHOOSE('Bidder Instructions'!$E$39,'1.1b Lead Financial Input'!M147,'1.1a Lead Financial Input'!G169)</f>
        <v>R</v>
      </c>
      <c r="K20" s="9"/>
      <c r="L20" s="9"/>
      <c r="M20" s="9"/>
      <c r="N20" s="293"/>
      <c r="O20" s="294"/>
      <c r="P20" s="294"/>
      <c r="Q20" s="294"/>
      <c r="R20" s="285"/>
    </row>
    <row r="21" spans="1:18" ht="141" customHeight="1" x14ac:dyDescent="0.35">
      <c r="A21" s="3"/>
      <c r="B21" s="3"/>
      <c r="C21" s="162" t="s">
        <v>68</v>
      </c>
      <c r="D21" s="162" t="s">
        <v>249</v>
      </c>
      <c r="E21" s="164" t="str">
        <f>CHOOSE('Bidder Instructions'!$E$39,'1.1b Lead Financial Input'!G136,'1.1a Lead Financial Input'!E158)</f>
        <v>N/A</v>
      </c>
      <c r="F21" s="164" t="str">
        <f>CHOOSE('Bidder Instructions'!$E$39,'1.1b Lead Financial Input'!J136,'1.1a Lead Financial Input'!F158)</f>
        <v>N/A</v>
      </c>
      <c r="G21" s="164" t="str">
        <f>CHOOSE('Bidder Instructions'!$E$39,'1.1b Lead Financial Input'!M136,'1.1a Lead Financial Input'!G158)</f>
        <v>N/A</v>
      </c>
      <c r="H21" s="220" t="str">
        <f>CHOOSE('Bidder Instructions'!$E$39,'1.1b Lead Financial Input'!G148,'1.1a Lead Financial Input'!E170)</f>
        <v>N/A</v>
      </c>
      <c r="I21" s="220" t="str">
        <f>CHOOSE('Bidder Instructions'!$E$39,'1.1b Lead Financial Input'!J148,'1.1a Lead Financial Input'!F170)</f>
        <v>N/A</v>
      </c>
      <c r="J21" s="220" t="str">
        <f>CHOOSE('Bidder Instructions'!$E$39,'1.1b Lead Financial Input'!M148,'1.1a Lead Financial Input'!G170)</f>
        <v>N/A</v>
      </c>
      <c r="K21" s="9"/>
      <c r="L21" s="9"/>
      <c r="M21" s="9"/>
      <c r="N21" s="293"/>
      <c r="O21" s="294"/>
      <c r="P21" s="294"/>
      <c r="Q21" s="294"/>
      <c r="R21" s="285"/>
    </row>
    <row r="22" spans="1:18" ht="141" customHeight="1" x14ac:dyDescent="0.35">
      <c r="A22" s="3"/>
      <c r="B22" s="3"/>
      <c r="C22" s="162" t="s">
        <v>71</v>
      </c>
      <c r="D22" s="162" t="s">
        <v>76</v>
      </c>
      <c r="E22" s="163" t="e">
        <f>CHOOSE('Bidder Instructions'!$E$39,'1.1b Lead Financial Input'!G137,'1.1a Lead Financial Input'!E159)</f>
        <v>#DIV/0!</v>
      </c>
      <c r="F22" s="163" t="e">
        <f>CHOOSE('Bidder Instructions'!$E$39,'1.1b Lead Financial Input'!J137,'1.1a Lead Financial Input'!F159)</f>
        <v>#DIV/0!</v>
      </c>
      <c r="G22" s="163" t="e">
        <f>CHOOSE('Bidder Instructions'!$E$39,'1.1b Lead Financial Input'!M137,'1.1a Lead Financial Input'!G159)</f>
        <v>#DIV/0!</v>
      </c>
      <c r="H22" s="220" t="e">
        <f>CHOOSE('Bidder Instructions'!$E$39,'1.1b Lead Financial Input'!G149,'1.1a Lead Financial Input'!E171)</f>
        <v>#DIV/0!</v>
      </c>
      <c r="I22" s="220" t="e">
        <f>CHOOSE('Bidder Instructions'!$E$39,'1.1b Lead Financial Input'!J149,'1.1a Lead Financial Input'!F171)</f>
        <v>#DIV/0!</v>
      </c>
      <c r="J22" s="220" t="e">
        <f>CHOOSE('Bidder Instructions'!$E$39,'1.1b Lead Financial Input'!M149,'1.1a Lead Financial Input'!G171)</f>
        <v>#DIV/0!</v>
      </c>
      <c r="K22" s="9"/>
      <c r="L22" s="9"/>
      <c r="M22" s="9"/>
      <c r="N22" s="293"/>
      <c r="O22" s="294"/>
      <c r="P22" s="294"/>
      <c r="Q22" s="294"/>
      <c r="R22" s="285"/>
    </row>
    <row r="23" spans="1:18" ht="141" customHeight="1" x14ac:dyDescent="0.35">
      <c r="A23" s="3"/>
      <c r="B23" s="3"/>
      <c r="C23" s="162">
        <v>4</v>
      </c>
      <c r="D23" s="162" t="s">
        <v>80</v>
      </c>
      <c r="E23" s="163" t="e">
        <f>CHOOSE('Bidder Instructions'!$E$39,'1.1b Lead Financial Input'!G138,'1.1a Lead Financial Input'!E160)</f>
        <v>#DIV/0!</v>
      </c>
      <c r="F23" s="163" t="e">
        <f>CHOOSE('Bidder Instructions'!$E$39,'1.1b Lead Financial Input'!J138,'1.1a Lead Financial Input'!F160)</f>
        <v>#DIV/0!</v>
      </c>
      <c r="G23" s="163" t="e">
        <f>CHOOSE('Bidder Instructions'!$E$39,'1.1b Lead Financial Input'!M138,'1.1a Lead Financial Input'!G160)</f>
        <v>#DIV/0!</v>
      </c>
      <c r="H23" s="220" t="e">
        <f>CHOOSE('Bidder Instructions'!$E$39,'1.1b Lead Financial Input'!G150,'1.1a Lead Financial Input'!E172)</f>
        <v>#DIV/0!</v>
      </c>
      <c r="I23" s="220" t="e">
        <f>CHOOSE('Bidder Instructions'!$E$39,'1.1b Lead Financial Input'!J150,'1.1a Lead Financial Input'!F172)</f>
        <v>#DIV/0!</v>
      </c>
      <c r="J23" s="220" t="e">
        <f>CHOOSE('Bidder Instructions'!$E$39,'1.1b Lead Financial Input'!M150,'1.1a Lead Financial Input'!G172)</f>
        <v>#DIV/0!</v>
      </c>
      <c r="K23" s="9"/>
      <c r="L23" s="9"/>
      <c r="M23" s="9"/>
      <c r="N23" s="304"/>
      <c r="O23" s="305"/>
      <c r="P23" s="305"/>
      <c r="Q23" s="305"/>
      <c r="R23" s="306"/>
    </row>
    <row r="24" spans="1:18" ht="141" customHeight="1" x14ac:dyDescent="0.35">
      <c r="A24" s="3"/>
      <c r="B24" s="3"/>
      <c r="C24" s="162">
        <v>5</v>
      </c>
      <c r="D24" s="162" t="s">
        <v>74</v>
      </c>
      <c r="E24" s="163" t="e">
        <f>CHOOSE('Bidder Instructions'!$E$39,'1.1b Lead Financial Input'!G139,'1.1a Lead Financial Input'!E161)</f>
        <v>#DIV/0!</v>
      </c>
      <c r="F24" s="163" t="e">
        <f>CHOOSE('Bidder Instructions'!$E$39,'1.1b Lead Financial Input'!J139,'1.1a Lead Financial Input'!F161)</f>
        <v>#DIV/0!</v>
      </c>
      <c r="G24" s="163" t="e">
        <f>CHOOSE('Bidder Instructions'!$E$39,'1.1b Lead Financial Input'!M139,'1.1a Lead Financial Input'!G161)</f>
        <v>#DIV/0!</v>
      </c>
      <c r="H24" s="220" t="str">
        <f>CHOOSE('Bidder Instructions'!$E$39,'1.1b Lead Financial Input'!G151,'1.1a Lead Financial Input'!E173)</f>
        <v>G</v>
      </c>
      <c r="I24" s="220" t="str">
        <f>CHOOSE('Bidder Instructions'!$E$39,'1.1b Lead Financial Input'!J151,'1.1a Lead Financial Input'!F173)</f>
        <v>G</v>
      </c>
      <c r="J24" s="220" t="str">
        <f>CHOOSE('Bidder Instructions'!$E$39,'1.1b Lead Financial Input'!M151,'1.1a Lead Financial Input'!G173)</f>
        <v>G</v>
      </c>
      <c r="K24" s="9"/>
      <c r="L24" s="9"/>
      <c r="M24" s="9"/>
      <c r="N24" s="304"/>
      <c r="O24" s="305"/>
      <c r="P24" s="305"/>
      <c r="Q24" s="305"/>
      <c r="R24" s="306"/>
    </row>
    <row r="25" spans="1:18" ht="141" customHeight="1" x14ac:dyDescent="0.35">
      <c r="A25" s="3"/>
      <c r="B25" s="3"/>
      <c r="C25" s="162">
        <v>6</v>
      </c>
      <c r="D25" s="162" t="s">
        <v>77</v>
      </c>
      <c r="E25" s="163" t="e">
        <f>CHOOSE('Bidder Instructions'!$E$39,'1.1b Lead Financial Input'!G140,'1.1a Lead Financial Input'!E162)</f>
        <v>#DIV/0!</v>
      </c>
      <c r="F25" s="163" t="e">
        <f>CHOOSE('Bidder Instructions'!$E$39,'1.1b Lead Financial Input'!J140,'1.1a Lead Financial Input'!F162)</f>
        <v>#DIV/0!</v>
      </c>
      <c r="G25" s="163" t="e">
        <f>CHOOSE('Bidder Instructions'!$E$39,'1.1b Lead Financial Input'!M140,'1.1a Lead Financial Input'!G162)</f>
        <v>#DIV/0!</v>
      </c>
      <c r="H25" s="220" t="e">
        <f>CHOOSE('Bidder Instructions'!$E$39,'1.1b Lead Financial Input'!G152,'1.1a Lead Financial Input'!E174)</f>
        <v>#DIV/0!</v>
      </c>
      <c r="I25" s="220" t="e">
        <f>CHOOSE('Bidder Instructions'!$E$39,'1.1b Lead Financial Input'!J152,'1.1a Lead Financial Input'!F174)</f>
        <v>#DIV/0!</v>
      </c>
      <c r="J25" s="220" t="e">
        <f>CHOOSE('Bidder Instructions'!$E$39,'1.1b Lead Financial Input'!M152,'1.1a Lead Financial Input'!G174)</f>
        <v>#DIV/0!</v>
      </c>
      <c r="K25" s="9"/>
      <c r="L25" s="9"/>
      <c r="M25" s="9"/>
      <c r="N25" s="304"/>
      <c r="O25" s="305"/>
      <c r="P25" s="305"/>
      <c r="Q25" s="305"/>
      <c r="R25" s="306"/>
    </row>
    <row r="26" spans="1:18" ht="141" customHeight="1" x14ac:dyDescent="0.35">
      <c r="A26" s="3"/>
      <c r="B26" s="3"/>
      <c r="C26" s="162">
        <v>7</v>
      </c>
      <c r="D26" s="162" t="s">
        <v>78</v>
      </c>
      <c r="E26" s="163">
        <f>CHOOSE('Bidder Instructions'!$E$39,'1.1b Lead Financial Input'!G141,'1.1a Lead Financial Input'!E163)</f>
        <v>0</v>
      </c>
      <c r="F26" s="163">
        <f>CHOOSE('Bidder Instructions'!$E$39,'1.1b Lead Financial Input'!J141,'1.1a Lead Financial Input'!F163)</f>
        <v>0</v>
      </c>
      <c r="G26" s="163">
        <f>CHOOSE('Bidder Instructions'!$E$39,'1.1b Lead Financial Input'!M141,'1.1a Lead Financial Input'!G163)</f>
        <v>0</v>
      </c>
      <c r="H26" s="220" t="str">
        <f>CHOOSE('Bidder Instructions'!$E$39,'1.1b Lead Financial Input'!G153,'1.1a Lead Financial Input'!E175)</f>
        <v>R</v>
      </c>
      <c r="I26" s="220" t="str">
        <f>CHOOSE('Bidder Instructions'!$E$39,'1.1b Lead Financial Input'!J153,'1.1a Lead Financial Input'!F175)</f>
        <v>R</v>
      </c>
      <c r="J26" s="220" t="str">
        <f>CHOOSE('Bidder Instructions'!$E$39,'1.1b Lead Financial Input'!M153,'1.1a Lead Financial Input'!G175)</f>
        <v>R</v>
      </c>
      <c r="K26" s="9"/>
      <c r="L26" s="9"/>
      <c r="M26" s="9"/>
      <c r="N26" s="293"/>
      <c r="O26" s="294"/>
      <c r="P26" s="294"/>
      <c r="Q26" s="294"/>
      <c r="R26" s="285"/>
    </row>
    <row r="27" spans="1:18" ht="141" customHeight="1" x14ac:dyDescent="0.35">
      <c r="A27" s="3"/>
      <c r="B27" s="3"/>
      <c r="C27" s="162">
        <v>8</v>
      </c>
      <c r="D27" s="162" t="s">
        <v>79</v>
      </c>
      <c r="E27" s="164" t="e">
        <f>CHOOSE('Bidder Instructions'!$E$39,'1.1b Lead Financial Input'!G142,'1.1a Lead Financial Input'!E164)</f>
        <v>#DIV/0!</v>
      </c>
      <c r="F27" s="164" t="e">
        <f>CHOOSE('Bidder Instructions'!$E$39,'1.1b Lead Financial Input'!J142,'1.1a Lead Financial Input'!F164)</f>
        <v>#DIV/0!</v>
      </c>
      <c r="G27" s="164" t="e">
        <f>CHOOSE('Bidder Instructions'!$E$39,'1.1b Lead Financial Input'!M142,'1.1a Lead Financial Input'!G164)</f>
        <v>#DIV/0!</v>
      </c>
      <c r="H27" s="220" t="e">
        <f>CHOOSE('Bidder Instructions'!$E$39,'1.1b Lead Financial Input'!G154,'1.1a Lead Financial Input'!E176)</f>
        <v>#DIV/0!</v>
      </c>
      <c r="I27" s="220" t="e">
        <f>CHOOSE('Bidder Instructions'!$E$39,'1.1b Lead Financial Input'!J154,'1.1a Lead Financial Input'!F176)</f>
        <v>#DIV/0!</v>
      </c>
      <c r="J27" s="220" t="e">
        <f>CHOOSE('Bidder Instructions'!$E$39,'1.1b Lead Financial Input'!M154,'1.1a Lead Financial Input'!G176)</f>
        <v>#DIV/0!</v>
      </c>
      <c r="K27" s="10"/>
      <c r="L27" s="10"/>
      <c r="M27" s="10"/>
      <c r="N27" s="293"/>
      <c r="O27" s="294"/>
      <c r="P27" s="294"/>
      <c r="Q27" s="294"/>
      <c r="R27" s="285"/>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6331 Healthcare Workplace Soultions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2" t="str">
        <f>HYPERLINK("#'Contents'!A1","Click for Contents")</f>
        <v>Click for Contents</v>
      </c>
      <c r="D6" s="252"/>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0" t="s">
        <v>100</v>
      </c>
      <c r="E9" s="80"/>
      <c r="F9" s="80"/>
      <c r="G9" s="80"/>
      <c r="H9" s="80"/>
      <c r="I9" s="80"/>
      <c r="J9" s="80"/>
      <c r="K9" s="80"/>
      <c r="L9" s="80"/>
      <c r="M9" s="80"/>
      <c r="N9" s="80"/>
      <c r="O9" s="80"/>
      <c r="P9" s="80"/>
      <c r="Q9" s="80"/>
      <c r="R9" s="80"/>
    </row>
    <row r="10" spans="1:19" ht="15.5" x14ac:dyDescent="0.35">
      <c r="A10" s="3"/>
      <c r="B10" s="3"/>
      <c r="C10" s="289" t="s">
        <v>1</v>
      </c>
      <c r="D10" s="289"/>
      <c r="E10" s="289"/>
      <c r="F10" s="289"/>
      <c r="G10" s="290"/>
      <c r="H10" s="307" t="str">
        <f>CHOOSE('Bidder Instructions'!$E$39,'1.1b Lead Financial Input'!Z$18,'1.1a Lead Financial Input'!N$18)</f>
        <v>Immediate Parent Name</v>
      </c>
      <c r="I10" s="307"/>
      <c r="J10" s="307"/>
      <c r="K10" s="307"/>
      <c r="L10" s="307"/>
      <c r="M10" s="307"/>
      <c r="N10" s="307"/>
      <c r="O10" s="307"/>
      <c r="P10" s="307"/>
      <c r="Q10" s="307"/>
      <c r="R10" s="307"/>
    </row>
    <row r="11" spans="1:19" ht="15.5" x14ac:dyDescent="0.35">
      <c r="A11" s="3"/>
      <c r="B11" s="3"/>
      <c r="C11" s="289" t="s">
        <v>0</v>
      </c>
      <c r="D11" s="289"/>
      <c r="E11" s="289"/>
      <c r="F11" s="289"/>
      <c r="G11" s="290"/>
      <c r="H11" s="307">
        <f>'2.1 Lead Ancillary Input '!D36</f>
        <v>0</v>
      </c>
      <c r="I11" s="307"/>
      <c r="J11" s="307"/>
      <c r="K11" s="307"/>
      <c r="L11" s="307"/>
      <c r="M11" s="307"/>
      <c r="N11" s="307"/>
      <c r="O11" s="307"/>
      <c r="P11" s="307"/>
      <c r="Q11" s="307"/>
      <c r="R11" s="307"/>
    </row>
    <row r="12" spans="1:19" ht="15.5" x14ac:dyDescent="0.35">
      <c r="A12" s="3"/>
      <c r="B12" s="3"/>
      <c r="C12" s="289" t="s">
        <v>46</v>
      </c>
      <c r="D12" s="289"/>
      <c r="E12" s="289"/>
      <c r="F12" s="289"/>
      <c r="G12" s="290"/>
      <c r="H12" s="307">
        <f>'2.1 Lead Ancillary Input '!D37</f>
        <v>0</v>
      </c>
      <c r="I12" s="307"/>
      <c r="J12" s="307"/>
      <c r="K12" s="307"/>
      <c r="L12" s="307"/>
      <c r="M12" s="307"/>
      <c r="N12" s="307"/>
      <c r="O12" s="307"/>
      <c r="P12" s="307"/>
      <c r="Q12" s="307"/>
      <c r="R12" s="307"/>
    </row>
    <row r="13" spans="1:19" ht="15.5" x14ac:dyDescent="0.35">
      <c r="A13" s="3"/>
      <c r="B13" s="3"/>
      <c r="C13" s="289" t="s">
        <v>47</v>
      </c>
      <c r="D13" s="289"/>
      <c r="E13" s="289"/>
      <c r="F13" s="289"/>
      <c r="G13" s="290"/>
      <c r="H13" s="307">
        <f>'2.1 Lead Ancillary Input '!D38</f>
        <v>0</v>
      </c>
      <c r="I13" s="307"/>
      <c r="J13" s="307"/>
      <c r="K13" s="307"/>
      <c r="L13" s="307"/>
      <c r="M13" s="307"/>
      <c r="N13" s="307"/>
      <c r="O13" s="307"/>
      <c r="P13" s="307"/>
      <c r="Q13" s="307"/>
      <c r="R13" s="307"/>
    </row>
    <row r="14" spans="1:19" ht="15.5" x14ac:dyDescent="0.35">
      <c r="A14" s="3"/>
      <c r="B14" s="3"/>
      <c r="C14" s="289" t="s">
        <v>64</v>
      </c>
      <c r="D14" s="289"/>
      <c r="E14" s="289"/>
      <c r="F14" s="289"/>
      <c r="G14" s="290"/>
      <c r="H14" s="310" t="str">
        <f>CHOOSE('Bidder Instructions'!$E$39,'1.1b Lead Financial Input'!AC$21,'1.1a Lead Financial Input'!Q$21)</f>
        <v>31/XX/20XX</v>
      </c>
      <c r="I14" s="310"/>
      <c r="J14" s="310"/>
      <c r="K14" s="310"/>
      <c r="L14" s="310"/>
      <c r="M14" s="310"/>
      <c r="N14" s="310"/>
      <c r="O14" s="310"/>
      <c r="P14" s="310"/>
      <c r="Q14" s="310"/>
      <c r="R14" s="310"/>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91" t="s">
        <v>3</v>
      </c>
      <c r="D18" s="292"/>
      <c r="E18" s="7" t="s">
        <v>58</v>
      </c>
      <c r="F18" s="7"/>
      <c r="G18" s="7" t="s">
        <v>57</v>
      </c>
      <c r="H18" s="152" t="s">
        <v>59</v>
      </c>
      <c r="I18" s="152"/>
      <c r="J18" s="152" t="s">
        <v>60</v>
      </c>
      <c r="K18" s="152" t="s">
        <v>61</v>
      </c>
      <c r="L18" s="152"/>
      <c r="M18" s="152" t="s">
        <v>62</v>
      </c>
      <c r="N18" s="308" t="s">
        <v>398</v>
      </c>
      <c r="O18" s="308"/>
      <c r="P18" s="308"/>
      <c r="Q18" s="308"/>
      <c r="R18" s="308"/>
    </row>
    <row r="19" spans="1:18" ht="141" customHeight="1" x14ac:dyDescent="0.35">
      <c r="A19" s="3"/>
      <c r="B19" s="3"/>
      <c r="C19" s="162">
        <v>1</v>
      </c>
      <c r="D19" s="162" t="s">
        <v>163</v>
      </c>
      <c r="E19" s="163" t="e">
        <f>CHOOSE('Bidder Instructions'!$E$39,'1.1b Lead Financial Input'!AA134,'1.1a Lead Financial Input'!O156)</f>
        <v>#DIV/0!</v>
      </c>
      <c r="F19" s="163" t="e">
        <f>CHOOSE('Bidder Instructions'!$E$39,'1.1b Lead Financial Input'!AB134,'1.1a Lead Financial Input'!P156)</f>
        <v>#DIV/0!</v>
      </c>
      <c r="G19" s="163" t="e">
        <f>CHOOSE('Bidder Instructions'!$E$39,'1.1b Lead Financial Input'!AC134,'1.1a Lead Financial Input'!Q156)</f>
        <v>#DIV/0!</v>
      </c>
      <c r="H19" s="220" t="e">
        <f>CHOOSE('Bidder Instructions'!$E$39,'1.1b Lead Financial Input'!AA146,'1.1a Lead Financial Input'!O168)</f>
        <v>#DIV/0!</v>
      </c>
      <c r="I19" s="220" t="e">
        <f>CHOOSE('Bidder Instructions'!$E$39,'1.1b Lead Financial Input'!AB146,'1.1a Lead Financial Input'!P168)</f>
        <v>#DIV/0!</v>
      </c>
      <c r="J19" s="220" t="e">
        <f>CHOOSE('Bidder Instructions'!$E$39,'1.1b Lead Financial Input'!AC146,'1.1a Lead Financial Input'!Q168)</f>
        <v>#DIV/0!</v>
      </c>
      <c r="K19" s="9"/>
      <c r="L19" s="9"/>
      <c r="M19" s="9"/>
      <c r="N19" s="309"/>
      <c r="O19" s="309"/>
      <c r="P19" s="309"/>
      <c r="Q19" s="309"/>
      <c r="R19" s="309"/>
    </row>
    <row r="20" spans="1:18" ht="141" customHeight="1" x14ac:dyDescent="0.35">
      <c r="A20" s="3"/>
      <c r="B20" s="3"/>
      <c r="C20" s="162">
        <v>2</v>
      </c>
      <c r="D20" s="162" t="s">
        <v>67</v>
      </c>
      <c r="E20" s="164">
        <f>CHOOSE('Bidder Instructions'!$E$39,'1.1b Lead Financial Input'!AA135,'1.1a Lead Financial Input'!O157)</f>
        <v>0</v>
      </c>
      <c r="F20" s="164">
        <f>CHOOSE('Bidder Instructions'!$E$39,'1.1b Lead Financial Input'!AB135,'1.1a Lead Financial Input'!P157)</f>
        <v>0</v>
      </c>
      <c r="G20" s="164">
        <f>CHOOSE('Bidder Instructions'!$E$39,'1.1b Lead Financial Input'!AC135,'1.1a Lead Financial Input'!Q157)</f>
        <v>0</v>
      </c>
      <c r="H20" s="220" t="str">
        <f>CHOOSE('Bidder Instructions'!$E$39,'1.1b Lead Financial Input'!AA147,'1.1a Lead Financial Input'!O169)</f>
        <v>R</v>
      </c>
      <c r="I20" s="220" t="str">
        <f>CHOOSE('Bidder Instructions'!$E$39,'1.1b Lead Financial Input'!AB147,'1.1a Lead Financial Input'!P169)</f>
        <v>R</v>
      </c>
      <c r="J20" s="220" t="str">
        <f>CHOOSE('Bidder Instructions'!$E$39,'1.1b Lead Financial Input'!AC147,'1.1a Lead Financial Input'!Q169)</f>
        <v>R</v>
      </c>
      <c r="K20" s="9"/>
      <c r="L20" s="9"/>
      <c r="M20" s="9"/>
      <c r="N20" s="309"/>
      <c r="O20" s="309"/>
      <c r="P20" s="309"/>
      <c r="Q20" s="309"/>
      <c r="R20" s="309"/>
    </row>
    <row r="21" spans="1:18" ht="141" customHeight="1" x14ac:dyDescent="0.35">
      <c r="A21" s="3"/>
      <c r="B21" s="3"/>
      <c r="C21" s="162" t="s">
        <v>68</v>
      </c>
      <c r="D21" s="162" t="s">
        <v>249</v>
      </c>
      <c r="E21" s="164" t="str">
        <f>CHOOSE('Bidder Instructions'!$E$39,'1.1b Lead Financial Input'!AA136,'1.1a Lead Financial Input'!O158)</f>
        <v>N/A</v>
      </c>
      <c r="F21" s="164" t="str">
        <f>CHOOSE('Bidder Instructions'!$E$39,'1.1b Lead Financial Input'!AB136,'1.1a Lead Financial Input'!P158)</f>
        <v>N/A</v>
      </c>
      <c r="G21" s="164" t="str">
        <f>CHOOSE('Bidder Instructions'!$E$39,'1.1b Lead Financial Input'!AC136,'1.1a Lead Financial Input'!Q158)</f>
        <v>N/A</v>
      </c>
      <c r="H21" s="220" t="str">
        <f>CHOOSE('Bidder Instructions'!$E$39,'1.1b Lead Financial Input'!AA148,'1.1a Lead Financial Input'!O170)</f>
        <v>N/A</v>
      </c>
      <c r="I21" s="220" t="str">
        <f>CHOOSE('Bidder Instructions'!$E$39,'1.1b Lead Financial Input'!AB148,'1.1a Lead Financial Input'!P170)</f>
        <v>N/A</v>
      </c>
      <c r="J21" s="220" t="str">
        <f>CHOOSE('Bidder Instructions'!$E$39,'1.1b Lead Financial Input'!AC148,'1.1a Lead Financial Input'!Q170)</f>
        <v>N/A</v>
      </c>
      <c r="K21" s="9"/>
      <c r="L21" s="9"/>
      <c r="M21" s="9"/>
      <c r="N21" s="309"/>
      <c r="O21" s="309"/>
      <c r="P21" s="309"/>
      <c r="Q21" s="309"/>
      <c r="R21" s="309"/>
    </row>
    <row r="22" spans="1:18" ht="141" customHeight="1" x14ac:dyDescent="0.35">
      <c r="A22" s="3"/>
      <c r="B22" s="3"/>
      <c r="C22" s="162" t="s">
        <v>71</v>
      </c>
      <c r="D22" s="162" t="s">
        <v>72</v>
      </c>
      <c r="E22" s="163" t="e">
        <f>CHOOSE('Bidder Instructions'!$E$39,'1.1b Lead Financial Input'!AA137,'1.1a Lead Financial Input'!O159)</f>
        <v>#DIV/0!</v>
      </c>
      <c r="F22" s="163" t="e">
        <f>CHOOSE('Bidder Instructions'!$E$39,'1.1b Lead Financial Input'!AB137,'1.1a Lead Financial Input'!P159)</f>
        <v>#DIV/0!</v>
      </c>
      <c r="G22" s="163" t="e">
        <f>CHOOSE('Bidder Instructions'!$E$39,'1.1b Lead Financial Input'!AC137,'1.1a Lead Financial Input'!Q159)</f>
        <v>#DIV/0!</v>
      </c>
      <c r="H22" s="220" t="e">
        <f>CHOOSE('Bidder Instructions'!$E$39,'1.1b Lead Financial Input'!AA149,'1.1a Lead Financial Input'!O171)</f>
        <v>#DIV/0!</v>
      </c>
      <c r="I22" s="220" t="e">
        <f>CHOOSE('Bidder Instructions'!$E$39,'1.1b Lead Financial Input'!AB149,'1.1a Lead Financial Input'!P171)</f>
        <v>#DIV/0!</v>
      </c>
      <c r="J22" s="220" t="e">
        <f>CHOOSE('Bidder Instructions'!$E$39,'1.1b Lead Financial Input'!AC149,'1.1a Lead Financial Input'!Q171)</f>
        <v>#DIV/0!</v>
      </c>
      <c r="K22" s="9"/>
      <c r="L22" s="9"/>
      <c r="M22" s="9"/>
      <c r="N22" s="309"/>
      <c r="O22" s="309"/>
      <c r="P22" s="309"/>
      <c r="Q22" s="309"/>
      <c r="R22" s="309"/>
    </row>
    <row r="23" spans="1:18" ht="141" customHeight="1" x14ac:dyDescent="0.35">
      <c r="A23" s="3"/>
      <c r="B23" s="3"/>
      <c r="C23" s="162">
        <v>4</v>
      </c>
      <c r="D23" s="162" t="s">
        <v>80</v>
      </c>
      <c r="E23" s="163" t="e">
        <f>CHOOSE('Bidder Instructions'!$E$39,'1.1b Lead Financial Input'!AA138,'1.1a Lead Financial Input'!O160)</f>
        <v>#DIV/0!</v>
      </c>
      <c r="F23" s="163" t="e">
        <f>CHOOSE('Bidder Instructions'!$E$39,'1.1b Lead Financial Input'!AB138,'1.1a Lead Financial Input'!P160)</f>
        <v>#DIV/0!</v>
      </c>
      <c r="G23" s="163" t="e">
        <f>CHOOSE('Bidder Instructions'!$E$39,'1.1b Lead Financial Input'!AC138,'1.1a Lead Financial Input'!Q160)</f>
        <v>#DIV/0!</v>
      </c>
      <c r="H23" s="220" t="e">
        <f>CHOOSE('Bidder Instructions'!$E$39,'1.1b Lead Financial Input'!AA150,'1.1a Lead Financial Input'!O172)</f>
        <v>#DIV/0!</v>
      </c>
      <c r="I23" s="220" t="e">
        <f>CHOOSE('Bidder Instructions'!$E$39,'1.1b Lead Financial Input'!AB150,'1.1a Lead Financial Input'!P172)</f>
        <v>#DIV/0!</v>
      </c>
      <c r="J23" s="167" t="e">
        <f>CHOOSE('Bidder Instructions'!$E$39,'1.1b Lead Financial Input'!AC150,'1.1a Lead Financial Input'!Q172)</f>
        <v>#DIV/0!</v>
      </c>
      <c r="K23" s="166"/>
      <c r="L23" s="9"/>
      <c r="M23" s="168"/>
      <c r="N23" s="305"/>
      <c r="O23" s="305"/>
      <c r="P23" s="305"/>
      <c r="Q23" s="305"/>
      <c r="R23" s="306"/>
    </row>
    <row r="24" spans="1:18" ht="141" customHeight="1" x14ac:dyDescent="0.35">
      <c r="A24" s="3"/>
      <c r="B24" s="3"/>
      <c r="C24" s="162">
        <v>5</v>
      </c>
      <c r="D24" s="162" t="s">
        <v>74</v>
      </c>
      <c r="E24" s="163" t="e">
        <f>CHOOSE('Bidder Instructions'!$E$39,'1.1b Lead Financial Input'!AA139,'1.1a Lead Financial Input'!O161)</f>
        <v>#DIV/0!</v>
      </c>
      <c r="F24" s="163" t="e">
        <f>CHOOSE('Bidder Instructions'!$E$39,'1.1b Lead Financial Input'!AB139,'1.1a Lead Financial Input'!P161)</f>
        <v>#DIV/0!</v>
      </c>
      <c r="G24" s="163" t="e">
        <f>CHOOSE('Bidder Instructions'!$E$39,'1.1b Lead Financial Input'!AC139,'1.1a Lead Financial Input'!Q161)</f>
        <v>#DIV/0!</v>
      </c>
      <c r="H24" s="220" t="str">
        <f>CHOOSE('Bidder Instructions'!$E$39,'1.1b Lead Financial Input'!AA151,'1.1a Lead Financial Input'!O173)</f>
        <v>G</v>
      </c>
      <c r="I24" s="220" t="str">
        <f>CHOOSE('Bidder Instructions'!$E$39,'1.1b Lead Financial Input'!AB151,'1.1a Lead Financial Input'!P173)</f>
        <v>G</v>
      </c>
      <c r="J24" s="167" t="str">
        <f>CHOOSE('Bidder Instructions'!$E$39,'1.1b Lead Financial Input'!AC151,'1.1a Lead Financial Input'!Q173)</f>
        <v>G</v>
      </c>
      <c r="K24" s="166"/>
      <c r="L24" s="9"/>
      <c r="M24" s="168"/>
      <c r="N24" s="305"/>
      <c r="O24" s="305"/>
      <c r="P24" s="305"/>
      <c r="Q24" s="305"/>
      <c r="R24" s="306"/>
    </row>
    <row r="25" spans="1:18" ht="141" customHeight="1" x14ac:dyDescent="0.35">
      <c r="A25" s="3"/>
      <c r="B25" s="3"/>
      <c r="C25" s="162">
        <v>6</v>
      </c>
      <c r="D25" s="162" t="s">
        <v>77</v>
      </c>
      <c r="E25" s="163" t="e">
        <f>CHOOSE('Bidder Instructions'!$E$39,'1.1b Lead Financial Input'!AA140,'1.1a Lead Financial Input'!O162)</f>
        <v>#DIV/0!</v>
      </c>
      <c r="F25" s="163" t="e">
        <f>CHOOSE('Bidder Instructions'!$E$39,'1.1b Lead Financial Input'!AB140,'1.1a Lead Financial Input'!P162)</f>
        <v>#DIV/0!</v>
      </c>
      <c r="G25" s="163" t="e">
        <f>CHOOSE('Bidder Instructions'!$E$39,'1.1b Lead Financial Input'!AC140,'1.1a Lead Financial Input'!Q162)</f>
        <v>#DIV/0!</v>
      </c>
      <c r="H25" s="220" t="e">
        <f>CHOOSE('Bidder Instructions'!$E$39,'1.1b Lead Financial Input'!AA152,'1.1a Lead Financial Input'!O174)</f>
        <v>#DIV/0!</v>
      </c>
      <c r="I25" s="220" t="e">
        <f>CHOOSE('Bidder Instructions'!$E$39,'1.1b Lead Financial Input'!AB152,'1.1a Lead Financial Input'!P174)</f>
        <v>#DIV/0!</v>
      </c>
      <c r="J25" s="167" t="e">
        <f>CHOOSE('Bidder Instructions'!$E$39,'1.1b Lead Financial Input'!AC152,'1.1a Lead Financial Input'!Q174)</f>
        <v>#DIV/0!</v>
      </c>
      <c r="K25" s="166"/>
      <c r="L25" s="9"/>
      <c r="M25" s="168"/>
      <c r="N25" s="305"/>
      <c r="O25" s="305"/>
      <c r="P25" s="305"/>
      <c r="Q25" s="305"/>
      <c r="R25" s="306"/>
    </row>
    <row r="26" spans="1:18" ht="141" customHeight="1" x14ac:dyDescent="0.35">
      <c r="A26" s="3"/>
      <c r="B26" s="3"/>
      <c r="C26" s="162">
        <v>7</v>
      </c>
      <c r="D26" s="162" t="s">
        <v>78</v>
      </c>
      <c r="E26" s="163">
        <f>CHOOSE('Bidder Instructions'!$E$39,'1.1b Lead Financial Input'!AA141,'1.1a Lead Financial Input'!O163)</f>
        <v>0</v>
      </c>
      <c r="F26" s="163">
        <f>CHOOSE('Bidder Instructions'!$E$39,'1.1b Lead Financial Input'!AB141,'1.1a Lead Financial Input'!P163)</f>
        <v>0</v>
      </c>
      <c r="G26" s="163">
        <f>CHOOSE('Bidder Instructions'!$E$39,'1.1b Lead Financial Input'!AC141,'1.1a Lead Financial Input'!Q163)</f>
        <v>0</v>
      </c>
      <c r="H26" s="220" t="str">
        <f>CHOOSE('Bidder Instructions'!$E$39,'1.1b Lead Financial Input'!AA153,'1.1a Lead Financial Input'!O175)</f>
        <v>R</v>
      </c>
      <c r="I26" s="220" t="str">
        <f>CHOOSE('Bidder Instructions'!$E$39,'1.1b Lead Financial Input'!AB153,'1.1a Lead Financial Input'!P175)</f>
        <v>R</v>
      </c>
      <c r="J26" s="220" t="str">
        <f>CHOOSE('Bidder Instructions'!$E$39,'1.1b Lead Financial Input'!AC153,'1.1a Lead Financial Input'!Q175)</f>
        <v>R</v>
      </c>
      <c r="K26" s="9"/>
      <c r="L26" s="9"/>
      <c r="M26" s="9"/>
      <c r="N26" s="309"/>
      <c r="O26" s="309"/>
      <c r="P26" s="309"/>
      <c r="Q26" s="309"/>
      <c r="R26" s="309"/>
    </row>
    <row r="27" spans="1:18" ht="141" customHeight="1" x14ac:dyDescent="0.35">
      <c r="A27" s="3"/>
      <c r="B27" s="3"/>
      <c r="C27" s="162">
        <v>8</v>
      </c>
      <c r="D27" s="162" t="s">
        <v>79</v>
      </c>
      <c r="E27" s="164" t="e">
        <f>CHOOSE('Bidder Instructions'!$E$39,'1.1b Lead Financial Input'!AA142,'1.1a Lead Financial Input'!O164)</f>
        <v>#DIV/0!</v>
      </c>
      <c r="F27" s="164" t="e">
        <f>CHOOSE('Bidder Instructions'!$E$39,'1.1b Lead Financial Input'!AB142,'1.1a Lead Financial Input'!P164)</f>
        <v>#DIV/0!</v>
      </c>
      <c r="G27" s="164" t="e">
        <f>CHOOSE('Bidder Instructions'!$E$39,'1.1b Lead Financial Input'!AC142,'1.1a Lead Financial Input'!Q164)</f>
        <v>#DIV/0!</v>
      </c>
      <c r="H27" s="220" t="e">
        <f>CHOOSE('Bidder Instructions'!$E$39,'1.1b Lead Financial Input'!AA154,'1.1a Lead Financial Input'!O176)</f>
        <v>#DIV/0!</v>
      </c>
      <c r="I27" s="220" t="e">
        <f>CHOOSE('Bidder Instructions'!$E$39,'1.1b Lead Financial Input'!AB154,'1.1a Lead Financial Input'!P176)</f>
        <v>#DIV/0!</v>
      </c>
      <c r="J27" s="220" t="e">
        <f>CHOOSE('Bidder Instructions'!$E$39,'1.1b Lead Financial Input'!AC154,'1.1a Lead Financial Input'!Q176)</f>
        <v>#DIV/0!</v>
      </c>
      <c r="K27" s="10"/>
      <c r="L27" s="10"/>
      <c r="M27" s="10"/>
      <c r="N27" s="309"/>
      <c r="O27" s="309"/>
      <c r="P27" s="309"/>
      <c r="Q27" s="309"/>
      <c r="R27" s="309"/>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http://schemas.microsoft.com/office/infopath/2007/PartnerControls"/>
    <ds:schemaRef ds:uri="cc793e0e-7ede-4355-8289-18a94c370c4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885439bf-a03e-4994-a2bc-2a223ebc4ddc"/>
    <ds:schemaRef ds:uri="http://www.w3.org/XML/1998/namespac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2023-07-18T14:24:11Z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