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 - My Work\SHAREPOINT\"/>
    </mc:Choice>
  </mc:AlternateContent>
  <xr:revisionPtr revIDLastSave="0" documentId="13_ncr:1_{79399AAE-7ACB-4475-857F-DEC6A05FCDB8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Sheet2!$A$6:$K$35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5" i="2" l="1"/>
  <c r="J34" i="2" l="1"/>
  <c r="J33" i="2"/>
  <c r="J32" i="2"/>
  <c r="J31" i="2"/>
  <c r="J30" i="2"/>
  <c r="J18" i="2"/>
  <c r="J27" i="2"/>
  <c r="J24" i="2"/>
  <c r="J12" i="2"/>
  <c r="J15" i="2"/>
  <c r="J14" i="2"/>
  <c r="J22" i="2"/>
  <c r="J9" i="2"/>
  <c r="J8" i="2" l="1"/>
  <c r="J19" i="2"/>
  <c r="J26" i="2"/>
  <c r="J17" i="2"/>
  <c r="J7" i="2"/>
  <c r="J16" i="2" l="1"/>
  <c r="J25" i="2"/>
  <c r="J20" i="2"/>
  <c r="J11" i="2" l="1"/>
  <c r="J13" i="2"/>
</calcChain>
</file>

<file path=xl/sharedStrings.xml><?xml version="1.0" encoding="utf-8"?>
<sst xmlns="http://schemas.openxmlformats.org/spreadsheetml/2006/main" count="189" uniqueCount="74">
  <si>
    <t>Question</t>
  </si>
  <si>
    <t>Response</t>
  </si>
  <si>
    <t>Further Competition reference number</t>
  </si>
  <si>
    <t>Contract Title</t>
  </si>
  <si>
    <t>Directorate</t>
  </si>
  <si>
    <t>If Direct Award, why?</t>
  </si>
  <si>
    <t>Full name of the supplier who you have appointed</t>
  </si>
  <si>
    <t>Total Contract Awarded Value (total spend across entire contract duration, including any extensions)</t>
  </si>
  <si>
    <t xml:space="preserve">Contract manager details </t>
  </si>
  <si>
    <t>Contract award date</t>
  </si>
  <si>
    <t xml:space="preserve">Contract start date </t>
  </si>
  <si>
    <t>Details of the contract</t>
  </si>
  <si>
    <t>Contract end date (excluding any possible extensions)</t>
  </si>
  <si>
    <t>Cost code</t>
  </si>
  <si>
    <t>Process used: Further Competition or Direct Award</t>
  </si>
  <si>
    <t>Registered office address</t>
  </si>
  <si>
    <t xml:space="preserve">Information for the Contracts Register / Contracts Finder </t>
  </si>
  <si>
    <t>Any extensions available (number of extensions and duration i.e. 3 x 12 months)</t>
  </si>
  <si>
    <r>
      <t xml:space="preserve">Registered website address </t>
    </r>
    <r>
      <rPr>
        <i/>
        <sz val="10"/>
        <color theme="1"/>
        <rFont val="Arial"/>
        <family val="2"/>
      </rPr>
      <t>(do not complete)</t>
    </r>
  </si>
  <si>
    <r>
      <t xml:space="preserve">Company registration number </t>
    </r>
    <r>
      <rPr>
        <i/>
        <sz val="10"/>
        <color theme="1"/>
        <rFont val="Arial"/>
        <family val="2"/>
      </rPr>
      <t>(do not complete)</t>
    </r>
  </si>
  <si>
    <r>
      <t xml:space="preserve">Charity registration number </t>
    </r>
    <r>
      <rPr>
        <i/>
        <sz val="10"/>
        <color theme="1"/>
        <rFont val="Arial"/>
        <family val="2"/>
      </rPr>
      <t>(do not complete)</t>
    </r>
  </si>
  <si>
    <r>
      <t xml:space="preserve">Head office DUNS number </t>
    </r>
    <r>
      <rPr>
        <i/>
        <sz val="10"/>
        <color theme="1"/>
        <rFont val="Arial"/>
        <family val="2"/>
      </rPr>
      <t>(do not complete)</t>
    </r>
  </si>
  <si>
    <r>
      <t xml:space="preserve">Registered VAT number </t>
    </r>
    <r>
      <rPr>
        <i/>
        <sz val="10"/>
        <color theme="1"/>
        <rFont val="Arial"/>
        <family val="2"/>
      </rPr>
      <t>(do not complete)</t>
    </r>
  </si>
  <si>
    <r>
      <t xml:space="preserve">Is the Company a SME? </t>
    </r>
    <r>
      <rPr>
        <i/>
        <sz val="10"/>
        <color theme="1"/>
        <rFont val="Arial"/>
        <family val="2"/>
      </rPr>
      <t>(do not complete)</t>
    </r>
  </si>
  <si>
    <r>
      <t xml:space="preserve">Trading Status </t>
    </r>
    <r>
      <rPr>
        <i/>
        <sz val="10"/>
        <color theme="1"/>
        <rFont val="Arial"/>
        <family val="2"/>
      </rPr>
      <t>(do not complete)</t>
    </r>
    <r>
      <rPr>
        <sz val="10"/>
        <color theme="1"/>
        <rFont val="Arial"/>
        <family val="2"/>
      </rPr>
      <t xml:space="preserve">
</t>
    </r>
  </si>
  <si>
    <t>Description of the contract</t>
  </si>
  <si>
    <t>Umbrella Company Name and Address (if applicable)</t>
  </si>
  <si>
    <t>Longdon Park School, Hilton Road, Eggington, DE65 6GU</t>
  </si>
  <si>
    <t>Individual placement agreement for independent and non maintained special schools and post 16 institutions</t>
  </si>
  <si>
    <t>Individual placement agreement for independent and non maintained special schools institution</t>
  </si>
  <si>
    <t>31/07/2024 (End of Key Stage Yr 11 ) Subject to annual review</t>
  </si>
  <si>
    <t>Annual Fee Value</t>
  </si>
  <si>
    <t xml:space="preserve">£48,500 per year to be reviewed annually </t>
  </si>
  <si>
    <t>Expected term of placement</t>
  </si>
  <si>
    <t>5 years</t>
  </si>
  <si>
    <t>Acorn Care and Education Ltd</t>
  </si>
  <si>
    <t>N/A</t>
  </si>
  <si>
    <t>Contract Title/Description</t>
  </si>
  <si>
    <t>Intial Contract End Date (to first annual review)</t>
  </si>
  <si>
    <t>The SENAD Group Ltd
1 St George's House, Vernon Gate, Derby, DE1 1UQ</t>
  </si>
  <si>
    <t>4 years</t>
  </si>
  <si>
    <t>2 years</t>
  </si>
  <si>
    <t>3 Years</t>
  </si>
  <si>
    <t>5 Years</t>
  </si>
  <si>
    <t>Unknown</t>
  </si>
  <si>
    <t>1 Year</t>
  </si>
  <si>
    <t>Bladon House School</t>
  </si>
  <si>
    <t xml:space="preserve">Priory Education Services Limited                                      80 Hammersmith Road
London
W14 8UD
</t>
  </si>
  <si>
    <t>Eastwood Grange</t>
  </si>
  <si>
    <t>1 year</t>
  </si>
  <si>
    <t xml:space="preserve">Smoothstone Care and Education
Datum House, Electra Way, Crewe, Cheshire, CW1 6ZF
</t>
  </si>
  <si>
    <t>Jasmine House</t>
  </si>
  <si>
    <t xml:space="preserve">Lewis Charlton Group Limited  The Haven                             North Street                       Ashby-De-La-Zouch  Leicestershire                       LE65 1HU </t>
  </si>
  <si>
    <t>Acorn Care and Education         1 Merchants place                 River Street                          Bolton                                     BL2 1BX</t>
  </si>
  <si>
    <t>Longdon Park School</t>
  </si>
  <si>
    <t>Autism East Midlands               Unit 31 Crags Industrial  Estate Morven Sreet                  Creswell                          Worksop                         Nottinghamshire.  S80 4AJ</t>
  </si>
  <si>
    <t>Sutherland House</t>
  </si>
  <si>
    <t>Linnet Independent Learning Centre</t>
  </si>
  <si>
    <t>Westbourne School</t>
  </si>
  <si>
    <t>WL Property Ltd              Stamford Road               Empingham                        Oakham                             Rutland                                  LE15 8QQ</t>
  </si>
  <si>
    <t>Wilds Lodge School</t>
  </si>
  <si>
    <t>Smoothstone Care and Education</t>
  </si>
  <si>
    <t>Jasmine House School, 34 Ilkeston Road, Heanor, Derbyshire, DE75 7DT</t>
  </si>
  <si>
    <t>Dovetree School, Ferness Road, Hinckley, Leicestershire, LE10 0TB</t>
  </si>
  <si>
    <t>Witherslack Group</t>
  </si>
  <si>
    <t>Westbourne School, Huthwaite Road, Sutton-in-Ashfield, NG17 2EL</t>
  </si>
  <si>
    <t>Acorn Care and Education</t>
  </si>
  <si>
    <t xml:space="preserve">Sutherland House School, Bath Street, Nottingham, Nottinghamshire, </t>
  </si>
  <si>
    <t>Bladon House, Newton Solney, 
Burton-on-Trent, Staffordshire, DE15 0TA</t>
  </si>
  <si>
    <t>SENAD</t>
  </si>
  <si>
    <t>Nisai, Unit 3B, Colwick Quays Business Park
Private Road No 2, Colwick
Nottingham, NG4 2JY</t>
  </si>
  <si>
    <t>TD1306 - Call Offs From DPS</t>
  </si>
  <si>
    <t xml:space="preserve">Full name and address of the Education Setting </t>
  </si>
  <si>
    <t xml:space="preserve">Maximum Total Contract Value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</si>
</sst>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&quot;£&quot;#,##0"/>
    <numFmt numFmtId="165" formatCode="&quot;£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6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8" fontId="0" fillId="0" borderId="1" xfId="0" applyNumberFormat="1" applyFill="1" applyBorder="1" applyAlignment="1">
      <alignment horizontal="center" vertical="center"/>
    </xf>
    <xf numFmtId="6" fontId="0" fillId="0" borderId="1" xfId="0" applyNumberForma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6" fontId="0" fillId="0" borderId="0" xfId="0" applyNumberFormat="1" applyFill="1" applyAlignment="1">
      <alignment horizontal="center"/>
    </xf>
    <xf numFmtId="0" fontId="1" fillId="0" borderId="0" xfId="0" applyFont="1" applyFill="1"/>
  </cellXfs>
  <cellStyles count="1">
    <cellStyle name="Normal" xfId="0" builtinId="0"/>
  </cellStyles>
  <dxfs count="8"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zoomScaleNormal="100" workbookViewId="0">
      <selection activeCell="A4" sqref="A4:B26"/>
    </sheetView>
  </sheetViews>
  <sheetFormatPr defaultRowHeight="12.5" x14ac:dyDescent="0.25"/>
  <cols>
    <col min="1" max="1" width="43.81640625" customWidth="1"/>
    <col min="2" max="2" width="53.7265625" customWidth="1"/>
  </cols>
  <sheetData>
    <row r="1" spans="1:2" ht="13" x14ac:dyDescent="0.3">
      <c r="A1" s="1" t="s">
        <v>16</v>
      </c>
    </row>
    <row r="4" spans="1:2" ht="13" x14ac:dyDescent="0.3">
      <c r="A4" s="4" t="s">
        <v>0</v>
      </c>
      <c r="B4" s="4" t="s">
        <v>1</v>
      </c>
    </row>
    <row r="5" spans="1:2" x14ac:dyDescent="0.25">
      <c r="A5" s="2" t="s">
        <v>2</v>
      </c>
      <c r="B5" s="2"/>
    </row>
    <row r="6" spans="1:2" x14ac:dyDescent="0.25">
      <c r="A6" s="2" t="s">
        <v>3</v>
      </c>
      <c r="B6" s="2"/>
    </row>
    <row r="7" spans="1:2" x14ac:dyDescent="0.25">
      <c r="A7" s="2" t="s">
        <v>4</v>
      </c>
      <c r="B7" s="2"/>
    </row>
    <row r="8" spans="1:2" x14ac:dyDescent="0.25">
      <c r="A8" s="2" t="s">
        <v>13</v>
      </c>
      <c r="B8" s="2"/>
    </row>
    <row r="9" spans="1:2" x14ac:dyDescent="0.25">
      <c r="A9" s="2" t="s">
        <v>14</v>
      </c>
      <c r="B9" s="2"/>
    </row>
    <row r="10" spans="1:2" x14ac:dyDescent="0.25">
      <c r="A10" s="2" t="s">
        <v>5</v>
      </c>
      <c r="B10" s="2"/>
    </row>
    <row r="11" spans="1:2" x14ac:dyDescent="0.25">
      <c r="A11" s="2" t="s">
        <v>6</v>
      </c>
      <c r="B11" s="2"/>
    </row>
    <row r="12" spans="1:2" x14ac:dyDescent="0.25">
      <c r="A12" s="2" t="s">
        <v>15</v>
      </c>
      <c r="B12" s="2"/>
    </row>
    <row r="13" spans="1:2" ht="13" x14ac:dyDescent="0.3">
      <c r="A13" s="2" t="s">
        <v>18</v>
      </c>
      <c r="B13" s="2"/>
    </row>
    <row r="14" spans="1:2" ht="26" x14ac:dyDescent="0.3">
      <c r="A14" s="3" t="s">
        <v>24</v>
      </c>
      <c r="B14" s="2"/>
    </row>
    <row r="15" spans="1:2" ht="13" x14ac:dyDescent="0.3">
      <c r="A15" s="2" t="s">
        <v>19</v>
      </c>
      <c r="B15" s="2"/>
    </row>
    <row r="16" spans="1:2" ht="13" x14ac:dyDescent="0.3">
      <c r="A16" s="2" t="s">
        <v>20</v>
      </c>
      <c r="B16" s="2"/>
    </row>
    <row r="17" spans="1:2" ht="13" x14ac:dyDescent="0.3">
      <c r="A17" s="2" t="s">
        <v>21</v>
      </c>
      <c r="B17" s="2"/>
    </row>
    <row r="18" spans="1:2" ht="13" x14ac:dyDescent="0.3">
      <c r="A18" s="2" t="s">
        <v>22</v>
      </c>
      <c r="B18" s="2"/>
    </row>
    <row r="19" spans="1:2" ht="13" x14ac:dyDescent="0.3">
      <c r="A19" s="2" t="s">
        <v>23</v>
      </c>
      <c r="B19" s="2"/>
    </row>
    <row r="20" spans="1:2" ht="25" x14ac:dyDescent="0.25">
      <c r="A20" s="3" t="s">
        <v>7</v>
      </c>
      <c r="B20" s="2"/>
    </row>
    <row r="21" spans="1:2" x14ac:dyDescent="0.25">
      <c r="A21" s="2" t="s">
        <v>11</v>
      </c>
      <c r="B21" s="2"/>
    </row>
    <row r="22" spans="1:2" x14ac:dyDescent="0.25">
      <c r="A22" s="2" t="s">
        <v>9</v>
      </c>
      <c r="B22" s="2"/>
    </row>
    <row r="23" spans="1:2" x14ac:dyDescent="0.25">
      <c r="A23" s="2" t="s">
        <v>10</v>
      </c>
      <c r="B23" s="2"/>
    </row>
    <row r="24" spans="1:2" ht="25" x14ac:dyDescent="0.25">
      <c r="A24" s="3" t="s">
        <v>12</v>
      </c>
      <c r="B24" s="2"/>
    </row>
    <row r="25" spans="1:2" ht="25" x14ac:dyDescent="0.25">
      <c r="A25" s="3" t="s">
        <v>17</v>
      </c>
      <c r="B25" s="2"/>
    </row>
    <row r="26" spans="1:2" x14ac:dyDescent="0.25">
      <c r="A26" s="2" t="s">
        <v>8</v>
      </c>
      <c r="B26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7"/>
  <sheetViews>
    <sheetView tabSelected="1" zoomScale="70" zoomScaleNormal="70" workbookViewId="0">
      <pane xSplit="1" ySplit="6" topLeftCell="B7" activePane="bottomRight" state="frozen"/>
      <selection pane="topRight" activeCell="E1" sqref="E1"/>
      <selection pane="bottomLeft" activeCell="A7" sqref="A7"/>
      <selection pane="bottomRight" activeCell="F8" sqref="F8"/>
    </sheetView>
  </sheetViews>
  <sheetFormatPr defaultRowHeight="12.5" x14ac:dyDescent="0.25"/>
  <cols>
    <col min="1" max="1" width="25.1796875" style="5" customWidth="1"/>
    <col min="2" max="3" width="21.26953125" style="5" customWidth="1"/>
    <col min="4" max="7" width="18.54296875" style="5" customWidth="1"/>
    <col min="8" max="9" width="21.1796875" style="5" customWidth="1"/>
    <col min="10" max="10" width="22.26953125" style="6" customWidth="1"/>
    <col min="11" max="11" width="26.54296875" style="5" customWidth="1"/>
    <col min="12" max="16384" width="8.7265625" style="5"/>
  </cols>
  <sheetData>
    <row r="2" spans="1:11" ht="13" x14ac:dyDescent="0.3">
      <c r="A2" s="25" t="s">
        <v>71</v>
      </c>
    </row>
    <row r="4" spans="1:11" ht="15" customHeight="1" x14ac:dyDescent="0.25"/>
    <row r="5" spans="1:11" ht="9" customHeight="1" x14ac:dyDescent="0.25">
      <c r="A5" s="7"/>
      <c r="B5" s="7"/>
      <c r="C5" s="7"/>
      <c r="D5" s="7"/>
      <c r="E5" s="7"/>
      <c r="F5" s="7"/>
      <c r="G5" s="7"/>
      <c r="H5" s="7"/>
      <c r="I5" s="7"/>
      <c r="J5" s="8"/>
      <c r="K5" s="7"/>
    </row>
    <row r="6" spans="1:11" s="10" customFormat="1" ht="87" customHeight="1" x14ac:dyDescent="0.25">
      <c r="A6" s="9" t="s">
        <v>37</v>
      </c>
      <c r="B6" s="9" t="s">
        <v>72</v>
      </c>
      <c r="C6" s="9" t="s">
        <v>26</v>
      </c>
      <c r="D6" s="9" t="s">
        <v>9</v>
      </c>
      <c r="E6" s="9" t="s">
        <v>10</v>
      </c>
      <c r="F6" s="9" t="s">
        <v>38</v>
      </c>
      <c r="G6" s="9" t="s">
        <v>12</v>
      </c>
      <c r="H6" s="9" t="s">
        <v>33</v>
      </c>
      <c r="I6" s="9" t="s">
        <v>31</v>
      </c>
      <c r="J6" s="9" t="s">
        <v>73</v>
      </c>
      <c r="K6" s="9" t="s">
        <v>25</v>
      </c>
    </row>
    <row r="7" spans="1:11" s="14" customFormat="1" ht="75" x14ac:dyDescent="0.25">
      <c r="A7" s="11" t="s">
        <v>28</v>
      </c>
      <c r="B7" s="11" t="s">
        <v>51</v>
      </c>
      <c r="C7" s="11" t="s">
        <v>50</v>
      </c>
      <c r="D7" s="12">
        <v>43619</v>
      </c>
      <c r="E7" s="12">
        <v>43642</v>
      </c>
      <c r="F7" s="12">
        <v>44008</v>
      </c>
      <c r="G7" s="12">
        <v>44773</v>
      </c>
      <c r="H7" s="11" t="s">
        <v>42</v>
      </c>
      <c r="I7" s="13">
        <v>64980</v>
      </c>
      <c r="J7" s="13">
        <f>I7*3</f>
        <v>194940</v>
      </c>
      <c r="K7" s="11" t="s">
        <v>29</v>
      </c>
    </row>
    <row r="8" spans="1:11" s="14" customFormat="1" ht="75" x14ac:dyDescent="0.25">
      <c r="A8" s="11" t="s">
        <v>28</v>
      </c>
      <c r="B8" s="11" t="s">
        <v>54</v>
      </c>
      <c r="C8" s="11" t="s">
        <v>53</v>
      </c>
      <c r="D8" s="12">
        <v>43665</v>
      </c>
      <c r="E8" s="12">
        <v>43710</v>
      </c>
      <c r="F8" s="12">
        <v>44076</v>
      </c>
      <c r="G8" s="12">
        <v>45138</v>
      </c>
      <c r="H8" s="11" t="s">
        <v>40</v>
      </c>
      <c r="I8" s="13">
        <v>51906</v>
      </c>
      <c r="J8" s="13">
        <f>I8*4</f>
        <v>207624</v>
      </c>
      <c r="K8" s="11" t="s">
        <v>29</v>
      </c>
    </row>
    <row r="9" spans="1:11" s="14" customFormat="1" ht="75" x14ac:dyDescent="0.25">
      <c r="A9" s="11" t="s">
        <v>28</v>
      </c>
      <c r="B9" s="11" t="s">
        <v>54</v>
      </c>
      <c r="C9" s="11" t="s">
        <v>53</v>
      </c>
      <c r="D9" s="12">
        <v>43665</v>
      </c>
      <c r="E9" s="12">
        <v>43710</v>
      </c>
      <c r="F9" s="12">
        <v>44076</v>
      </c>
      <c r="G9" s="12">
        <v>45138</v>
      </c>
      <c r="H9" s="11" t="s">
        <v>40</v>
      </c>
      <c r="I9" s="13">
        <v>51906</v>
      </c>
      <c r="J9" s="13">
        <f>I9*4</f>
        <v>207624</v>
      </c>
      <c r="K9" s="11" t="s">
        <v>29</v>
      </c>
    </row>
    <row r="10" spans="1:11" s="14" customFormat="1" ht="75" x14ac:dyDescent="0.25">
      <c r="A10" s="11" t="s">
        <v>28</v>
      </c>
      <c r="B10" s="11" t="s">
        <v>48</v>
      </c>
      <c r="C10" s="11" t="s">
        <v>47</v>
      </c>
      <c r="D10" s="12">
        <v>43689</v>
      </c>
      <c r="E10" s="12">
        <v>44091</v>
      </c>
      <c r="F10" s="12" t="s">
        <v>36</v>
      </c>
      <c r="G10" s="12">
        <v>44043</v>
      </c>
      <c r="H10" s="11" t="s">
        <v>49</v>
      </c>
      <c r="I10" s="13">
        <v>72000</v>
      </c>
      <c r="J10" s="13">
        <v>72000</v>
      </c>
      <c r="K10" s="11" t="s">
        <v>29</v>
      </c>
    </row>
    <row r="11" spans="1:11" s="14" customFormat="1" ht="62.5" x14ac:dyDescent="0.25">
      <c r="A11" s="11" t="s">
        <v>28</v>
      </c>
      <c r="B11" s="11" t="s">
        <v>46</v>
      </c>
      <c r="C11" s="11" t="s">
        <v>39</v>
      </c>
      <c r="D11" s="12">
        <v>43724</v>
      </c>
      <c r="E11" s="12">
        <v>43780</v>
      </c>
      <c r="F11" s="12">
        <v>44146</v>
      </c>
      <c r="G11" s="12">
        <v>44408</v>
      </c>
      <c r="H11" s="11" t="s">
        <v>42</v>
      </c>
      <c r="I11" s="13">
        <v>77199</v>
      </c>
      <c r="J11" s="13">
        <f>I11*3</f>
        <v>231597</v>
      </c>
      <c r="K11" s="11" t="s">
        <v>29</v>
      </c>
    </row>
    <row r="12" spans="1:11" s="14" customFormat="1" ht="87.5" x14ac:dyDescent="0.25">
      <c r="A12" s="11" t="s">
        <v>28</v>
      </c>
      <c r="B12" s="15" t="s">
        <v>56</v>
      </c>
      <c r="C12" s="11" t="s">
        <v>55</v>
      </c>
      <c r="D12" s="16">
        <v>43724</v>
      </c>
      <c r="E12" s="16">
        <v>44090</v>
      </c>
      <c r="F12" s="16">
        <v>43739</v>
      </c>
      <c r="G12" s="16">
        <v>44408</v>
      </c>
      <c r="H12" s="15" t="s">
        <v>42</v>
      </c>
      <c r="I12" s="17">
        <v>86745</v>
      </c>
      <c r="J12" s="17">
        <f>I12*3</f>
        <v>260235</v>
      </c>
      <c r="K12" s="11" t="s">
        <v>29</v>
      </c>
    </row>
    <row r="13" spans="1:11" s="14" customFormat="1" ht="62.5" x14ac:dyDescent="0.25">
      <c r="A13" s="11" t="s">
        <v>28</v>
      </c>
      <c r="B13" s="11" t="s">
        <v>46</v>
      </c>
      <c r="C13" s="11" t="s">
        <v>39</v>
      </c>
      <c r="D13" s="12">
        <v>43738</v>
      </c>
      <c r="E13" s="12">
        <v>43801</v>
      </c>
      <c r="F13" s="12">
        <v>44055</v>
      </c>
      <c r="G13" s="12">
        <v>44043</v>
      </c>
      <c r="H13" s="11" t="s">
        <v>40</v>
      </c>
      <c r="I13" s="13">
        <v>99300</v>
      </c>
      <c r="J13" s="13">
        <f>I13*4</f>
        <v>397200</v>
      </c>
      <c r="K13" s="11" t="s">
        <v>29</v>
      </c>
    </row>
    <row r="14" spans="1:11" s="14" customFormat="1" ht="87.5" x14ac:dyDescent="0.25">
      <c r="A14" s="11" t="s">
        <v>28</v>
      </c>
      <c r="B14" s="15" t="s">
        <v>56</v>
      </c>
      <c r="C14" s="11" t="s">
        <v>55</v>
      </c>
      <c r="D14" s="16">
        <v>43738</v>
      </c>
      <c r="E14" s="16">
        <v>44104</v>
      </c>
      <c r="F14" s="16">
        <v>43763</v>
      </c>
      <c r="G14" s="16">
        <v>44408</v>
      </c>
      <c r="H14" s="15" t="s">
        <v>42</v>
      </c>
      <c r="I14" s="18">
        <v>63561</v>
      </c>
      <c r="J14" s="18">
        <f>I14*3</f>
        <v>190683</v>
      </c>
      <c r="K14" s="11" t="s">
        <v>29</v>
      </c>
    </row>
    <row r="15" spans="1:11" s="14" customFormat="1" ht="87.5" x14ac:dyDescent="0.25">
      <c r="A15" s="11" t="s">
        <v>28</v>
      </c>
      <c r="B15" s="15" t="s">
        <v>56</v>
      </c>
      <c r="C15" s="11" t="s">
        <v>55</v>
      </c>
      <c r="D15" s="16">
        <v>43752</v>
      </c>
      <c r="E15" s="16">
        <v>44118</v>
      </c>
      <c r="F15" s="16">
        <v>43752</v>
      </c>
      <c r="G15" s="16">
        <v>44408</v>
      </c>
      <c r="H15" s="15" t="s">
        <v>42</v>
      </c>
      <c r="I15" s="18">
        <v>71760</v>
      </c>
      <c r="J15" s="18">
        <f>I15*3</f>
        <v>215280</v>
      </c>
      <c r="K15" s="11" t="s">
        <v>29</v>
      </c>
    </row>
    <row r="16" spans="1:11" s="14" customFormat="1" ht="75" x14ac:dyDescent="0.25">
      <c r="A16" s="11" t="s">
        <v>28</v>
      </c>
      <c r="B16" s="11" t="s">
        <v>48</v>
      </c>
      <c r="C16" s="11" t="s">
        <v>47</v>
      </c>
      <c r="D16" s="12">
        <v>43766</v>
      </c>
      <c r="E16" s="12">
        <v>43815</v>
      </c>
      <c r="F16" s="12">
        <v>44181</v>
      </c>
      <c r="G16" s="12">
        <v>45138</v>
      </c>
      <c r="H16" s="11" t="s">
        <v>40</v>
      </c>
      <c r="I16" s="13">
        <v>79663</v>
      </c>
      <c r="J16" s="13">
        <f>I16*4</f>
        <v>318652</v>
      </c>
      <c r="K16" s="11" t="s">
        <v>29</v>
      </c>
    </row>
    <row r="17" spans="1:11" s="14" customFormat="1" ht="75" x14ac:dyDescent="0.25">
      <c r="A17" s="11" t="s">
        <v>28</v>
      </c>
      <c r="B17" s="11" t="s">
        <v>51</v>
      </c>
      <c r="C17" s="11" t="s">
        <v>50</v>
      </c>
      <c r="D17" s="12">
        <v>43780</v>
      </c>
      <c r="E17" s="12">
        <v>43808</v>
      </c>
      <c r="F17" s="12">
        <v>44174</v>
      </c>
      <c r="G17" s="12">
        <v>45138</v>
      </c>
      <c r="H17" s="11" t="s">
        <v>40</v>
      </c>
      <c r="I17" s="13">
        <v>68085</v>
      </c>
      <c r="J17" s="13">
        <f>I17*4</f>
        <v>272340</v>
      </c>
      <c r="K17" s="11" t="s">
        <v>29</v>
      </c>
    </row>
    <row r="18" spans="1:11" s="14" customFormat="1" ht="75" x14ac:dyDescent="0.25">
      <c r="A18" s="11" t="s">
        <v>28</v>
      </c>
      <c r="B18" s="15" t="s">
        <v>60</v>
      </c>
      <c r="C18" s="11" t="s">
        <v>59</v>
      </c>
      <c r="D18" s="16">
        <v>43780</v>
      </c>
      <c r="E18" s="16">
        <v>44077</v>
      </c>
      <c r="F18" s="12">
        <v>44442</v>
      </c>
      <c r="G18" s="16">
        <v>45138</v>
      </c>
      <c r="H18" s="15" t="s">
        <v>42</v>
      </c>
      <c r="I18" s="17">
        <v>42500</v>
      </c>
      <c r="J18" s="17">
        <f>I18*3</f>
        <v>127500</v>
      </c>
      <c r="K18" s="11" t="s">
        <v>29</v>
      </c>
    </row>
    <row r="19" spans="1:11" s="14" customFormat="1" ht="75" x14ac:dyDescent="0.25">
      <c r="A19" s="11" t="s">
        <v>28</v>
      </c>
      <c r="B19" s="11" t="s">
        <v>54</v>
      </c>
      <c r="C19" s="11" t="s">
        <v>53</v>
      </c>
      <c r="D19" s="12">
        <v>43794</v>
      </c>
      <c r="E19" s="12">
        <v>43353</v>
      </c>
      <c r="F19" s="12">
        <v>43718</v>
      </c>
      <c r="G19" s="12">
        <v>44773</v>
      </c>
      <c r="H19" s="13" t="s">
        <v>40</v>
      </c>
      <c r="I19" s="13">
        <v>72636</v>
      </c>
      <c r="J19" s="13">
        <f>I19*4</f>
        <v>290544</v>
      </c>
      <c r="K19" s="11" t="s">
        <v>29</v>
      </c>
    </row>
    <row r="20" spans="1:11" s="14" customFormat="1" ht="75" x14ac:dyDescent="0.25">
      <c r="A20" s="11" t="s">
        <v>28</v>
      </c>
      <c r="B20" s="11" t="s">
        <v>48</v>
      </c>
      <c r="C20" s="11" t="s">
        <v>47</v>
      </c>
      <c r="D20" s="12">
        <v>43866</v>
      </c>
      <c r="E20" s="12">
        <v>43880</v>
      </c>
      <c r="F20" s="12">
        <v>44246</v>
      </c>
      <c r="G20" s="12">
        <v>45504</v>
      </c>
      <c r="H20" s="11" t="s">
        <v>40</v>
      </c>
      <c r="I20" s="13">
        <v>81000</v>
      </c>
      <c r="J20" s="13">
        <f>I20*4</f>
        <v>324000</v>
      </c>
      <c r="K20" s="11" t="s">
        <v>29</v>
      </c>
    </row>
    <row r="21" spans="1:11" s="14" customFormat="1" ht="75" x14ac:dyDescent="0.25">
      <c r="A21" s="11" t="s">
        <v>28</v>
      </c>
      <c r="B21" s="11" t="s">
        <v>48</v>
      </c>
      <c r="C21" s="11" t="s">
        <v>47</v>
      </c>
      <c r="D21" s="12">
        <v>43878</v>
      </c>
      <c r="E21" s="12">
        <v>44081</v>
      </c>
      <c r="F21" s="11" t="s">
        <v>36</v>
      </c>
      <c r="G21" s="12">
        <v>44408</v>
      </c>
      <c r="H21" s="11" t="s">
        <v>45</v>
      </c>
      <c r="I21" s="18">
        <v>83225</v>
      </c>
      <c r="J21" s="18">
        <v>83225</v>
      </c>
      <c r="K21" s="11" t="s">
        <v>29</v>
      </c>
    </row>
    <row r="22" spans="1:11" s="14" customFormat="1" ht="87.5" x14ac:dyDescent="0.25">
      <c r="A22" s="11" t="s">
        <v>28</v>
      </c>
      <c r="B22" s="15" t="s">
        <v>56</v>
      </c>
      <c r="C22" s="11" t="s">
        <v>55</v>
      </c>
      <c r="D22" s="16">
        <v>43906</v>
      </c>
      <c r="E22" s="16">
        <v>43344</v>
      </c>
      <c r="F22" s="16">
        <v>43709</v>
      </c>
      <c r="G22" s="16">
        <v>44408</v>
      </c>
      <c r="H22" s="15" t="s">
        <v>42</v>
      </c>
      <c r="I22" s="17">
        <v>36696</v>
      </c>
      <c r="J22" s="17">
        <f>I22*3</f>
        <v>110088</v>
      </c>
      <c r="K22" s="11" t="s">
        <v>29</v>
      </c>
    </row>
    <row r="23" spans="1:11" s="14" customFormat="1" ht="75" x14ac:dyDescent="0.25">
      <c r="A23" s="11" t="s">
        <v>28</v>
      </c>
      <c r="B23" s="11" t="s">
        <v>51</v>
      </c>
      <c r="C23" s="11" t="s">
        <v>50</v>
      </c>
      <c r="D23" s="12">
        <v>43983</v>
      </c>
      <c r="E23" s="12">
        <v>44077</v>
      </c>
      <c r="F23" s="11" t="s">
        <v>36</v>
      </c>
      <c r="G23" s="12">
        <v>44408</v>
      </c>
      <c r="H23" s="11" t="s">
        <v>45</v>
      </c>
      <c r="I23" s="13">
        <v>64980</v>
      </c>
      <c r="J23" s="13">
        <v>64980</v>
      </c>
      <c r="K23" s="11" t="s">
        <v>29</v>
      </c>
    </row>
    <row r="24" spans="1:11" s="14" customFormat="1" ht="75" x14ac:dyDescent="0.25">
      <c r="A24" s="11" t="s">
        <v>28</v>
      </c>
      <c r="B24" s="11" t="s">
        <v>57</v>
      </c>
      <c r="C24" s="11" t="s">
        <v>52</v>
      </c>
      <c r="D24" s="16">
        <v>43991</v>
      </c>
      <c r="E24" s="12">
        <v>44077</v>
      </c>
      <c r="F24" s="12">
        <v>44442</v>
      </c>
      <c r="G24" s="16">
        <v>45138</v>
      </c>
      <c r="H24" s="15" t="s">
        <v>42</v>
      </c>
      <c r="I24" s="18">
        <v>72450</v>
      </c>
      <c r="J24" s="18">
        <f>I24*3</f>
        <v>217350</v>
      </c>
      <c r="K24" s="11" t="s">
        <v>29</v>
      </c>
    </row>
    <row r="25" spans="1:11" s="14" customFormat="1" ht="75" x14ac:dyDescent="0.25">
      <c r="A25" s="11" t="s">
        <v>28</v>
      </c>
      <c r="B25" s="11" t="s">
        <v>48</v>
      </c>
      <c r="C25" s="11" t="s">
        <v>47</v>
      </c>
      <c r="D25" s="12">
        <v>44055</v>
      </c>
      <c r="E25" s="12">
        <v>43843</v>
      </c>
      <c r="F25" s="12">
        <v>43843</v>
      </c>
      <c r="G25" s="12">
        <v>45504</v>
      </c>
      <c r="H25" s="11" t="s">
        <v>40</v>
      </c>
      <c r="I25" s="13">
        <v>79763</v>
      </c>
      <c r="J25" s="13">
        <f>I25*4</f>
        <v>319052</v>
      </c>
      <c r="K25" s="11" t="s">
        <v>29</v>
      </c>
    </row>
    <row r="26" spans="1:11" s="14" customFormat="1" ht="75" x14ac:dyDescent="0.25">
      <c r="A26" s="11" t="s">
        <v>28</v>
      </c>
      <c r="B26" s="11" t="s">
        <v>54</v>
      </c>
      <c r="C26" s="11" t="s">
        <v>53</v>
      </c>
      <c r="D26" s="11" t="s">
        <v>44</v>
      </c>
      <c r="E26" s="12">
        <v>43620</v>
      </c>
      <c r="F26" s="12">
        <v>43986</v>
      </c>
      <c r="G26" s="12">
        <v>44408</v>
      </c>
      <c r="H26" s="11" t="s">
        <v>41</v>
      </c>
      <c r="I26" s="13">
        <v>77000</v>
      </c>
      <c r="J26" s="13">
        <f>I26*2</f>
        <v>154000</v>
      </c>
      <c r="K26" s="11" t="s">
        <v>29</v>
      </c>
    </row>
    <row r="27" spans="1:11" s="14" customFormat="1" ht="75" x14ac:dyDescent="0.25">
      <c r="A27" s="11" t="s">
        <v>28</v>
      </c>
      <c r="B27" s="15" t="s">
        <v>58</v>
      </c>
      <c r="C27" s="11" t="s">
        <v>53</v>
      </c>
      <c r="D27" s="15" t="s">
        <v>44</v>
      </c>
      <c r="E27" s="16">
        <v>43710</v>
      </c>
      <c r="F27" s="16">
        <v>44076</v>
      </c>
      <c r="G27" s="16">
        <v>44773</v>
      </c>
      <c r="H27" s="15" t="s">
        <v>42</v>
      </c>
      <c r="I27" s="17">
        <v>55416</v>
      </c>
      <c r="J27" s="17">
        <f>I27*3</f>
        <v>166248</v>
      </c>
      <c r="K27" s="11" t="s">
        <v>29</v>
      </c>
    </row>
    <row r="28" spans="1:11" s="14" customFormat="1" ht="62.5" x14ac:dyDescent="0.25">
      <c r="A28" s="11" t="s">
        <v>28</v>
      </c>
      <c r="B28" s="11" t="s">
        <v>27</v>
      </c>
      <c r="C28" s="11" t="s">
        <v>35</v>
      </c>
      <c r="D28" s="12">
        <v>43542</v>
      </c>
      <c r="E28" s="12">
        <v>43542</v>
      </c>
      <c r="F28" s="19">
        <v>44043</v>
      </c>
      <c r="G28" s="11" t="s">
        <v>30</v>
      </c>
      <c r="H28" s="11" t="s">
        <v>34</v>
      </c>
      <c r="I28" s="20" t="s">
        <v>32</v>
      </c>
      <c r="J28" s="20">
        <v>242500</v>
      </c>
      <c r="K28" s="11" t="s">
        <v>29</v>
      </c>
    </row>
    <row r="29" spans="1:11" ht="62.5" x14ac:dyDescent="0.25">
      <c r="A29" s="11" t="s">
        <v>28</v>
      </c>
      <c r="B29" s="11" t="s">
        <v>62</v>
      </c>
      <c r="C29" s="11" t="s">
        <v>61</v>
      </c>
      <c r="D29" s="12">
        <v>44242</v>
      </c>
      <c r="E29" s="12">
        <v>44441</v>
      </c>
      <c r="F29" s="12">
        <v>44773</v>
      </c>
      <c r="G29" s="12">
        <v>44773</v>
      </c>
      <c r="H29" s="11" t="s">
        <v>49</v>
      </c>
      <c r="I29" s="13">
        <v>67080</v>
      </c>
      <c r="J29" s="13">
        <v>67080</v>
      </c>
      <c r="K29" s="11" t="s">
        <v>29</v>
      </c>
    </row>
    <row r="30" spans="1:11" ht="62.5" x14ac:dyDescent="0.25">
      <c r="A30" s="11" t="s">
        <v>28</v>
      </c>
      <c r="B30" s="11" t="s">
        <v>63</v>
      </c>
      <c r="C30" s="11" t="s">
        <v>64</v>
      </c>
      <c r="D30" s="12">
        <v>44362</v>
      </c>
      <c r="E30" s="12">
        <v>44370</v>
      </c>
      <c r="F30" s="12">
        <v>44446</v>
      </c>
      <c r="G30" s="12">
        <v>44446</v>
      </c>
      <c r="H30" s="11" t="s">
        <v>42</v>
      </c>
      <c r="I30" s="13">
        <v>83652</v>
      </c>
      <c r="J30" s="13">
        <f>I30*3</f>
        <v>250956</v>
      </c>
      <c r="K30" s="11" t="s">
        <v>29</v>
      </c>
    </row>
    <row r="31" spans="1:11" ht="62.5" x14ac:dyDescent="0.25">
      <c r="A31" s="11" t="s">
        <v>28</v>
      </c>
      <c r="B31" s="11" t="s">
        <v>65</v>
      </c>
      <c r="C31" s="11" t="s">
        <v>66</v>
      </c>
      <c r="D31" s="12">
        <v>44326</v>
      </c>
      <c r="E31" s="16">
        <v>44354</v>
      </c>
      <c r="F31" s="16">
        <v>46234</v>
      </c>
      <c r="G31" s="16">
        <v>46234</v>
      </c>
      <c r="H31" s="11" t="s">
        <v>43</v>
      </c>
      <c r="I31" s="20">
        <v>55417</v>
      </c>
      <c r="J31" s="20">
        <f>I31*5</f>
        <v>277085</v>
      </c>
      <c r="K31" s="11" t="s">
        <v>29</v>
      </c>
    </row>
    <row r="32" spans="1:11" ht="62.5" x14ac:dyDescent="0.25">
      <c r="A32" s="11" t="s">
        <v>28</v>
      </c>
      <c r="B32" s="21" t="s">
        <v>68</v>
      </c>
      <c r="C32" s="15" t="s">
        <v>69</v>
      </c>
      <c r="D32" s="16">
        <v>44368</v>
      </c>
      <c r="E32" s="16">
        <v>44441</v>
      </c>
      <c r="F32" s="16">
        <v>44773</v>
      </c>
      <c r="G32" s="16">
        <v>44773</v>
      </c>
      <c r="H32" s="15" t="s">
        <v>45</v>
      </c>
      <c r="I32" s="15">
        <v>87241.5</v>
      </c>
      <c r="J32" s="22">
        <f>I32</f>
        <v>87241.5</v>
      </c>
      <c r="K32" s="11" t="s">
        <v>29</v>
      </c>
    </row>
    <row r="33" spans="1:11" ht="62.5" x14ac:dyDescent="0.25">
      <c r="A33" s="11" t="s">
        <v>28</v>
      </c>
      <c r="B33" s="21" t="s">
        <v>68</v>
      </c>
      <c r="C33" s="15" t="s">
        <v>69</v>
      </c>
      <c r="D33" s="16">
        <v>44340</v>
      </c>
      <c r="E33" s="16">
        <v>44441</v>
      </c>
      <c r="F33" s="16">
        <v>45504</v>
      </c>
      <c r="G33" s="16">
        <v>45504</v>
      </c>
      <c r="H33" s="15" t="s">
        <v>42</v>
      </c>
      <c r="I33" s="15">
        <v>94586</v>
      </c>
      <c r="J33" s="22">
        <f>I33*3</f>
        <v>283758</v>
      </c>
      <c r="K33" s="11" t="s">
        <v>29</v>
      </c>
    </row>
    <row r="34" spans="1:11" ht="87.5" x14ac:dyDescent="0.25">
      <c r="A34" s="11" t="s">
        <v>28</v>
      </c>
      <c r="B34" s="21" t="s">
        <v>67</v>
      </c>
      <c r="C34" s="11" t="s">
        <v>55</v>
      </c>
      <c r="D34" s="16">
        <v>44242</v>
      </c>
      <c r="E34" s="16">
        <v>44305</v>
      </c>
      <c r="F34" s="16">
        <v>44773</v>
      </c>
      <c r="G34" s="16">
        <v>44773</v>
      </c>
      <c r="H34" s="15" t="s">
        <v>41</v>
      </c>
      <c r="I34" s="23">
        <v>70554.75</v>
      </c>
      <c r="J34" s="22">
        <f>I34*2</f>
        <v>141109.5</v>
      </c>
      <c r="K34" s="11" t="s">
        <v>29</v>
      </c>
    </row>
    <row r="35" spans="1:11" ht="100.5" customHeight="1" x14ac:dyDescent="0.25">
      <c r="A35" s="11" t="s">
        <v>28</v>
      </c>
      <c r="B35" s="11" t="s">
        <v>70</v>
      </c>
      <c r="C35" s="11" t="s">
        <v>70</v>
      </c>
      <c r="D35" s="16">
        <v>44326</v>
      </c>
      <c r="E35" s="16">
        <v>44442</v>
      </c>
      <c r="F35" s="16">
        <v>44773</v>
      </c>
      <c r="G35" s="16">
        <v>44773</v>
      </c>
      <c r="H35" s="15" t="s">
        <v>41</v>
      </c>
      <c r="I35" s="18">
        <v>16880</v>
      </c>
      <c r="J35" s="18">
        <f>I35*2</f>
        <v>33760</v>
      </c>
      <c r="K35" s="11" t="s">
        <v>29</v>
      </c>
    </row>
    <row r="37" spans="1:11" x14ac:dyDescent="0.25">
      <c r="J37" s="24"/>
    </row>
  </sheetData>
  <phoneticPr fontId="3" type="noConversion"/>
  <conditionalFormatting sqref="G31 G33">
    <cfRule type="timePeriod" dxfId="7" priority="1" timePeriod="lastMonth">
      <formula>AND(MONTH(G31)=MONTH(EDATE(TODAY(),0-1)),YEAR(G31)=YEAR(EDATE(TODAY(),0-1)))</formula>
    </cfRule>
    <cfRule type="expression" dxfId="6" priority="2">
      <formula>AND(G31&gt;TODAY(), G31-TODAY()&lt;=90)</formula>
    </cfRule>
    <cfRule type="expression" dxfId="5" priority="3">
      <formula>AND(G31&gt;TODAY(), G31-TODAY()&lt;=180)</formula>
    </cfRule>
    <cfRule type="expression" dxfId="4" priority="4">
      <formula>AND(G31&gt;TODAY(), G31-TODAY()&lt;=365)</formula>
    </cfRule>
  </conditionalFormatting>
  <conditionalFormatting sqref="F31 F33">
    <cfRule type="timePeriod" dxfId="3" priority="5" timePeriod="lastMonth">
      <formula>AND(MONTH(F31)=MONTH(EDATE(TODAY(),0-1)),YEAR(F31)=YEAR(EDATE(TODAY(),0-1)))</formula>
    </cfRule>
    <cfRule type="expression" dxfId="2" priority="6">
      <formula>AND(F31&gt;TODAY(), F31-TODAY()&lt;=90)</formula>
    </cfRule>
    <cfRule type="expression" dxfId="1" priority="7">
      <formula>AND(F31&gt;TODAY(), F31-TODAY()&lt;=180)</formula>
    </cfRule>
    <cfRule type="expression" dxfId="0" priority="8">
      <formula>AND(F31&gt;TODAY(), F31-TODAY()&lt;=365)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D7D3BFB523214E96E696478F154BF1" ma:contentTypeVersion="4" ma:contentTypeDescription="Create a new document." ma:contentTypeScope="" ma:versionID="801a3acb59fb5d04b52c0cdc14ea5f06">
  <xsd:schema xmlns:xsd="http://www.w3.org/2001/XMLSchema" xmlns:xs="http://www.w3.org/2001/XMLSchema" xmlns:p="http://schemas.microsoft.com/office/2006/metadata/properties" xmlns:ns3="9fb742fa-01e3-4ede-a339-097daf72939f" targetNamespace="http://schemas.microsoft.com/office/2006/metadata/properties" ma:root="true" ma:fieldsID="5f5e8867d81adfe002115239033d8cdf" ns3:_="">
    <xsd:import namespace="9fb742fa-01e3-4ede-a339-097daf7293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b742fa-01e3-4ede-a339-097daf7293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F1923F-CCE2-495D-95D9-7C36DDF99D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b742fa-01e3-4ede-a339-097daf7293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6C03EF-B56D-4B24-905C-66AE0EF021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DD487A-3084-4BCF-ADE4-B4D603DDE4C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Derby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Shanen Irwin</dc:creator>
  <cp:lastModifiedBy>Stephen Cotterill</cp:lastModifiedBy>
  <dcterms:created xsi:type="dcterms:W3CDTF">2019-03-28T08:42:32Z</dcterms:created>
  <dcterms:modified xsi:type="dcterms:W3CDTF">2021-08-17T08:05:31Z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0x010100B9D7D3BFB523214E96E696478F154BF1</vt:lpwstr>
  </property>
</Properties>
</file>