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C:\Users\KatherineScott\Downloads\"/>
    </mc:Choice>
  </mc:AlternateContent>
  <xr:revisionPtr revIDLastSave="0" documentId="8_{89AB20C7-8D6C-4B72-98F7-6D4A4B2815B5}" xr6:coauthVersionLast="47" xr6:coauthVersionMax="47" xr10:uidLastSave="{00000000-0000-0000-0000-000000000000}"/>
  <bookViews>
    <workbookView xWindow="28680" yWindow="-120" windowWidth="24240" windowHeight="13020" tabRatio="909" xr2:uid="{E53691B4-9917-48A9-963B-4EC05A7029CB}"/>
  </bookViews>
  <sheets>
    <sheet name="Cover Sheet" sheetId="18" r:id="rId1"/>
    <sheet name="Instruction and Company Info" sheetId="19" r:id="rId2"/>
    <sheet name="E2E Onboarding DD" sheetId="12" r:id="rId3"/>
    <sheet name="Checklist" sheetId="17" r:id="rId4"/>
    <sheet name="Version Log" sheetId="20" r:id="rId5"/>
  </sheets>
  <definedNames>
    <definedName name="_xlnm._FilterDatabase" localSheetId="2" hidden="1">'E2E Onboarding DD'!$B$1:$G$69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7" l="1"/>
  <c r="I12" i="17" s="1"/>
  <c r="F17" i="12" l="1"/>
  <c r="I17" i="12" s="1"/>
  <c r="F26" i="12"/>
  <c r="I26" i="12" s="1"/>
  <c r="F27" i="12"/>
  <c r="I27" i="12" s="1"/>
  <c r="F29" i="12"/>
  <c r="I29" i="12" s="1"/>
  <c r="F25" i="12"/>
  <c r="I25" i="12" s="1"/>
  <c r="F24" i="12" l="1"/>
  <c r="I24" i="12" s="1"/>
  <c r="F23" i="12"/>
  <c r="I23" i="12" s="1"/>
  <c r="F22" i="12"/>
  <c r="I22" i="12" s="1"/>
  <c r="F21" i="12"/>
  <c r="I21" i="12" s="1"/>
  <c r="F20" i="12"/>
  <c r="I20" i="12" s="1"/>
  <c r="F19" i="12"/>
  <c r="I19" i="12" s="1"/>
  <c r="F18" i="12"/>
  <c r="I18" i="12" s="1"/>
  <c r="F16" i="12"/>
  <c r="I16" i="12" s="1"/>
  <c r="F15" i="12"/>
  <c r="I15" i="12" s="1"/>
  <c r="F13" i="17" l="1"/>
  <c r="F11" i="17"/>
  <c r="F10" i="17"/>
  <c r="F9" i="17"/>
  <c r="F8" i="17"/>
  <c r="H8" i="17" s="1"/>
  <c r="F7" i="17"/>
  <c r="H7" i="17" s="1"/>
  <c r="F6" i="17"/>
  <c r="F5" i="17"/>
  <c r="F4" i="17"/>
  <c r="F3" i="17"/>
  <c r="F62" i="12"/>
  <c r="F63" i="12"/>
  <c r="F64" i="12"/>
  <c r="F61" i="12"/>
  <c r="F60" i="12"/>
  <c r="F59" i="12"/>
  <c r="F58" i="12"/>
  <c r="F57" i="12"/>
  <c r="F44" i="12"/>
  <c r="I7" i="17" l="1"/>
  <c r="I8" i="17"/>
  <c r="F54" i="12" l="1"/>
  <c r="F55" i="12"/>
  <c r="F45" i="12"/>
  <c r="F46" i="12"/>
  <c r="F47" i="12"/>
  <c r="F48" i="12"/>
  <c r="F49" i="12"/>
  <c r="F50" i="12"/>
  <c r="F51" i="12"/>
  <c r="F52" i="12"/>
  <c r="F53" i="12"/>
  <c r="I11" i="17" l="1"/>
  <c r="I4" i="17"/>
  <c r="I5" i="17"/>
  <c r="I6" i="17"/>
  <c r="I3" i="17"/>
  <c r="I9" i="17"/>
  <c r="I10" i="17"/>
  <c r="I13" i="17"/>
  <c r="F32" i="12"/>
  <c r="F33" i="12"/>
  <c r="F34" i="12"/>
  <c r="F35" i="12"/>
  <c r="F36" i="12"/>
  <c r="F37" i="12"/>
  <c r="F38" i="12"/>
  <c r="F39" i="12"/>
  <c r="F40" i="12"/>
  <c r="F41" i="12"/>
  <c r="F31" i="12"/>
  <c r="F13" i="12"/>
  <c r="F12" i="12"/>
  <c r="F10" i="12"/>
  <c r="F9" i="12"/>
  <c r="F8" i="12"/>
  <c r="F6" i="12"/>
  <c r="I52" i="12" l="1"/>
  <c r="I44" i="12"/>
  <c r="I36" i="12"/>
  <c r="I37" i="12"/>
  <c r="I38" i="12"/>
  <c r="I39" i="12"/>
  <c r="I40" i="12"/>
  <c r="I31" i="12"/>
  <c r="I13" i="12"/>
  <c r="I12" i="12"/>
  <c r="I8" i="12"/>
  <c r="I9" i="12"/>
  <c r="F72" i="12"/>
  <c r="I72" i="12" s="1"/>
  <c r="F71" i="12"/>
  <c r="I71" i="12" s="1"/>
  <c r="F67" i="12"/>
  <c r="I67" i="12" s="1"/>
  <c r="F68" i="12"/>
  <c r="I68" i="12" s="1"/>
  <c r="F69" i="12"/>
  <c r="I69" i="12" s="1"/>
  <c r="F66" i="12"/>
  <c r="I66" i="12" s="1"/>
  <c r="I58" i="12"/>
  <c r="I59" i="12"/>
  <c r="I60" i="12"/>
  <c r="I62" i="12"/>
  <c r="I63" i="12"/>
  <c r="I61" i="12"/>
  <c r="I64" i="12"/>
  <c r="I57" i="12"/>
  <c r="I45" i="12"/>
  <c r="I46" i="12"/>
  <c r="I47" i="12"/>
  <c r="I48" i="12"/>
  <c r="I49" i="12"/>
  <c r="I50" i="12"/>
  <c r="I51" i="12"/>
  <c r="I53" i="12"/>
  <c r="I54" i="12"/>
  <c r="I55" i="12"/>
  <c r="I41" i="12"/>
  <c r="I35" i="12"/>
  <c r="I34" i="12"/>
  <c r="I33" i="12"/>
  <c r="I32" i="12"/>
  <c r="I10" i="12"/>
  <c r="F5" i="12"/>
  <c r="I5" i="12" s="1"/>
  <c r="I6" i="12"/>
  <c r="F4" i="12"/>
  <c r="I4" i="12" s="1"/>
</calcChain>
</file>

<file path=xl/sharedStrings.xml><?xml version="1.0" encoding="utf-8"?>
<sst xmlns="http://schemas.openxmlformats.org/spreadsheetml/2006/main" count="233" uniqueCount="160">
  <si>
    <t>Supply Chain Due Diligence
End to End Partner Onboarding DD Template</t>
  </si>
  <si>
    <t>Introduction</t>
  </si>
  <si>
    <t>Please find contained herein the minimum requirements questionnaire for Seetec’s Due Diligence (DD) process.  This DD process is specific to partners who provide a full end to end service which takes a learner / client / participant of Seetec from start to end of their customer journey under our Prime contract.</t>
  </si>
  <si>
    <t>Process</t>
  </si>
  <si>
    <t>The prospective subcontractor is required to complete this form.  Seetec will be available to support you throughout the process with any queries or points of clarification you may have via our nominated representative.  Once complete, please sign and submit your application along with all required policies / documentation attached.  Seetec will review and advise of any queries, recommendations and/or confirm whether you have passed or failed the DD process.
Should you not be successful in passing the DD process and where appropriate, Seetec will provide an explanation of the reasons why and what steps must be taken to pass Seetec DD going forward.</t>
  </si>
  <si>
    <t>Organisation Information</t>
  </si>
  <si>
    <t>Company Name:</t>
  </si>
  <si>
    <t>Registered Address (or sole trader address):</t>
  </si>
  <si>
    <t>Registration Number / Charity Registration Number / UTR number:</t>
  </si>
  <si>
    <t>Type of Organisation</t>
  </si>
  <si>
    <t>Size of Organisation</t>
  </si>
  <si>
    <t>Key contact (e-mail address and phone number):</t>
  </si>
  <si>
    <t xml:space="preserve">Please provide a brief summary of the services you will be providing as part of this agreement: </t>
  </si>
  <si>
    <t>Declaration</t>
  </si>
  <si>
    <t>I confirm that this Due Diligence return has been completed with full and accurate information and responses.</t>
  </si>
  <si>
    <t>Name:</t>
  </si>
  <si>
    <t>Position:</t>
  </si>
  <si>
    <t>Signed:</t>
  </si>
  <si>
    <t>Date:</t>
  </si>
  <si>
    <t>Commercial</t>
  </si>
  <si>
    <t>Quality</t>
  </si>
  <si>
    <t>Requirement</t>
  </si>
  <si>
    <t xml:space="preserve">Yes </t>
  </si>
  <si>
    <t>No</t>
  </si>
  <si>
    <t>Additional Comments</t>
  </si>
  <si>
    <t>Pass / Review</t>
  </si>
  <si>
    <t>Seetec SME to review</t>
  </si>
  <si>
    <t>Seetec SME Comment</t>
  </si>
  <si>
    <t>Pass / Fail</t>
  </si>
  <si>
    <t>Please note: If your answers flag a 'Review' in column F for sections A-E, can you please use the 'Additional Comments' box in column E to provide further details that will allow our Subject Matter Experts to review and ascertain any potential risks.</t>
  </si>
  <si>
    <t xml:space="preserve">A. Health Safety &amp; Environment </t>
  </si>
  <si>
    <t>Have you had, or are aware of any pending, health and safety reportable accidents, fines or enforcements in the last 3 years?</t>
  </si>
  <si>
    <t>SHE</t>
  </si>
  <si>
    <t>Have you had, or are aware of any pending, environmental reportable incidents, fines or enforcements in the last 3 years?</t>
  </si>
  <si>
    <t>Does the person who provides you with H&amp;S advice and guidance hold a NEBOSH qualification or equivalent? 
Where answered yes, please confirm in the additional comments box if internal or external and level of qualification held.
Where answered no, please provide details of who and how H&amp;S advice and guidance is provided?</t>
  </si>
  <si>
    <t>B. Information Security</t>
  </si>
  <si>
    <r>
      <t xml:space="preserve">Have you registered your organisation with the Supervisory Authority (ICO) in compliance with Data Protection Legislation?
</t>
    </r>
    <r>
      <rPr>
        <i/>
        <sz val="11"/>
        <color theme="1"/>
        <rFont val="Calibri"/>
        <family val="2"/>
        <scheme val="minor"/>
      </rPr>
      <t>(Please include your registration number in the Additional Comments section).</t>
    </r>
  </si>
  <si>
    <t>Info Sec</t>
  </si>
  <si>
    <t xml:space="preserve">Do you have a nominated Data Protection Officer? </t>
  </si>
  <si>
    <t>Have you had, or are aware of any pending, data protection reportable breaches, fines or enforcements in the last 3 years?</t>
  </si>
  <si>
    <t>C. Business Continuity</t>
  </si>
  <si>
    <t>Do you have in place Business Continuity Plans that are regularly reviewed, tested and updated?</t>
  </si>
  <si>
    <t>BCP</t>
  </si>
  <si>
    <t xml:space="preserve">Has your organisation undertaken a test or a live exercise within the last 12 months? </t>
  </si>
  <si>
    <t>D. Finance &amp; Legal</t>
  </si>
  <si>
    <t>Has your organisation or any of its directors/partners, proprietors or senior managers ever been convicted of any offences related to fraud?</t>
  </si>
  <si>
    <t>Has your organisation or any of its directors/partners, proprietors or senior managers ever been found guilty of grave professional misconduct?</t>
  </si>
  <si>
    <t>Has your organisation or any of its directors/partners, proprietors or senior managers ever been deemed, by a contracting authority, to be an excluded supplier or been placed on a debarment list?</t>
  </si>
  <si>
    <t>Is your organisation the subject of insolvency or winding-up proceedings, where the organisation’s assets are being administered by a liquidator or by the court, where it is in an arrangement with creditors or where its business activities are suspended for any reason?</t>
  </si>
  <si>
    <t>Do you currently have any outstanding County Court Judgement cases outstanding against your organisation or have you been subject to any such judgements in the last 3 years?</t>
  </si>
  <si>
    <r>
      <t xml:space="preserve">Do you have a UK Provider Reference Number (UKPRN) and a Register of Training Organisation's (ROTO) reference, if applicable to your service provision. 
Please provide these within the comments box.
</t>
    </r>
    <r>
      <rPr>
        <b/>
        <sz val="11"/>
        <color theme="1"/>
        <rFont val="Calibri"/>
        <family val="2"/>
        <scheme val="minor"/>
      </rPr>
      <t>(Skills/Education opportunity specific - leave blank if not applicable)</t>
    </r>
  </si>
  <si>
    <r>
      <t xml:space="preserve">Apprenticeships only:  Please confirm your organisation is approved on the Register of Apprenticeship Training Providers (RoATP) 
</t>
    </r>
    <r>
      <rPr>
        <b/>
        <sz val="11"/>
        <color theme="1"/>
        <rFont val="Calibri"/>
        <family val="2"/>
        <scheme val="minor"/>
      </rPr>
      <t>(Skills/Education opportunity specific - leave blank if not applicable)</t>
    </r>
  </si>
  <si>
    <t>Have you identified any potential conflict of interest you or any of your Directors may have in working with Seetec?</t>
  </si>
  <si>
    <t>Have you had any contract termination occurrences due to contract breach (inc underperformance) in the last three years (please detail the contract, the commissioner and date of termination)?</t>
  </si>
  <si>
    <t>Have you had any commissioner led audits (e.g. DWP, MOJ, ESFA etc.) within the last three years? If Yes, please provide audit name, score and date (e.g PAT - Strong, Oct 23).</t>
  </si>
  <si>
    <t>Have you had any Key Performance Indicators published by a contracting authority on contracts estimated at £5m or more? If yes, please provide the contract name, score and date.</t>
  </si>
  <si>
    <t>Complete and return Appendix A Financial Due Diligence</t>
  </si>
  <si>
    <t>Finance</t>
  </si>
  <si>
    <t>Complete and return Appendix B Information Security Questionnaire</t>
  </si>
  <si>
    <t>D. Finance &amp; Legal (Internal only - do not complete)</t>
  </si>
  <si>
    <r>
      <t>(</t>
    </r>
    <r>
      <rPr>
        <b/>
        <sz val="11"/>
        <color theme="1"/>
        <rFont val="Calibri"/>
        <family val="2"/>
        <scheme val="minor"/>
      </rPr>
      <t>Seetec Internal</t>
    </r>
    <r>
      <rPr>
        <sz val="11"/>
        <color theme="1"/>
        <rFont val="Calibri"/>
        <family val="2"/>
        <scheme val="minor"/>
      </rPr>
      <t>) Can you confirm the organisation has undergone a Credit Safe check (including directors) and no risks were identified?</t>
    </r>
  </si>
  <si>
    <t>E. Human Resources</t>
  </si>
  <si>
    <t>Do you check all your employees for their right to work in the UK?</t>
  </si>
  <si>
    <t>HR</t>
  </si>
  <si>
    <t>Please confirm you hold a copy of your organisations Central Register containing details of all staff involved in the proposed delivery of services (including those in administration, support and learner-facing roles) and that this is available on request</t>
  </si>
  <si>
    <t>Please confirm that all staff delivering the Services are vetted to the correct contractual levels.</t>
  </si>
  <si>
    <t>Please confirm you provide all training required under your Seetec contract(s) and at the frequency required</t>
  </si>
  <si>
    <t>Please confirm that you provide staff training linked to Safeguarding, Prevent and Equality &amp; Diversity with a minimum of bi-annual refresher training.</t>
  </si>
  <si>
    <t>Please confirm your Prevent and Safeguarding Lead(s) are Level 3 or above accredited.</t>
  </si>
  <si>
    <t>Please confirm that copies of CVs and qualification certificates of staff involved in the delivery of services are available upon request and that those qualifications are the right ones for their roles.</t>
  </si>
  <si>
    <t>Please confirm you have HR policies in place to support employees for all legislative requirements in line with the ACAS code of practice.</t>
  </si>
  <si>
    <t>Can you confirm that you pay your staff in accordance with the Real Living Wage?</t>
  </si>
  <si>
    <t>Please confirm you have a modern slavery statement, that it is renewed annually and published on your website?</t>
  </si>
  <si>
    <t>Please confirm you complete your annual gender pay gap reporting in line with legislative requirements. (organsiations with more than 250 employees). We may request your latest report.</t>
  </si>
  <si>
    <t>F. Policies and Procedures</t>
  </si>
  <si>
    <t>1. Please provide a copy of your organisation's:</t>
  </si>
  <si>
    <t xml:space="preserve">a </t>
  </si>
  <si>
    <t>Prevent Policy 
(including the Prevent reporting process if not included within the policy)</t>
  </si>
  <si>
    <t xml:space="preserve">b </t>
  </si>
  <si>
    <t xml:space="preserve">Prevent Risk Assessment </t>
  </si>
  <si>
    <t xml:space="preserve">c </t>
  </si>
  <si>
    <t>Health and Safety Policy</t>
  </si>
  <si>
    <t xml:space="preserve">d </t>
  </si>
  <si>
    <t>Safeguarding Policy 
(including the Safeguarding reporting process if not included within the policy)</t>
  </si>
  <si>
    <t xml:space="preserve">e </t>
  </si>
  <si>
    <t>Whistle Blowing Policy</t>
  </si>
  <si>
    <t xml:space="preserve">f </t>
  </si>
  <si>
    <t>Quality Policy / Strategy</t>
  </si>
  <si>
    <t>g</t>
  </si>
  <si>
    <t xml:space="preserve">Latest Self-Assessment Report (SAR) and accompanying Action Plan </t>
  </si>
  <si>
    <t>h</t>
  </si>
  <si>
    <t>Equality and Diversity Policy and Plan</t>
  </si>
  <si>
    <t xml:space="preserve">I </t>
  </si>
  <si>
    <t>Anti-Fraud Policy
Note: if you do not have an Anti-Fraud Policy please indicate if it is covered within another policy in the additional comments cell.</t>
  </si>
  <si>
    <t>j</t>
  </si>
  <si>
    <t>Modern Slavery Policy and and most recent statement</t>
  </si>
  <si>
    <t>k</t>
  </si>
  <si>
    <t>Environmental / Sustainability Policy and Plan</t>
  </si>
  <si>
    <t>l</t>
  </si>
  <si>
    <t>Risk Management Policy and process.</t>
  </si>
  <si>
    <r>
      <t xml:space="preserve">2. Please provide a copy of your organisation's Information requirement for Skills/Education services only that are subject to Ofsted.
</t>
    </r>
    <r>
      <rPr>
        <b/>
        <i/>
        <sz val="11"/>
        <color theme="1"/>
        <rFont val="Calibri"/>
        <family val="2"/>
        <scheme val="minor"/>
      </rPr>
      <t>(Where this does not apply, please leave blank).</t>
    </r>
  </si>
  <si>
    <t>m</t>
  </si>
  <si>
    <t>Internal Quality Assurance (IQA) Policy
(Skills/Education opportunity specific)</t>
  </si>
  <si>
    <t>n</t>
  </si>
  <si>
    <t>Awarding Organisation Centre approval certificates for delivery of proposed programmes (learning aims), if applicable.
(Skills/Education opportunity specific)</t>
  </si>
  <si>
    <t>o</t>
  </si>
  <si>
    <t>Evidence of Direct Claim Status (DCS) for delivery of proposed applicable qualifications
(Skills/Education opportunity specific)</t>
  </si>
  <si>
    <t>p</t>
  </si>
  <si>
    <t>Qualification Achievement Rate Data</t>
  </si>
  <si>
    <t>q</t>
  </si>
  <si>
    <t>Observation Policy and Process</t>
  </si>
  <si>
    <t>r</t>
  </si>
  <si>
    <t>CPD Plan/Calendar</t>
  </si>
  <si>
    <t>s</t>
  </si>
  <si>
    <t>Stakeholder Feedback Policy</t>
  </si>
  <si>
    <t>t</t>
  </si>
  <si>
    <t>Quality Improvement Plan</t>
  </si>
  <si>
    <t>3. Please confirm you have the following policies available upon request</t>
  </si>
  <si>
    <t xml:space="preserve">Complaints Policy and Procedure </t>
  </si>
  <si>
    <t>u</t>
  </si>
  <si>
    <t>Bullying and Harassment Policy</t>
  </si>
  <si>
    <t>v</t>
  </si>
  <si>
    <t>Disciplinary and Grievance Policy</t>
  </si>
  <si>
    <t>w</t>
  </si>
  <si>
    <t>Performance Management Policy</t>
  </si>
  <si>
    <t>G. Operational Delivery</t>
  </si>
  <si>
    <t>Seetec is committed to “Ban the Box” scheme aimed at persuading employers to remove from their hiring applications the check box that asks if applicants have a criminal record.  Please confirm that your organisation follows the same process.</t>
  </si>
  <si>
    <t>Seetec is a disability Confident Leader and operates a guaranteed interview scheme for applicants with disabilties, where they meet the minimum criteria for the role. Please confirm that your organisation follows the same process.</t>
  </si>
  <si>
    <t>H. Any other information</t>
  </si>
  <si>
    <t>Please include any other information which may be relevant or beneficial to the Due Diligence Process in this box. E.g. do you hold any additional accreditations not referenced above such as Merlin, IIP etc. 
Are you able to provide references from other Prime Providers?</t>
  </si>
  <si>
    <t>Yes</t>
  </si>
  <si>
    <t>Please provide proof for the following insurance policies (to inc. level of cover and start/end dates in the comments section):
Note: Where insurance cover is in place please select £ cover under 'Yes' in Column C. Where you do not have any cover in place please select 'No' under column D)</t>
  </si>
  <si>
    <t>Employers Liability Insurance
Note: if your cover is &lt;£5m, please input the reason within the additional comments box.</t>
  </si>
  <si>
    <t>Public Liability Insurance
Note: if your cover is &lt;£1m, please input the reason within the additional comments box.</t>
  </si>
  <si>
    <t>Professional Indemnity Insurance
Note: if your cover is &lt;£250k, please input the reason within the additional comments box.</t>
  </si>
  <si>
    <t>Cyber/Data Protection Insurance</t>
  </si>
  <si>
    <t>Information Security</t>
  </si>
  <si>
    <t>Does your organisation have any H&amp;S Certification?
(e.g. OHAS 18001 / ISO 45001)
If so, please provide a copy of your certificate(s).</t>
  </si>
  <si>
    <t>Does your organisation have any Environmental Certification?
(e.g. ISO 14001 / Planet Mark )
If so, please provide a copy of your certificate(s).</t>
  </si>
  <si>
    <t>Does your organisation hold a Cyber Essentials Plus Certificate?
If so, please provide a copy of your certificate.</t>
  </si>
  <si>
    <t>Is your organisation ISO 27001 certified by a UKAS accredited body?
If so, please provide a copy of your certificate.</t>
  </si>
  <si>
    <r>
      <t xml:space="preserve">Have you been Ofsted inspected, and if so, what was the date you were inspected, what was the overall grade given and the grades for individual aspects within your report?
Note: For any opportunity that would fall under Ofsted, a minimum Grade 3 score is required from your previous Ofsted audit and a copy of your action plan and SAR will need to be provided when requested.
</t>
    </r>
    <r>
      <rPr>
        <b/>
        <sz val="11"/>
        <color theme="1"/>
        <rFont val="Calibri"/>
        <family val="2"/>
        <scheme val="minor"/>
      </rPr>
      <t>(Skills/Education opportunity specific)</t>
    </r>
  </si>
  <si>
    <t>Is your organisation signed up to the Disability Confident employer scheme?</t>
  </si>
  <si>
    <r>
      <t xml:space="preserve">Has your organisation achieved Matrix standard accreditation?
If so, please provide a copy of your certificate.  If not, please provide a statement of commitment of working towards Matrix accreditation.
</t>
    </r>
    <r>
      <rPr>
        <b/>
        <sz val="11"/>
        <color theme="1"/>
        <rFont val="Calibri"/>
        <family val="2"/>
        <scheme val="minor"/>
      </rPr>
      <t>(Skills/Education opportunity specific)</t>
    </r>
  </si>
  <si>
    <t>Document Version Control</t>
  </si>
  <si>
    <t>Document</t>
  </si>
  <si>
    <t>End to End Partner Onboarding Due Diligence template</t>
  </si>
  <si>
    <t>Owner</t>
  </si>
  <si>
    <t>Sam Black and Andrew Phipps</t>
  </si>
  <si>
    <t>Version</t>
  </si>
  <si>
    <r>
      <t xml:space="preserve">V6  </t>
    </r>
    <r>
      <rPr>
        <sz val="9"/>
        <color rgb="FF000000"/>
        <rFont val="Calibri"/>
        <family val="2"/>
      </rPr>
      <t>(document ref: SC-FO-013)</t>
    </r>
  </si>
  <si>
    <t>Date of Sign Off</t>
  </si>
  <si>
    <t>Date of next review</t>
  </si>
  <si>
    <t>Update Log</t>
  </si>
  <si>
    <t>Full stakeholder review of the DD question set with multiple additions, deletions and amendments to previous version. For ease restarting version control at V1</t>
  </si>
  <si>
    <t>Reviewed question set and incorporated automation and Pass / Review columns.</t>
  </si>
  <si>
    <t>Minor amendments to formula errors.</t>
  </si>
  <si>
    <t>Included internal Seetec questions regarding finance &amp; legal.
Updated SMEs to replace PRSD function.
Included additional instruction box in A2.
Expanded several questions to ask for additional information which is regularly required.
Removed duplicate Infosec questions that are covered in T&amp;Cs.
Amended H&amp;S and Environmental questions to include automated responses.</t>
  </si>
  <si>
    <t>Review and update in line with Procurement Act 2023:
- Added company information drop down for Size / Type
- Contracting Authority KPI query
- Excluded Provider / Debarment Listings
- Added Disability Confident question
- updated Logo</t>
  </si>
  <si>
    <t xml:space="preserve">Removed hidden tabs as not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</si>
</sst>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font>
    <font>
      <sz val="11"/>
      <color theme="1"/>
      <name val="Calibri"/>
      <family val="2"/>
    </font>
    <font>
      <sz val="11"/>
      <color rgb="FF000000"/>
      <name val="Calibri"/>
      <family val="2"/>
    </font>
    <font>
      <sz val="11"/>
      <color rgb="FF000000"/>
      <name val="Calibri"/>
      <family val="2"/>
      <scheme val="minor"/>
    </font>
    <font>
      <b/>
      <sz val="11"/>
      <color rgb="FFFFFFFF"/>
      <name val="Calibri"/>
      <family val="2"/>
    </font>
    <font>
      <b/>
      <sz val="12"/>
      <color rgb="FF000000"/>
      <name val="Calibri"/>
      <family val="2"/>
    </font>
    <font>
      <sz val="12"/>
      <color rgb="FF000000"/>
      <name val="Calibri"/>
      <family val="2"/>
    </font>
    <font>
      <b/>
      <sz val="11"/>
      <color theme="1"/>
      <name val="Calibri"/>
      <family val="2"/>
    </font>
    <font>
      <u/>
      <sz val="11"/>
      <color theme="10"/>
      <name val="Calibri"/>
      <family val="2"/>
      <scheme val="minor"/>
    </font>
    <font>
      <b/>
      <sz val="26"/>
      <color theme="1"/>
      <name val="Calibri"/>
      <family val="2"/>
      <scheme val="minor"/>
    </font>
    <font>
      <sz val="9"/>
      <color rgb="FF000000"/>
      <name val="Calibri"/>
      <family val="2"/>
    </font>
    <font>
      <b/>
      <i/>
      <sz val="11"/>
      <color theme="1"/>
      <name val="Calibri"/>
      <family val="2"/>
      <scheme val="minor"/>
    </font>
    <font>
      <sz val="8"/>
      <name val="Calibri"/>
      <family val="2"/>
      <scheme val="minor"/>
    </font>
    <font>
      <b/>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
      <left style="thin">
        <color theme="0" tint="-0.24994659260841701"/>
      </left>
      <right style="thin">
        <color theme="0" tint="-0.24994659260841701"/>
      </right>
      <top/>
      <bottom/>
      <diagonal/>
    </border>
  </borders>
  <cellStyleXfs count="2">
    <xf numFmtId="0" fontId="0" fillId="0" borderId="0"/>
    <xf numFmtId="0" fontId="11" fillId="0" borderId="0" applyNumberFormat="0" applyFill="0" applyBorder="0" applyAlignment="0" applyProtection="0"/>
  </cellStyleXfs>
  <cellXfs count="55">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6" fillId="5" borderId="1" xfId="0" applyFont="1" applyFill="1" applyBorder="1" applyAlignment="1">
      <alignment vertical="center" wrapText="1"/>
    </xf>
    <xf numFmtId="0" fontId="6" fillId="5" borderId="1" xfId="0" applyFont="1" applyFill="1" applyBorder="1" applyAlignment="1">
      <alignment horizontal="center" vertical="center" wrapText="1"/>
    </xf>
    <xf numFmtId="0" fontId="0" fillId="5" borderId="1" xfId="0" applyFill="1" applyBorder="1" applyAlignment="1">
      <alignment vertical="center" wrapText="1"/>
    </xf>
    <xf numFmtId="0" fontId="0" fillId="0" borderId="0" xfId="0"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0" fillId="0" borderId="1" xfId="0" applyBorder="1" applyAlignment="1">
      <alignment horizontal="left" vertical="center" wrapText="1" indent="2"/>
    </xf>
    <xf numFmtId="0" fontId="0" fillId="0" borderId="0" xfId="0" applyAlignment="1">
      <alignment horizontal="left" vertical="center" wrapText="1"/>
    </xf>
    <xf numFmtId="0" fontId="9" fillId="0" borderId="6" xfId="0" applyFont="1" applyBorder="1" applyAlignment="1">
      <alignment vertical="center" wrapText="1"/>
    </xf>
    <xf numFmtId="0" fontId="5" fillId="5" borderId="6" xfId="0" applyFont="1" applyFill="1" applyBorder="1" applyAlignment="1">
      <alignment vertical="center" wrapText="1"/>
    </xf>
    <xf numFmtId="14" fontId="5" fillId="5" borderId="6" xfId="0" applyNumberFormat="1" applyFont="1" applyFill="1" applyBorder="1" applyAlignment="1">
      <alignment horizontal="left" vertical="center" wrapText="1"/>
    </xf>
    <xf numFmtId="0" fontId="10" fillId="0" borderId="0" xfId="0" applyFont="1" applyAlignment="1">
      <alignment vertical="center"/>
    </xf>
    <xf numFmtId="0" fontId="5" fillId="0" borderId="6" xfId="0" applyFont="1" applyBorder="1" applyAlignment="1">
      <alignment vertical="center" wrapText="1"/>
    </xf>
    <xf numFmtId="14" fontId="4" fillId="0" borderId="6" xfId="0" applyNumberFormat="1"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justify" vertical="center"/>
    </xf>
    <xf numFmtId="0" fontId="4" fillId="0" borderId="6" xfId="0" applyFont="1" applyBorder="1" applyAlignment="1">
      <alignment vertical="center" wrapText="1"/>
    </xf>
    <xf numFmtId="0" fontId="0" fillId="7" borderId="1" xfId="0" applyFill="1" applyBorder="1" applyAlignment="1">
      <alignment horizontal="center" vertical="center" wrapText="1"/>
    </xf>
    <xf numFmtId="0" fontId="2" fillId="0" borderId="0" xfId="0" applyFont="1" applyAlignment="1">
      <alignment vertical="center" wrapText="1"/>
    </xf>
    <xf numFmtId="0" fontId="0" fillId="7" borderId="1" xfId="0" applyFill="1" applyBorder="1" applyAlignment="1">
      <alignment vertical="center" wrapText="1"/>
    </xf>
    <xf numFmtId="0" fontId="4" fillId="7" borderId="6"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7" borderId="1" xfId="0" applyFill="1" applyBorder="1" applyAlignment="1">
      <alignment horizontal="left" vertical="center" wrapText="1"/>
    </xf>
    <xf numFmtId="0" fontId="0" fillId="7" borderId="0" xfId="0" applyFill="1" applyAlignment="1">
      <alignment wrapText="1"/>
    </xf>
    <xf numFmtId="0" fontId="5" fillId="0" borderId="10" xfId="0" applyFont="1" applyBorder="1" applyAlignment="1">
      <alignment vertical="center" wrapText="1"/>
    </xf>
    <xf numFmtId="14" fontId="0" fillId="0" borderId="0" xfId="0" applyNumberFormat="1"/>
    <xf numFmtId="0" fontId="12" fillId="0" borderId="0" xfId="0" applyFont="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1" fillId="0" borderId="0" xfId="1" applyBorder="1" applyAlignment="1">
      <alignment horizontal="left" vertical="center"/>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5"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7"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9" xfId="0" applyFont="1" applyFill="1" applyBorder="1" applyAlignment="1">
      <alignment horizontal="left" vertical="center" wrapText="1"/>
    </xf>
    <xf numFmtId="0" fontId="2" fillId="4" borderId="0" xfId="0" applyFont="1" applyFill="1" applyAlignment="1">
      <alignment horizontal="left" vertical="center" wrapText="1"/>
    </xf>
    <xf numFmtId="0" fontId="16"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8" fillId="6" borderId="6" xfId="0" applyFont="1" applyFill="1" applyBorder="1" applyAlignment="1">
      <alignment vertical="center" wrapText="1"/>
    </xf>
    <xf numFmtId="0" fontId="3" fillId="6" borderId="6" xfId="0" applyFont="1" applyFill="1" applyBorder="1" applyAlignment="1">
      <alignment horizontal="left" vertical="center" wrapText="1"/>
    </xf>
  </cellXfs>
  <cellStyles count="2">
    <cellStyle name="Hyperlink" xfId="1" builtinId="8"/>
    <cellStyle name="Normal" xfId="0" builtinId="0"/>
  </cellStyles>
  <dxfs count="23">
    <dxf>
      <fill>
        <patternFill>
          <bgColor theme="9"/>
        </patternFill>
      </fill>
    </dxf>
    <dxf>
      <fill>
        <patternFill>
          <bgColor rgb="FFFF0000"/>
        </patternFill>
      </fill>
    </dxf>
    <dxf>
      <fill>
        <patternFill>
          <bgColor theme="9"/>
        </patternFill>
      </fill>
    </dxf>
    <dxf>
      <fill>
        <patternFill>
          <bgColor theme="9"/>
        </patternFill>
      </fill>
    </dxf>
    <dxf>
      <fill>
        <patternFill>
          <bgColor theme="5"/>
        </patternFill>
      </fill>
    </dxf>
    <dxf>
      <fill>
        <patternFill>
          <bgColor theme="9"/>
        </patternFill>
      </fill>
    </dxf>
    <dxf>
      <fill>
        <patternFill>
          <bgColor theme="5"/>
        </patternFill>
      </fill>
    </dxf>
    <dxf>
      <fill>
        <patternFill>
          <bgColor rgb="FF92D050"/>
        </patternFill>
      </fill>
    </dxf>
    <dxf>
      <fill>
        <patternFill>
          <bgColor rgb="FFFF0000"/>
        </patternFill>
      </fill>
    </dxf>
    <dxf>
      <fill>
        <patternFill>
          <bgColor theme="5"/>
        </patternFill>
      </fill>
    </dxf>
    <dxf>
      <fill>
        <patternFill>
          <bgColor theme="9"/>
        </patternFill>
      </fill>
    </dxf>
    <dxf>
      <fill>
        <patternFill>
          <bgColor theme="5"/>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theme="9"/>
        </patternFill>
      </fill>
    </dxf>
    <dxf>
      <fill>
        <patternFill>
          <bgColor rgb="FFFF0000"/>
        </patternFill>
      </fill>
    </dxf>
    <dxf>
      <fill>
        <patternFill>
          <bgColor theme="5"/>
        </patternFill>
      </fill>
    </dxf>
    <dxf>
      <fill>
        <patternFill>
          <bgColor rgb="FF92D050"/>
        </patternFill>
      </fill>
    </dxf>
    <dxf>
      <fill>
        <patternFill>
          <bgColor rgb="FF92D050"/>
        </patternFill>
      </fill>
    </dxf>
    <dxf>
      <fill>
        <patternFill>
          <bgColor rgb="FFFF00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117064</xdr:colOff>
      <xdr:row>5</xdr:row>
      <xdr:rowOff>41910</xdr:rowOff>
    </xdr:to>
    <xdr:pic>
      <xdr:nvPicPr>
        <xdr:cNvPr id="3" name="Picture 2" descr="A blue letters on a black background&#10;&#10;Description automatically generated">
          <a:extLst>
            <a:ext uri="{FF2B5EF4-FFF2-40B4-BE49-F238E27FC236}">
              <a16:creationId xmlns:a16="http://schemas.microsoft.com/office/drawing/2014/main" id="{E77B0FFE-1F33-4A86-81D9-A1676E2E12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2880"/>
          <a:ext cx="4384264" cy="7734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DA35-FD4F-4CCD-9FD8-B89BC04F08E1}">
  <dimension ref="E10:O15"/>
  <sheetViews>
    <sheetView showGridLines="0" tabSelected="1" workbookViewId="0">
      <selection activeCell="B7" sqref="B7"/>
    </sheetView>
  </sheetViews>
  <sheetFormatPr defaultRowHeight="14.45"/>
  <sheetData>
    <row r="10" spans="5:15" ht="14.45" customHeight="1">
      <c r="E10" s="35" t="s">
        <v>0</v>
      </c>
      <c r="F10" s="35"/>
      <c r="G10" s="35"/>
      <c r="H10" s="35"/>
      <c r="I10" s="35"/>
      <c r="J10" s="35"/>
      <c r="K10" s="35"/>
      <c r="L10" s="35"/>
      <c r="M10" s="35"/>
      <c r="N10" s="35"/>
      <c r="O10" s="35"/>
    </row>
    <row r="11" spans="5:15" ht="14.45" customHeight="1">
      <c r="E11" s="35"/>
      <c r="F11" s="35"/>
      <c r="G11" s="35"/>
      <c r="H11" s="35"/>
      <c r="I11" s="35"/>
      <c r="J11" s="35"/>
      <c r="K11" s="35"/>
      <c r="L11" s="35"/>
      <c r="M11" s="35"/>
      <c r="N11" s="35"/>
      <c r="O11" s="35"/>
    </row>
    <row r="12" spans="5:15" ht="14.45" customHeight="1">
      <c r="E12" s="35"/>
      <c r="F12" s="35"/>
      <c r="G12" s="35"/>
      <c r="H12" s="35"/>
      <c r="I12" s="35"/>
      <c r="J12" s="35"/>
      <c r="K12" s="35"/>
      <c r="L12" s="35"/>
      <c r="M12" s="35"/>
      <c r="N12" s="35"/>
      <c r="O12" s="35"/>
    </row>
    <row r="13" spans="5:15" ht="14.45" customHeight="1">
      <c r="E13" s="35"/>
      <c r="F13" s="35"/>
      <c r="G13" s="35"/>
      <c r="H13" s="35"/>
      <c r="I13" s="35"/>
      <c r="J13" s="35"/>
      <c r="K13" s="35"/>
      <c r="L13" s="35"/>
      <c r="M13" s="35"/>
      <c r="N13" s="35"/>
      <c r="O13" s="35"/>
    </row>
    <row r="14" spans="5:15" ht="14.45" customHeight="1">
      <c r="E14" s="35"/>
      <c r="F14" s="35"/>
      <c r="G14" s="35"/>
      <c r="H14" s="35"/>
      <c r="I14" s="35"/>
      <c r="J14" s="35"/>
      <c r="K14" s="35"/>
      <c r="L14" s="35"/>
      <c r="M14" s="35"/>
      <c r="N14" s="35"/>
      <c r="O14" s="35"/>
    </row>
    <row r="15" spans="5:15" ht="14.45" customHeight="1">
      <c r="E15" s="35"/>
      <c r="F15" s="35"/>
      <c r="G15" s="35"/>
      <c r="H15" s="35"/>
      <c r="I15" s="35"/>
      <c r="J15" s="35"/>
      <c r="K15" s="35"/>
      <c r="L15" s="35"/>
      <c r="M15" s="35"/>
      <c r="N15" s="35"/>
      <c r="O15" s="35"/>
    </row>
  </sheetData>
  <mergeCells count="1">
    <mergeCell ref="E10:O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296E-500F-431F-811E-4EAC6616A8EB}">
  <sheetPr>
    <tabColor rgb="FF92D050"/>
  </sheetPr>
  <dimension ref="A1:G55"/>
  <sheetViews>
    <sheetView showGridLines="0" zoomScale="90" zoomScaleNormal="90" workbookViewId="0">
      <selection activeCell="B8" sqref="B8"/>
    </sheetView>
  </sheetViews>
  <sheetFormatPr defaultRowHeight="14.45"/>
  <cols>
    <col min="1" max="1" width="93.42578125" customWidth="1"/>
    <col min="2" max="2" width="91.5703125" customWidth="1"/>
  </cols>
  <sheetData>
    <row r="1" spans="1:7">
      <c r="A1" s="30" t="s">
        <v>1</v>
      </c>
      <c r="B1" s="30"/>
    </row>
    <row r="2" spans="1:7" ht="36.950000000000003" customHeight="1">
      <c r="A2" s="36" t="s">
        <v>2</v>
      </c>
      <c r="B2" s="37"/>
      <c r="C2" s="22"/>
      <c r="D2" s="22"/>
      <c r="E2" s="22"/>
      <c r="F2" s="22"/>
      <c r="G2" s="22"/>
    </row>
    <row r="3" spans="1:7">
      <c r="A3" s="23"/>
    </row>
    <row r="4" spans="1:7">
      <c r="A4" s="2" t="s">
        <v>3</v>
      </c>
      <c r="B4" s="2"/>
    </row>
    <row r="5" spans="1:7" ht="74.45" customHeight="1">
      <c r="A5" s="36" t="s">
        <v>4</v>
      </c>
      <c r="B5" s="37"/>
    </row>
    <row r="6" spans="1:7">
      <c r="A6" s="38"/>
      <c r="B6" s="38"/>
    </row>
    <row r="7" spans="1:7">
      <c r="A7" s="30" t="s">
        <v>5</v>
      </c>
      <c r="B7" s="2"/>
    </row>
    <row r="8" spans="1:7">
      <c r="A8" s="24" t="s">
        <v>6</v>
      </c>
      <c r="B8" s="24"/>
    </row>
    <row r="9" spans="1:7">
      <c r="A9" s="24" t="s">
        <v>7</v>
      </c>
      <c r="B9" s="24"/>
    </row>
    <row r="10" spans="1:7">
      <c r="A10" s="24" t="s">
        <v>8</v>
      </c>
      <c r="B10" s="24"/>
    </row>
    <row r="11" spans="1:7">
      <c r="A11" s="24" t="s">
        <v>9</v>
      </c>
      <c r="B11" s="24"/>
    </row>
    <row r="12" spans="1:7">
      <c r="A12" s="24" t="s">
        <v>10</v>
      </c>
      <c r="B12" s="24"/>
    </row>
    <row r="13" spans="1:7">
      <c r="A13" s="24" t="s">
        <v>11</v>
      </c>
      <c r="B13" s="24"/>
    </row>
    <row r="14" spans="1:7" ht="87" customHeight="1">
      <c r="A14" s="28" t="s">
        <v>12</v>
      </c>
      <c r="B14" s="24"/>
    </row>
    <row r="15" spans="1:7">
      <c r="A15" s="7"/>
    </row>
    <row r="16" spans="1:7">
      <c r="A16" s="7"/>
    </row>
    <row r="17" spans="1:1">
      <c r="A17" s="30" t="s">
        <v>13</v>
      </c>
    </row>
    <row r="18" spans="1:1" ht="34.35" customHeight="1">
      <c r="A18" s="24" t="s">
        <v>14</v>
      </c>
    </row>
    <row r="19" spans="1:1">
      <c r="A19" s="24" t="s">
        <v>15</v>
      </c>
    </row>
    <row r="20" spans="1:1">
      <c r="A20" s="24" t="s">
        <v>16</v>
      </c>
    </row>
    <row r="21" spans="1:1">
      <c r="A21" s="24" t="s">
        <v>17</v>
      </c>
    </row>
    <row r="22" spans="1:1">
      <c r="A22" s="24" t="s">
        <v>18</v>
      </c>
    </row>
    <row r="41" spans="7:7">
      <c r="G41" t="s">
        <v>19</v>
      </c>
    </row>
    <row r="44" spans="7:7">
      <c r="G44" t="s">
        <v>19</v>
      </c>
    </row>
    <row r="55" spans="7:7">
      <c r="G55" t="s">
        <v>20</v>
      </c>
    </row>
  </sheetData>
  <mergeCells count="3">
    <mergeCell ref="A2:B2"/>
    <mergeCell ref="A5:B5"/>
    <mergeCell ref="A6:B6"/>
  </mergeCells>
  <dataValidations count="2">
    <dataValidation type="list" allowBlank="1" showInputMessage="1" showErrorMessage="1" sqref="B12" xr:uid="{540813C9-8FC6-434D-9C83-223E17634242}">
      <formula1>"Micro (&lt;10 employeers / Turnover &lt;£632k), Small (&lt;50 employees / Turnover &lt;£10.2m), Medium (&lt;250 employees / Turnover &lt;£36m), Large (&gt;250 employees / Turnover &gt;£36m)"</formula1>
    </dataValidation>
    <dataValidation type="list" allowBlank="1" showInputMessage="1" showErrorMessage="1" sqref="B11" xr:uid="{A16415A8-B5CC-413B-BB62-95413AF740B0}">
      <formula1>"Charity, CIC / Not for profit,  Private Limited, Public / Local Authority, Sole Trader"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A13A-3839-4F38-B261-C62952A38A31}">
  <sheetPr>
    <tabColor rgb="FF92D050"/>
  </sheetPr>
  <dimension ref="A1:I75"/>
  <sheetViews>
    <sheetView showGridLines="0" zoomScale="70" zoomScaleNormal="70" workbookViewId="0">
      <pane ySplit="1" topLeftCell="A9" activePane="bottomLeft" state="frozen"/>
      <selection pane="bottomLeft" activeCell="B52" sqref="B52"/>
      <selection activeCell="A4" sqref="A4"/>
    </sheetView>
  </sheetViews>
  <sheetFormatPr defaultColWidth="8.5703125" defaultRowHeight="14.45"/>
  <cols>
    <col min="1" max="1" width="3.85546875" style="5" customWidth="1"/>
    <col min="2" max="2" width="73.42578125" style="1" customWidth="1"/>
    <col min="3" max="3" width="10.140625" style="1" bestFit="1" customWidth="1"/>
    <col min="4" max="4" width="9.5703125" style="1" bestFit="1" customWidth="1"/>
    <col min="5" max="5" width="72.140625" style="15" customWidth="1"/>
    <col min="6" max="6" width="13.5703125" style="5" bestFit="1" customWidth="1"/>
    <col min="7" max="7" width="18.85546875" style="5" bestFit="1" customWidth="1"/>
    <col min="8" max="8" width="53.5703125" style="5" customWidth="1"/>
    <col min="9" max="9" width="9.5703125" style="5" customWidth="1"/>
    <col min="10" max="16384" width="8.5703125" style="1"/>
  </cols>
  <sheetData>
    <row r="1" spans="1:9" ht="30" customHeight="1">
      <c r="A1" s="39" t="s">
        <v>21</v>
      </c>
      <c r="B1" s="39"/>
      <c r="C1" s="2" t="s">
        <v>22</v>
      </c>
      <c r="D1" s="2" t="s">
        <v>23</v>
      </c>
      <c r="E1" s="2" t="s">
        <v>24</v>
      </c>
      <c r="F1" s="2" t="s">
        <v>25</v>
      </c>
      <c r="G1" s="2" t="s">
        <v>26</v>
      </c>
      <c r="H1" s="2" t="s">
        <v>27</v>
      </c>
      <c r="I1" s="2" t="s">
        <v>28</v>
      </c>
    </row>
    <row r="2" spans="1:9" ht="72" customHeight="1">
      <c r="A2" s="50" t="s">
        <v>29</v>
      </c>
      <c r="B2" s="50"/>
      <c r="C2" s="29"/>
      <c r="D2" s="29"/>
      <c r="E2" s="29"/>
      <c r="F2" s="29"/>
      <c r="G2" s="29"/>
      <c r="H2" s="29"/>
      <c r="I2" s="29"/>
    </row>
    <row r="3" spans="1:9" ht="14.45" customHeight="1">
      <c r="A3" s="45" t="s">
        <v>30</v>
      </c>
      <c r="B3" s="45"/>
      <c r="C3" s="45"/>
      <c r="D3" s="45"/>
      <c r="E3" s="45"/>
      <c r="F3" s="45"/>
      <c r="G3" s="45"/>
      <c r="H3" s="45"/>
      <c r="I3" s="45"/>
    </row>
    <row r="4" spans="1:9" ht="29.1">
      <c r="A4" s="6">
        <v>1</v>
      </c>
      <c r="B4" s="3" t="s">
        <v>31</v>
      </c>
      <c r="C4" s="6"/>
      <c r="D4" s="6"/>
      <c r="E4" s="4"/>
      <c r="F4" s="6" t="str">
        <f>IF(AND(ISNUMBER(SEARCH("No", D4)), NOT(ISNUMBER(SEARCH("Yes", C4)))), "Pass", IF(AND(ISBLANK(D4), ISBLANK(C4)), "", "Review"))</f>
        <v/>
      </c>
      <c r="G4" s="6" t="s">
        <v>32</v>
      </c>
      <c r="H4" s="6"/>
      <c r="I4" s="6" t="str">
        <f t="shared" ref="I4:I6" si="0">IF(ISNUMBER(SEARCH("Pass", F4)), "Pass", "")</f>
        <v/>
      </c>
    </row>
    <row r="5" spans="1:9" ht="29.1">
      <c r="A5" s="6">
        <v>2</v>
      </c>
      <c r="B5" s="3" t="s">
        <v>33</v>
      </c>
      <c r="C5" s="6"/>
      <c r="D5" s="6"/>
      <c r="E5" s="4"/>
      <c r="F5" s="6" t="str">
        <f t="shared" ref="F5" si="1">IF(AND(ISNUMBER(SEARCH("No", D5)), NOT(ISNUMBER(SEARCH("Yes", C5)))), "Pass", IF(AND(ISBLANK(D5), ISBLANK(C5)), "", "Review"))</f>
        <v/>
      </c>
      <c r="G5" s="6" t="s">
        <v>32</v>
      </c>
      <c r="H5" s="6"/>
      <c r="I5" s="6" t="str">
        <f t="shared" si="0"/>
        <v/>
      </c>
    </row>
    <row r="6" spans="1:9" ht="116.1">
      <c r="A6" s="25">
        <v>3</v>
      </c>
      <c r="B6" s="27" t="s">
        <v>34</v>
      </c>
      <c r="C6" s="6"/>
      <c r="D6" s="6"/>
      <c r="E6" s="4"/>
      <c r="F6" s="6" t="str">
        <f>IF(AND(ISNUMBER(SEARCH("No", D6)), NOT(ISNUMBER(SEARCH("Yes", C6)))), "Review", IF(AND(ISBLANK(D6), ISBLANK(C6)), "", "Pass"))</f>
        <v/>
      </c>
      <c r="G6" s="6" t="s">
        <v>32</v>
      </c>
      <c r="H6" s="6"/>
      <c r="I6" s="6" t="str">
        <f t="shared" si="0"/>
        <v/>
      </c>
    </row>
    <row r="7" spans="1:9" ht="14.45" customHeight="1">
      <c r="A7" s="46" t="s">
        <v>35</v>
      </c>
      <c r="B7" s="46"/>
      <c r="C7" s="46"/>
      <c r="D7" s="46"/>
      <c r="E7" s="46"/>
      <c r="F7" s="46"/>
      <c r="G7" s="46"/>
      <c r="H7" s="46"/>
      <c r="I7" s="46"/>
    </row>
    <row r="8" spans="1:9" ht="43.5">
      <c r="A8" s="6">
        <v>1</v>
      </c>
      <c r="B8" s="27" t="s">
        <v>36</v>
      </c>
      <c r="C8" s="6"/>
      <c r="D8" s="6"/>
      <c r="E8" s="4"/>
      <c r="F8" s="6" t="str">
        <f>IF(AND(ISNUMBER(SEARCH("No", D8)), NOT(ISNUMBER(SEARCH("Yes", C8)))), "Review", IF(AND(ISBLANK(D8), ISBLANK(C8)), "", "Pass"))</f>
        <v/>
      </c>
      <c r="G8" s="6" t="s">
        <v>37</v>
      </c>
      <c r="H8" s="6"/>
      <c r="I8" s="6" t="str">
        <f t="shared" ref="I8:I13" si="2">IF(ISNUMBER(SEARCH("Pass", F8)), "Pass", "")</f>
        <v/>
      </c>
    </row>
    <row r="9" spans="1:9" ht="22.5" customHeight="1">
      <c r="A9" s="6">
        <v>2</v>
      </c>
      <c r="B9" s="3" t="s">
        <v>38</v>
      </c>
      <c r="C9" s="6"/>
      <c r="D9" s="6"/>
      <c r="E9" s="4"/>
      <c r="F9" s="6" t="str">
        <f t="shared" ref="F9" si="3">IF(AND(ISNUMBER(SEARCH("No", D9)), NOT(ISNUMBER(SEARCH("Yes", C9)))), "Review", IF(AND(ISBLANK(D9), ISBLANK(C9)), "", "Pass"))</f>
        <v/>
      </c>
      <c r="G9" s="6" t="s">
        <v>37</v>
      </c>
      <c r="H9" s="6"/>
      <c r="I9" s="6" t="str">
        <f t="shared" si="2"/>
        <v/>
      </c>
    </row>
    <row r="10" spans="1:9" ht="29.1">
      <c r="A10" s="6">
        <v>3</v>
      </c>
      <c r="B10" s="3" t="s">
        <v>39</v>
      </c>
      <c r="C10" s="6"/>
      <c r="D10" s="6"/>
      <c r="E10" s="4"/>
      <c r="F10" s="6" t="str">
        <f t="shared" ref="F10" si="4">IF(AND(ISNUMBER(SEARCH("No", D10)), NOT(ISNUMBER(SEARCH("Yes", C10)))), "Pass", IF(AND(ISBLANK(D10), ISBLANK(C10)), "", "Review"))</f>
        <v/>
      </c>
      <c r="G10" s="6" t="s">
        <v>37</v>
      </c>
      <c r="H10" s="6"/>
      <c r="I10" s="6" t="str">
        <f t="shared" si="2"/>
        <v/>
      </c>
    </row>
    <row r="11" spans="1:9" ht="14.45" customHeight="1">
      <c r="A11" s="46" t="s">
        <v>40</v>
      </c>
      <c r="B11" s="46"/>
      <c r="C11" s="46"/>
      <c r="D11" s="46"/>
      <c r="E11" s="46"/>
      <c r="F11" s="46"/>
      <c r="G11" s="46"/>
      <c r="H11" s="46"/>
      <c r="I11" s="46"/>
    </row>
    <row r="12" spans="1:9" ht="33.6" customHeight="1">
      <c r="A12" s="6">
        <v>1</v>
      </c>
      <c r="B12" s="3" t="s">
        <v>41</v>
      </c>
      <c r="C12" s="6"/>
      <c r="D12" s="6"/>
      <c r="E12" s="4"/>
      <c r="F12" s="6" t="str">
        <f>IF(AND(ISNUMBER(SEARCH("No", D12)), NOT(ISNUMBER(SEARCH("Yes", C12)))), "Review", IF(AND(ISBLANK(D12), ISBLANK(C12)), "", "Pass"))</f>
        <v/>
      </c>
      <c r="G12" s="6" t="s">
        <v>42</v>
      </c>
      <c r="H12" s="6"/>
      <c r="I12" s="6" t="str">
        <f t="shared" si="2"/>
        <v/>
      </c>
    </row>
    <row r="13" spans="1:9" ht="34.35" customHeight="1">
      <c r="A13" s="6">
        <v>2</v>
      </c>
      <c r="B13" s="27" t="s">
        <v>43</v>
      </c>
      <c r="C13" s="6"/>
      <c r="D13" s="6"/>
      <c r="E13" s="4"/>
      <c r="F13" s="6" t="str">
        <f>IF(AND(ISNUMBER(SEARCH("No", D13)), NOT(ISNUMBER(SEARCH("Yes", C13)))), "Review", IF(AND(ISBLANK(D13), ISBLANK(C13)), "", "Pass"))</f>
        <v/>
      </c>
      <c r="G13" s="6" t="s">
        <v>42</v>
      </c>
      <c r="H13" s="6"/>
      <c r="I13" s="6" t="str">
        <f t="shared" si="2"/>
        <v/>
      </c>
    </row>
    <row r="14" spans="1:9" ht="14.45" customHeight="1">
      <c r="A14" s="46" t="s">
        <v>44</v>
      </c>
      <c r="B14" s="46"/>
      <c r="C14" s="46"/>
      <c r="D14" s="46"/>
      <c r="E14" s="46"/>
      <c r="F14" s="46"/>
      <c r="G14" s="46"/>
      <c r="H14" s="46"/>
      <c r="I14" s="47"/>
    </row>
    <row r="15" spans="1:9" ht="29.1">
      <c r="A15" s="6">
        <v>1</v>
      </c>
      <c r="B15" s="3" t="s">
        <v>45</v>
      </c>
      <c r="C15" s="6"/>
      <c r="D15" s="6"/>
      <c r="E15" s="4"/>
      <c r="F15" s="6" t="str">
        <f>IF(AND(ISNUMBER(SEARCH("No", D15)), NOT(ISNUMBER(SEARCH("Yes", C15)))), "Pass", IF(AND(ISBLANK(D15), ISBLANK(C15)), "", "Review"))</f>
        <v/>
      </c>
      <c r="G15" s="6" t="s">
        <v>19</v>
      </c>
      <c r="H15" s="6"/>
      <c r="I15" s="6" t="str">
        <f>IF(ISNUMBER(SEARCH("Pass", F15)), "Pass", "")</f>
        <v/>
      </c>
    </row>
    <row r="16" spans="1:9" ht="29.1">
      <c r="A16" s="6">
        <v>2</v>
      </c>
      <c r="B16" s="3" t="s">
        <v>46</v>
      </c>
      <c r="C16" s="6"/>
      <c r="D16" s="6"/>
      <c r="E16" s="4"/>
      <c r="F16" s="6" t="str">
        <f t="shared" ref="F16:F24" si="5">IF(AND(ISNUMBER(SEARCH("No", D16)), NOT(ISNUMBER(SEARCH("Yes", C16)))), "Pass", IF(AND(ISBLANK(D16), ISBLANK(C16)), "", "Review"))</f>
        <v/>
      </c>
      <c r="G16" s="6" t="s">
        <v>19</v>
      </c>
      <c r="H16" s="6"/>
      <c r="I16" s="6" t="str">
        <f t="shared" ref="I16:I21" si="6">IF(ISNUMBER(SEARCH("Pass", F16)), "Pass", "")</f>
        <v/>
      </c>
    </row>
    <row r="17" spans="1:9" ht="43.5">
      <c r="A17" s="6">
        <v>3</v>
      </c>
      <c r="B17" s="32" t="s">
        <v>47</v>
      </c>
      <c r="C17" s="6"/>
      <c r="D17" s="6"/>
      <c r="E17" s="4"/>
      <c r="F17" s="6" t="str">
        <f t="shared" si="5"/>
        <v/>
      </c>
      <c r="G17" s="6" t="s">
        <v>19</v>
      </c>
      <c r="H17" s="4"/>
      <c r="I17" s="6" t="str">
        <f t="shared" si="6"/>
        <v/>
      </c>
    </row>
    <row r="18" spans="1:9" ht="57.95">
      <c r="A18" s="6">
        <v>4</v>
      </c>
      <c r="B18" s="3" t="s">
        <v>48</v>
      </c>
      <c r="C18" s="6"/>
      <c r="D18" s="6"/>
      <c r="E18" s="4"/>
      <c r="F18" s="6" t="str">
        <f t="shared" si="5"/>
        <v/>
      </c>
      <c r="G18" s="6" t="s">
        <v>19</v>
      </c>
      <c r="H18" s="6"/>
      <c r="I18" s="6" t="str">
        <f t="shared" si="6"/>
        <v/>
      </c>
    </row>
    <row r="19" spans="1:9" ht="43.5">
      <c r="A19" s="6">
        <v>5</v>
      </c>
      <c r="B19" s="3" t="s">
        <v>49</v>
      </c>
      <c r="C19" s="6"/>
      <c r="D19" s="6"/>
      <c r="E19" s="4"/>
      <c r="F19" s="6" t="str">
        <f t="shared" si="5"/>
        <v/>
      </c>
      <c r="G19" s="6" t="s">
        <v>19</v>
      </c>
      <c r="H19" s="6"/>
      <c r="I19" s="6" t="str">
        <f t="shared" si="6"/>
        <v/>
      </c>
    </row>
    <row r="20" spans="1:9" ht="99" customHeight="1">
      <c r="A20" s="6">
        <v>6</v>
      </c>
      <c r="B20" s="27" t="s">
        <v>50</v>
      </c>
      <c r="C20" s="6"/>
      <c r="D20" s="6"/>
      <c r="E20" s="31"/>
      <c r="F20" s="6" t="str">
        <f>IF(AND(ISNUMBER(SEARCH("No", D20)), NOT(ISNUMBER(SEARCH("Yes", C20)))), "Review", IF(AND(ISBLANK(D20), ISBLANK(C20)), "", "Pass"))</f>
        <v/>
      </c>
      <c r="G20" s="6" t="s">
        <v>19</v>
      </c>
      <c r="H20" s="6"/>
      <c r="I20" s="6" t="str">
        <f t="shared" si="6"/>
        <v/>
      </c>
    </row>
    <row r="21" spans="1:9" ht="61.35" customHeight="1">
      <c r="A21" s="6">
        <v>7</v>
      </c>
      <c r="B21" s="27" t="s">
        <v>51</v>
      </c>
      <c r="C21" s="6"/>
      <c r="D21" s="6"/>
      <c r="E21" s="31"/>
      <c r="F21" s="6" t="str">
        <f>IF(AND(ISNUMBER(SEARCH("No", D21)), NOT(ISNUMBER(SEARCH("Yes", C21)))), "Review", IF(AND(ISBLANK(D21), ISBLANK(C21)), "", "Pass"))</f>
        <v/>
      </c>
      <c r="G21" s="6" t="s">
        <v>19</v>
      </c>
      <c r="H21" s="6"/>
      <c r="I21" s="6" t="str">
        <f t="shared" si="6"/>
        <v/>
      </c>
    </row>
    <row r="22" spans="1:9" ht="29.1">
      <c r="A22" s="6">
        <v>8</v>
      </c>
      <c r="B22" s="27" t="s">
        <v>52</v>
      </c>
      <c r="C22" s="6"/>
      <c r="D22" s="6"/>
      <c r="E22" s="31"/>
      <c r="F22" s="6" t="str">
        <f t="shared" si="5"/>
        <v/>
      </c>
      <c r="G22" s="6" t="s">
        <v>19</v>
      </c>
      <c r="H22" s="6"/>
      <c r="I22" s="6" t="str">
        <f>IF(ISNUMBER(SEARCH("Pass", F22)), "Pass", "")</f>
        <v/>
      </c>
    </row>
    <row r="23" spans="1:9" ht="43.5">
      <c r="A23" s="6">
        <v>9</v>
      </c>
      <c r="B23" s="27" t="s">
        <v>53</v>
      </c>
      <c r="C23" s="6"/>
      <c r="D23" s="6"/>
      <c r="E23" s="4"/>
      <c r="F23" s="6" t="str">
        <f t="shared" si="5"/>
        <v/>
      </c>
      <c r="G23" s="6" t="s">
        <v>19</v>
      </c>
      <c r="H23" s="6"/>
      <c r="I23" s="6" t="str">
        <f t="shared" ref="I23:I27" si="7">IF(ISNUMBER(SEARCH("Pass", F23)), "Pass", "")</f>
        <v/>
      </c>
    </row>
    <row r="24" spans="1:9" ht="43.5">
      <c r="A24" s="6">
        <v>10</v>
      </c>
      <c r="B24" s="27" t="s">
        <v>54</v>
      </c>
      <c r="C24" s="6"/>
      <c r="D24" s="6"/>
      <c r="E24" s="4"/>
      <c r="F24" s="6" t="str">
        <f t="shared" si="5"/>
        <v/>
      </c>
      <c r="G24" s="6" t="s">
        <v>19</v>
      </c>
      <c r="H24" s="6"/>
      <c r="I24" s="6" t="str">
        <f t="shared" si="7"/>
        <v/>
      </c>
    </row>
    <row r="25" spans="1:9" ht="43.5">
      <c r="A25" s="6">
        <v>11</v>
      </c>
      <c r="B25" s="27" t="s">
        <v>55</v>
      </c>
      <c r="C25" s="6"/>
      <c r="D25" s="6"/>
      <c r="E25" s="4"/>
      <c r="F25" s="6" t="str">
        <f t="shared" ref="F25" si="8">IF(AND(ISNUMBER(SEARCH("No", D25)), NOT(ISNUMBER(SEARCH("Yes", C25)))), "Pass", IF(AND(ISBLANK(D25), ISBLANK(C25)), "", "Review"))</f>
        <v/>
      </c>
      <c r="G25" s="6" t="s">
        <v>19</v>
      </c>
      <c r="H25" s="6"/>
      <c r="I25" s="6" t="str">
        <f t="shared" ref="I25" si="9">IF(ISNUMBER(SEARCH("Pass", F25)), "Pass", "")</f>
        <v/>
      </c>
    </row>
    <row r="26" spans="1:9">
      <c r="A26" s="6">
        <v>12</v>
      </c>
      <c r="B26" s="3" t="s">
        <v>56</v>
      </c>
      <c r="C26" s="6"/>
      <c r="D26" s="6"/>
      <c r="E26" s="4"/>
      <c r="F26" s="6" t="str">
        <f>IF(AND(ISNUMBER(SEARCH("No", D26)), NOT(ISNUMBER(SEARCH("Yes", C26)))), "Review", IF(AND(ISBLANK(D26), ISBLANK(C26)), "", "Review"))</f>
        <v/>
      </c>
      <c r="G26" s="6" t="s">
        <v>57</v>
      </c>
      <c r="H26" s="6"/>
      <c r="I26" s="6" t="str">
        <f t="shared" si="7"/>
        <v/>
      </c>
    </row>
    <row r="27" spans="1:9">
      <c r="A27" s="6">
        <v>13</v>
      </c>
      <c r="B27" s="3" t="s">
        <v>58</v>
      </c>
      <c r="C27" s="6"/>
      <c r="D27" s="6"/>
      <c r="E27" s="4"/>
      <c r="F27" s="6" t="str">
        <f>IF(AND(ISNUMBER(SEARCH("No", D27)), NOT(ISNUMBER(SEARCH("Yes", C27)))), "Review", IF(AND(ISBLANK(D27), ISBLANK(C27)), "", "Review"))</f>
        <v/>
      </c>
      <c r="G27" s="6" t="s">
        <v>37</v>
      </c>
      <c r="H27" s="6"/>
      <c r="I27" s="6" t="str">
        <f t="shared" si="7"/>
        <v/>
      </c>
    </row>
    <row r="28" spans="1:9">
      <c r="A28" s="46" t="s">
        <v>59</v>
      </c>
      <c r="B28" s="46"/>
      <c r="C28" s="46"/>
      <c r="D28" s="46"/>
      <c r="E28" s="46"/>
      <c r="F28" s="46"/>
      <c r="G28" s="46"/>
      <c r="H28" s="46"/>
      <c r="I28" s="46"/>
    </row>
    <row r="29" spans="1:9" ht="34.35" customHeight="1">
      <c r="A29" s="6">
        <v>14</v>
      </c>
      <c r="B29" s="27" t="s">
        <v>60</v>
      </c>
      <c r="C29" s="6"/>
      <c r="D29" s="6"/>
      <c r="E29" s="4"/>
      <c r="F29" s="6" t="str">
        <f>IF(AND(ISNUMBER(SEARCH("No", D29)), NOT(ISNUMBER(SEARCH("Yes", C29)))), "Review", IF(AND(ISBLANK(D29), ISBLANK(C29)), "", "Pass"))</f>
        <v/>
      </c>
      <c r="G29" s="6" t="s">
        <v>19</v>
      </c>
      <c r="H29" s="4"/>
      <c r="I29" s="6" t="str">
        <f t="shared" ref="I29" si="10">IF(ISNUMBER(SEARCH("Pass", F29)), "Pass", "")</f>
        <v/>
      </c>
    </row>
    <row r="30" spans="1:9" ht="14.45" customHeight="1">
      <c r="A30" s="46" t="s">
        <v>61</v>
      </c>
      <c r="B30" s="46"/>
      <c r="C30" s="46"/>
      <c r="D30" s="46"/>
      <c r="E30" s="46"/>
      <c r="F30" s="46"/>
      <c r="G30" s="46"/>
      <c r="H30" s="46"/>
      <c r="I30" s="47"/>
    </row>
    <row r="31" spans="1:9">
      <c r="A31" s="6">
        <v>1</v>
      </c>
      <c r="B31" s="3" t="s">
        <v>62</v>
      </c>
      <c r="C31" s="6"/>
      <c r="D31" s="6"/>
      <c r="E31" s="4"/>
      <c r="F31" s="6" t="str">
        <f>IF(AND(ISNUMBER(SEARCH("No", D31)), NOT(ISNUMBER(SEARCH("Yes", C31)))), "Review", IF(AND(ISBLANK(D31), ISBLANK(C31)), "", "Pass"))</f>
        <v/>
      </c>
      <c r="G31" s="6" t="s">
        <v>63</v>
      </c>
      <c r="H31" s="6"/>
      <c r="I31" s="6" t="str">
        <f t="shared" ref="I31" si="11">IF(ISNUMBER(SEARCH("Pass", F31)), "Pass", "")</f>
        <v/>
      </c>
    </row>
    <row r="32" spans="1:9" ht="58.7" customHeight="1">
      <c r="A32" s="6">
        <v>2</v>
      </c>
      <c r="B32" s="27" t="s">
        <v>64</v>
      </c>
      <c r="C32" s="6"/>
      <c r="D32" s="6"/>
      <c r="E32" s="4"/>
      <c r="F32" s="6" t="str">
        <f>IF(AND(ISNUMBER(SEARCH("No", D32)), NOT(ISNUMBER(SEARCH("Yes", C32)))), "Review", IF(AND(ISBLANK(D32), ISBLANK(C32)), "", "Pass"))</f>
        <v/>
      </c>
      <c r="G32" s="6" t="s">
        <v>63</v>
      </c>
      <c r="H32" s="6"/>
      <c r="I32" s="6" t="str">
        <f t="shared" ref="I32:I34" si="12">IF(ISNUMBER(SEARCH("Pass", F32)), "Pass", "")</f>
        <v/>
      </c>
    </row>
    <row r="33" spans="1:9" ht="29.1">
      <c r="A33" s="6">
        <v>3</v>
      </c>
      <c r="B33" s="27" t="s">
        <v>65</v>
      </c>
      <c r="C33" s="6"/>
      <c r="D33" s="6"/>
      <c r="E33" s="4"/>
      <c r="F33" s="6" t="str">
        <f t="shared" ref="F33:F41" si="13">IF(AND(ISNUMBER(SEARCH("No", D33)), NOT(ISNUMBER(SEARCH("Yes", C33)))), "Review", IF(AND(ISBLANK(D33), ISBLANK(C33)), "", "Pass"))</f>
        <v/>
      </c>
      <c r="G33" s="6" t="s">
        <v>63</v>
      </c>
      <c r="H33" s="6"/>
      <c r="I33" s="6" t="str">
        <f t="shared" si="12"/>
        <v/>
      </c>
    </row>
    <row r="34" spans="1:9" ht="29.1">
      <c r="A34" s="6">
        <v>4</v>
      </c>
      <c r="B34" s="27" t="s">
        <v>66</v>
      </c>
      <c r="C34" s="6"/>
      <c r="D34" s="6"/>
      <c r="E34" s="4"/>
      <c r="F34" s="6" t="str">
        <f t="shared" si="13"/>
        <v/>
      </c>
      <c r="G34" s="6" t="s">
        <v>63</v>
      </c>
      <c r="H34" s="6"/>
      <c r="I34" s="6" t="str">
        <f t="shared" si="12"/>
        <v/>
      </c>
    </row>
    <row r="35" spans="1:9" ht="29.1">
      <c r="A35" s="6">
        <v>5</v>
      </c>
      <c r="B35" s="27" t="s">
        <v>67</v>
      </c>
      <c r="C35" s="6"/>
      <c r="D35" s="6"/>
      <c r="E35" s="4"/>
      <c r="F35" s="6" t="str">
        <f t="shared" si="13"/>
        <v/>
      </c>
      <c r="G35" s="6" t="s">
        <v>63</v>
      </c>
      <c r="H35" s="6"/>
      <c r="I35" s="6" t="str">
        <f t="shared" ref="I35:I41" si="14">IF(ISNUMBER(SEARCH("Pass", F35)), "Pass", "")</f>
        <v/>
      </c>
    </row>
    <row r="36" spans="1:9" ht="33.75" customHeight="1">
      <c r="A36" s="6">
        <v>6</v>
      </c>
      <c r="B36" s="27" t="s">
        <v>68</v>
      </c>
      <c r="C36" s="6"/>
      <c r="D36" s="6"/>
      <c r="E36" s="4"/>
      <c r="F36" s="6" t="str">
        <f t="shared" si="13"/>
        <v/>
      </c>
      <c r="G36" s="6" t="s">
        <v>63</v>
      </c>
      <c r="H36" s="6"/>
      <c r="I36" s="6" t="str">
        <f t="shared" si="14"/>
        <v/>
      </c>
    </row>
    <row r="37" spans="1:9" ht="43.5">
      <c r="A37" s="6">
        <v>7</v>
      </c>
      <c r="B37" s="27" t="s">
        <v>69</v>
      </c>
      <c r="C37" s="6"/>
      <c r="D37" s="6"/>
      <c r="E37" s="4"/>
      <c r="F37" s="6" t="str">
        <f t="shared" si="13"/>
        <v/>
      </c>
      <c r="G37" s="6" t="s">
        <v>63</v>
      </c>
      <c r="H37" s="6"/>
      <c r="I37" s="6" t="str">
        <f t="shared" si="14"/>
        <v/>
      </c>
    </row>
    <row r="38" spans="1:9" ht="38.25" customHeight="1">
      <c r="A38" s="6">
        <v>8</v>
      </c>
      <c r="B38" s="27" t="s">
        <v>70</v>
      </c>
      <c r="C38" s="6"/>
      <c r="D38" s="6"/>
      <c r="E38" s="4"/>
      <c r="F38" s="6" t="str">
        <f t="shared" si="13"/>
        <v/>
      </c>
      <c r="G38" s="6" t="s">
        <v>63</v>
      </c>
      <c r="H38" s="6"/>
      <c r="I38" s="6" t="str">
        <f t="shared" si="14"/>
        <v/>
      </c>
    </row>
    <row r="39" spans="1:9">
      <c r="A39" s="6">
        <v>9</v>
      </c>
      <c r="B39" s="27" t="s">
        <v>71</v>
      </c>
      <c r="C39" s="6"/>
      <c r="D39" s="6"/>
      <c r="E39" s="4"/>
      <c r="F39" s="6" t="str">
        <f t="shared" si="13"/>
        <v/>
      </c>
      <c r="G39" s="6" t="s">
        <v>63</v>
      </c>
      <c r="H39" s="6"/>
      <c r="I39" s="6" t="str">
        <f t="shared" si="14"/>
        <v/>
      </c>
    </row>
    <row r="40" spans="1:9" ht="29.1">
      <c r="A40" s="6">
        <v>10</v>
      </c>
      <c r="B40" s="27" t="s">
        <v>72</v>
      </c>
      <c r="C40" s="6"/>
      <c r="D40" s="6"/>
      <c r="E40" s="4"/>
      <c r="F40" s="6" t="str">
        <f t="shared" si="13"/>
        <v/>
      </c>
      <c r="G40" s="6" t="s">
        <v>63</v>
      </c>
      <c r="H40" s="6"/>
      <c r="I40" s="6" t="str">
        <f t="shared" si="14"/>
        <v/>
      </c>
    </row>
    <row r="41" spans="1:9" ht="43.5">
      <c r="A41" s="6">
        <v>11</v>
      </c>
      <c r="B41" s="27" t="s">
        <v>73</v>
      </c>
      <c r="C41" s="6"/>
      <c r="D41" s="6"/>
      <c r="E41" s="4"/>
      <c r="F41" s="6" t="str">
        <f t="shared" si="13"/>
        <v/>
      </c>
      <c r="G41" s="6" t="s">
        <v>63</v>
      </c>
      <c r="H41" s="6"/>
      <c r="I41" s="6" t="str">
        <f t="shared" si="14"/>
        <v/>
      </c>
    </row>
    <row r="42" spans="1:9" ht="14.45" customHeight="1">
      <c r="A42" s="41" t="s">
        <v>74</v>
      </c>
      <c r="B42" s="41"/>
      <c r="C42" s="41"/>
      <c r="D42" s="41"/>
      <c r="E42" s="41"/>
      <c r="F42" s="41"/>
      <c r="G42" s="41"/>
      <c r="H42" s="41"/>
      <c r="I42" s="48"/>
    </row>
    <row r="43" spans="1:9" ht="14.45" customHeight="1">
      <c r="A43" s="49" t="s">
        <v>75</v>
      </c>
      <c r="B43" s="49"/>
      <c r="C43" s="49"/>
      <c r="D43" s="49"/>
      <c r="E43" s="49"/>
      <c r="F43" s="49"/>
      <c r="G43" s="49"/>
      <c r="H43" s="49"/>
      <c r="I43" s="49"/>
    </row>
    <row r="44" spans="1:9" ht="29.1">
      <c r="A44" s="6" t="s">
        <v>76</v>
      </c>
      <c r="B44" s="3" t="s">
        <v>77</v>
      </c>
      <c r="C44" s="6"/>
      <c r="D44" s="6"/>
      <c r="E44" s="4"/>
      <c r="F44" s="6" t="str">
        <f t="shared" ref="F44:F64" si="15">IF(AND(ISNUMBER(SEARCH("No", D44)), NOT(ISNUMBER(SEARCH("Yes", C44)))), "Review", IF(AND(ISBLANK(D44), ISBLANK(C44)), "", "Review"))</f>
        <v/>
      </c>
      <c r="G44" s="6" t="s">
        <v>20</v>
      </c>
      <c r="H44" s="9"/>
      <c r="I44" s="6" t="str">
        <f t="shared" ref="I44:I69" si="16">IF(ISNUMBER(SEARCH("Pass", F44)), "Pass", "")</f>
        <v/>
      </c>
    </row>
    <row r="45" spans="1:9">
      <c r="A45" s="6" t="s">
        <v>78</v>
      </c>
      <c r="B45" s="3" t="s">
        <v>79</v>
      </c>
      <c r="C45" s="6"/>
      <c r="D45" s="6"/>
      <c r="E45" s="4"/>
      <c r="F45" s="6" t="str">
        <f t="shared" si="15"/>
        <v/>
      </c>
      <c r="G45" s="6" t="s">
        <v>20</v>
      </c>
      <c r="H45" s="6"/>
      <c r="I45" s="6" t="str">
        <f t="shared" si="16"/>
        <v/>
      </c>
    </row>
    <row r="46" spans="1:9">
      <c r="A46" s="6" t="s">
        <v>80</v>
      </c>
      <c r="B46" s="8" t="s">
        <v>81</v>
      </c>
      <c r="C46" s="6"/>
      <c r="D46" s="6"/>
      <c r="E46" s="4"/>
      <c r="F46" s="6" t="str">
        <f t="shared" si="15"/>
        <v/>
      </c>
      <c r="G46" s="9" t="s">
        <v>32</v>
      </c>
      <c r="H46" s="6"/>
      <c r="I46" s="6" t="str">
        <f t="shared" si="16"/>
        <v/>
      </c>
    </row>
    <row r="47" spans="1:9" ht="29.1">
      <c r="A47" s="6" t="s">
        <v>82</v>
      </c>
      <c r="B47" s="3" t="s">
        <v>83</v>
      </c>
      <c r="C47" s="6"/>
      <c r="D47" s="6"/>
      <c r="E47" s="4"/>
      <c r="F47" s="6" t="str">
        <f t="shared" si="15"/>
        <v/>
      </c>
      <c r="G47" s="6" t="s">
        <v>20</v>
      </c>
      <c r="H47" s="6"/>
      <c r="I47" s="6" t="str">
        <f t="shared" si="16"/>
        <v/>
      </c>
    </row>
    <row r="48" spans="1:9">
      <c r="A48" s="6" t="s">
        <v>84</v>
      </c>
      <c r="B48" s="3" t="s">
        <v>85</v>
      </c>
      <c r="C48" s="6"/>
      <c r="D48" s="6"/>
      <c r="E48" s="4"/>
      <c r="F48" s="6" t="str">
        <f t="shared" si="15"/>
        <v/>
      </c>
      <c r="G48" s="6" t="s">
        <v>63</v>
      </c>
      <c r="H48" s="13"/>
      <c r="I48" s="6" t="str">
        <f t="shared" si="16"/>
        <v/>
      </c>
    </row>
    <row r="49" spans="1:9">
      <c r="A49" s="6" t="s">
        <v>86</v>
      </c>
      <c r="B49" s="3" t="s">
        <v>87</v>
      </c>
      <c r="C49" s="6"/>
      <c r="D49" s="6"/>
      <c r="E49" s="4"/>
      <c r="F49" s="6" t="str">
        <f t="shared" si="15"/>
        <v/>
      </c>
      <c r="G49" s="6" t="s">
        <v>20</v>
      </c>
      <c r="H49" s="13"/>
      <c r="I49" s="6" t="str">
        <f t="shared" si="16"/>
        <v/>
      </c>
    </row>
    <row r="50" spans="1:9">
      <c r="A50" s="6" t="s">
        <v>88</v>
      </c>
      <c r="B50" s="12" t="s">
        <v>89</v>
      </c>
      <c r="C50" s="6"/>
      <c r="D50" s="6"/>
      <c r="E50" s="4"/>
      <c r="F50" s="6" t="str">
        <f t="shared" si="15"/>
        <v/>
      </c>
      <c r="G50" s="13" t="s">
        <v>20</v>
      </c>
      <c r="H50" s="13"/>
      <c r="I50" s="6" t="str">
        <f t="shared" si="16"/>
        <v/>
      </c>
    </row>
    <row r="51" spans="1:9">
      <c r="A51" s="6" t="s">
        <v>90</v>
      </c>
      <c r="B51" s="3" t="s">
        <v>91</v>
      </c>
      <c r="C51" s="6"/>
      <c r="D51" s="6"/>
      <c r="E51" s="4"/>
      <c r="F51" s="6" t="str">
        <f t="shared" si="15"/>
        <v/>
      </c>
      <c r="G51" s="13" t="s">
        <v>63</v>
      </c>
      <c r="H51" s="13"/>
      <c r="I51" s="6" t="str">
        <f t="shared" si="16"/>
        <v/>
      </c>
    </row>
    <row r="52" spans="1:9" ht="43.5">
      <c r="A52" s="6" t="s">
        <v>92</v>
      </c>
      <c r="B52" s="3" t="s">
        <v>93</v>
      </c>
      <c r="C52" s="6"/>
      <c r="D52" s="6"/>
      <c r="E52" s="4"/>
      <c r="F52" s="6" t="str">
        <f t="shared" si="15"/>
        <v/>
      </c>
      <c r="G52" s="13" t="s">
        <v>19</v>
      </c>
      <c r="H52" s="13"/>
      <c r="I52" s="6" t="str">
        <f t="shared" si="16"/>
        <v/>
      </c>
    </row>
    <row r="53" spans="1:9">
      <c r="A53" s="6" t="s">
        <v>94</v>
      </c>
      <c r="B53" s="3" t="s">
        <v>95</v>
      </c>
      <c r="C53" s="6"/>
      <c r="D53" s="6"/>
      <c r="E53" s="4"/>
      <c r="F53" s="6" t="str">
        <f t="shared" si="15"/>
        <v/>
      </c>
      <c r="G53" s="13" t="s">
        <v>63</v>
      </c>
      <c r="H53" s="13"/>
      <c r="I53" s="6" t="str">
        <f t="shared" si="16"/>
        <v/>
      </c>
    </row>
    <row r="54" spans="1:9">
      <c r="A54" s="6" t="s">
        <v>96</v>
      </c>
      <c r="B54" s="10" t="s">
        <v>97</v>
      </c>
      <c r="C54" s="6"/>
      <c r="D54" s="6"/>
      <c r="E54" s="4"/>
      <c r="F54" s="6" t="str">
        <f t="shared" si="15"/>
        <v/>
      </c>
      <c r="G54" s="13" t="s">
        <v>32</v>
      </c>
      <c r="H54" s="13"/>
      <c r="I54" s="6" t="str">
        <f t="shared" si="16"/>
        <v/>
      </c>
    </row>
    <row r="55" spans="1:9">
      <c r="A55" s="6" t="s">
        <v>98</v>
      </c>
      <c r="B55" s="3" t="s">
        <v>99</v>
      </c>
      <c r="C55" s="6"/>
      <c r="D55" s="6"/>
      <c r="E55" s="4"/>
      <c r="F55" s="6" t="str">
        <f t="shared" si="15"/>
        <v/>
      </c>
      <c r="G55" s="13" t="s">
        <v>19</v>
      </c>
      <c r="H55" s="6"/>
      <c r="I55" s="6" t="str">
        <f t="shared" si="16"/>
        <v/>
      </c>
    </row>
    <row r="56" spans="1:9" ht="30" customHeight="1">
      <c r="A56" s="49" t="s">
        <v>100</v>
      </c>
      <c r="B56" s="49"/>
      <c r="C56" s="49"/>
      <c r="D56" s="49"/>
      <c r="E56" s="49"/>
      <c r="F56" s="49"/>
      <c r="G56" s="49"/>
      <c r="H56" s="49"/>
      <c r="I56" s="49"/>
    </row>
    <row r="57" spans="1:9" ht="29.1">
      <c r="A57" s="6" t="s">
        <v>101</v>
      </c>
      <c r="B57" s="3" t="s">
        <v>102</v>
      </c>
      <c r="C57" s="6"/>
      <c r="D57" s="6"/>
      <c r="E57" s="4"/>
      <c r="F57" s="6" t="str">
        <f t="shared" si="15"/>
        <v/>
      </c>
      <c r="G57" s="6" t="s">
        <v>20</v>
      </c>
      <c r="H57" s="6"/>
      <c r="I57" s="6" t="str">
        <f t="shared" si="16"/>
        <v/>
      </c>
    </row>
    <row r="58" spans="1:9" ht="43.5">
      <c r="A58" s="6" t="s">
        <v>103</v>
      </c>
      <c r="B58" s="3" t="s">
        <v>104</v>
      </c>
      <c r="C58" s="6"/>
      <c r="D58" s="6"/>
      <c r="E58" s="4"/>
      <c r="F58" s="6" t="str">
        <f t="shared" si="15"/>
        <v/>
      </c>
      <c r="G58" s="6" t="s">
        <v>20</v>
      </c>
      <c r="H58" s="6"/>
      <c r="I58" s="6" t="str">
        <f t="shared" si="16"/>
        <v/>
      </c>
    </row>
    <row r="59" spans="1:9" ht="43.5">
      <c r="A59" s="6" t="s">
        <v>105</v>
      </c>
      <c r="B59" s="3" t="s">
        <v>106</v>
      </c>
      <c r="C59" s="6"/>
      <c r="D59" s="6"/>
      <c r="E59" s="4"/>
      <c r="F59" s="6" t="str">
        <f t="shared" si="15"/>
        <v/>
      </c>
      <c r="G59" s="6" t="s">
        <v>19</v>
      </c>
      <c r="H59" s="6"/>
      <c r="I59" s="6" t="str">
        <f t="shared" si="16"/>
        <v/>
      </c>
    </row>
    <row r="60" spans="1:9">
      <c r="A60" s="6" t="s">
        <v>107</v>
      </c>
      <c r="B60" s="3" t="s">
        <v>108</v>
      </c>
      <c r="C60" s="6"/>
      <c r="D60" s="6"/>
      <c r="E60" s="4"/>
      <c r="F60" s="6" t="str">
        <f t="shared" si="15"/>
        <v/>
      </c>
      <c r="G60" s="6" t="s">
        <v>20</v>
      </c>
      <c r="H60" s="6"/>
      <c r="I60" s="6" t="str">
        <f t="shared" si="16"/>
        <v/>
      </c>
    </row>
    <row r="61" spans="1:9">
      <c r="A61" s="6" t="s">
        <v>109</v>
      </c>
      <c r="B61" s="3" t="s">
        <v>110</v>
      </c>
      <c r="C61" s="6"/>
      <c r="D61" s="6"/>
      <c r="E61" s="4"/>
      <c r="F61" s="6" t="str">
        <f t="shared" si="15"/>
        <v/>
      </c>
      <c r="G61" s="6" t="s">
        <v>20</v>
      </c>
      <c r="H61" s="6"/>
      <c r="I61" s="6" t="str">
        <f t="shared" si="16"/>
        <v/>
      </c>
    </row>
    <row r="62" spans="1:9">
      <c r="A62" s="6" t="s">
        <v>111</v>
      </c>
      <c r="B62" s="3" t="s">
        <v>112</v>
      </c>
      <c r="C62" s="6"/>
      <c r="D62" s="6"/>
      <c r="E62" s="4"/>
      <c r="F62" s="6" t="str">
        <f t="shared" si="15"/>
        <v/>
      </c>
      <c r="G62" s="6" t="s">
        <v>20</v>
      </c>
      <c r="H62" s="6"/>
      <c r="I62" s="6" t="str">
        <f t="shared" si="16"/>
        <v/>
      </c>
    </row>
    <row r="63" spans="1:9">
      <c r="A63" s="6" t="s">
        <v>113</v>
      </c>
      <c r="B63" s="3" t="s">
        <v>114</v>
      </c>
      <c r="C63" s="6"/>
      <c r="D63" s="6"/>
      <c r="E63" s="4"/>
      <c r="F63" s="6" t="str">
        <f t="shared" si="15"/>
        <v/>
      </c>
      <c r="G63" s="6" t="s">
        <v>20</v>
      </c>
      <c r="H63" s="6"/>
      <c r="I63" s="6" t="str">
        <f t="shared" si="16"/>
        <v/>
      </c>
    </row>
    <row r="64" spans="1:9">
      <c r="A64" s="6" t="s">
        <v>115</v>
      </c>
      <c r="B64" s="3" t="s">
        <v>116</v>
      </c>
      <c r="C64" s="6"/>
      <c r="D64" s="6"/>
      <c r="E64" s="4"/>
      <c r="F64" s="6" t="str">
        <f t="shared" si="15"/>
        <v/>
      </c>
      <c r="G64" s="6" t="s">
        <v>20</v>
      </c>
      <c r="H64" s="6"/>
      <c r="I64" s="6" t="str">
        <f t="shared" si="16"/>
        <v/>
      </c>
    </row>
    <row r="65" spans="1:9" ht="14.45" customHeight="1">
      <c r="A65" s="49" t="s">
        <v>117</v>
      </c>
      <c r="B65" s="49"/>
      <c r="C65" s="49"/>
      <c r="D65" s="49"/>
      <c r="E65" s="49"/>
      <c r="F65" s="49"/>
      <c r="G65" s="49"/>
      <c r="H65" s="49"/>
      <c r="I65" s="49"/>
    </row>
    <row r="66" spans="1:9">
      <c r="A66" s="6" t="s">
        <v>115</v>
      </c>
      <c r="B66" s="3" t="s">
        <v>118</v>
      </c>
      <c r="C66" s="6"/>
      <c r="D66" s="6"/>
      <c r="E66" s="4"/>
      <c r="F66" s="6" t="str">
        <f t="shared" ref="F66" si="17">IF(AND(ISNUMBER(SEARCH("No", D66)), NOT(ISNUMBER(SEARCH("Yes", C66)))), "Review", IF(AND(ISBLANK(D66), ISBLANK(C66)), "", "Pass"))</f>
        <v/>
      </c>
      <c r="G66" s="6" t="s">
        <v>20</v>
      </c>
      <c r="H66" s="6"/>
      <c r="I66" s="6" t="str">
        <f t="shared" si="16"/>
        <v/>
      </c>
    </row>
    <row r="67" spans="1:9">
      <c r="A67" s="6" t="s">
        <v>119</v>
      </c>
      <c r="B67" s="3" t="s">
        <v>120</v>
      </c>
      <c r="C67" s="6"/>
      <c r="D67" s="6"/>
      <c r="E67" s="4"/>
      <c r="F67" s="6" t="str">
        <f t="shared" ref="F67:F69" si="18">IF(AND(ISNUMBER(SEARCH("No", D67)), NOT(ISNUMBER(SEARCH("Yes", C67)))), "Review", IF(AND(ISBLANK(D67), ISBLANK(C67)), "", "Pass"))</f>
        <v/>
      </c>
      <c r="G67" s="6" t="s">
        <v>63</v>
      </c>
      <c r="H67" s="6"/>
      <c r="I67" s="6" t="str">
        <f t="shared" si="16"/>
        <v/>
      </c>
    </row>
    <row r="68" spans="1:9">
      <c r="A68" s="6" t="s">
        <v>121</v>
      </c>
      <c r="B68" s="3" t="s">
        <v>122</v>
      </c>
      <c r="C68" s="6"/>
      <c r="D68" s="6"/>
      <c r="E68" s="4"/>
      <c r="F68" s="6" t="str">
        <f t="shared" si="18"/>
        <v/>
      </c>
      <c r="G68" s="6" t="s">
        <v>63</v>
      </c>
      <c r="H68" s="6"/>
      <c r="I68" s="6" t="str">
        <f t="shared" si="16"/>
        <v/>
      </c>
    </row>
    <row r="69" spans="1:9">
      <c r="A69" s="6" t="s">
        <v>123</v>
      </c>
      <c r="B69" s="3" t="s">
        <v>124</v>
      </c>
      <c r="C69" s="6"/>
      <c r="D69" s="6"/>
      <c r="E69" s="4"/>
      <c r="F69" s="6" t="str">
        <f t="shared" si="18"/>
        <v/>
      </c>
      <c r="G69" s="6" t="s">
        <v>63</v>
      </c>
      <c r="H69" s="6"/>
      <c r="I69" s="6" t="str">
        <f t="shared" si="16"/>
        <v/>
      </c>
    </row>
    <row r="70" spans="1:9" ht="14.45" customHeight="1">
      <c r="A70" s="40" t="s">
        <v>125</v>
      </c>
      <c r="B70" s="40"/>
      <c r="C70" s="40"/>
      <c r="D70" s="40"/>
      <c r="E70" s="40"/>
      <c r="F70" s="40"/>
      <c r="G70" s="40"/>
      <c r="H70" s="40"/>
      <c r="I70" s="40"/>
    </row>
    <row r="71" spans="1:9" ht="43.5">
      <c r="A71" s="6">
        <v>1</v>
      </c>
      <c r="B71" s="27" t="s">
        <v>126</v>
      </c>
      <c r="C71" s="6"/>
      <c r="D71" s="6"/>
      <c r="E71" s="4"/>
      <c r="F71" s="6" t="str">
        <f t="shared" ref="F71:F72" si="19">IF(AND(ISNUMBER(SEARCH("No", D71)), NOT(ISNUMBER(SEARCH("Yes", C71)))), "Review", IF(AND(ISBLANK(D71), ISBLANK(C71)), "", "Pass"))</f>
        <v/>
      </c>
      <c r="G71" s="6" t="s">
        <v>63</v>
      </c>
      <c r="H71" s="6"/>
      <c r="I71" s="6" t="str">
        <f t="shared" ref="I71:I72" si="20">IF(ISNUMBER(SEARCH("Pass", F71)), "Pass", "")</f>
        <v/>
      </c>
    </row>
    <row r="72" spans="1:9" ht="43.5">
      <c r="A72" s="6">
        <v>2</v>
      </c>
      <c r="B72" s="27" t="s">
        <v>127</v>
      </c>
      <c r="C72" s="6"/>
      <c r="D72" s="6"/>
      <c r="E72" s="4"/>
      <c r="F72" s="6" t="str">
        <f t="shared" si="19"/>
        <v/>
      </c>
      <c r="G72" s="6" t="s">
        <v>63</v>
      </c>
      <c r="H72" s="6"/>
      <c r="I72" s="6" t="str">
        <f t="shared" si="20"/>
        <v/>
      </c>
    </row>
    <row r="73" spans="1:9" ht="14.45" customHeight="1">
      <c r="A73" s="41" t="s">
        <v>128</v>
      </c>
      <c r="B73" s="41"/>
      <c r="C73" s="41"/>
      <c r="D73" s="41"/>
      <c r="E73" s="41"/>
      <c r="F73" s="41"/>
      <c r="G73" s="41"/>
      <c r="H73" s="41"/>
      <c r="I73" s="41"/>
    </row>
    <row r="74" spans="1:9" ht="51.95" customHeight="1">
      <c r="A74" s="42" t="s">
        <v>129</v>
      </c>
      <c r="B74" s="43"/>
      <c r="C74" s="43"/>
      <c r="D74" s="43"/>
      <c r="E74" s="43"/>
      <c r="F74" s="43"/>
      <c r="G74" s="43"/>
      <c r="H74" s="43"/>
      <c r="I74" s="44"/>
    </row>
    <row r="75" spans="1:9" ht="59.45" customHeight="1">
      <c r="A75" s="42"/>
      <c r="B75" s="43"/>
      <c r="C75" s="43"/>
      <c r="D75" s="43"/>
      <c r="E75" s="43"/>
      <c r="F75" s="43"/>
      <c r="G75" s="43"/>
      <c r="H75" s="43"/>
      <c r="I75" s="44"/>
    </row>
  </sheetData>
  <mergeCells count="16">
    <mergeCell ref="A1:B1"/>
    <mergeCell ref="A70:I70"/>
    <mergeCell ref="A73:I73"/>
    <mergeCell ref="A74:I74"/>
    <mergeCell ref="A75:I75"/>
    <mergeCell ref="A3:I3"/>
    <mergeCell ref="A7:I7"/>
    <mergeCell ref="A11:I11"/>
    <mergeCell ref="A14:I14"/>
    <mergeCell ref="A30:I30"/>
    <mergeCell ref="A42:I42"/>
    <mergeCell ref="A43:I43"/>
    <mergeCell ref="A56:I56"/>
    <mergeCell ref="A65:I65"/>
    <mergeCell ref="A2:B2"/>
    <mergeCell ref="A28:I28"/>
  </mergeCells>
  <conditionalFormatting sqref="F4:F6 I4:I6 F8:F10 I8:I10 F12:F13 I12:I13 F31:F41 I31:I41 F44:F55 I44:I55 F57:F64 I57:I64 F66:F69 I66:I69 F71:F72 I71:I72">
    <cfRule type="cellIs" dxfId="22" priority="18" operator="equal">
      <formula>"Review"</formula>
    </cfRule>
    <cfRule type="cellIs" dxfId="21" priority="19" operator="equal">
      <formula>"Fail"</formula>
    </cfRule>
    <cfRule type="cellIs" dxfId="20" priority="20" operator="equal">
      <formula>"Pass"</formula>
    </cfRule>
  </conditionalFormatting>
  <conditionalFormatting sqref="F15:F27 I15:I27">
    <cfRule type="cellIs" dxfId="19" priority="13" operator="equal">
      <formula>"Pass"</formula>
    </cfRule>
  </conditionalFormatting>
  <conditionalFormatting sqref="F15:F27">
    <cfRule type="cellIs" dxfId="18" priority="9" operator="equal">
      <formula>"Review"</formula>
    </cfRule>
    <cfRule type="cellIs" dxfId="17" priority="12" operator="equal">
      <formula>"Fail"</formula>
    </cfRule>
  </conditionalFormatting>
  <conditionalFormatting sqref="F17">
    <cfRule type="cellIs" dxfId="16" priority="10" operator="equal">
      <formula>"Pass"</formula>
    </cfRule>
  </conditionalFormatting>
  <conditionalFormatting sqref="F29">
    <cfRule type="cellIs" dxfId="15" priority="4" operator="equal">
      <formula>"Review"</formula>
    </cfRule>
    <cfRule type="cellIs" dxfId="14" priority="5" operator="equal">
      <formula>"Fail"</formula>
    </cfRule>
    <cfRule type="cellIs" dxfId="13" priority="6" operator="equal">
      <formula>"Pass"</formula>
    </cfRule>
  </conditionalFormatting>
  <conditionalFormatting sqref="I15:I27">
    <cfRule type="cellIs" dxfId="12" priority="7" operator="equal">
      <formula>"Fail"</formula>
    </cfRule>
    <cfRule type="cellIs" dxfId="11" priority="11" operator="equal">
      <formula>"Review"</formula>
    </cfRule>
  </conditionalFormatting>
  <conditionalFormatting sqref="I17">
    <cfRule type="cellIs" dxfId="10" priority="8" operator="equal">
      <formula>"Pass"</formula>
    </cfRule>
  </conditionalFormatting>
  <conditionalFormatting sqref="I29">
    <cfRule type="cellIs" dxfId="9" priority="1" operator="equal">
      <formula>"Review"</formula>
    </cfRule>
    <cfRule type="cellIs" dxfId="8" priority="2" operator="equal">
      <formula>"Fail"</formula>
    </cfRule>
    <cfRule type="cellIs" dxfId="7" priority="3" operator="equal">
      <formula>"Pass"</formula>
    </cfRule>
  </conditionalFormatting>
  <dataValidations count="4">
    <dataValidation type="list" allowBlank="1" showInputMessage="1" showErrorMessage="1" sqref="C71:C72 C4:C6 C8:C10 C12:C13 C57:C64 C44:C55 C29 C31:C41 C66:C69 C15:C27" xr:uid="{B6ECF725-21CB-42F4-9B41-4264DB197D4E}">
      <formula1>"Yes"</formula1>
    </dataValidation>
    <dataValidation type="list" allowBlank="1" showInputMessage="1" showErrorMessage="1" sqref="D8:D10 D12:D13 D4:D6 D29 D31:D41 D15:D27 D44:D55 D71:D72 D57:D64 D66:D69" xr:uid="{B648EF6B-0739-430F-8DB9-85BA605966F5}">
      <formula1>"No"</formula1>
    </dataValidation>
    <dataValidation type="list" allowBlank="1" showInputMessage="1" showErrorMessage="1" sqref="F44:F55 F4:F6 F8:F10 F12:F13 F31:F41 F29 F57:F64 F15:F27" xr:uid="{0A5CCF1A-B88F-4669-88D8-DF86B68CF33C}">
      <formula1>"Pass,Review"</formula1>
    </dataValidation>
    <dataValidation type="list" allowBlank="1" showInputMessage="1" showErrorMessage="1" sqref="I66:I69 I71:I72 I8:I10 I12:I13 I4:I6 I31:I41 I44:I55 I57:I64 I29" xr:uid="{38903DFB-1E13-4ED3-9ED3-BE4D01EB0E4A}">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4249-9BE1-4826-AB35-01D9D750D570}">
  <sheetPr>
    <tabColor rgb="FF92D050"/>
  </sheetPr>
  <dimension ref="A1:XET15"/>
  <sheetViews>
    <sheetView showGridLines="0" zoomScale="70" zoomScaleNormal="70" workbookViewId="0">
      <selection activeCell="C4" sqref="C4"/>
    </sheetView>
  </sheetViews>
  <sheetFormatPr defaultRowHeight="14.45"/>
  <cols>
    <col min="1" max="1" width="3.5703125" style="11" customWidth="1"/>
    <col min="2" max="2" width="89.5703125" customWidth="1"/>
    <col min="3" max="4" width="17" customWidth="1"/>
    <col min="5" max="5" width="47.140625" customWidth="1"/>
    <col min="6" max="6" width="15.140625" customWidth="1"/>
    <col min="7" max="7" width="19.85546875" bestFit="1" customWidth="1"/>
    <col min="8" max="8" width="43.42578125" customWidth="1"/>
    <col min="9" max="9" width="15.140625" customWidth="1"/>
  </cols>
  <sheetData>
    <row r="1" spans="1:16374">
      <c r="A1" s="30"/>
      <c r="B1" s="30" t="s">
        <v>21</v>
      </c>
      <c r="C1" s="2" t="s">
        <v>130</v>
      </c>
      <c r="D1" s="2" t="s">
        <v>23</v>
      </c>
      <c r="E1" s="2" t="s">
        <v>24</v>
      </c>
      <c r="F1" s="2" t="s">
        <v>25</v>
      </c>
      <c r="G1" s="2" t="s">
        <v>26</v>
      </c>
      <c r="H1" s="2" t="s">
        <v>27</v>
      </c>
      <c r="I1" s="2" t="s">
        <v>28</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row>
    <row r="2" spans="1:16374" ht="66.599999999999994" customHeight="1">
      <c r="A2" s="51" t="s">
        <v>131</v>
      </c>
      <c r="B2" s="52"/>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row>
    <row r="3" spans="1:16374" ht="29.1">
      <c r="A3" s="6">
        <v>1</v>
      </c>
      <c r="B3" s="14" t="s">
        <v>132</v>
      </c>
      <c r="C3" s="25"/>
      <c r="D3" s="6"/>
      <c r="E3" s="3"/>
      <c r="F3" s="6" t="str">
        <f>IF(OR(C3&lt;&gt;"",D3&lt;&gt;""),"Review","")</f>
        <v/>
      </c>
      <c r="G3" s="6" t="s">
        <v>19</v>
      </c>
      <c r="H3" s="4"/>
      <c r="I3" s="6" t="str">
        <f t="shared" ref="I3:I13" si="0">IF(ISNUMBER(SEARCH("Pass", F3)), "Pass", "")</f>
        <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row>
    <row r="4" spans="1:16374" ht="29.1">
      <c r="A4" s="6">
        <v>2</v>
      </c>
      <c r="B4" s="14" t="s">
        <v>133</v>
      </c>
      <c r="C4" s="25"/>
      <c r="D4" s="6"/>
      <c r="E4" s="3"/>
      <c r="F4" s="6" t="str">
        <f t="shared" ref="F4:F6" si="1">IF(OR(C4&lt;&gt;"",D4&lt;&gt;""),"Review","")</f>
        <v/>
      </c>
      <c r="G4" s="6" t="s">
        <v>19</v>
      </c>
      <c r="H4" s="4"/>
      <c r="I4" s="6" t="str">
        <f t="shared" si="0"/>
        <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row>
    <row r="5" spans="1:16374" ht="29.1">
      <c r="A5" s="6">
        <v>3</v>
      </c>
      <c r="B5" s="14" t="s">
        <v>134</v>
      </c>
      <c r="C5" s="25"/>
      <c r="D5" s="6"/>
      <c r="E5" s="3"/>
      <c r="F5" s="6" t="str">
        <f t="shared" si="1"/>
        <v/>
      </c>
      <c r="G5" s="6" t="s">
        <v>19</v>
      </c>
      <c r="H5" s="4"/>
      <c r="I5" s="6" t="str">
        <f t="shared" si="0"/>
        <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row>
    <row r="6" spans="1:16374">
      <c r="A6" s="6">
        <v>4</v>
      </c>
      <c r="B6" s="14" t="s">
        <v>135</v>
      </c>
      <c r="C6" s="25"/>
      <c r="D6" s="6"/>
      <c r="E6" s="3"/>
      <c r="F6" s="6" t="str">
        <f t="shared" si="1"/>
        <v/>
      </c>
      <c r="G6" s="6" t="s">
        <v>136</v>
      </c>
      <c r="H6" s="4"/>
      <c r="I6" s="6" t="str">
        <f t="shared" si="0"/>
        <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row>
    <row r="7" spans="1:16374" ht="57.95">
      <c r="A7" s="6">
        <v>5</v>
      </c>
      <c r="B7" s="3" t="s">
        <v>137</v>
      </c>
      <c r="C7" s="6"/>
      <c r="D7" s="6"/>
      <c r="E7" s="3"/>
      <c r="F7" s="6" t="str">
        <f t="shared" ref="F7:F8" si="2">IF(AND(ISNUMBER(SEARCH("No", D7)), NOT(ISNUMBER(SEARCH("Yes", C7)))), "Review", IF(AND(ISBLANK(D7), ISBLANK(C7)), "", "Pass"))</f>
        <v/>
      </c>
      <c r="G7" s="6" t="s">
        <v>32</v>
      </c>
      <c r="H7" s="4" t="str">
        <f>IF(ISNUMBER(SEARCH("Review", F7)), "Although there is no contractual obligation to have certification it is the best way to provide assurance that H&amp;S is managed effectively.", "")</f>
        <v/>
      </c>
      <c r="I7" s="6" t="str">
        <f>IF(OR(F7="Pass", F7="Review"), "Pass", "")</f>
        <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row>
    <row r="8" spans="1:16374" ht="94.7" customHeight="1">
      <c r="A8" s="6">
        <v>6</v>
      </c>
      <c r="B8" s="3" t="s">
        <v>138</v>
      </c>
      <c r="C8" s="6"/>
      <c r="D8" s="6"/>
      <c r="E8" s="3"/>
      <c r="F8" s="6" t="str">
        <f t="shared" si="2"/>
        <v/>
      </c>
      <c r="G8" s="6" t="s">
        <v>32</v>
      </c>
      <c r="H8" s="4" t="str">
        <f>IF(ISNUMBER(SEARCH("Review", F8)), "There is currently no contractual obligation for third party providers to have certification. This may change for future Government contracts.  Seetec have regulatory and contractual obligations to report on the environmental impacts of its operations.", "")</f>
        <v/>
      </c>
      <c r="I8" s="6" t="str">
        <f>IF(OR(F8="Pass", F8="Review"), "Pass", "")</f>
        <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row>
    <row r="9" spans="1:16374" ht="43.5">
      <c r="A9" s="6">
        <v>7</v>
      </c>
      <c r="B9" s="3" t="s">
        <v>139</v>
      </c>
      <c r="C9" s="6"/>
      <c r="D9" s="6"/>
      <c r="E9" s="3"/>
      <c r="F9" s="6" t="str">
        <f>IF(C9="Yes","Pass",IF(D9="No","Review",IF(D9="No - Working Towards","Review",IF(D9="Not Applicable","Pass",""))))</f>
        <v/>
      </c>
      <c r="G9" s="6" t="s">
        <v>136</v>
      </c>
      <c r="H9" s="4"/>
      <c r="I9" s="6" t="str">
        <f t="shared" si="0"/>
        <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row>
    <row r="10" spans="1:16374" ht="43.5">
      <c r="A10" s="6">
        <v>8</v>
      </c>
      <c r="B10" s="3" t="s">
        <v>140</v>
      </c>
      <c r="C10" s="6"/>
      <c r="D10" s="6"/>
      <c r="E10" s="3"/>
      <c r="F10" s="6" t="str">
        <f t="shared" ref="F10" si="3">IF(AND(ISNUMBER(SEARCH("No", D10)), NOT(ISNUMBER(SEARCH("Yes", C10)))), "Review", IF(AND(ISBLANK(D10), ISBLANK(C10)), "", "Pass"))</f>
        <v/>
      </c>
      <c r="G10" s="6" t="s">
        <v>136</v>
      </c>
      <c r="H10" s="4"/>
      <c r="I10" s="6" t="str">
        <f t="shared" si="0"/>
        <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row>
    <row r="11" spans="1:16374" ht="127.7" customHeight="1">
      <c r="A11" s="6">
        <v>9</v>
      </c>
      <c r="B11" s="3" t="s">
        <v>141</v>
      </c>
      <c r="C11" s="3"/>
      <c r="D11" s="6"/>
      <c r="E11" s="6"/>
      <c r="F11" s="6" t="str">
        <f>IF(C11="Grade 1 - Outstanding","Pass",IF(C11="Grade 2 - Good","Pass",IF(C11="Grade 3 - Requires Improvement","Pass",IF(C11="Grade 4 - Unsatisfactory","Review",IF(D11="No","Review",IF(D11="Not Applicable","Pass",""))))))</f>
        <v/>
      </c>
      <c r="G11" s="6" t="s">
        <v>20</v>
      </c>
      <c r="H11" s="4"/>
      <c r="I11" s="6" t="str">
        <f t="shared" si="0"/>
        <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row>
    <row r="12" spans="1:16374" ht="28.7" customHeight="1">
      <c r="A12" s="6">
        <v>10</v>
      </c>
      <c r="B12" s="27" t="s">
        <v>142</v>
      </c>
      <c r="C12" s="3"/>
      <c r="D12" s="6"/>
      <c r="E12" s="6"/>
      <c r="F12" s="6" t="str">
        <f t="shared" ref="F12" si="4">IF(AND(ISNUMBER(SEARCH("No", D12)), NOT(ISNUMBER(SEARCH("Yes", C12)))), "Review", IF(AND(ISBLANK(D12), ISBLANK(C12)), "", "Pass"))</f>
        <v/>
      </c>
      <c r="G12" s="6" t="s">
        <v>63</v>
      </c>
      <c r="H12" s="4"/>
      <c r="I12" s="6" t="str">
        <f>IF(OR(F12="Pass", F12="Review"), "Pass", "")</f>
        <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row>
    <row r="13" spans="1:16374" ht="57.95">
      <c r="A13" s="6">
        <v>10</v>
      </c>
      <c r="B13" s="3" t="s">
        <v>143</v>
      </c>
      <c r="C13" s="6"/>
      <c r="D13" s="6"/>
      <c r="E13" s="3"/>
      <c r="F13" s="6" t="str">
        <f>IF(C13="Yes","Pass",IF(D13="No","Review",IF(D13="No - Working Towards","Review",IF(D13="Not Applicable","Pass",""))))</f>
        <v/>
      </c>
      <c r="G13" s="6" t="s">
        <v>20</v>
      </c>
      <c r="H13" s="4"/>
      <c r="I13" s="6" t="str">
        <f t="shared" si="0"/>
        <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row>
    <row r="15" spans="1:16374">
      <c r="B15" s="26"/>
    </row>
  </sheetData>
  <mergeCells count="1">
    <mergeCell ref="A2:B2"/>
  </mergeCells>
  <conditionalFormatting sqref="E11:E12">
    <cfRule type="cellIs" dxfId="6" priority="6" operator="equal">
      <formula>"Review"</formula>
    </cfRule>
    <cfRule type="cellIs" dxfId="5" priority="7" operator="equal">
      <formula>"Pass"</formula>
    </cfRule>
  </conditionalFormatting>
  <conditionalFormatting sqref="F3:F13">
    <cfRule type="cellIs" dxfId="4" priority="1" operator="equal">
      <formula>"Review"</formula>
    </cfRule>
    <cfRule type="cellIs" dxfId="3" priority="2" operator="equal">
      <formula>"Pass"</formula>
    </cfRule>
  </conditionalFormatting>
  <conditionalFormatting sqref="I3:I13">
    <cfRule type="cellIs" dxfId="2" priority="3" operator="equal">
      <formula>"N/A"</formula>
    </cfRule>
    <cfRule type="cellIs" dxfId="1" priority="4" operator="equal">
      <formula>"Fail"</formula>
    </cfRule>
    <cfRule type="cellIs" dxfId="0" priority="5" operator="equal">
      <formula>"Pass"</formula>
    </cfRule>
  </conditionalFormatting>
  <dataValidations count="15">
    <dataValidation type="list" allowBlank="1" showInputMessage="1" showErrorMessage="1" sqref="F3:F8 F10:F12" xr:uid="{43968B40-7EE6-479B-BB9C-56A813AFAC13}">
      <formula1>"Pass,Review"</formula1>
    </dataValidation>
    <dataValidation type="list" allowBlank="1" showInputMessage="1" showErrorMessage="1" sqref="I3:I6 I9:I11 I13" xr:uid="{3858148D-1B32-4DEE-9E8D-72906D6DA5DC}">
      <formula1>"Pass,Fail, N/A"</formula1>
    </dataValidation>
    <dataValidation type="list" allowBlank="1" showInputMessage="1" showErrorMessage="1" sqref="C13 C9:C10" xr:uid="{4982F9AC-F770-44BF-9A49-B27D1ABB0D4D}">
      <formula1>"Yes"</formula1>
    </dataValidation>
    <dataValidation type="list" allowBlank="1" showInputMessage="1" showErrorMessage="1" sqref="C11" xr:uid="{FAA8F86B-D707-4FC4-A449-DDB91C887403}">
      <formula1>"Grade 1 - Outstanding, Grade 2 - Good, Grade 3 - Requires Improvement, Grade 4 - Unsatisfactory"</formula1>
    </dataValidation>
    <dataValidation type="list" allowBlank="1" showInputMessage="1" showErrorMessage="1" sqref="D3:D6 D11" xr:uid="{6605AE38-25A8-4B49-A1BC-C66C40E9A894}">
      <formula1>"No, Not Applicable"</formula1>
    </dataValidation>
    <dataValidation type="list" allowBlank="1" showInputMessage="1" showErrorMessage="1" sqref="D13 D7:D10" xr:uid="{71B3A862-AE4C-4959-9822-8C99B83377F5}">
      <formula1>"No, No - Working Towards"</formula1>
    </dataValidation>
    <dataValidation type="list" allowBlank="1" showInputMessage="1" showErrorMessage="1" sqref="C6" xr:uid="{916F062E-0D83-4568-8143-FABA7F6868E7}">
      <formula1>"&lt;£1 million, £1-£2 million,£2-£5 million, £5+ million"</formula1>
    </dataValidation>
    <dataValidation type="list" allowBlank="1" showInputMessage="1" showErrorMessage="1" sqref="C7" xr:uid="{25496A0E-4AED-4BCB-BC04-384CDBBF17EE}">
      <formula1>"Yes - OHAS 18001, Yes - ISO 45001, Yes - Other"</formula1>
    </dataValidation>
    <dataValidation type="list" allowBlank="1" showInputMessage="1" showErrorMessage="1" sqref="C8" xr:uid="{D9BA83FE-5F87-4704-88B8-49ADD4CDA2D9}">
      <formula1>"Yes - ISO 14001, Yes - Planet Mark, Yes - Other"</formula1>
    </dataValidation>
    <dataValidation type="list" allowBlank="1" showInputMessage="1" showErrorMessage="1" sqref="I7:I8 I12" xr:uid="{F9DE9925-2D2D-49CF-A9DF-F99064575E38}">
      <formula1>"Pass, Fail, N/A"</formula1>
    </dataValidation>
    <dataValidation type="list" allowBlank="1" showInputMessage="1" showErrorMessage="1" sqref="C12" xr:uid="{ACA2A65F-30E6-445A-BA9F-4FFB5FC7814D}">
      <formula1>"Disability Confident Committed (Level 1), Disability Confident Employer (Level 2), Disability Confident Leader (Level 3)"</formula1>
    </dataValidation>
    <dataValidation type="list" allowBlank="1" showInputMessage="1" showErrorMessage="1" sqref="D12" xr:uid="{21408562-6DBC-41A9-927B-E113E8CCDFF5}">
      <formula1>"No, Working Towards"</formula1>
    </dataValidation>
    <dataValidation type="list" allowBlank="1" showInputMessage="1" showErrorMessage="1" sqref="C5" xr:uid="{A988B232-DC5A-43A8-BE06-7D40E44DF35A}">
      <formula1>"&lt;£250k, £250k-£1 million,£1-£5 million, &gt;£5 million"</formula1>
    </dataValidation>
    <dataValidation type="list" allowBlank="1" showInputMessage="1" showErrorMessage="1" sqref="C4" xr:uid="{3C7DECA2-A6EB-4106-B683-6249A80BAEBE}">
      <formula1>"&lt;£1 million,£1 - £5 million, &gt;£5 million"</formula1>
    </dataValidation>
    <dataValidation type="list" allowBlank="1" showInputMessage="1" showErrorMessage="1" sqref="C3" xr:uid="{95C0621D-F8B0-4090-AA6B-83E98844FBEB}">
      <formula1>"&lt;£5 million, &gt;£5 million"</formula1>
    </dataValidation>
  </dataValidations>
  <pageMargins left="0.7" right="0.7" top="0.75" bottom="0.75" header="0.3" footer="0.3"/>
  <ignoredErrors>
    <ignoredError sqref="F9 F11 I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14FB-218A-4E34-8BB1-23F9090DFFA6}">
  <dimension ref="A1:B14"/>
  <sheetViews>
    <sheetView showGridLines="0" zoomScale="80" zoomScaleNormal="80" workbookViewId="0">
      <selection activeCell="D12" sqref="D12"/>
    </sheetView>
  </sheetViews>
  <sheetFormatPr defaultRowHeight="14.45"/>
  <cols>
    <col min="1" max="1" width="74.42578125" customWidth="1"/>
    <col min="2" max="2" width="55.140625" customWidth="1"/>
  </cols>
  <sheetData>
    <row r="1" spans="1:2" ht="15.6">
      <c r="A1" s="53" t="s">
        <v>144</v>
      </c>
      <c r="B1" s="53"/>
    </row>
    <row r="2" spans="1:2" ht="15.6">
      <c r="A2" s="16" t="s">
        <v>145</v>
      </c>
      <c r="B2" s="17" t="s">
        <v>146</v>
      </c>
    </row>
    <row r="3" spans="1:2" ht="15.6">
      <c r="A3" s="16" t="s">
        <v>147</v>
      </c>
      <c r="B3" s="17" t="s">
        <v>148</v>
      </c>
    </row>
    <row r="4" spans="1:2" ht="15.6">
      <c r="A4" s="16" t="s">
        <v>149</v>
      </c>
      <c r="B4" s="17" t="s">
        <v>150</v>
      </c>
    </row>
    <row r="5" spans="1:2" ht="15.6">
      <c r="A5" s="16" t="s">
        <v>151</v>
      </c>
      <c r="B5" s="18">
        <v>45701</v>
      </c>
    </row>
    <row r="6" spans="1:2" ht="15.6">
      <c r="A6" s="16" t="s">
        <v>152</v>
      </c>
      <c r="B6" s="18">
        <v>46066</v>
      </c>
    </row>
    <row r="7" spans="1:2">
      <c r="A7" s="19"/>
    </row>
    <row r="8" spans="1:2">
      <c r="A8" s="54" t="s">
        <v>153</v>
      </c>
      <c r="B8" s="54"/>
    </row>
    <row r="9" spans="1:2" ht="29.1">
      <c r="A9" s="20" t="s">
        <v>154</v>
      </c>
      <c r="B9" s="21">
        <v>45120</v>
      </c>
    </row>
    <row r="10" spans="1:2">
      <c r="A10" s="20" t="s">
        <v>155</v>
      </c>
      <c r="B10" s="21">
        <v>45246</v>
      </c>
    </row>
    <row r="11" spans="1:2">
      <c r="A11" s="20" t="s">
        <v>156</v>
      </c>
      <c r="B11" s="21">
        <v>45253</v>
      </c>
    </row>
    <row r="12" spans="1:2" ht="101.45">
      <c r="A12" s="20" t="s">
        <v>157</v>
      </c>
      <c r="B12" s="21">
        <v>45390</v>
      </c>
    </row>
    <row r="13" spans="1:2" ht="87">
      <c r="A13" s="20" t="s">
        <v>158</v>
      </c>
      <c r="B13" s="21">
        <v>45517</v>
      </c>
    </row>
    <row r="14" spans="1:2">
      <c r="A14" s="33" t="s">
        <v>159</v>
      </c>
      <c r="B14" s="34">
        <v>45701</v>
      </c>
    </row>
  </sheetData>
  <mergeCells count="2">
    <mergeCell ref="A1:B1"/>
    <mergeCell ref="A8:B8"/>
  </mergeCells>
  <phoneticPr fontId="15" type="noConversion"/>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4CACABD77E6541B316D4C453E8EBD2" ma:contentTypeVersion="38" ma:contentTypeDescription="Create a new document." ma:contentTypeScope="" ma:versionID="86fc21cd20632e5f8664d39629deac20">
  <xsd:schema xmlns:xsd="http://www.w3.org/2001/XMLSchema" xmlns:xs="http://www.w3.org/2001/XMLSchema" xmlns:p="http://schemas.microsoft.com/office/2006/metadata/properties" xmlns:ns2="7f4f84ad-965a-4894-9453-3638129b4d01" xmlns:ns3="90957e88-135a-4359-b51c-3a585f6e5720" targetNamespace="http://schemas.microsoft.com/office/2006/metadata/properties" ma:root="true" ma:fieldsID="281e8698a91031bb6a1b94d9cb6ecbec" ns2:_="" ns3:_="">
    <xsd:import namespace="7f4f84ad-965a-4894-9453-3638129b4d01"/>
    <xsd:import namespace="90957e88-135a-4359-b51c-3a585f6e5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BusinessArea" minOccurs="0"/>
                <xsd:element ref="ns2:DocumentOwner" minOccurs="0"/>
                <xsd:element ref="ns2:Function" minOccurs="0"/>
                <xsd:element ref="ns2:Area" minOccurs="0"/>
                <xsd:element ref="ns2:Country" minOccurs="0"/>
                <xsd:element ref="ns2:ReviewDate" minOccurs="0"/>
                <xsd:element ref="ns2:Classification" minOccurs="0"/>
                <xsd:element ref="ns2:V" minOccurs="0"/>
                <xsd:element ref="ns2:DocType" minOccurs="0"/>
                <xsd:element ref="ns2:DocAuthor" minOccurs="0"/>
                <xsd:element ref="ns2:SFLRelated" minOccurs="0"/>
                <xsd:element ref="ns2:DocRef_ISORegs_Notes" minOccurs="0"/>
                <xsd:element ref="ns2: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84ad-965a-4894-9453-3638129b4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7624f20-a294-4e3a-8b0d-5470c7471d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BusinessArea" ma:index="23" nillable="true" ma:displayName="Business Function" ma:format="Dropdown" ma:internalName="BusinessArea">
      <xsd:complexType>
        <xsd:complexContent>
          <xsd:extension base="dms:MultiChoice">
            <xsd:sequence>
              <xsd:element name="Value" maxOccurs="unbounded" minOccurs="0" nillable="true">
                <xsd:simpleType>
                  <xsd:restriction base="dms:Choice">
                    <xsd:enumeration value="Interventions Alliance"/>
                    <xsd:enumeration value="Training"/>
                    <xsd:enumeration value="Group Functions"/>
                    <xsd:enumeration value="Ireland"/>
                    <xsd:enumeration value="Employment"/>
                    <xsd:enumeration value="Group"/>
                    <xsd:enumeration value="ARCHIVED DATA"/>
                    <xsd:enumeration value="ISO27001"/>
                    <xsd:enumeration value="Group excl Ireland &amp; Group Functions"/>
                    <xsd:enumeration value="Group excl Ireland &amp; IA"/>
                    <xsd:enumeration value="NexSphere/Tribal"/>
                    <xsd:enumeration value="Ireland &amp; Group Functions"/>
                    <xsd:enumeration value="Communities and Education"/>
                    <xsd:enumeration value="Business and Training"/>
                    <xsd:enumeration value="Pluss"/>
                    <xsd:enumeration value="Business Functions"/>
                  </xsd:restriction>
                </xsd:simpleType>
              </xsd:element>
            </xsd:sequence>
          </xsd:extension>
        </xsd:complexContent>
      </xsd:complexType>
    </xsd:element>
    <xsd:element name="DocumentOwner" ma:index="24" nillable="true" ma:displayName="Document Owner"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tion" ma:index="25" nillable="true" ma:displayName="Function" ma:format="Dropdown" ma:internalName="Function">
      <xsd:complexType>
        <xsd:complexContent>
          <xsd:extension base="dms:MultiChoice">
            <xsd:sequence>
              <xsd:element name="Value" maxOccurs="unbounded" minOccurs="0" nillable="true">
                <xsd:simpleType>
                  <xsd:restriction base="dms:Choice">
                    <xsd:enumeration value="Human Resources"/>
                    <xsd:enumeration value="Finance"/>
                    <xsd:enumeration value="Strategy and Growth"/>
                    <xsd:enumeration value="Commercial"/>
                    <xsd:enumeration value="DTS"/>
                    <xsd:enumeration value="Executive Governance and Business Support"/>
                    <xsd:enumeration value="Public Protection"/>
                    <xsd:enumeration value="Operations"/>
                    <xsd:enumeration value="PSRD"/>
                    <xsd:enumeration value="Curriculum"/>
                    <xsd:enumeration value="Quality"/>
                    <xsd:enumeration value="Safeguarding"/>
                    <xsd:enumeration value="Service Support"/>
                    <xsd:enumeration value="Professional Standards &amp; Dev"/>
                    <xsd:enumeration value="IAA"/>
                    <xsd:enumeration value="Manufacturing"/>
                    <xsd:enumeration value="EOT"/>
                    <xsd:enumeration value="Info Sec"/>
                    <xsd:enumeration value="CIAG"/>
                    <xsd:enumeration value="Marcomms"/>
                    <xsd:enumeration value="PREVENT"/>
                    <xsd:enumeration value="Payroll"/>
                    <xsd:enumeration value="Business Support"/>
                    <xsd:enumeration value="Rehabilitation &amp; Resettlement"/>
                    <xsd:enumeration value="Marcomms - Serv Directory"/>
                    <xsd:enumeration value="Strategy"/>
                  </xsd:restriction>
                </xsd:simpleType>
              </xsd:element>
            </xsd:sequence>
          </xsd:extension>
        </xsd:complexContent>
      </xsd:complexType>
    </xsd:element>
    <xsd:element name="Area" ma:index="26" nillable="true" ma:displayName="Team" ma:format="Dropdown" ma:internalName="Area">
      <xsd:complexType>
        <xsd:complexContent>
          <xsd:extension base="dms:MultiChoice">
            <xsd:sequence>
              <xsd:element name="Value" maxOccurs="unbounded" minOccurs="0" nillable="true">
                <xsd:simpleType>
                  <xsd:restriction base="dms:Choice">
                    <xsd:enumeration value="People Development"/>
                    <xsd:enumeration value="Marcomms"/>
                    <xsd:enumeration value="Estates &amp; Facilities"/>
                    <xsd:enumeration value="Health, Safety and Environment"/>
                    <xsd:enumeration value="Employee Relations"/>
                    <xsd:enumeration value="Finance Operations"/>
                    <xsd:enumeration value="Payroll and Pensions"/>
                    <xsd:enumeration value="Internal Audit and Assurance"/>
                    <xsd:enumeration value="Contract Management"/>
                    <xsd:enumeration value="Internal Comms and Engagement"/>
                    <xsd:enumeration value="Recruitment and Shared Services"/>
                    <xsd:enumeration value="Info Sec"/>
                    <xsd:enumeration value="Procurement"/>
                    <xsd:enumeration value="Data Protection"/>
                    <xsd:enumeration value="BCSSU"/>
                    <xsd:enumeration value="Risk"/>
                    <xsd:enumeration value="IAA - Bus Continuity"/>
                    <xsd:enumeration value="Doc Control"/>
                    <xsd:enumeration value="SHE - Manufacturing"/>
                    <xsd:enumeration value="IAA - Bus Continuity"/>
                    <xsd:enumeration value="Continuous Improvement"/>
                    <xsd:enumeration value="Volunteer Unit"/>
                    <xsd:enumeration value="HR"/>
                    <xsd:enumeration value="Internal Comms"/>
                    <xsd:enumeration value="E&amp;H UK"/>
                    <xsd:enumeration value="Safeguarding"/>
                    <xsd:enumeration value="Doc Control - General"/>
                    <xsd:enumeration value="- - - - -"/>
                    <xsd:enumeration value="Interventions Alliance"/>
                    <xsd:enumeration value="CMS"/>
                    <xsd:enumeration value="Certifications"/>
                    <xsd:enumeration value="PCPA - Client Consent"/>
                    <xsd:enumeration value="Spark"/>
                    <xsd:enumeration value="Infrastructure"/>
                    <xsd:enumeration value="CRS Accomodation"/>
                    <xsd:enumeration value="HR Data"/>
                    <xsd:enumeration value="CRS Personal Well Being"/>
                    <xsd:enumeration value="Applications"/>
                    <xsd:enumeration value="Company Secretary"/>
                    <xsd:enumeration value="CIAG"/>
                    <xsd:enumeration value="People Dev - Health&amp;Wellbeing"/>
                    <xsd:enumeration value="Learning &amp; Development"/>
                    <xsd:enumeration value="Project Ruby"/>
                    <xsd:enumeration value="Job Descriptions"/>
                  </xsd:restriction>
                </xsd:simpleType>
              </xsd:element>
            </xsd:sequence>
          </xsd:extension>
        </xsd:complexContent>
      </xsd:complexType>
    </xsd:element>
    <xsd:element name="Country" ma:index="27" nillable="true" ma:displayName="Country" ma:format="Dropdown" ma:internalName="Country">
      <xsd:simpleType>
        <xsd:restriction base="dms:Choice">
          <xsd:enumeration value="England"/>
          <xsd:enumeration value="Ireland"/>
          <xsd:enumeration value="Scotland"/>
          <xsd:enumeration value="Group"/>
          <xsd:enumeration value="Group excl IA"/>
          <xsd:enumeration value="Group excl Ireland"/>
          <xsd:enumeration value="IA only"/>
          <xsd:enumeration value="Group excl Pluss"/>
          <xsd:enumeration value="Group excl Ireland+Pluss"/>
          <xsd:enumeration value="Group incl Volunteers"/>
          <xsd:enumeration value="Group excl Ireland + Grp Function"/>
          <xsd:enumeration value="IA excl NCS"/>
          <xsd:enumeration value="Employability and Pluss CIC"/>
          <xsd:enumeration value="NexSphere"/>
          <xsd:enumeration value="Ireland + Group Functions"/>
          <xsd:enumeration value="Pluss"/>
          <xsd:enumeration value="Employment"/>
          <xsd:enumeration value="Group excl Comm &amp; Education"/>
          <xsd:enumeration value="Communities &amp; Education"/>
          <xsd:enumeration value="Group excl Pluss_NexSphere"/>
          <xsd:enumeration value="Training"/>
          <xsd:enumeration value="NexSphere-Tribal"/>
          <xsd:enumeration value="Tribal"/>
          <xsd:enumeration value="Health &amp; Wellbeing"/>
        </xsd:restriction>
      </xsd:simpleType>
    </xsd:element>
    <xsd:element name="ReviewDate" ma:index="28" nillable="true" ma:displayName="Review Date" ma:format="DateOnly" ma:internalName="ReviewDate">
      <xsd:simpleType>
        <xsd:restriction base="dms:DateTime"/>
      </xsd:simpleType>
    </xsd:element>
    <xsd:element name="Classification" ma:index="29" nillable="true" ma:displayName="Classification" ma:format="Dropdown" ma:internalName="Classification">
      <xsd:simpleType>
        <xsd:restriction base="dms:Choice">
          <xsd:enumeration value="Private"/>
          <xsd:enumeration value="Public"/>
          <xsd:enumeration value="Restricted"/>
          <xsd:enumeration value="Confidential"/>
          <xsd:enumeration value="Public / WEB SITE"/>
          <xsd:enumeration value="Private when complete"/>
          <xsd:enumeration value="Unknown"/>
          <xsd:enumeration value="Confidential when complete"/>
          <xsd:enumeration value="Restricted when complete"/>
          <xsd:enumeration value="not applicable"/>
        </xsd:restriction>
      </xsd:simpleType>
    </xsd:element>
    <xsd:element name="V" ma:index="30" nillable="true" ma:displayName="Vers" ma:format="Dropdown" ma:internalName="V">
      <xsd:simpleType>
        <xsd:restriction base="dms:Text">
          <xsd:maxLength value="255"/>
        </xsd:restriction>
      </xsd:simpleType>
    </xsd:element>
    <xsd:element name="DocType" ma:index="31" nillable="true" ma:displayName="Doc Type" ma:format="Dropdown" ma:internalName="DocType">
      <xsd:simpleType>
        <xsd:restriction base="dms:Choice">
          <xsd:enumeration value="Policy"/>
          <xsd:enumeration value="Procedure"/>
          <xsd:enumeration value="Guide"/>
          <xsd:enumeration value="Framework / Manual"/>
          <xsd:enumeration value="Form / Template / Assessment"/>
          <xsd:enumeration value="Certifications"/>
          <xsd:enumeration value="Statement / Strategy"/>
          <xsd:enumeration value="Manual"/>
          <xsd:enumeration value="Agreement"/>
          <xsd:enumeration value="Certificates"/>
          <xsd:enumeration value="LINK"/>
          <xsd:enumeration value="Poster"/>
          <xsd:enumeration value="Internal Doc"/>
          <xsd:enumeration value="Questionnaire"/>
          <xsd:enumeration value="Report"/>
          <xsd:enumeration value="FOLDER"/>
          <xsd:enumeration value="Process Map"/>
          <xsd:enumeration value="video"/>
          <xsd:enumeration value="Teams background"/>
          <xsd:enumeration value="News Story link"/>
          <xsd:enumeration value="Org Chart"/>
          <xsd:enumeration value="Pack"/>
          <xsd:enumeration value="Process"/>
          <xsd:enumeration value="Register"/>
          <xsd:enumeration value="Picture"/>
          <xsd:enumeration value="Recording"/>
          <xsd:enumeration value="Logos"/>
          <xsd:enumeration value="Letterhead"/>
          <xsd:enumeration value="Assessment"/>
          <xsd:enumeration value="Brochure"/>
          <xsd:enumeration value="Roadmap"/>
          <xsd:enumeration value="Client Consent"/>
          <xsd:enumeration value="Meeting - Minutes"/>
          <xsd:enumeration value="Letter"/>
          <xsd:enumeration value="template"/>
          <xsd:enumeration value="desk aide"/>
          <xsd:enumeration value="business card"/>
          <xsd:enumeration value="presentation"/>
          <xsd:enumeration value="news"/>
          <xsd:enumeration value="flowchart"/>
          <xsd:enumeration value="Handbook"/>
          <xsd:enumeration value="decision tree"/>
          <xsd:enumeration value="checklist"/>
          <xsd:enumeration value="schedule"/>
          <xsd:enumeration value="ToR"/>
          <xsd:enumeration value="Rate Card"/>
          <xsd:enumeration value="Ballot Winners"/>
          <xsd:enumeration value="Job Descriptions"/>
          <xsd:enumeration value="Notice"/>
        </xsd:restriction>
      </xsd:simpleType>
    </xsd:element>
    <xsd:element name="DocAuthor" ma:index="32" nillable="true" ma:displayName="Doc Author" ma:format="Dropdown" ma:list="UserInfo" ma:SharePointGroup="0" ma:internalName="Doc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LRelated" ma:index="33" nillable="true" ma:displayName="SFL Related" ma:format="Dropdown" ma:internalName="SFLRelated">
      <xsd:simpleType>
        <xsd:restriction base="dms:Text">
          <xsd:maxLength value="255"/>
        </xsd:restriction>
      </xsd:simpleType>
    </xsd:element>
    <xsd:element name="DocRef_ISORegs_Notes" ma:index="34" nillable="true" ma:displayName="Doc Ref_ISO Regs_Notes" ma:format="Dropdown" ma:internalName="DocRef_ISORegs_Notes">
      <xsd:simpleType>
        <xsd:restriction base="dms:Note">
          <xsd:maxLength value="255"/>
        </xsd:restriction>
      </xsd:simpleType>
    </xsd:element>
    <xsd:element name="Status" ma:index="35" nillable="true" ma:displayName="Status" ma:format="Dropdown" ma:internalName="Status">
      <xsd:simpleType>
        <xsd:union memberTypes="dms:Text">
          <xsd:simpleType>
            <xsd:restriction base="dms:Choice">
              <xsd:enumeration value="Published"/>
              <xsd:enumeration value="Checked out"/>
              <xsd:enumeration value="Under Review"/>
              <xsd:enumeration value="Needs Reviewing"/>
              <xsd:enumeration value="FOLDER"/>
              <xsd:enumeration value="Archived"/>
              <xsd:enumeration value="CONTACT TEAM"/>
              <xsd:enumeration value="Working doc"/>
              <xsd:enumeration value="BEING DISCONTINUED"/>
            </xsd:restriction>
          </xsd:simpleType>
        </xsd:union>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57e88-135a-4359-b51c-3a585f6e57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2a8b3e-e79f-4e1f-a0ca-e6efdad5cf3d}" ma:internalName="TaxCatchAll" ma:showField="CatchAllData" ma:web="90957e88-135a-4359-b51c-3a585f6e5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0957e88-135a-4359-b51c-3a585f6e5720">
      <UserInfo>
        <DisplayName>Andrew Phipps</DisplayName>
        <AccountId>9</AccountId>
        <AccountType/>
      </UserInfo>
    </SharedWithUsers>
    <TaxCatchAll xmlns="90957e88-135a-4359-b51c-3a585f6e5720" xsi:nil="true"/>
    <lcf76f155ced4ddcb4097134ff3c332f xmlns="7f4f84ad-965a-4894-9453-3638129b4d01">
      <Terms xmlns="http://schemas.microsoft.com/office/infopath/2007/PartnerControls"/>
    </lcf76f155ced4ddcb4097134ff3c332f>
    <DocType xmlns="7f4f84ad-965a-4894-9453-3638129b4d01">Form / Template / Assessment</DocType>
    <Country xmlns="7f4f84ad-965a-4894-9453-3638129b4d01">Group</Country>
    <V xmlns="7f4f84ad-965a-4894-9453-3638129b4d01">02 2025</V>
    <SFLRelated xmlns="7f4f84ad-965a-4894-9453-3638129b4d01">no</SFLRelated>
    <ReviewDate xmlns="7f4f84ad-965a-4894-9453-3638129b4d01">2026-02-28T08:00:00+00:00</ReviewDate>
    <DocumentOwner xmlns="7f4f84ad-965a-4894-9453-3638129b4d01">
      <UserInfo>
        <DisplayName>Sam Black</DisplayName>
        <AccountId>240</AccountId>
        <AccountType/>
      </UserInfo>
    </DocumentOwner>
    <Function xmlns="7f4f84ad-965a-4894-9453-3638129b4d01">
      <Value>Commercial</Value>
    </Function>
    <Status xmlns="7f4f84ad-965a-4894-9453-3638129b4d01">Published</Status>
    <BusinessArea xmlns="7f4f84ad-965a-4894-9453-3638129b4d01">
      <Value>Group Functions</Value>
    </BusinessArea>
    <DocAuthor xmlns="7f4f84ad-965a-4894-9453-3638129b4d01">
      <UserInfo>
        <DisplayName/>
        <AccountId xsi:nil="true"/>
        <AccountType/>
      </UserInfo>
    </DocAuthor>
    <Classification xmlns="7f4f84ad-965a-4894-9453-3638129b4d01">Private</Classification>
    <DocRef_ISORegs_Notes xmlns="7f4f84ad-965a-4894-9453-3638129b4d01">SC-FO-013</DocRef_ISORegs_Notes>
    <Area xmlns="7f4f84ad-965a-4894-9453-3638129b4d01">
      <Value>Contract Management</Value>
    </Area>
  </documentManagement>
</p:properties>
</file>

<file path=customXml/itemProps1.xml><?xml version="1.0" encoding="utf-8"?>
<ds:datastoreItem xmlns:ds="http://schemas.openxmlformats.org/officeDocument/2006/customXml" ds:itemID="{DD7F3F2F-05A7-42C6-972A-3C529B70EB44}"/>
</file>

<file path=customXml/itemProps2.xml><?xml version="1.0" encoding="utf-8"?>
<ds:datastoreItem xmlns:ds="http://schemas.openxmlformats.org/officeDocument/2006/customXml" ds:itemID="{83756DD8-C7CE-45F9-8B4C-6727E10BA932}"/>
</file>

<file path=customXml/itemProps3.xml><?xml version="1.0" encoding="utf-8"?>
<ds:datastoreItem xmlns:ds="http://schemas.openxmlformats.org/officeDocument/2006/customXml" ds:itemID="{31548B3A-FDE1-4ADE-934F-B7371A8830F0}"/>
</file>

<file path=docProps/app.xml><?xml version="1.0" encoding="utf-8"?>
<Properties xmlns="http://schemas.openxmlformats.org/officeDocument/2006/extended-properties" xmlns:vt="http://schemas.openxmlformats.org/officeDocument/2006/docPropsVTypes">
  <Application>Microsoft Excel Online</Application>
  <Manager/>
  <Company>Seetec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Phipps</dc:creator>
  <cp:keywords/>
  <dc:description/>
  <cp:lastModifiedBy/>
  <cp:revision/>
  <dcterms:created xsi:type="dcterms:W3CDTF">2023-01-23T12:43:26Z</dcterms:created>
  <dcterms:modified xsi:type="dcterms:W3CDTF">2025-07-09T09:51:37Z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0x0101009B4CACABD77E6541B316D4C453E8EBD2</vt:lpwstr>
  </property>
  <property fmtid="{D5CDD505-2E9C-101B-9397-08002B2CF9AE}" pid="3" name="MediaServiceImageTags">
    <vt:lpwstr/>
  </property>
</Properties>
</file>