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mc:AlternateContent xmlns:mc="http://schemas.openxmlformats.org/markup-compatibility/2006">
    <mc:Choice Requires="x15">
      <x15ac:absPath xmlns:x15ac="http://schemas.microsoft.com/office/spreadsheetml/2010/11/ac" url="C:\Users\kumar.kairamkonda\Documents\CWAS2\Bid Pack\Commercial\test\"/>
    </mc:Choice>
  </mc:AlternateContent>
  <xr:revisionPtr revIDLastSave="0" documentId="13_ncr:1_{5717739E-53B6-4F2D-BC6E-73F84A38B63A}" xr6:coauthVersionLast="36" xr6:coauthVersionMax="46" xr10:uidLastSave="{00000000-0000-0000-0000-000000000000}"/>
  <bookViews>
    <workbookView xWindow="0" yWindow="0" windowWidth="23040" windowHeight="9060" xr2:uid="{00000000-000D-0000-FFFF-FFFF00000000}"/>
  </bookViews>
  <sheets>
    <sheet name="Instructions for Completion" sheetId="20" r:id="rId1"/>
    <sheet name="1. Title Page" sheetId="14" r:id="rId2"/>
    <sheet name="2. ID &amp; Sub-Lot selection" sheetId="13" r:id="rId3"/>
    <sheet name="3. Additions" sheetId="4" r:id="rId4"/>
    <sheet name="4 - 6. Not Used" sheetId="5" r:id="rId5"/>
    <sheet name="7. Rate Card - Staff &amp; Mgmt" sheetId="3" r:id="rId6"/>
    <sheet name="8. Not Used" sheetId="10" r:id="rId7"/>
    <sheet name="9. Not Used" sheetId="11" r:id="rId8"/>
    <sheet name="10. Evaluation Data" sheetId="17" r:id="rId9"/>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8" i="3" l="1"/>
  <c r="J31" i="3" l="1"/>
  <c r="D13" i="3"/>
  <c r="P5" i="3" l="1"/>
  <c r="Q5" i="3"/>
  <c r="R5" i="3"/>
  <c r="S5" i="3"/>
  <c r="T5" i="3"/>
  <c r="U5" i="3"/>
  <c r="V5" i="3"/>
  <c r="I8" i="17" l="1"/>
  <c r="H8" i="17"/>
  <c r="I7" i="17"/>
  <c r="H7" i="17"/>
  <c r="E5" i="3"/>
  <c r="F5" i="3"/>
  <c r="G5" i="3"/>
  <c r="G11" i="3" s="1"/>
  <c r="H5" i="3"/>
  <c r="I5" i="3"/>
  <c r="J5" i="3"/>
  <c r="D5" i="3"/>
  <c r="E8" i="4"/>
  <c r="E11" i="4" s="1"/>
  <c r="F8" i="4"/>
  <c r="G8" i="4"/>
  <c r="H8" i="4"/>
  <c r="I8" i="4"/>
  <c r="I13" i="4" s="1"/>
  <c r="H13" i="17" s="1"/>
  <c r="J8" i="4"/>
  <c r="D8" i="4"/>
  <c r="H16" i="3" l="1"/>
  <c r="H17" i="3"/>
  <c r="H18" i="3"/>
  <c r="H19" i="3"/>
  <c r="E15" i="3"/>
  <c r="E16" i="3"/>
  <c r="E17" i="3"/>
  <c r="E18" i="3"/>
  <c r="D18" i="3"/>
  <c r="D11" i="4"/>
  <c r="D17" i="4"/>
  <c r="C18" i="17" s="1"/>
  <c r="D13" i="4"/>
  <c r="D20" i="4"/>
  <c r="D19" i="4"/>
  <c r="C21" i="17" s="1"/>
  <c r="D15" i="4"/>
  <c r="C16" i="17" s="1"/>
  <c r="J20" i="4"/>
  <c r="J13" i="4"/>
  <c r="I13" i="17" s="1"/>
  <c r="J19" i="4"/>
  <c r="I21" i="17" s="1"/>
  <c r="J17" i="4"/>
  <c r="I18" i="17" s="1"/>
  <c r="J15" i="4"/>
  <c r="I16" i="17" s="1"/>
  <c r="C11" i="17"/>
  <c r="D22" i="4"/>
  <c r="L8" i="3"/>
  <c r="I17" i="4"/>
  <c r="H18" i="17" s="1"/>
  <c r="I15" i="4"/>
  <c r="H16" i="17" s="1"/>
  <c r="I16" i="4"/>
  <c r="H17" i="17" s="1"/>
  <c r="J16" i="4"/>
  <c r="I17" i="17" s="1"/>
  <c r="G17" i="4"/>
  <c r="F18" i="17" s="1"/>
  <c r="G15" i="4"/>
  <c r="F16" i="17" s="1"/>
  <c r="G16" i="4"/>
  <c r="F17" i="17" s="1"/>
  <c r="E17" i="4"/>
  <c r="D18" i="17" s="1"/>
  <c r="E16" i="4"/>
  <c r="D17" i="17" s="1"/>
  <c r="E15" i="4"/>
  <c r="D16" i="17" s="1"/>
  <c r="F16" i="4"/>
  <c r="E17" i="17" s="1"/>
  <c r="F15" i="4"/>
  <c r="E16" i="17" s="1"/>
  <c r="F17" i="4"/>
  <c r="E18" i="17" s="1"/>
  <c r="H17" i="4"/>
  <c r="G18" i="17" s="1"/>
  <c r="H15" i="4"/>
  <c r="G16" i="17" s="1"/>
  <c r="H16" i="4"/>
  <c r="G17" i="17" s="1"/>
  <c r="D16" i="4"/>
  <c r="C17" i="17" s="1"/>
  <c r="J11" i="4"/>
  <c r="I11" i="17" s="1"/>
  <c r="J12" i="4"/>
  <c r="I12" i="17" s="1"/>
  <c r="H19" i="4"/>
  <c r="G21" i="17" s="1"/>
  <c r="H13" i="4"/>
  <c r="G13" i="17" s="1"/>
  <c r="H11" i="4"/>
  <c r="G11" i="17" s="1"/>
  <c r="H12" i="4"/>
  <c r="G12" i="17" s="1"/>
  <c r="I11" i="4"/>
  <c r="H11" i="17" s="1"/>
  <c r="I19" i="4"/>
  <c r="H21" i="17" s="1"/>
  <c r="I12" i="4"/>
  <c r="H12" i="17" s="1"/>
  <c r="G19" i="4"/>
  <c r="F21" i="17" s="1"/>
  <c r="G13" i="4"/>
  <c r="F13" i="17" s="1"/>
  <c r="G12" i="4"/>
  <c r="F12" i="17" s="1"/>
  <c r="G11" i="4"/>
  <c r="F11" i="17" s="1"/>
  <c r="F12" i="4"/>
  <c r="E12" i="17" s="1"/>
  <c r="F13" i="4"/>
  <c r="E13" i="17" s="1"/>
  <c r="F19" i="4"/>
  <c r="E21" i="17" s="1"/>
  <c r="F11" i="4"/>
  <c r="E11" i="17" s="1"/>
  <c r="E12" i="4"/>
  <c r="D12" i="17" s="1"/>
  <c r="E19" i="4"/>
  <c r="D21" i="17" s="1"/>
  <c r="E13" i="4"/>
  <c r="D13" i="17" s="1"/>
  <c r="D11" i="17"/>
  <c r="D12" i="4"/>
  <c r="C12" i="17" s="1"/>
  <c r="C13" i="17"/>
  <c r="V31" i="3"/>
  <c r="I31" i="3"/>
  <c r="U31" i="3" s="1"/>
  <c r="J30" i="3"/>
  <c r="V30" i="3" s="1"/>
  <c r="I30" i="3"/>
  <c r="U30" i="3" s="1"/>
  <c r="J29" i="3"/>
  <c r="V29" i="3" s="1"/>
  <c r="I29" i="3"/>
  <c r="U29" i="3" s="1"/>
  <c r="J28" i="3"/>
  <c r="V28" i="3" s="1"/>
  <c r="I28" i="3"/>
  <c r="U28" i="3" s="1"/>
  <c r="J27" i="3"/>
  <c r="V27" i="3" s="1"/>
  <c r="I27" i="3"/>
  <c r="U27" i="3" s="1"/>
  <c r="J26" i="3"/>
  <c r="V26" i="3" s="1"/>
  <c r="I26" i="3"/>
  <c r="U26" i="3" s="1"/>
  <c r="J25" i="3"/>
  <c r="V25" i="3" s="1"/>
  <c r="I25" i="3"/>
  <c r="U25" i="3" s="1"/>
  <c r="J24" i="3"/>
  <c r="V24" i="3" s="1"/>
  <c r="I24" i="3"/>
  <c r="U24" i="3" s="1"/>
  <c r="J23" i="3"/>
  <c r="V23" i="3" s="1"/>
  <c r="I23" i="3"/>
  <c r="U23" i="3" s="1"/>
  <c r="J22" i="3"/>
  <c r="V22" i="3" s="1"/>
  <c r="I22" i="3"/>
  <c r="U22" i="3" s="1"/>
  <c r="J21" i="3"/>
  <c r="V21" i="3" s="1"/>
  <c r="I21" i="3"/>
  <c r="U21" i="3" s="1"/>
  <c r="J20" i="3"/>
  <c r="V20" i="3" s="1"/>
  <c r="I20" i="3"/>
  <c r="U20" i="3" s="1"/>
  <c r="J19" i="3"/>
  <c r="V19" i="3" s="1"/>
  <c r="I19" i="3"/>
  <c r="U19" i="3" s="1"/>
  <c r="J18" i="3"/>
  <c r="V18" i="3" s="1"/>
  <c r="I18" i="3"/>
  <c r="U18" i="3" s="1"/>
  <c r="J17" i="3"/>
  <c r="V17" i="3" s="1"/>
  <c r="I17" i="3"/>
  <c r="U17" i="3" s="1"/>
  <c r="J16" i="3"/>
  <c r="V16" i="3" s="1"/>
  <c r="I16" i="3"/>
  <c r="U16" i="3" s="1"/>
  <c r="J15" i="3"/>
  <c r="V15" i="3" s="1"/>
  <c r="I15" i="3"/>
  <c r="U15" i="3" s="1"/>
  <c r="J14" i="3"/>
  <c r="V14" i="3" s="1"/>
  <c r="I14" i="3"/>
  <c r="U14" i="3" s="1"/>
  <c r="J13" i="3"/>
  <c r="V13" i="3" s="1"/>
  <c r="I13" i="3"/>
  <c r="U13" i="3" s="1"/>
  <c r="J12" i="3"/>
  <c r="V12" i="3" s="1"/>
  <c r="I12" i="3"/>
  <c r="U12" i="3" s="1"/>
  <c r="J11" i="3"/>
  <c r="V11" i="3" s="1"/>
  <c r="I11" i="3"/>
  <c r="U11" i="3" s="1"/>
  <c r="J10" i="3"/>
  <c r="V10" i="3" s="1"/>
  <c r="I10" i="3"/>
  <c r="U10" i="3" s="1"/>
  <c r="J9" i="3"/>
  <c r="V9" i="3" s="1"/>
  <c r="I9" i="3"/>
  <c r="U9" i="3" s="1"/>
  <c r="J8" i="3"/>
  <c r="V8" i="3" s="1"/>
  <c r="I8" i="3"/>
  <c r="U8" i="3" s="1"/>
  <c r="H14" i="17" l="1"/>
  <c r="I19" i="17"/>
  <c r="I14" i="17"/>
  <c r="H19" i="17"/>
  <c r="I25" i="17"/>
  <c r="H25" i="17"/>
  <c r="I20" i="4"/>
  <c r="H22" i="17" s="1"/>
  <c r="H23" i="17" s="1"/>
  <c r="I22" i="17"/>
  <c r="I23" i="17" s="1"/>
  <c r="D7" i="17"/>
  <c r="E7" i="17"/>
  <c r="F7" i="17"/>
  <c r="G7" i="17"/>
  <c r="C7" i="17"/>
  <c r="D14" i="13" l="1"/>
  <c r="A1" i="17" l="1"/>
  <c r="A1" i="11"/>
  <c r="A1" i="10"/>
  <c r="A1" i="3"/>
  <c r="A1" i="5"/>
  <c r="A1" i="4"/>
  <c r="D8" i="17" l="1"/>
  <c r="E8" i="17"/>
  <c r="F8" i="17"/>
  <c r="G8" i="17"/>
  <c r="C8" i="17"/>
  <c r="G14" i="17" l="1"/>
  <c r="G19" i="17"/>
  <c r="F14" i="17"/>
  <c r="F19" i="17"/>
  <c r="E14" i="17"/>
  <c r="E19" i="17"/>
  <c r="D14" i="17"/>
  <c r="D19" i="17"/>
  <c r="C19" i="17"/>
  <c r="C14" i="17"/>
  <c r="A3" i="13"/>
  <c r="A1" i="13"/>
  <c r="P8" i="3" l="1"/>
  <c r="D11" i="3"/>
  <c r="P11" i="3" s="1"/>
  <c r="E20" i="4"/>
  <c r="D22" i="17" s="1"/>
  <c r="D23" i="17" s="1"/>
  <c r="F20" i="4"/>
  <c r="E22" i="17" s="1"/>
  <c r="E23" i="17" s="1"/>
  <c r="H20" i="4"/>
  <c r="G22" i="17" s="1"/>
  <c r="G23" i="17" s="1"/>
  <c r="C22" i="17"/>
  <c r="C23" i="17" s="1"/>
  <c r="G20" i="4"/>
  <c r="F22" i="17" s="1"/>
  <c r="F23" i="17" s="1"/>
  <c r="G16" i="3"/>
  <c r="S16" i="3" s="1"/>
  <c r="G8" i="3"/>
  <c r="S8" i="3" s="1"/>
  <c r="D15" i="3"/>
  <c r="P15" i="3" s="1"/>
  <c r="D20" i="3"/>
  <c r="P20" i="3" s="1"/>
  <c r="D10" i="3"/>
  <c r="P10" i="3" s="1"/>
  <c r="D16" i="3"/>
  <c r="P16" i="3" s="1"/>
  <c r="D9" i="3"/>
  <c r="P9" i="3" s="1"/>
  <c r="D19" i="3"/>
  <c r="P19" i="3" s="1"/>
  <c r="T16" i="3"/>
  <c r="H8" i="3"/>
  <c r="T8" i="3" s="1"/>
  <c r="Q16" i="3"/>
  <c r="E8" i="3"/>
  <c r="Q8" i="3" s="1"/>
  <c r="F8" i="3"/>
  <c r="R8" i="3" s="1"/>
  <c r="F17" i="3"/>
  <c r="R17" i="3" s="1"/>
  <c r="F26" i="3"/>
  <c r="R26" i="3" s="1"/>
  <c r="F10" i="3"/>
  <c r="R10" i="3" s="1"/>
  <c r="F18" i="3"/>
  <c r="R18" i="3" s="1"/>
  <c r="F29" i="3"/>
  <c r="R29" i="3" s="1"/>
  <c r="D27" i="3"/>
  <c r="P27" i="3" s="1"/>
  <c r="H9" i="3"/>
  <c r="T9" i="3" s="1"/>
  <c r="H10" i="3"/>
  <c r="T10" i="3" s="1"/>
  <c r="E9" i="3"/>
  <c r="Q9" i="3" s="1"/>
  <c r="E10" i="3"/>
  <c r="Q10" i="3" s="1"/>
  <c r="E11" i="3"/>
  <c r="Q11" i="3" s="1"/>
  <c r="E12" i="3"/>
  <c r="Q12" i="3" s="1"/>
  <c r="E13" i="3"/>
  <c r="Q13" i="3" s="1"/>
  <c r="E14" i="3"/>
  <c r="Q14" i="3" s="1"/>
  <c r="Q15" i="3"/>
  <c r="Q17" i="3"/>
  <c r="Q18" i="3"/>
  <c r="E19" i="3"/>
  <c r="Q19" i="3" s="1"/>
  <c r="E20" i="3"/>
  <c r="Q20" i="3" s="1"/>
  <c r="E21" i="3"/>
  <c r="Q21" i="3" s="1"/>
  <c r="E22" i="3"/>
  <c r="Q22" i="3" s="1"/>
  <c r="E23" i="3"/>
  <c r="Q23" i="3" s="1"/>
  <c r="E24" i="3"/>
  <c r="Q24" i="3" s="1"/>
  <c r="E25" i="3"/>
  <c r="Q25" i="3" s="1"/>
  <c r="E26" i="3"/>
  <c r="Q26" i="3" s="1"/>
  <c r="E27" i="3"/>
  <c r="Q27" i="3" s="1"/>
  <c r="E28" i="3"/>
  <c r="Q28" i="3" s="1"/>
  <c r="E29" i="3"/>
  <c r="Q29" i="3" s="1"/>
  <c r="E30" i="3"/>
  <c r="Q30" i="3" s="1"/>
  <c r="E31" i="3"/>
  <c r="Q31" i="3" s="1"/>
  <c r="F9" i="3"/>
  <c r="R9" i="3" s="1"/>
  <c r="F11" i="3"/>
  <c r="R11" i="3" s="1"/>
  <c r="F12" i="3"/>
  <c r="R12" i="3" s="1"/>
  <c r="F13" i="3"/>
  <c r="R13" i="3" s="1"/>
  <c r="F14" i="3"/>
  <c r="R14" i="3" s="1"/>
  <c r="F15" i="3"/>
  <c r="R15" i="3" s="1"/>
  <c r="F16" i="3"/>
  <c r="R16" i="3" s="1"/>
  <c r="F19" i="3"/>
  <c r="R19" i="3" s="1"/>
  <c r="F20" i="3"/>
  <c r="R20" i="3" s="1"/>
  <c r="F21" i="3"/>
  <c r="R21" i="3" s="1"/>
  <c r="F22" i="3"/>
  <c r="R22" i="3" s="1"/>
  <c r="F23" i="3"/>
  <c r="R23" i="3" s="1"/>
  <c r="F24" i="3"/>
  <c r="R24" i="3" s="1"/>
  <c r="F25" i="3"/>
  <c r="R25" i="3" s="1"/>
  <c r="F27" i="3"/>
  <c r="R27" i="3" s="1"/>
  <c r="F28" i="3"/>
  <c r="R28" i="3" s="1"/>
  <c r="F30" i="3"/>
  <c r="R30" i="3" s="1"/>
  <c r="F31" i="3"/>
  <c r="R31" i="3" s="1"/>
  <c r="G9" i="3"/>
  <c r="S9" i="3" s="1"/>
  <c r="G10" i="3"/>
  <c r="S10" i="3" s="1"/>
  <c r="S11" i="3"/>
  <c r="G12" i="3"/>
  <c r="S12" i="3" s="1"/>
  <c r="G13" i="3"/>
  <c r="S13" i="3" s="1"/>
  <c r="G15" i="3"/>
  <c r="S15" i="3" s="1"/>
  <c r="G17" i="3"/>
  <c r="S17" i="3" s="1"/>
  <c r="G18" i="3"/>
  <c r="S18" i="3" s="1"/>
  <c r="G20" i="3"/>
  <c r="S20" i="3" s="1"/>
  <c r="G22" i="3"/>
  <c r="S22" i="3" s="1"/>
  <c r="G24" i="3"/>
  <c r="S24" i="3" s="1"/>
  <c r="G26" i="3"/>
  <c r="S26" i="3" s="1"/>
  <c r="G28" i="3"/>
  <c r="S28" i="3" s="1"/>
  <c r="G30" i="3"/>
  <c r="S30" i="3" s="1"/>
  <c r="G14" i="3"/>
  <c r="S14" i="3" s="1"/>
  <c r="G19" i="3"/>
  <c r="S19" i="3" s="1"/>
  <c r="G21" i="3"/>
  <c r="S21" i="3" s="1"/>
  <c r="G23" i="3"/>
  <c r="S23" i="3" s="1"/>
  <c r="G25" i="3"/>
  <c r="S25" i="3" s="1"/>
  <c r="G27" i="3"/>
  <c r="S27" i="3" s="1"/>
  <c r="G29" i="3"/>
  <c r="S29" i="3" s="1"/>
  <c r="G31" i="3"/>
  <c r="S31" i="3" s="1"/>
  <c r="H12" i="3"/>
  <c r="T12" i="3" s="1"/>
  <c r="H20" i="3"/>
  <c r="T20" i="3" s="1"/>
  <c r="H24" i="3"/>
  <c r="T24" i="3" s="1"/>
  <c r="H28" i="3"/>
  <c r="T28" i="3" s="1"/>
  <c r="H13" i="3"/>
  <c r="T13" i="3" s="1"/>
  <c r="T17" i="3"/>
  <c r="H21" i="3"/>
  <c r="T21" i="3" s="1"/>
  <c r="H25" i="3"/>
  <c r="T25" i="3" s="1"/>
  <c r="H29" i="3"/>
  <c r="T29" i="3" s="1"/>
  <c r="H14" i="3"/>
  <c r="T14" i="3" s="1"/>
  <c r="T18" i="3"/>
  <c r="H22" i="3"/>
  <c r="T22" i="3" s="1"/>
  <c r="H26" i="3"/>
  <c r="T26" i="3" s="1"/>
  <c r="H30" i="3"/>
  <c r="T30" i="3" s="1"/>
  <c r="H11" i="3"/>
  <c r="T11" i="3" s="1"/>
  <c r="H15" i="3"/>
  <c r="T15" i="3" s="1"/>
  <c r="T19" i="3"/>
  <c r="H23" i="3"/>
  <c r="T23" i="3" s="1"/>
  <c r="H27" i="3"/>
  <c r="T27" i="3" s="1"/>
  <c r="H31" i="3"/>
  <c r="T31" i="3" s="1"/>
  <c r="D14" i="3"/>
  <c r="P14" i="3" s="1"/>
  <c r="P18" i="3"/>
  <c r="D22" i="3"/>
  <c r="P22" i="3" s="1"/>
  <c r="D26" i="3"/>
  <c r="P26" i="3" s="1"/>
  <c r="D30" i="3"/>
  <c r="P30" i="3" s="1"/>
  <c r="D23" i="3"/>
  <c r="P23" i="3" s="1"/>
  <c r="D24" i="3"/>
  <c r="P24" i="3" s="1"/>
  <c r="D31" i="3"/>
  <c r="P31" i="3" s="1"/>
  <c r="D12" i="3"/>
  <c r="P12" i="3" s="1"/>
  <c r="D17" i="3"/>
  <c r="P17" i="3" s="1"/>
  <c r="D25" i="3"/>
  <c r="P25" i="3" s="1"/>
  <c r="P13" i="3"/>
  <c r="D21" i="3"/>
  <c r="P21" i="3" s="1"/>
  <c r="D29" i="3"/>
  <c r="P29" i="3" s="1"/>
  <c r="D28" i="3"/>
  <c r="P28" i="3" s="1"/>
  <c r="C25" i="17" l="1"/>
  <c r="E25" i="17"/>
  <c r="G25" i="17"/>
  <c r="F25" i="17"/>
  <c r="D25" i="17"/>
</calcChain>
</file>

<file path=xl/sharedStrings.xml><?xml version="1.0" encoding="utf-8"?>
<sst xmlns="http://schemas.openxmlformats.org/spreadsheetml/2006/main" count="186" uniqueCount="121">
  <si>
    <t>Wish to Tender? Y/N?</t>
  </si>
  <si>
    <t>Senior Project Manager</t>
  </si>
  <si>
    <t>Project Manager</t>
  </si>
  <si>
    <t>Design Manager</t>
  </si>
  <si>
    <t>Senior Quantity Surveyor</t>
  </si>
  <si>
    <t>Quantity Surveyor</t>
  </si>
  <si>
    <t>%</t>
  </si>
  <si>
    <t>BIM Manager</t>
  </si>
  <si>
    <t>£/hour</t>
  </si>
  <si>
    <t>Rate Card - Management &amp; Staff *</t>
  </si>
  <si>
    <t>Maximum hourly rates to be charged per discipline</t>
  </si>
  <si>
    <t>Staff &amp; Management</t>
  </si>
  <si>
    <t>Select "Y" or "N" in the green boxes below.</t>
  </si>
  <si>
    <t xml:space="preserve">a) Company Name: </t>
  </si>
  <si>
    <t>Weighting</t>
  </si>
  <si>
    <t>Weighted Rates</t>
  </si>
  <si>
    <t>Rate Card Averages (weighted):</t>
  </si>
  <si>
    <t>Note: if any headers turn red, this indicates you have incorrectly entered data in that region. Please correct before continuing.</t>
  </si>
  <si>
    <t>&lt;&lt;&lt;</t>
  </si>
  <si>
    <t>Weighted hourly rates for each sub-lot</t>
  </si>
  <si>
    <t>For Information only:</t>
  </si>
  <si>
    <t>For Information Only</t>
  </si>
  <si>
    <t>[Information carried forward to evaluation]</t>
  </si>
  <si>
    <t>Data Field</t>
  </si>
  <si>
    <t>PRICE MODEL WORKBOOK</t>
  </si>
  <si>
    <t>Instructions for Completion</t>
  </si>
  <si>
    <t>You must complete this Price Model Workbook in accordance with the instructions set out below and on each worksheet and  in the accompanying document "Price Model and Price Evaluation Guidance".</t>
  </si>
  <si>
    <t>You must not alter, amend or change the format or layout of this Price Model Workbook in any way. You must not insert or attach any comments into any of the worksheets. Any such alteration, amendment, change or additional information will be disregarded and your Price Model Workbook may be deemed non-compliant.</t>
  </si>
  <si>
    <t>* Note: refer to the appended "Qualifications &amp; Experience Definitions" table for the required Qualifications and Experience of each role. This is included in the Price Model and Price Evaluation Guidance - Annex A.</t>
  </si>
  <si>
    <t>b) Selection of Regional Sub-Lots</t>
  </si>
  <si>
    <t>Which Regional Sub-Lot(s) do you wish to submit a bid for?</t>
  </si>
  <si>
    <t>Do you wish to bid? Y/N?</t>
  </si>
  <si>
    <t>Bidder</t>
  </si>
  <si>
    <t>Sub-Lot selection</t>
  </si>
  <si>
    <t>Bidders are required to submit prices for percentage fees, percentage additions to nett cost, time charges and other miscellaneous rates within the Price Model Workbooks, as appropriate for each Lot for which they are submitting a bid.  The prices submitted in this Price Model Workbook will be evaluated in accordance with the accompanying document "Price Model and Price Evaluation Guidance" and will be used to calculate your final score.</t>
  </si>
  <si>
    <t xml:space="preserve">In the event you are successful in this procurement, the information provided will be incorporated into the Framework Prices.  Note that all prices and rates submitted by Bidders will be the maximum prices that you may charge pursuant to any Project Contract, unless reduced by further competition or as a result of a negotiated reduction in a single source procurement or other process. </t>
  </si>
  <si>
    <t>Note: sheets 4 - 6 are no longer used. All content addressed in sheet 3.</t>
  </si>
  <si>
    <t>Overhead, Profit and Fee Additions</t>
  </si>
  <si>
    <t>Contract</t>
  </si>
  <si>
    <t>Cost Element</t>
  </si>
  <si>
    <t>Application</t>
  </si>
  <si>
    <t>fee percentage</t>
  </si>
  <si>
    <t>As identified term in the Contract Data</t>
  </si>
  <si>
    <t>Maximum percentage additions to be applied in the following Project Contract scenarios:</t>
  </si>
  <si>
    <t>Additions</t>
  </si>
  <si>
    <t xml:space="preserve">Note: if any headers turn red, this indicates you have incorrectly entered data in that region. Please correct before continuing. </t>
  </si>
  <si>
    <t>NEC4 - Option A</t>
  </si>
  <si>
    <t>NEC4 - Option C</t>
  </si>
  <si>
    <t>Senior Pre-construction Manager</t>
  </si>
  <si>
    <t>Senior Design Manager</t>
  </si>
  <si>
    <t>Senior Contract Manager</t>
  </si>
  <si>
    <t>Senior Project Planner</t>
  </si>
  <si>
    <t>Pre-construction Manager</t>
  </si>
  <si>
    <t>Project Planner</t>
  </si>
  <si>
    <t>Building Services Manager</t>
  </si>
  <si>
    <t>Intermediate Quantity Surveyor</t>
  </si>
  <si>
    <t>Assistant Project Planner</t>
  </si>
  <si>
    <t>Assistant Design engineer</t>
  </si>
  <si>
    <t>BIM Coordinator</t>
  </si>
  <si>
    <t>Senior Site Manager</t>
  </si>
  <si>
    <t>Site Manager</t>
  </si>
  <si>
    <t>Senior Site engineer</t>
  </si>
  <si>
    <t>Site Engineer</t>
  </si>
  <si>
    <t>Note: sheet8 is no longer used. All content addressed in sheet 7.</t>
  </si>
  <si>
    <t>Note: sheet9 is no longer used. All content addressed in sheet 7.</t>
  </si>
  <si>
    <t>(a) 
Weighting of Contribution to 24% Quantitative Assessment</t>
  </si>
  <si>
    <t>24%</t>
  </si>
  <si>
    <t>Project Contract Value  &lt;£3m</t>
  </si>
  <si>
    <t>Project Contract Value  £3m to &lt; £10m</t>
  </si>
  <si>
    <t>Project Contract Value  £10m to &lt;£20m</t>
  </si>
  <si>
    <t>NEC4 - E&amp;C Short Contract</t>
  </si>
  <si>
    <t>[Max 6%</t>
  </si>
  <si>
    <t>contribution to overall 30% Quantitative element]</t>
  </si>
  <si>
    <t>Lot 1: NEC4 - Option A: fee percentage - &lt;£3m</t>
  </si>
  <si>
    <t>Lot 1: NEC4 - Option C: fee percentage - &lt;£3m</t>
  </si>
  <si>
    <t>Lot 1: NEC4 - Short Contract: fee percentage - &lt;£3m</t>
  </si>
  <si>
    <t>Lot 1: NEC4 - Option A: fee percentage - £3m to &lt; £10m</t>
  </si>
  <si>
    <t>Lot 1: NEC4 - Option C: fee percentage - £3m to &lt; £10m</t>
  </si>
  <si>
    <t>Lot 1: NEC4 - Short Contract: fee percentage - £3m to &lt; £10m</t>
  </si>
  <si>
    <t>Lot 1: NEC4 - Option A: fee percentage -  £10m to &lt;£20m</t>
  </si>
  <si>
    <t>Lot 1: NEC4 - Option C: fee percentage - £10m to &lt;£20m</t>
  </si>
  <si>
    <t>Divided into 7 Regional Sub-Lots</t>
  </si>
  <si>
    <t>Lot 1 - P23</t>
  </si>
  <si>
    <t>Average Fee - Project Contract Value  &lt;£3m</t>
  </si>
  <si>
    <t>Average Fee - Project Contract Value  £3m to &lt; £10m</t>
  </si>
  <si>
    <t>Average Fee - Project Contract Value  £10m to &lt;£20m</t>
  </si>
  <si>
    <t>[Max 24%</t>
  </si>
  <si>
    <t>contribution to overall 30% Quantitative element] (a)</t>
  </si>
  <si>
    <t>Healthcare Solution Provider (&lt;£20M)</t>
  </si>
  <si>
    <t>source: Dr Greg and Nilfanion. Contains Ordnance Survey data © Crown copyright and database right 2011</t>
  </si>
  <si>
    <t>Regional Sub-Lot
(ref UK NUTS Codes)</t>
  </si>
  <si>
    <t>Lot 1.1
North East (including Yorkshire &amp; Humber) (UKC &amp; UKE)</t>
  </si>
  <si>
    <t>Lot 1.2
North West
(UKD)</t>
  </si>
  <si>
    <t>Lot 1.3
Midlands (East &amp; West)
(UKF &amp; UKG)</t>
  </si>
  <si>
    <t>Lot 1.4
East of England
(UKH)</t>
  </si>
  <si>
    <t>Lot 1.5
London
(UKI)</t>
  </si>
  <si>
    <t>Lot 1.6
South East
(UKJ)</t>
  </si>
  <si>
    <t>Lot 1.7
South West
(UKK)</t>
  </si>
  <si>
    <t>Do not leave any cells blank – you must select “Y” or “N”</t>
  </si>
  <si>
    <t>* refer to Attachment 3f - Price Model and Price Evaluation Guidance, Section 6.2 for definitions of Overhead and Profit</t>
  </si>
  <si>
    <t>Enter number over 0 and below 100 with maximum 2 decimal places. E.g. 9.65% should be entered as “9.65”</t>
  </si>
  <si>
    <t>Please ensure that you do not enter a 0.00 in any cells. If you do this, your bid may be deemed non-compliant and your bid for that Lot may be excluded from further participation in this procurement.</t>
  </si>
  <si>
    <t>Please complete all green fields containing Insert % above</t>
  </si>
  <si>
    <t>Sub-Lot 1.1
North East (including Yorkshire &amp; Humber) (UKC &amp; UKE)</t>
  </si>
  <si>
    <t>Sub-Lot 1.2
North West
(UKD)</t>
  </si>
  <si>
    <t>Sub-Lot 1.3
Midlands (East &amp; West)
(UKF &amp; UKG)</t>
  </si>
  <si>
    <t>Sub-Lot 1.4
East of England
(UKH)</t>
  </si>
  <si>
    <t>Sub-Lot 1.5
London
(UKI)</t>
  </si>
  <si>
    <t>Sub-Lot 1.6
South East
(UKJ)</t>
  </si>
  <si>
    <t>Sub-Lot 1.7
South West
(UKK)</t>
  </si>
  <si>
    <t>Enter number over 0 with maximum 2 decimal places. E.g. £25.50 should be entered as “25.50”</t>
  </si>
  <si>
    <t>Please ensure that you do not enter a rate below National Minimum Wage for any price cells. If you do this, your bid may be deemed non-compliant and your bid for that Lot may be excluded from further participation in this procurement.</t>
  </si>
  <si>
    <t>Please complete all green fields containing Insert £</t>
  </si>
  <si>
    <t xml:space="preserve">Each Lot comprises either a value banded general construction or a specialist operational area. Each Lot may be further subdivided into Regional Sub-Lots, in which case Bidders must indicate at the beginning of each Price Model Workbook which Regional Sub-Lots they do or do not wish to tender for.  The Bidder shall complete all necessary cells in the workbook(s) applicable to each Lot/Sub-Lot for which it is submitting a bid.  These cells are highlighted green. No data shall be entered into cells highlighted red. Any Bidder who fails to fully complete a Price Model Workbook for a Lot for which it is submitting a bid, may be excluded from further participation in the procurement of that Lot. </t>
  </si>
  <si>
    <t>8.00**</t>
  </si>
  <si>
    <t>** For the purposes of evaluation, for each Sub-Lot, total average of Fee percentage will be calculated which has a total weighting of 8.00%.</t>
  </si>
  <si>
    <t>Contract / Construction Manager</t>
  </si>
  <si>
    <t>Design Engineer / Co-ordinator</t>
  </si>
  <si>
    <t>Site / Trade Foreman</t>
  </si>
  <si>
    <t>RM6267</t>
  </si>
  <si>
    <t>CONSTRUCTION WORKS AND ASSOCIATED SERVICES 2 / PROCURE 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</si>
</sst>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21" x14ac:knownFonts="1">
    <font>
      <sz val="11"/>
      <color theme="1"/>
      <name val="Calibri"/>
      <family val="2"/>
      <scheme val="minor"/>
    </font>
    <font>
      <sz val="9"/>
      <color theme="1"/>
      <name val="Calibri"/>
      <family val="2"/>
      <scheme val="minor"/>
    </font>
    <font>
      <b/>
      <sz val="11"/>
      <color theme="1"/>
      <name val="Calibri"/>
      <family val="2"/>
      <scheme val="minor"/>
    </font>
    <font>
      <b/>
      <sz val="11"/>
      <color rgb="FFFF0000"/>
      <name val="Calibri"/>
      <family val="2"/>
      <scheme val="minor"/>
    </font>
    <font>
      <b/>
      <sz val="11"/>
      <name val="Arial"/>
      <family val="2"/>
    </font>
    <font>
      <sz val="8"/>
      <color theme="1"/>
      <name val="Calibri"/>
      <family val="2"/>
      <scheme val="minor"/>
    </font>
    <font>
      <b/>
      <sz val="11"/>
      <name val="Calibri"/>
      <family val="2"/>
      <scheme val="minor"/>
    </font>
    <font>
      <sz val="11"/>
      <color rgb="FF000000"/>
      <name val="Calibri"/>
      <family val="2"/>
    </font>
    <font>
      <sz val="12"/>
      <color theme="1"/>
      <name val="Calibri"/>
      <family val="2"/>
      <scheme val="minor"/>
    </font>
    <font>
      <b/>
      <sz val="14"/>
      <color theme="1"/>
      <name val="Calibri"/>
      <family val="2"/>
      <scheme val="minor"/>
    </font>
    <font>
      <sz val="14"/>
      <color theme="1"/>
      <name val="Calibri"/>
      <family val="2"/>
      <scheme val="minor"/>
    </font>
    <font>
      <b/>
      <sz val="12"/>
      <color rgb="FFFF0000"/>
      <name val="Calibri"/>
      <family val="2"/>
      <scheme val="minor"/>
    </font>
    <font>
      <sz val="12"/>
      <color theme="1"/>
      <name val="Arial"/>
      <family val="2"/>
    </font>
    <font>
      <sz val="10"/>
      <color theme="1"/>
      <name val="Calibri"/>
      <family val="2"/>
      <scheme val="minor"/>
    </font>
    <font>
      <b/>
      <sz val="14"/>
      <color rgb="FFFF0000"/>
      <name val="Calibri"/>
      <family val="2"/>
      <scheme val="minor"/>
    </font>
    <font>
      <sz val="11"/>
      <name val="Calibri"/>
      <family val="2"/>
      <scheme val="minor"/>
    </font>
    <font>
      <b/>
      <sz val="11"/>
      <color theme="1"/>
      <name val="Arial"/>
      <family val="2"/>
    </font>
    <font>
      <sz val="11"/>
      <color theme="1"/>
      <name val="Calibri"/>
      <family val="2"/>
      <scheme val="minor"/>
    </font>
    <font>
      <b/>
      <sz val="11"/>
      <color rgb="FF7030A0"/>
      <name val="Calibri"/>
      <family val="2"/>
      <scheme val="minor"/>
    </font>
    <font>
      <b/>
      <sz val="12"/>
      <color theme="1"/>
      <name val="Calibri"/>
      <family val="2"/>
      <scheme val="minor"/>
    </font>
    <font>
      <sz val="10"/>
      <name val="Arial"/>
      <family val="2"/>
    </font>
  </fonts>
  <fills count="5">
    <fill>
      <patternFill patternType="none"/>
    </fill>
    <fill>
      <patternFill patternType="gray125"/>
    </fill>
    <fill>
      <patternFill patternType="solid">
        <fgColor rgb="FFFFC000"/>
        <bgColor indexed="64"/>
      </patternFill>
    </fill>
    <fill>
      <patternFill patternType="solid">
        <fgColor rgb="FF92D050"/>
        <bgColor indexed="64"/>
      </patternFill>
    </fill>
    <fill>
      <patternFill patternType="solid">
        <fgColor theme="0"/>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right/>
      <top/>
      <bottom style="double">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s>
  <cellStyleXfs count="4">
    <xf numFmtId="0" fontId="0" fillId="0" borderId="0"/>
    <xf numFmtId="0" fontId="7" fillId="0" borderId="0"/>
    <xf numFmtId="44" fontId="17" fillId="0" borderId="0" applyFont="0" applyFill="0" applyBorder="0" applyAlignment="0" applyProtection="0"/>
    <xf numFmtId="0" fontId="20" fillId="0" borderId="0"/>
  </cellStyleXfs>
  <cellXfs count="167">
    <xf numFmtId="0" fontId="0" fillId="0" borderId="0" xfId="0"/>
    <xf numFmtId="0" fontId="2" fillId="0" borderId="0" xfId="0" applyFont="1"/>
    <xf numFmtId="0" fontId="2" fillId="0" borderId="0" xfId="0" applyFont="1" applyAlignment="1">
      <alignment horizontal="left"/>
    </xf>
    <xf numFmtId="0" fontId="0" fillId="0" borderId="0" xfId="0" applyAlignment="1">
      <alignment horizontal="center" wrapText="1"/>
    </xf>
    <xf numFmtId="0" fontId="4" fillId="0" borderId="0" xfId="0" applyFont="1" applyAlignment="1">
      <alignment horizontal="center" vertical="center"/>
    </xf>
    <xf numFmtId="0" fontId="5" fillId="0" borderId="0" xfId="0" applyFont="1" applyAlignment="1">
      <alignment horizontal="left" vertical="top" wrapText="1"/>
    </xf>
    <xf numFmtId="0" fontId="8" fillId="0" borderId="0" xfId="0" applyFont="1"/>
    <xf numFmtId="0" fontId="9" fillId="0" borderId="0" xfId="0" applyFont="1" applyAlignment="1">
      <alignment horizontal="left"/>
    </xf>
    <xf numFmtId="0" fontId="10" fillId="0" borderId="0" xfId="0" applyFont="1"/>
    <xf numFmtId="0" fontId="9" fillId="0" borderId="0" xfId="0" applyFont="1"/>
    <xf numFmtId="0" fontId="8" fillId="0" borderId="1" xfId="0" applyFont="1" applyFill="1" applyBorder="1" applyAlignment="1">
      <alignment wrapText="1"/>
    </xf>
    <xf numFmtId="0" fontId="8" fillId="0" borderId="1" xfId="0" applyFont="1" applyBorder="1"/>
    <xf numFmtId="0" fontId="8" fillId="0" borderId="1" xfId="0" applyFont="1" applyFill="1" applyBorder="1" applyAlignment="1">
      <alignment horizontal="center" vertical="top" wrapText="1"/>
    </xf>
    <xf numFmtId="0" fontId="8" fillId="0" borderId="2" xfId="0" applyFont="1" applyBorder="1" applyAlignment="1">
      <alignment horizontal="left" wrapText="1"/>
    </xf>
    <xf numFmtId="0" fontId="8" fillId="0" borderId="3" xfId="0" applyFont="1" applyBorder="1" applyAlignment="1">
      <alignment horizontal="left" wrapText="1"/>
    </xf>
    <xf numFmtId="0" fontId="8" fillId="0" borderId="4" xfId="0" applyFont="1" applyBorder="1"/>
    <xf numFmtId="0" fontId="8" fillId="0" borderId="0" xfId="0" applyFont="1" applyBorder="1"/>
    <xf numFmtId="0" fontId="8" fillId="0" borderId="4" xfId="0" applyFont="1" applyBorder="1" applyAlignment="1">
      <alignment horizontal="left" indent="1"/>
    </xf>
    <xf numFmtId="0" fontId="11" fillId="0" borderId="0" xfId="0" applyFont="1" applyAlignment="1">
      <alignment horizontal="center" vertical="center"/>
    </xf>
    <xf numFmtId="0" fontId="3" fillId="0" borderId="0" xfId="0" applyFont="1"/>
    <xf numFmtId="0" fontId="9" fillId="4" borderId="0" xfId="0" applyFont="1" applyFill="1" applyAlignment="1" applyProtection="1">
      <alignment horizontal="left"/>
    </xf>
    <xf numFmtId="0" fontId="8" fillId="4" borderId="0" xfId="0" applyFont="1" applyFill="1" applyProtection="1"/>
    <xf numFmtId="0" fontId="8" fillId="4" borderId="0" xfId="0" applyFont="1" applyFill="1" applyBorder="1" applyProtection="1"/>
    <xf numFmtId="0" fontId="14" fillId="4" borderId="0" xfId="0" applyFont="1" applyFill="1" applyProtection="1"/>
    <xf numFmtId="0" fontId="13" fillId="0" borderId="1" xfId="0" applyFont="1" applyFill="1" applyBorder="1" applyAlignment="1">
      <alignment horizontal="left" vertical="top"/>
    </xf>
    <xf numFmtId="0" fontId="2" fillId="0" borderId="0" xfId="0" applyFont="1" applyAlignment="1">
      <alignment horizontal="right"/>
    </xf>
    <xf numFmtId="0" fontId="2" fillId="0" borderId="0" xfId="0" applyFont="1" applyAlignment="1"/>
    <xf numFmtId="0" fontId="2" fillId="0" borderId="0" xfId="0" applyFont="1" applyAlignment="1">
      <alignment horizontal="left" indent="2"/>
    </xf>
    <xf numFmtId="0" fontId="8" fillId="0" borderId="6" xfId="0" applyFont="1" applyBorder="1"/>
    <xf numFmtId="2" fontId="8" fillId="2" borderId="1" xfId="0" applyNumberFormat="1" applyFont="1" applyFill="1" applyBorder="1" applyAlignment="1" applyProtection="1">
      <alignment horizontal="center"/>
      <protection locked="0"/>
    </xf>
    <xf numFmtId="2" fontId="8" fillId="0" borderId="1" xfId="0" applyNumberFormat="1" applyFont="1" applyBorder="1"/>
    <xf numFmtId="0" fontId="6" fillId="0" borderId="0" xfId="0" applyFont="1" applyAlignment="1">
      <alignment horizontal="center" wrapText="1"/>
    </xf>
    <xf numFmtId="0" fontId="15" fillId="0" borderId="0" xfId="0" applyFont="1" applyAlignment="1">
      <alignment horizontal="center" wrapText="1"/>
    </xf>
    <xf numFmtId="0" fontId="16" fillId="0" borderId="0" xfId="0" applyFont="1" applyAlignment="1">
      <alignment horizontal="center"/>
    </xf>
    <xf numFmtId="0" fontId="0" fillId="0" borderId="0" xfId="0" applyFont="1"/>
    <xf numFmtId="0" fontId="0" fillId="0" borderId="0" xfId="0" applyFont="1" applyAlignment="1">
      <alignment vertical="top"/>
    </xf>
    <xf numFmtId="0" fontId="0" fillId="0" borderId="0" xfId="0" applyFont="1" applyAlignment="1">
      <alignment vertical="top" wrapText="1"/>
    </xf>
    <xf numFmtId="0" fontId="0" fillId="0" borderId="0" xfId="0"/>
    <xf numFmtId="0" fontId="0" fillId="4" borderId="0" xfId="0" applyFill="1"/>
    <xf numFmtId="0" fontId="18" fillId="4" borderId="0" xfId="0" applyFont="1" applyFill="1"/>
    <xf numFmtId="0" fontId="0" fillId="4" borderId="0" xfId="0" applyFont="1" applyFill="1"/>
    <xf numFmtId="0" fontId="8" fillId="0" borderId="2" xfId="0" applyFont="1" applyFill="1" applyBorder="1" applyAlignment="1">
      <alignment horizontal="center" vertical="top" wrapText="1"/>
    </xf>
    <xf numFmtId="2" fontId="8" fillId="2" borderId="18" xfId="0" applyNumberFormat="1" applyFont="1" applyFill="1" applyBorder="1" applyAlignment="1" applyProtection="1">
      <alignment horizontal="center" vertical="center"/>
      <protection locked="0"/>
    </xf>
    <xf numFmtId="2" fontId="8" fillId="2" borderId="20" xfId="0" applyNumberFormat="1" applyFont="1" applyFill="1" applyBorder="1" applyAlignment="1" applyProtection="1">
      <alignment horizontal="center" vertical="center"/>
      <protection locked="0"/>
    </xf>
    <xf numFmtId="0" fontId="8" fillId="0" borderId="4" xfId="0" applyFont="1" applyBorder="1" applyAlignment="1">
      <alignment horizontal="left" wrapText="1" indent="1"/>
    </xf>
    <xf numFmtId="0" fontId="5" fillId="0" borderId="0" xfId="0" applyFont="1" applyAlignment="1">
      <alignment horizontal="left" vertical="top" wrapText="1"/>
    </xf>
    <xf numFmtId="0" fontId="12" fillId="0" borderId="2" xfId="0" applyFont="1" applyBorder="1" applyAlignment="1">
      <alignment horizontal="left"/>
    </xf>
    <xf numFmtId="0" fontId="12" fillId="0" borderId="3" xfId="0" applyFont="1" applyBorder="1" applyAlignment="1">
      <alignment horizontal="left"/>
    </xf>
    <xf numFmtId="0" fontId="8" fillId="0" borderId="0" xfId="0" applyFont="1" applyAlignment="1">
      <alignment horizontal="left" wrapText="1"/>
    </xf>
    <xf numFmtId="0" fontId="8" fillId="0" borderId="1" xfId="0" applyFont="1" applyBorder="1" applyAlignment="1">
      <alignment horizontal="center"/>
    </xf>
    <xf numFmtId="0" fontId="8" fillId="0" borderId="25" xfId="0" applyFont="1" applyFill="1" applyBorder="1" applyAlignment="1">
      <alignment horizontal="center" vertical="top" wrapText="1"/>
    </xf>
    <xf numFmtId="0" fontId="8" fillId="0" borderId="26" xfId="0" applyFont="1" applyFill="1" applyBorder="1" applyAlignment="1">
      <alignment horizontal="center" vertical="top" wrapText="1"/>
    </xf>
    <xf numFmtId="2" fontId="8" fillId="2" borderId="23" xfId="0" applyNumberFormat="1" applyFont="1" applyFill="1" applyBorder="1" applyAlignment="1" applyProtection="1">
      <alignment horizontal="center" vertical="center"/>
      <protection locked="0"/>
    </xf>
    <xf numFmtId="2" fontId="8" fillId="2" borderId="28" xfId="0" applyNumberFormat="1" applyFont="1" applyFill="1" applyBorder="1" applyAlignment="1" applyProtection="1">
      <alignment horizontal="center" vertical="center"/>
      <protection locked="0"/>
    </xf>
    <xf numFmtId="2" fontId="8" fillId="2" borderId="9" xfId="0" applyNumberFormat="1" applyFont="1" applyFill="1" applyBorder="1" applyAlignment="1" applyProtection="1">
      <alignment horizontal="center" vertical="center"/>
      <protection locked="0"/>
    </xf>
    <xf numFmtId="2" fontId="8" fillId="2" borderId="27" xfId="0" applyNumberFormat="1" applyFont="1" applyFill="1" applyBorder="1" applyAlignment="1" applyProtection="1">
      <alignment horizontal="center" vertical="center"/>
      <protection locked="0"/>
    </xf>
    <xf numFmtId="0" fontId="8" fillId="0" borderId="29" xfId="0" applyFont="1" applyBorder="1"/>
    <xf numFmtId="0" fontId="8" fillId="0" borderId="25" xfId="0" applyFont="1" applyBorder="1" applyAlignment="1">
      <alignment horizontal="center"/>
    </xf>
    <xf numFmtId="0" fontId="8" fillId="0" borderId="26" xfId="0" applyFont="1" applyBorder="1" applyAlignment="1">
      <alignment horizontal="center"/>
    </xf>
    <xf numFmtId="2" fontId="8" fillId="2" borderId="25" xfId="0" applyNumberFormat="1" applyFont="1" applyFill="1" applyBorder="1" applyAlignment="1" applyProtection="1">
      <alignment horizontal="center"/>
      <protection locked="0"/>
    </xf>
    <xf numFmtId="2" fontId="8" fillId="2" borderId="26" xfId="0" applyNumberFormat="1" applyFont="1" applyFill="1" applyBorder="1" applyAlignment="1" applyProtection="1">
      <alignment horizontal="center"/>
      <protection locked="0"/>
    </xf>
    <xf numFmtId="2" fontId="8" fillId="2" borderId="16" xfId="0" applyNumberFormat="1" applyFont="1" applyFill="1" applyBorder="1" applyAlignment="1" applyProtection="1">
      <alignment horizontal="center"/>
      <protection locked="0"/>
    </xf>
    <xf numFmtId="2" fontId="8" fillId="2" borderId="17" xfId="0" applyNumberFormat="1" applyFont="1" applyFill="1" applyBorder="1" applyAlignment="1" applyProtection="1">
      <alignment horizontal="center"/>
      <protection locked="0"/>
    </xf>
    <xf numFmtId="2" fontId="8" fillId="2" borderId="32" xfId="0" applyNumberFormat="1" applyFont="1" applyFill="1" applyBorder="1" applyAlignment="1" applyProtection="1">
      <alignment horizontal="center"/>
      <protection locked="0"/>
    </xf>
    <xf numFmtId="0" fontId="8" fillId="0" borderId="2" xfId="0" applyFont="1" applyFill="1" applyBorder="1" applyAlignment="1">
      <alignment wrapText="1"/>
    </xf>
    <xf numFmtId="0" fontId="8" fillId="0" borderId="2" xfId="0" applyFont="1" applyBorder="1"/>
    <xf numFmtId="0" fontId="8" fillId="0" borderId="25" xfId="0" applyFont="1" applyBorder="1"/>
    <xf numFmtId="2" fontId="8" fillId="0" borderId="25" xfId="0" applyNumberFormat="1" applyFont="1" applyBorder="1"/>
    <xf numFmtId="2" fontId="8" fillId="0" borderId="26" xfId="0" applyNumberFormat="1" applyFont="1" applyBorder="1"/>
    <xf numFmtId="2" fontId="8" fillId="0" borderId="16" xfId="0" applyNumberFormat="1" applyFont="1" applyBorder="1"/>
    <xf numFmtId="2" fontId="8" fillId="0" borderId="17" xfId="0" applyNumberFormat="1" applyFont="1" applyBorder="1"/>
    <xf numFmtId="2" fontId="8" fillId="0" borderId="32" xfId="0" applyNumberFormat="1" applyFont="1" applyBorder="1"/>
    <xf numFmtId="0" fontId="0" fillId="3" borderId="16" xfId="0" applyFill="1" applyBorder="1" applyProtection="1">
      <protection locked="0"/>
    </xf>
    <xf numFmtId="0" fontId="0" fillId="3" borderId="17" xfId="0" applyFill="1" applyBorder="1" applyProtection="1">
      <protection locked="0"/>
    </xf>
    <xf numFmtId="0" fontId="0" fillId="3" borderId="32" xfId="0" applyFill="1" applyBorder="1" applyProtection="1">
      <protection locked="0"/>
    </xf>
    <xf numFmtId="0" fontId="8" fillId="0" borderId="26" xfId="0" applyFont="1" applyBorder="1"/>
    <xf numFmtId="0" fontId="13" fillId="0" borderId="25" xfId="0" applyFont="1" applyFill="1" applyBorder="1" applyAlignment="1">
      <alignment horizontal="left" vertical="top"/>
    </xf>
    <xf numFmtId="0" fontId="13" fillId="0" borderId="26" xfId="0" applyFont="1" applyFill="1" applyBorder="1" applyAlignment="1">
      <alignment horizontal="left" vertical="top"/>
    </xf>
    <xf numFmtId="0" fontId="8" fillId="0" borderId="25" xfId="0" applyFont="1" applyFill="1" applyBorder="1" applyAlignment="1">
      <alignment wrapText="1"/>
    </xf>
    <xf numFmtId="0" fontId="8" fillId="0" borderId="26" xfId="0" applyFont="1" applyFill="1" applyBorder="1" applyAlignment="1">
      <alignment wrapText="1"/>
    </xf>
    <xf numFmtId="0" fontId="8" fillId="0" borderId="33" xfId="0" applyFont="1" applyBorder="1"/>
    <xf numFmtId="0" fontId="8" fillId="0" borderId="16" xfId="0" applyFont="1" applyBorder="1"/>
    <xf numFmtId="0" fontId="8" fillId="0" borderId="17" xfId="0" applyFont="1" applyBorder="1"/>
    <xf numFmtId="0" fontId="8" fillId="0" borderId="32" xfId="0" applyFont="1" applyBorder="1"/>
    <xf numFmtId="0" fontId="8" fillId="0" borderId="43" xfId="0" applyFont="1" applyBorder="1"/>
    <xf numFmtId="0" fontId="11" fillId="0" borderId="0" xfId="0" applyFont="1" applyProtection="1"/>
    <xf numFmtId="0" fontId="0" fillId="0" borderId="0" xfId="0" applyProtection="1"/>
    <xf numFmtId="0" fontId="9" fillId="0" borderId="0" xfId="0" applyFont="1" applyAlignment="1" applyProtection="1">
      <alignment horizontal="left"/>
    </xf>
    <xf numFmtId="0" fontId="10" fillId="0" borderId="0" xfId="0" applyFont="1" applyProtection="1"/>
    <xf numFmtId="0" fontId="9" fillId="0" borderId="0" xfId="0" applyFont="1" applyProtection="1"/>
    <xf numFmtId="0" fontId="2" fillId="0" borderId="0" xfId="0" applyFont="1" applyAlignment="1" applyProtection="1">
      <alignment horizontal="right"/>
    </xf>
    <xf numFmtId="0" fontId="2" fillId="0" borderId="0" xfId="0" applyFont="1" applyProtection="1"/>
    <xf numFmtId="0" fontId="8" fillId="0" borderId="0" xfId="0" applyFont="1" applyProtection="1"/>
    <xf numFmtId="0" fontId="0" fillId="0" borderId="0" xfId="0" applyFont="1" applyProtection="1"/>
    <xf numFmtId="0" fontId="8" fillId="0" borderId="25" xfId="0" applyFont="1" applyFill="1" applyBorder="1" applyAlignment="1" applyProtection="1">
      <alignment horizontal="center" vertical="top" wrapText="1"/>
    </xf>
    <xf numFmtId="0" fontId="8" fillId="0" borderId="1" xfId="0" applyFont="1" applyFill="1" applyBorder="1" applyAlignment="1" applyProtection="1">
      <alignment horizontal="center" vertical="top" wrapText="1"/>
    </xf>
    <xf numFmtId="0" fontId="8" fillId="0" borderId="2" xfId="0" applyFont="1" applyFill="1" applyBorder="1" applyAlignment="1" applyProtection="1">
      <alignment horizontal="center" vertical="top" wrapText="1"/>
    </xf>
    <xf numFmtId="0" fontId="8" fillId="0" borderId="26" xfId="0" applyFont="1" applyFill="1" applyBorder="1" applyAlignment="1" applyProtection="1">
      <alignment horizontal="center" vertical="top" wrapText="1"/>
    </xf>
    <xf numFmtId="0" fontId="11" fillId="0" borderId="0" xfId="0" applyFont="1" applyAlignment="1" applyProtection="1">
      <alignment horizontal="center" vertical="center" wrapText="1"/>
    </xf>
    <xf numFmtId="0" fontId="2" fillId="0" borderId="7" xfId="0" applyFont="1" applyBorder="1" applyAlignment="1" applyProtection="1">
      <alignment vertical="center" wrapText="1"/>
    </xf>
    <xf numFmtId="0" fontId="0" fillId="0" borderId="8" xfId="0" applyFont="1" applyBorder="1" applyAlignment="1" applyProtection="1">
      <alignment vertical="center" wrapText="1"/>
    </xf>
    <xf numFmtId="0" fontId="0" fillId="0" borderId="9" xfId="0" applyFont="1" applyBorder="1" applyAlignment="1" applyProtection="1">
      <alignment horizontal="justify" vertical="center" wrapText="1"/>
    </xf>
    <xf numFmtId="2" fontId="0" fillId="0" borderId="24" xfId="0" quotePrefix="1" applyNumberFormat="1" applyFont="1" applyBorder="1" applyAlignment="1" applyProtection="1">
      <alignment horizontal="center" vertical="center"/>
    </xf>
    <xf numFmtId="0" fontId="2" fillId="0" borderId="10" xfId="0" applyFont="1" applyBorder="1" applyAlignment="1" applyProtection="1">
      <alignment horizontal="left" vertical="center" wrapText="1"/>
    </xf>
    <xf numFmtId="0" fontId="0" fillId="0" borderId="11" xfId="0" applyFont="1" applyBorder="1" applyAlignment="1" applyProtection="1">
      <alignment horizontal="justify" vertical="center" wrapText="1"/>
    </xf>
    <xf numFmtId="0" fontId="0" fillId="0" borderId="18" xfId="0" applyFont="1" applyBorder="1" applyAlignment="1" applyProtection="1">
      <alignment horizontal="justify" vertical="center" wrapText="1"/>
    </xf>
    <xf numFmtId="0" fontId="2" fillId="0" borderId="12" xfId="0" applyFont="1" applyBorder="1" applyAlignment="1" applyProtection="1">
      <alignment horizontal="left" vertical="center" wrapText="1"/>
    </xf>
    <xf numFmtId="0" fontId="0" fillId="0" borderId="13" xfId="0" applyFont="1" applyBorder="1" applyAlignment="1" applyProtection="1">
      <alignment horizontal="justify" vertical="center" wrapText="1"/>
    </xf>
    <xf numFmtId="0" fontId="0" fillId="0" borderId="19" xfId="0" applyFont="1" applyBorder="1" applyAlignment="1" applyProtection="1">
      <alignment horizontal="justify" vertical="center" wrapText="1"/>
    </xf>
    <xf numFmtId="0" fontId="2" fillId="0" borderId="14" xfId="0" applyFont="1" applyBorder="1" applyAlignment="1" applyProtection="1">
      <alignment horizontal="left" vertical="center" wrapText="1"/>
    </xf>
    <xf numFmtId="0" fontId="0" fillId="0" borderId="15" xfId="0" applyFont="1" applyBorder="1" applyAlignment="1" applyProtection="1">
      <alignment horizontal="justify" vertical="center" wrapText="1"/>
    </xf>
    <xf numFmtId="0" fontId="0" fillId="0" borderId="20" xfId="0" applyFont="1" applyBorder="1" applyAlignment="1" applyProtection="1">
      <alignment horizontal="justify" vertical="center" wrapText="1"/>
    </xf>
    <xf numFmtId="2" fontId="0" fillId="0" borderId="29" xfId="0" quotePrefix="1" applyNumberFormat="1" applyFont="1" applyBorder="1" applyAlignment="1" applyProtection="1">
      <alignment horizontal="center" vertical="center"/>
    </xf>
    <xf numFmtId="0" fontId="0" fillId="0" borderId="0" xfId="0" applyAlignment="1" applyProtection="1">
      <alignment horizontal="left" vertical="center" indent="2"/>
    </xf>
    <xf numFmtId="0" fontId="0" fillId="0" borderId="0" xfId="0" applyFont="1" applyAlignment="1" applyProtection="1">
      <alignment horizontal="left" vertical="center" indent="2"/>
    </xf>
    <xf numFmtId="1" fontId="0" fillId="0" borderId="21" xfId="0" quotePrefix="1" applyNumberFormat="1" applyBorder="1" applyAlignment="1" applyProtection="1">
      <alignment horizontal="center"/>
    </xf>
    <xf numFmtId="0" fontId="8" fillId="0" borderId="25" xfId="0" applyFont="1" applyBorder="1" applyAlignment="1" applyProtection="1">
      <alignment vertical="top"/>
    </xf>
    <xf numFmtId="0" fontId="8" fillId="0" borderId="1" xfId="0" applyFont="1" applyBorder="1" applyAlignment="1" applyProtection="1">
      <alignment vertical="top"/>
    </xf>
    <xf numFmtId="0" fontId="8" fillId="0" borderId="26" xfId="0" applyFont="1" applyBorder="1" applyAlignment="1" applyProtection="1">
      <alignment vertical="top"/>
    </xf>
    <xf numFmtId="0" fontId="8" fillId="0" borderId="22" xfId="0" applyFont="1" applyBorder="1" applyAlignment="1" applyProtection="1">
      <alignment horizontal="center" vertical="top"/>
    </xf>
    <xf numFmtId="0" fontId="8" fillId="0" borderId="34" xfId="0" applyFont="1" applyBorder="1" applyAlignment="1" applyProtection="1">
      <alignment horizontal="center" vertical="top"/>
    </xf>
    <xf numFmtId="0" fontId="8" fillId="0" borderId="35" xfId="0" applyFont="1" applyBorder="1" applyAlignment="1" applyProtection="1">
      <alignment horizontal="center" vertical="top"/>
    </xf>
    <xf numFmtId="0" fontId="8" fillId="0" borderId="36" xfId="0" applyFont="1" applyBorder="1" applyAlignment="1" applyProtection="1">
      <alignment horizontal="center" vertical="top"/>
    </xf>
    <xf numFmtId="0" fontId="1" fillId="0" borderId="2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6" xfId="0" applyFont="1" applyBorder="1" applyAlignment="1">
      <alignment horizontal="center" vertical="center" wrapText="1"/>
    </xf>
    <xf numFmtId="0" fontId="15" fillId="0" borderId="0" xfId="0" applyFont="1" applyAlignment="1">
      <alignment horizontal="left" vertical="top" wrapText="1"/>
    </xf>
    <xf numFmtId="0" fontId="0" fillId="0" borderId="0" xfId="0" applyFont="1" applyAlignment="1">
      <alignment horizontal="left" vertical="top" wrapText="1"/>
    </xf>
    <xf numFmtId="0" fontId="0" fillId="4" borderId="0" xfId="0" applyFont="1" applyFill="1" applyAlignment="1">
      <alignment horizontal="left" vertical="top" wrapText="1"/>
    </xf>
    <xf numFmtId="0" fontId="5" fillId="0" borderId="0" xfId="0" applyFont="1" applyAlignment="1">
      <alignment horizontal="left" vertical="top" wrapText="1"/>
    </xf>
    <xf numFmtId="0" fontId="3" fillId="0" borderId="0" xfId="0" applyFont="1" applyAlignment="1">
      <alignment horizontal="left" vertical="top" wrapText="1"/>
    </xf>
    <xf numFmtId="0" fontId="6" fillId="0" borderId="0" xfId="0" applyFont="1" applyAlignment="1">
      <alignment horizontal="left" vertical="top" wrapText="1"/>
    </xf>
    <xf numFmtId="0" fontId="0" fillId="3" borderId="0" xfId="0" applyFill="1" applyAlignment="1" applyProtection="1">
      <alignment horizontal="left" wrapText="1"/>
      <protection locked="0"/>
    </xf>
    <xf numFmtId="0" fontId="0" fillId="0" borderId="1" xfId="0" applyFont="1" applyFill="1" applyBorder="1" applyAlignment="1">
      <alignment horizontal="left" wrapText="1"/>
    </xf>
    <xf numFmtId="0" fontId="0" fillId="0" borderId="2" xfId="0" applyFont="1" applyFill="1" applyBorder="1" applyAlignment="1">
      <alignment horizontal="left" wrapText="1"/>
    </xf>
    <xf numFmtId="0" fontId="0" fillId="0" borderId="1" xfId="0" applyBorder="1" applyAlignment="1">
      <alignment horizontal="left" wrapText="1"/>
    </xf>
    <xf numFmtId="0" fontId="0" fillId="0" borderId="2" xfId="0" applyBorder="1" applyAlignment="1">
      <alignment horizontal="left" wrapText="1"/>
    </xf>
    <xf numFmtId="0" fontId="11" fillId="0" borderId="0" xfId="0" applyFont="1" applyAlignment="1" applyProtection="1">
      <alignment vertical="top" wrapText="1"/>
    </xf>
    <xf numFmtId="0" fontId="11" fillId="0" borderId="0" xfId="0" applyFont="1" applyAlignment="1" applyProtection="1">
      <alignment horizontal="left" wrapText="1"/>
    </xf>
    <xf numFmtId="0" fontId="15" fillId="0" borderId="0" xfId="0" applyFont="1" applyFill="1" applyBorder="1" applyAlignment="1" applyProtection="1">
      <alignment horizontal="left" vertical="top" wrapText="1"/>
    </xf>
    <xf numFmtId="0" fontId="8" fillId="0" borderId="37" xfId="0" applyFont="1" applyBorder="1" applyAlignment="1" applyProtection="1">
      <alignment horizontal="center" vertical="top" wrapText="1"/>
    </xf>
    <xf numFmtId="0" fontId="8" fillId="0" borderId="5" xfId="0" applyFont="1" applyBorder="1" applyAlignment="1" applyProtection="1">
      <alignment horizontal="center" vertical="top" wrapText="1"/>
    </xf>
    <xf numFmtId="2" fontId="0" fillId="0" borderId="39" xfId="0" quotePrefix="1" applyNumberFormat="1" applyFont="1" applyBorder="1" applyAlignment="1" applyProtection="1">
      <alignment horizontal="center" vertical="center"/>
    </xf>
    <xf numFmtId="2" fontId="0" fillId="0" borderId="40" xfId="0" quotePrefix="1" applyNumberFormat="1" applyFont="1" applyBorder="1" applyAlignment="1" applyProtection="1">
      <alignment horizontal="center" vertical="center"/>
    </xf>
    <xf numFmtId="2" fontId="0" fillId="0" borderId="41" xfId="0" quotePrefix="1" applyNumberFormat="1" applyFont="1" applyBorder="1" applyAlignment="1" applyProtection="1">
      <alignment horizontal="center" vertical="center"/>
    </xf>
    <xf numFmtId="2" fontId="0" fillId="0" borderId="42" xfId="0" quotePrefix="1" applyNumberFormat="1" applyFont="1" applyBorder="1" applyAlignment="1" applyProtection="1">
      <alignment horizontal="center" vertical="center"/>
    </xf>
    <xf numFmtId="0" fontId="9" fillId="0" borderId="9" xfId="0" applyFont="1" applyBorder="1" applyAlignment="1" applyProtection="1">
      <alignment horizontal="center" vertical="center" wrapText="1"/>
    </xf>
    <xf numFmtId="0" fontId="9" fillId="0" borderId="38" xfId="0" applyFont="1" applyBorder="1" applyAlignment="1" applyProtection="1">
      <alignment horizontal="center" vertical="center" wrapText="1"/>
    </xf>
    <xf numFmtId="0" fontId="9" fillId="0" borderId="8" xfId="0" applyFont="1" applyBorder="1" applyAlignment="1" applyProtection="1">
      <alignment horizontal="center" vertical="center" wrapText="1"/>
    </xf>
    <xf numFmtId="0" fontId="0" fillId="0" borderId="0" xfId="0" applyAlignment="1" applyProtection="1">
      <alignment horizontal="left" vertical="top" wrapText="1"/>
    </xf>
    <xf numFmtId="0" fontId="11" fillId="0" borderId="0" xfId="0" applyFont="1" applyAlignment="1">
      <alignment horizontal="left" vertical="top" wrapText="1"/>
    </xf>
    <xf numFmtId="0" fontId="11" fillId="0" borderId="5" xfId="0" applyFont="1" applyBorder="1" applyAlignment="1">
      <alignment horizontal="left" vertical="top" wrapText="1"/>
    </xf>
    <xf numFmtId="0" fontId="11" fillId="0" borderId="0" xfId="0" applyFont="1" applyAlignment="1">
      <alignment horizontal="left" wrapText="1"/>
    </xf>
    <xf numFmtId="0" fontId="11" fillId="0" borderId="5" xfId="0" applyFont="1" applyBorder="1" applyAlignment="1">
      <alignment horizontal="left" wrapText="1"/>
    </xf>
    <xf numFmtId="0" fontId="8" fillId="0" borderId="30" xfId="0" applyFont="1" applyBorder="1" applyAlignment="1">
      <alignment horizontal="center"/>
    </xf>
    <xf numFmtId="0" fontId="8" fillId="0" borderId="3" xfId="0" applyFont="1" applyBorder="1" applyAlignment="1">
      <alignment horizontal="center"/>
    </xf>
    <xf numFmtId="0" fontId="8" fillId="0" borderId="31" xfId="0" applyFont="1" applyBorder="1" applyAlignment="1">
      <alignment horizontal="center"/>
    </xf>
    <xf numFmtId="0" fontId="8" fillId="0" borderId="0" xfId="0" applyFont="1" applyAlignment="1">
      <alignment horizontal="left" wrapText="1"/>
    </xf>
    <xf numFmtId="0" fontId="9" fillId="0" borderId="1" xfId="0" applyFont="1" applyFill="1" applyBorder="1" applyAlignment="1">
      <alignment horizontal="left" vertical="center" wrapText="1"/>
    </xf>
    <xf numFmtId="0" fontId="9" fillId="0" borderId="2" xfId="0" applyFont="1" applyFill="1" applyBorder="1" applyAlignment="1">
      <alignment horizontal="left" vertical="center" wrapText="1"/>
    </xf>
    <xf numFmtId="0" fontId="8" fillId="0" borderId="1" xfId="0" applyFont="1" applyBorder="1" applyAlignment="1">
      <alignment horizontal="left" wrapText="1"/>
    </xf>
    <xf numFmtId="0" fontId="8" fillId="0" borderId="2" xfId="0" applyFont="1" applyBorder="1" applyAlignment="1">
      <alignment horizontal="left" wrapText="1"/>
    </xf>
    <xf numFmtId="0" fontId="11" fillId="0" borderId="0" xfId="0" applyFont="1" applyAlignment="1" applyProtection="1">
      <alignment horizontal="left" vertical="top" wrapText="1"/>
    </xf>
    <xf numFmtId="0" fontId="11" fillId="0" borderId="5" xfId="0" applyFont="1" applyBorder="1" applyAlignment="1" applyProtection="1">
      <alignment horizontal="left" vertical="top" wrapText="1"/>
    </xf>
    <xf numFmtId="0" fontId="19" fillId="0" borderId="4" xfId="0" applyFont="1" applyBorder="1" applyAlignment="1">
      <alignment horizontal="left" wrapText="1"/>
    </xf>
    <xf numFmtId="0" fontId="19" fillId="0" borderId="0" xfId="0" applyFont="1" applyBorder="1" applyAlignment="1">
      <alignment horizontal="left" wrapText="1"/>
    </xf>
    <xf numFmtId="0" fontId="19" fillId="0" borderId="29" xfId="0" applyFont="1" applyBorder="1" applyAlignment="1">
      <alignment horizontal="left" wrapText="1"/>
    </xf>
  </cellXfs>
  <cellStyles count="4">
    <cellStyle name="Currency 2" xfId="2" xr:uid="{00000000-0005-0000-0000-000000000000}"/>
    <cellStyle name="Normal" xfId="0" builtinId="0"/>
    <cellStyle name="Normal 2" xfId="1" xr:uid="{00000000-0005-0000-0000-000002000000}"/>
    <cellStyle name="Normal 3" xfId="3" xr:uid="{A28CE3CD-DB7E-46DB-BF16-C1A2B5013F78}"/>
  </cellStyles>
  <dxfs count="7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0</xdr:colOff>
      <xdr:row>2</xdr:row>
      <xdr:rowOff>0</xdr:rowOff>
    </xdr:from>
    <xdr:to>
      <xdr:col>15</xdr:col>
      <xdr:colOff>584199</xdr:colOff>
      <xdr:row>14</xdr:row>
      <xdr:rowOff>144310</xdr:rowOff>
    </xdr:to>
    <xdr:pic>
      <xdr:nvPicPr>
        <xdr:cNvPr id="2" name="Picture 1">
          <a:extLst>
            <a:ext uri="{FF2B5EF4-FFF2-40B4-BE49-F238E27FC236}">
              <a16:creationId xmlns:a16="http://schemas.microsoft.com/office/drawing/2014/main" id="{DD62ABCC-28BC-4993-87A3-9106E6DE2424}"/>
            </a:ext>
          </a:extLst>
        </xdr:cNvPr>
        <xdr:cNvPicPr>
          <a:picLocks noChangeAspect="1"/>
        </xdr:cNvPicPr>
      </xdr:nvPicPr>
      <xdr:blipFill>
        <a:blip xmlns:r="http://schemas.openxmlformats.org/officeDocument/2006/relationships" r:embed="rId1"/>
        <a:stretch>
          <a:fillRect/>
        </a:stretch>
      </xdr:blipFill>
      <xdr:spPr>
        <a:xfrm>
          <a:off x="7848600" y="365760"/>
          <a:ext cx="2412999" cy="34513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95250</xdr:colOff>
      <xdr:row>10</xdr:row>
      <xdr:rowOff>76200</xdr:rowOff>
    </xdr:from>
    <xdr:to>
      <xdr:col>10</xdr:col>
      <xdr:colOff>200025</xdr:colOff>
      <xdr:row>12</xdr:row>
      <xdr:rowOff>333375</xdr:rowOff>
    </xdr:to>
    <xdr:sp macro="" textlink="">
      <xdr:nvSpPr>
        <xdr:cNvPr id="2" name="Right Brace 1">
          <a:extLst>
            <a:ext uri="{FF2B5EF4-FFF2-40B4-BE49-F238E27FC236}">
              <a16:creationId xmlns:a16="http://schemas.microsoft.com/office/drawing/2014/main" id="{6CD9E49F-1356-43F4-B828-9B3DA2361358}"/>
            </a:ext>
          </a:extLst>
        </xdr:cNvPr>
        <xdr:cNvSpPr/>
      </xdr:nvSpPr>
      <xdr:spPr>
        <a:xfrm>
          <a:off x="11753850" y="3152775"/>
          <a:ext cx="104775" cy="1019175"/>
        </a:xfrm>
        <a:prstGeom prst="rightBrace">
          <a:avLst/>
        </a:prstGeom>
      </xdr:spPr>
      <xdr:style>
        <a:lnRef idx="1">
          <a:schemeClr val="accent1"/>
        </a:lnRef>
        <a:fillRef idx="0">
          <a:schemeClr val="accent1"/>
        </a:fillRef>
        <a:effectRef idx="0">
          <a:schemeClr val="accent1"/>
        </a:effectRef>
        <a:fontRef idx="minor">
          <a:schemeClr val="tx1"/>
        </a:fontRef>
      </xdr:style>
      <xdr:txBody>
        <a:bodyPr wrap="square" rtlCol="0" anchor="t"/>
        <a:lstStyle/>
        <a:p>
          <a:endParaRPr lang="en-GB"/>
        </a:p>
      </xdr:txBody>
    </xdr:sp>
    <xdr:clientData/>
  </xdr:twoCellAnchor>
  <xdr:twoCellAnchor>
    <xdr:from>
      <xdr:col>10</xdr:col>
      <xdr:colOff>76201</xdr:colOff>
      <xdr:row>14</xdr:row>
      <xdr:rowOff>66675</xdr:rowOff>
    </xdr:from>
    <xdr:to>
      <xdr:col>10</xdr:col>
      <xdr:colOff>152401</xdr:colOff>
      <xdr:row>16</xdr:row>
      <xdr:rowOff>295275</xdr:rowOff>
    </xdr:to>
    <xdr:sp macro="" textlink="">
      <xdr:nvSpPr>
        <xdr:cNvPr id="3" name="Right Brace 2">
          <a:extLst>
            <a:ext uri="{FF2B5EF4-FFF2-40B4-BE49-F238E27FC236}">
              <a16:creationId xmlns:a16="http://schemas.microsoft.com/office/drawing/2014/main" id="{7DAC2F68-6013-4F4C-A35D-248E53E3DA13}"/>
            </a:ext>
          </a:extLst>
        </xdr:cNvPr>
        <xdr:cNvSpPr/>
      </xdr:nvSpPr>
      <xdr:spPr>
        <a:xfrm>
          <a:off x="12277726" y="4667250"/>
          <a:ext cx="76200" cy="990600"/>
        </a:xfrm>
        <a:prstGeom prst="rightBrace">
          <a:avLst/>
        </a:prstGeom>
      </xdr:spPr>
      <xdr:style>
        <a:lnRef idx="1">
          <a:schemeClr val="accent1"/>
        </a:lnRef>
        <a:fillRef idx="0">
          <a:schemeClr val="accent1"/>
        </a:fillRef>
        <a:effectRef idx="0">
          <a:schemeClr val="accent1"/>
        </a:effectRef>
        <a:fontRef idx="minor">
          <a:schemeClr val="tx1"/>
        </a:fontRef>
      </xdr:style>
      <xdr:txBody>
        <a:bodyPr wrap="square" rtlCol="0" anchor="t"/>
        <a:lstStyle/>
        <a:p>
          <a:endParaRPr lang="en-GB"/>
        </a:p>
      </xdr:txBody>
    </xdr:sp>
    <xdr:clientData/>
  </xdr:twoCellAnchor>
  <xdr:twoCellAnchor>
    <xdr:from>
      <xdr:col>10</xdr:col>
      <xdr:colOff>95250</xdr:colOff>
      <xdr:row>18</xdr:row>
      <xdr:rowOff>38100</xdr:rowOff>
    </xdr:from>
    <xdr:to>
      <xdr:col>10</xdr:col>
      <xdr:colOff>248920</xdr:colOff>
      <xdr:row>19</xdr:row>
      <xdr:rowOff>300990</xdr:rowOff>
    </xdr:to>
    <xdr:sp macro="" textlink="">
      <xdr:nvSpPr>
        <xdr:cNvPr id="4" name="Right Brace 3">
          <a:extLst>
            <a:ext uri="{FF2B5EF4-FFF2-40B4-BE49-F238E27FC236}">
              <a16:creationId xmlns:a16="http://schemas.microsoft.com/office/drawing/2014/main" id="{2DAE674B-A24C-47A5-9958-400BC32FA559}"/>
            </a:ext>
          </a:extLst>
        </xdr:cNvPr>
        <xdr:cNvSpPr/>
      </xdr:nvSpPr>
      <xdr:spPr>
        <a:xfrm>
          <a:off x="11753850" y="6162675"/>
          <a:ext cx="153670" cy="643890"/>
        </a:xfrm>
        <a:prstGeom prst="rightBrace">
          <a:avLst/>
        </a:prstGeom>
      </xdr:spPr>
      <xdr:style>
        <a:lnRef idx="1">
          <a:schemeClr val="accent1"/>
        </a:lnRef>
        <a:fillRef idx="0">
          <a:schemeClr val="accent1"/>
        </a:fillRef>
        <a:effectRef idx="0">
          <a:schemeClr val="accent1"/>
        </a:effectRef>
        <a:fontRef idx="minor">
          <a:schemeClr val="tx1"/>
        </a:fontRef>
      </xdr:style>
      <xdr:txBody>
        <a:bodyPr wrap="square" rtlCol="0" anchor="t"/>
        <a:lstStyle/>
        <a:p>
          <a:endParaRPr lang="en-GB"/>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4"/>
  <sheetViews>
    <sheetView showGridLines="0" tabSelected="1" workbookViewId="0">
      <selection activeCell="A3" sqref="A3:K3"/>
    </sheetView>
  </sheetViews>
  <sheetFormatPr defaultRowHeight="14.4" x14ac:dyDescent="0.3"/>
  <sheetData>
    <row r="1" spans="1:11" s="37" customFormat="1" x14ac:dyDescent="0.3">
      <c r="A1" s="1" t="s">
        <v>25</v>
      </c>
    </row>
    <row r="2" spans="1:11" s="37" customFormat="1" x14ac:dyDescent="0.3">
      <c r="A2" s="35"/>
      <c r="B2" s="35"/>
      <c r="C2" s="35"/>
      <c r="D2" s="35"/>
      <c r="E2" s="35"/>
      <c r="F2" s="35"/>
      <c r="G2" s="35"/>
      <c r="H2" s="35"/>
      <c r="I2" s="35"/>
      <c r="J2" s="35"/>
      <c r="K2" s="35"/>
    </row>
    <row r="3" spans="1:11" s="37" customFormat="1" ht="90" customHeight="1" x14ac:dyDescent="0.3">
      <c r="A3" s="126" t="s">
        <v>34</v>
      </c>
      <c r="B3" s="126"/>
      <c r="C3" s="126"/>
      <c r="D3" s="126"/>
      <c r="E3" s="126"/>
      <c r="F3" s="126"/>
      <c r="G3" s="126"/>
      <c r="H3" s="126"/>
      <c r="I3" s="126"/>
      <c r="J3" s="126"/>
      <c r="K3" s="126"/>
    </row>
    <row r="4" spans="1:11" s="37" customFormat="1" ht="45" customHeight="1" x14ac:dyDescent="0.3">
      <c r="A4" s="127" t="s">
        <v>26</v>
      </c>
      <c r="B4" s="127"/>
      <c r="C4" s="127"/>
      <c r="D4" s="127"/>
      <c r="E4" s="127"/>
      <c r="F4" s="127"/>
      <c r="G4" s="127"/>
      <c r="H4" s="127"/>
      <c r="I4" s="127"/>
      <c r="J4" s="127"/>
      <c r="K4" s="127"/>
    </row>
    <row r="5" spans="1:11" s="37" customFormat="1" ht="60" customHeight="1" x14ac:dyDescent="0.3">
      <c r="A5" s="128" t="s">
        <v>27</v>
      </c>
      <c r="B5" s="128"/>
      <c r="C5" s="128"/>
      <c r="D5" s="128"/>
      <c r="E5" s="128"/>
      <c r="F5" s="128"/>
      <c r="G5" s="128"/>
      <c r="H5" s="128"/>
      <c r="I5" s="128"/>
      <c r="J5" s="128"/>
      <c r="K5" s="128"/>
    </row>
    <row r="6" spans="1:11" s="37" customFormat="1" ht="75" customHeight="1" x14ac:dyDescent="0.3">
      <c r="A6" s="126" t="s">
        <v>35</v>
      </c>
      <c r="B6" s="126"/>
      <c r="C6" s="126"/>
      <c r="D6" s="126"/>
      <c r="E6" s="126"/>
      <c r="F6" s="126"/>
      <c r="G6" s="126"/>
      <c r="H6" s="126"/>
      <c r="I6" s="126"/>
      <c r="J6" s="126"/>
      <c r="K6" s="126"/>
    </row>
    <row r="7" spans="1:11" s="37" customFormat="1" ht="120" customHeight="1" x14ac:dyDescent="0.3">
      <c r="A7" s="126" t="s">
        <v>113</v>
      </c>
      <c r="B7" s="126"/>
      <c r="C7" s="126"/>
      <c r="D7" s="126"/>
      <c r="E7" s="126"/>
      <c r="F7" s="126"/>
      <c r="G7" s="126"/>
      <c r="H7" s="126"/>
      <c r="I7" s="126"/>
      <c r="J7" s="126"/>
      <c r="K7" s="126"/>
    </row>
    <row r="8" spans="1:11" ht="45" customHeight="1" x14ac:dyDescent="0.3"/>
    <row r="9" spans="1:11" x14ac:dyDescent="0.3">
      <c r="A9" s="36"/>
      <c r="B9" s="36"/>
      <c r="C9" s="36"/>
      <c r="D9" s="36"/>
      <c r="E9" s="36"/>
      <c r="F9" s="36"/>
      <c r="G9" s="36"/>
      <c r="H9" s="36"/>
      <c r="I9" s="35"/>
      <c r="J9" s="35"/>
      <c r="K9" s="35"/>
    </row>
    <row r="10" spans="1:11" x14ac:dyDescent="0.3">
      <c r="A10" s="40"/>
      <c r="B10" s="36"/>
      <c r="C10" s="36"/>
      <c r="D10" s="36"/>
      <c r="E10" s="36"/>
      <c r="F10" s="36"/>
      <c r="G10" s="36"/>
      <c r="H10" s="36"/>
      <c r="I10" s="35"/>
      <c r="J10" s="35"/>
      <c r="K10" s="35"/>
    </row>
    <row r="11" spans="1:11" x14ac:dyDescent="0.3">
      <c r="A11" s="38"/>
      <c r="B11" s="36"/>
      <c r="C11" s="36"/>
      <c r="D11" s="36"/>
      <c r="E11" s="36"/>
      <c r="F11" s="36"/>
      <c r="G11" s="36"/>
      <c r="H11" s="36"/>
      <c r="I11" s="35"/>
      <c r="J11" s="35"/>
      <c r="K11" s="35"/>
    </row>
    <row r="12" spans="1:11" x14ac:dyDescent="0.3">
      <c r="A12" s="36"/>
      <c r="B12" s="36"/>
      <c r="C12" s="36"/>
      <c r="D12" s="36"/>
      <c r="E12" s="36"/>
      <c r="F12" s="36"/>
      <c r="G12" s="36"/>
      <c r="H12" s="36"/>
      <c r="I12" s="35"/>
      <c r="J12" s="35"/>
      <c r="K12" s="35"/>
    </row>
    <row r="13" spans="1:11" x14ac:dyDescent="0.3">
      <c r="A13" s="39"/>
      <c r="B13" s="35"/>
      <c r="C13" s="35"/>
      <c r="D13" s="35"/>
      <c r="E13" s="35"/>
      <c r="F13" s="35"/>
      <c r="G13" s="35"/>
      <c r="H13" s="35"/>
      <c r="I13" s="35"/>
      <c r="J13" s="35"/>
      <c r="K13" s="35"/>
    </row>
    <row r="14" spans="1:11" x14ac:dyDescent="0.3">
      <c r="A14" s="40"/>
      <c r="B14" s="34"/>
      <c r="C14" s="34"/>
      <c r="D14" s="34"/>
      <c r="E14" s="34"/>
      <c r="F14" s="34"/>
      <c r="G14" s="34"/>
      <c r="H14" s="34"/>
      <c r="I14" s="34"/>
      <c r="J14" s="34"/>
      <c r="K14" s="34"/>
    </row>
    <row r="15" spans="1:11" x14ac:dyDescent="0.3">
      <c r="A15" s="40"/>
      <c r="B15" s="34"/>
      <c r="C15" s="34"/>
      <c r="D15" s="34"/>
      <c r="E15" s="34"/>
      <c r="F15" s="34"/>
      <c r="G15" s="34"/>
      <c r="H15" s="34"/>
      <c r="I15" s="34"/>
      <c r="J15" s="34"/>
      <c r="K15" s="34"/>
    </row>
    <row r="16" spans="1:11" x14ac:dyDescent="0.3">
      <c r="A16" s="38"/>
      <c r="B16" s="34"/>
      <c r="C16" s="34"/>
      <c r="D16" s="34"/>
      <c r="E16" s="34"/>
      <c r="F16" s="34"/>
      <c r="G16" s="34"/>
      <c r="H16" s="34"/>
      <c r="I16" s="34"/>
      <c r="J16" s="34"/>
      <c r="K16" s="34"/>
    </row>
    <row r="17" spans="1:11" x14ac:dyDescent="0.3">
      <c r="A17" s="38"/>
      <c r="B17" s="34"/>
      <c r="C17" s="34"/>
      <c r="D17" s="34"/>
      <c r="E17" s="34"/>
      <c r="F17" s="34"/>
      <c r="G17" s="34"/>
      <c r="H17" s="34"/>
      <c r="I17" s="34"/>
      <c r="J17" s="34"/>
      <c r="K17" s="34"/>
    </row>
    <row r="18" spans="1:11" x14ac:dyDescent="0.3">
      <c r="A18" s="38"/>
      <c r="B18" s="34"/>
      <c r="C18" s="34"/>
      <c r="D18" s="34"/>
      <c r="E18" s="34"/>
      <c r="F18" s="34"/>
      <c r="G18" s="34"/>
      <c r="H18" s="34"/>
      <c r="I18" s="34"/>
      <c r="J18" s="34"/>
      <c r="K18" s="34"/>
    </row>
    <row r="19" spans="1:11" x14ac:dyDescent="0.3">
      <c r="A19" s="38"/>
      <c r="B19" s="34"/>
      <c r="C19" s="34"/>
      <c r="D19" s="34"/>
      <c r="E19" s="34"/>
      <c r="F19" s="34"/>
      <c r="G19" s="34"/>
      <c r="H19" s="34"/>
      <c r="I19" s="34"/>
      <c r="J19" s="34"/>
      <c r="K19" s="34"/>
    </row>
    <row r="20" spans="1:11" x14ac:dyDescent="0.3">
      <c r="A20" s="38"/>
      <c r="B20" s="34"/>
      <c r="C20" s="34"/>
      <c r="D20" s="34"/>
      <c r="E20" s="34"/>
      <c r="F20" s="34"/>
      <c r="G20" s="34"/>
      <c r="H20" s="34"/>
      <c r="I20" s="34"/>
      <c r="J20" s="34"/>
      <c r="K20" s="34"/>
    </row>
    <row r="21" spans="1:11" x14ac:dyDescent="0.3">
      <c r="A21" s="38"/>
      <c r="B21" s="34"/>
      <c r="C21" s="34"/>
      <c r="D21" s="34"/>
      <c r="E21" s="34"/>
      <c r="F21" s="34"/>
      <c r="G21" s="34"/>
      <c r="H21" s="34"/>
      <c r="I21" s="34"/>
      <c r="J21" s="34"/>
      <c r="K21" s="34"/>
    </row>
    <row r="22" spans="1:11" x14ac:dyDescent="0.3">
      <c r="A22" s="34"/>
      <c r="B22" s="34"/>
      <c r="C22" s="34"/>
      <c r="D22" s="34"/>
      <c r="E22" s="34"/>
      <c r="F22" s="34"/>
      <c r="G22" s="34"/>
      <c r="H22" s="34"/>
      <c r="I22" s="34"/>
      <c r="J22" s="34"/>
      <c r="K22" s="34"/>
    </row>
    <row r="23" spans="1:11" x14ac:dyDescent="0.3">
      <c r="A23" s="34"/>
      <c r="B23" s="34"/>
      <c r="C23" s="34"/>
      <c r="D23" s="34"/>
      <c r="E23" s="34"/>
      <c r="F23" s="34"/>
      <c r="G23" s="34"/>
      <c r="H23" s="34"/>
      <c r="I23" s="34"/>
      <c r="J23" s="34"/>
      <c r="K23" s="34"/>
    </row>
    <row r="24" spans="1:11" x14ac:dyDescent="0.3">
      <c r="A24" s="34"/>
      <c r="B24" s="34"/>
      <c r="C24" s="34"/>
      <c r="D24" s="34"/>
      <c r="E24" s="34"/>
      <c r="F24" s="34"/>
      <c r="G24" s="34"/>
      <c r="H24" s="34"/>
      <c r="I24" s="34"/>
      <c r="J24" s="34"/>
      <c r="K24" s="34"/>
    </row>
    <row r="25" spans="1:11" x14ac:dyDescent="0.3">
      <c r="A25" s="34"/>
      <c r="B25" s="34"/>
      <c r="C25" s="34"/>
      <c r="D25" s="34"/>
      <c r="E25" s="34"/>
      <c r="F25" s="34"/>
      <c r="G25" s="34"/>
      <c r="H25" s="34"/>
      <c r="I25" s="34"/>
      <c r="J25" s="34"/>
      <c r="K25" s="34"/>
    </row>
    <row r="26" spans="1:11" x14ac:dyDescent="0.3">
      <c r="A26" s="34"/>
      <c r="B26" s="34"/>
      <c r="C26" s="34"/>
      <c r="D26" s="34"/>
      <c r="E26" s="34"/>
      <c r="F26" s="34"/>
      <c r="G26" s="34"/>
      <c r="H26" s="34"/>
      <c r="I26" s="34"/>
      <c r="J26" s="34"/>
      <c r="K26" s="34"/>
    </row>
    <row r="27" spans="1:11" x14ac:dyDescent="0.3">
      <c r="A27" s="34"/>
      <c r="B27" s="34"/>
      <c r="C27" s="34"/>
      <c r="D27" s="34"/>
      <c r="E27" s="34"/>
      <c r="F27" s="34"/>
      <c r="G27" s="34"/>
      <c r="H27" s="34"/>
      <c r="I27" s="34"/>
      <c r="J27" s="34"/>
      <c r="K27" s="34"/>
    </row>
    <row r="28" spans="1:11" x14ac:dyDescent="0.3">
      <c r="A28" s="34"/>
      <c r="B28" s="34"/>
      <c r="C28" s="34"/>
      <c r="D28" s="34"/>
      <c r="E28" s="34"/>
      <c r="F28" s="34"/>
      <c r="G28" s="34"/>
      <c r="H28" s="34"/>
      <c r="I28" s="34"/>
      <c r="J28" s="34"/>
      <c r="K28" s="34"/>
    </row>
    <row r="29" spans="1:11" x14ac:dyDescent="0.3">
      <c r="A29" s="34"/>
      <c r="B29" s="34"/>
      <c r="C29" s="34"/>
      <c r="D29" s="34"/>
      <c r="E29" s="34"/>
      <c r="F29" s="34"/>
      <c r="G29" s="34"/>
      <c r="H29" s="34"/>
      <c r="I29" s="34"/>
      <c r="J29" s="34"/>
      <c r="K29" s="34"/>
    </row>
    <row r="30" spans="1:11" x14ac:dyDescent="0.3">
      <c r="A30" s="34"/>
      <c r="B30" s="34"/>
      <c r="C30" s="34"/>
      <c r="D30" s="34"/>
      <c r="E30" s="34"/>
      <c r="F30" s="34"/>
      <c r="G30" s="34"/>
      <c r="H30" s="34"/>
      <c r="I30" s="34"/>
      <c r="J30" s="34"/>
      <c r="K30" s="34"/>
    </row>
    <row r="31" spans="1:11" x14ac:dyDescent="0.3">
      <c r="A31" s="34"/>
      <c r="B31" s="34"/>
      <c r="C31" s="34"/>
      <c r="D31" s="34"/>
      <c r="E31" s="34"/>
      <c r="F31" s="34"/>
      <c r="G31" s="34"/>
      <c r="H31" s="34"/>
      <c r="I31" s="34"/>
      <c r="J31" s="34"/>
      <c r="K31" s="34"/>
    </row>
    <row r="32" spans="1:11" x14ac:dyDescent="0.3">
      <c r="A32" s="34"/>
      <c r="B32" s="34"/>
      <c r="C32" s="34"/>
      <c r="D32" s="34"/>
      <c r="E32" s="34"/>
      <c r="F32" s="34"/>
      <c r="G32" s="34"/>
      <c r="H32" s="34"/>
      <c r="I32" s="34"/>
      <c r="J32" s="34"/>
      <c r="K32" s="34"/>
    </row>
    <row r="33" spans="1:11" x14ac:dyDescent="0.3">
      <c r="A33" s="34"/>
      <c r="B33" s="34"/>
      <c r="C33" s="34"/>
      <c r="D33" s="34"/>
      <c r="E33" s="34"/>
      <c r="F33" s="34"/>
      <c r="G33" s="34"/>
      <c r="H33" s="34"/>
      <c r="I33" s="34"/>
      <c r="J33" s="34"/>
      <c r="K33" s="34"/>
    </row>
    <row r="34" spans="1:11" x14ac:dyDescent="0.3">
      <c r="A34" s="34"/>
      <c r="B34" s="34"/>
      <c r="C34" s="34"/>
      <c r="D34" s="34"/>
      <c r="E34" s="34"/>
      <c r="F34" s="34"/>
      <c r="G34" s="34"/>
      <c r="H34" s="34"/>
      <c r="I34" s="34"/>
      <c r="J34" s="34"/>
      <c r="K34" s="34"/>
    </row>
    <row r="35" spans="1:11" x14ac:dyDescent="0.3">
      <c r="A35" s="34"/>
      <c r="B35" s="34"/>
      <c r="C35" s="34"/>
      <c r="D35" s="34"/>
      <c r="E35" s="34"/>
      <c r="F35" s="34"/>
      <c r="G35" s="34"/>
      <c r="H35" s="34"/>
      <c r="I35" s="34"/>
      <c r="J35" s="34"/>
      <c r="K35" s="34"/>
    </row>
    <row r="36" spans="1:11" x14ac:dyDescent="0.3">
      <c r="A36" s="34"/>
      <c r="B36" s="34"/>
      <c r="C36" s="34"/>
      <c r="D36" s="34"/>
      <c r="E36" s="34"/>
      <c r="F36" s="34"/>
      <c r="G36" s="34"/>
      <c r="H36" s="34"/>
      <c r="I36" s="34"/>
      <c r="J36" s="34"/>
      <c r="K36" s="34"/>
    </row>
    <row r="37" spans="1:11" x14ac:dyDescent="0.3">
      <c r="A37" s="34"/>
      <c r="B37" s="34"/>
      <c r="C37" s="34"/>
      <c r="D37" s="34"/>
      <c r="E37" s="34"/>
      <c r="F37" s="34"/>
      <c r="G37" s="34"/>
      <c r="H37" s="34"/>
      <c r="I37" s="34"/>
      <c r="J37" s="34"/>
      <c r="K37" s="34"/>
    </row>
    <row r="38" spans="1:11" x14ac:dyDescent="0.3">
      <c r="A38" s="34"/>
      <c r="B38" s="34"/>
      <c r="C38" s="34"/>
      <c r="D38" s="34"/>
      <c r="E38" s="34"/>
      <c r="F38" s="34"/>
      <c r="G38" s="34"/>
      <c r="H38" s="34"/>
      <c r="I38" s="34"/>
      <c r="J38" s="34"/>
      <c r="K38" s="34"/>
    </row>
    <row r="39" spans="1:11" x14ac:dyDescent="0.3">
      <c r="A39" s="34"/>
      <c r="B39" s="34"/>
      <c r="C39" s="34"/>
      <c r="D39" s="34"/>
      <c r="E39" s="34"/>
      <c r="F39" s="34"/>
      <c r="G39" s="34"/>
      <c r="H39" s="34"/>
      <c r="I39" s="34"/>
      <c r="J39" s="34"/>
      <c r="K39" s="34"/>
    </row>
    <row r="40" spans="1:11" x14ac:dyDescent="0.3">
      <c r="A40" s="34"/>
      <c r="B40" s="34"/>
      <c r="C40" s="34"/>
      <c r="D40" s="34"/>
      <c r="E40" s="34"/>
      <c r="F40" s="34"/>
      <c r="G40" s="34"/>
      <c r="H40" s="34"/>
      <c r="I40" s="34"/>
      <c r="J40" s="34"/>
      <c r="K40" s="34"/>
    </row>
    <row r="41" spans="1:11" x14ac:dyDescent="0.3">
      <c r="A41" s="34"/>
      <c r="B41" s="34"/>
      <c r="C41" s="34"/>
      <c r="D41" s="34"/>
      <c r="E41" s="34"/>
      <c r="F41" s="34"/>
      <c r="G41" s="34"/>
      <c r="H41" s="34"/>
      <c r="I41" s="34"/>
      <c r="J41" s="34"/>
      <c r="K41" s="34"/>
    </row>
    <row r="42" spans="1:11" x14ac:dyDescent="0.3">
      <c r="A42" s="34"/>
      <c r="B42" s="34"/>
      <c r="C42" s="34"/>
      <c r="D42" s="34"/>
      <c r="E42" s="34"/>
      <c r="F42" s="34"/>
      <c r="G42" s="34"/>
      <c r="H42" s="34"/>
      <c r="I42" s="34"/>
      <c r="J42" s="34"/>
      <c r="K42" s="34"/>
    </row>
    <row r="43" spans="1:11" x14ac:dyDescent="0.3">
      <c r="A43" s="34"/>
      <c r="B43" s="34"/>
      <c r="C43" s="34"/>
      <c r="D43" s="34"/>
      <c r="E43" s="34"/>
      <c r="F43" s="34"/>
      <c r="G43" s="34"/>
      <c r="H43" s="34"/>
      <c r="I43" s="34"/>
      <c r="J43" s="34"/>
      <c r="K43" s="34"/>
    </row>
    <row r="44" spans="1:11" x14ac:dyDescent="0.3">
      <c r="A44" s="34"/>
      <c r="B44" s="34"/>
      <c r="C44" s="34"/>
      <c r="D44" s="34"/>
      <c r="E44" s="34"/>
      <c r="F44" s="34"/>
      <c r="G44" s="34"/>
      <c r="H44" s="34"/>
      <c r="I44" s="34"/>
      <c r="J44" s="34"/>
      <c r="K44" s="34"/>
    </row>
  </sheetData>
  <sheetProtection algorithmName="SHA-512" hashValue="GtuVrCjqMt3YXF94IRjRDuH7gU17V/ioDh4NLe4XRdMEVeAmtO6leZtk4/dPG4guPKi5wGcTi9n3KyTWTb+TdA==" saltValue="/gT/O+s0NFjTe7Qq52MloA==" spinCount="100000" sheet="1" objects="1" scenarios="1" selectLockedCells="1" selectUnlockedCells="1"/>
  <mergeCells count="5">
    <mergeCell ref="A3:K3"/>
    <mergeCell ref="A6:K6"/>
    <mergeCell ref="A7:K7"/>
    <mergeCell ref="A4:K4"/>
    <mergeCell ref="A5:K5"/>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5:A15"/>
  <sheetViews>
    <sheetView workbookViewId="0">
      <selection activeCell="A6" sqref="A6"/>
    </sheetView>
  </sheetViews>
  <sheetFormatPr defaultRowHeight="14.4" x14ac:dyDescent="0.3"/>
  <cols>
    <col min="1" max="1" width="117.6640625" style="3" customWidth="1"/>
  </cols>
  <sheetData>
    <row r="5" spans="1:1" x14ac:dyDescent="0.3">
      <c r="A5" s="33" t="s">
        <v>120</v>
      </c>
    </row>
    <row r="7" spans="1:1" x14ac:dyDescent="0.3">
      <c r="A7" s="4" t="s">
        <v>119</v>
      </c>
    </row>
    <row r="9" spans="1:1" x14ac:dyDescent="0.3">
      <c r="A9" s="4" t="s">
        <v>24</v>
      </c>
    </row>
    <row r="11" spans="1:1" x14ac:dyDescent="0.3">
      <c r="A11" s="31"/>
    </row>
    <row r="12" spans="1:1" x14ac:dyDescent="0.3">
      <c r="A12" s="32"/>
    </row>
    <row r="13" spans="1:1" x14ac:dyDescent="0.3">
      <c r="A13" s="31" t="s">
        <v>82</v>
      </c>
    </row>
    <row r="14" spans="1:1" x14ac:dyDescent="0.3">
      <c r="A14" s="31" t="s">
        <v>81</v>
      </c>
    </row>
    <row r="15" spans="1:1" x14ac:dyDescent="0.3">
      <c r="A15" s="31" t="s">
        <v>88</v>
      </c>
    </row>
  </sheetData>
  <sheetProtection algorithmName="SHA-512" hashValue="NG4q7pJKoAOIgl3zcM++FFRr+JOUpClAgrM82518rxjBoMZR3p9BJD/KEMLyxO8S7+rdjj7pJ/1cGfuKiPbSbg==" saltValue="kZHCNHGvIDJo/msVgqhYZQ==" spinCount="100000" sheet="1" objects="1" scenarios="1" selectLockedCells="1" selectUnlockedCells="1"/>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1"/>
  <sheetViews>
    <sheetView showGridLines="0" workbookViewId="0">
      <selection activeCell="B5" sqref="B5:E5"/>
    </sheetView>
  </sheetViews>
  <sheetFormatPr defaultRowHeight="14.4" x14ac:dyDescent="0.3"/>
  <cols>
    <col min="1" max="1" width="17" customWidth="1"/>
    <col min="2" max="2" width="10.5546875" customWidth="1"/>
    <col min="3" max="3" width="6.88671875" customWidth="1"/>
    <col min="6" max="6" width="9.77734375" customWidth="1"/>
  </cols>
  <sheetData>
    <row r="1" spans="1:10" x14ac:dyDescent="0.3">
      <c r="A1" s="2" t="str">
        <f>'1. Title Page'!A13</f>
        <v>Lot 1 - P23</v>
      </c>
      <c r="B1" s="2"/>
    </row>
    <row r="2" spans="1:10" x14ac:dyDescent="0.3">
      <c r="A2" s="1"/>
      <c r="B2" s="1"/>
    </row>
    <row r="3" spans="1:10" ht="29.4" customHeight="1" x14ac:dyDescent="0.3">
      <c r="A3" s="131" t="str">
        <f>'1. Title Page'!A15</f>
        <v>Healthcare Solution Provider (&lt;£20M)</v>
      </c>
      <c r="B3" s="131"/>
      <c r="C3" s="131"/>
      <c r="D3" s="131"/>
      <c r="E3" s="131"/>
      <c r="F3" s="131"/>
      <c r="G3" s="131"/>
      <c r="H3" s="131"/>
    </row>
    <row r="5" spans="1:10" x14ac:dyDescent="0.3">
      <c r="A5" s="1" t="s">
        <v>13</v>
      </c>
      <c r="B5" s="132"/>
      <c r="C5" s="132"/>
      <c r="D5" s="132"/>
      <c r="E5" s="132"/>
    </row>
    <row r="7" spans="1:10" x14ac:dyDescent="0.3">
      <c r="A7" s="1" t="s">
        <v>29</v>
      </c>
    </row>
    <row r="8" spans="1:10" x14ac:dyDescent="0.3">
      <c r="A8" t="s">
        <v>30</v>
      </c>
    </row>
    <row r="9" spans="1:10" x14ac:dyDescent="0.3">
      <c r="A9" t="s">
        <v>12</v>
      </c>
    </row>
    <row r="10" spans="1:10" s="37" customFormat="1" x14ac:dyDescent="0.3"/>
    <row r="11" spans="1:10" ht="86.4" customHeight="1" x14ac:dyDescent="0.3">
      <c r="A11" s="133" t="s">
        <v>90</v>
      </c>
      <c r="B11" s="133"/>
      <c r="C11" s="134"/>
      <c r="D11" s="123" t="s">
        <v>103</v>
      </c>
      <c r="E11" s="124" t="s">
        <v>104</v>
      </c>
      <c r="F11" s="124" t="s">
        <v>105</v>
      </c>
      <c r="G11" s="124" t="s">
        <v>106</v>
      </c>
      <c r="H11" s="124" t="s">
        <v>107</v>
      </c>
      <c r="I11" s="124" t="s">
        <v>108</v>
      </c>
      <c r="J11" s="125" t="s">
        <v>109</v>
      </c>
    </row>
    <row r="12" spans="1:10" ht="15" thickBot="1" x14ac:dyDescent="0.35">
      <c r="A12" s="135" t="s">
        <v>31</v>
      </c>
      <c r="B12" s="135"/>
      <c r="C12" s="136"/>
      <c r="D12" s="72"/>
      <c r="E12" s="73"/>
      <c r="F12" s="73"/>
      <c r="G12" s="73"/>
      <c r="H12" s="73"/>
      <c r="I12" s="73"/>
      <c r="J12" s="74"/>
    </row>
    <row r="13" spans="1:10" x14ac:dyDescent="0.3">
      <c r="D13" s="19" t="s">
        <v>98</v>
      </c>
      <c r="E13" s="19"/>
      <c r="F13" s="37"/>
      <c r="G13" s="37"/>
      <c r="H13" s="37"/>
      <c r="I13" s="37"/>
      <c r="J13" s="37"/>
    </row>
    <row r="14" spans="1:10" ht="14.4" customHeight="1" x14ac:dyDescent="0.3">
      <c r="D14" s="130" t="str">
        <f>IF(OR(D12="",E12="",F12="",G12="",H12=""),"Please enter either Y or N in all of the green boxes above before continuing.",IF(OR(D12="Y",E12="Y",F12="Y",G12="Y",H12="Y"),"Please continue to next section.","You must choose at least one Regional Sub-Lot"))</f>
        <v>Please enter either Y or N in all of the green boxes above before continuing.</v>
      </c>
      <c r="E14" s="130"/>
      <c r="F14" s="130"/>
      <c r="G14" s="130"/>
      <c r="H14" s="130"/>
    </row>
    <row r="15" spans="1:10" x14ac:dyDescent="0.3">
      <c r="D15" s="130"/>
      <c r="E15" s="130"/>
      <c r="F15" s="130"/>
      <c r="G15" s="130"/>
      <c r="H15" s="130"/>
    </row>
    <row r="17" spans="10:16" ht="14.4" customHeight="1" x14ac:dyDescent="0.3"/>
    <row r="19" spans="10:16" x14ac:dyDescent="0.3">
      <c r="J19" s="45"/>
      <c r="M19" s="129" t="s">
        <v>89</v>
      </c>
      <c r="N19" s="129"/>
      <c r="O19" s="129"/>
      <c r="P19" s="129"/>
    </row>
    <row r="20" spans="10:16" x14ac:dyDescent="0.3">
      <c r="J20" s="45"/>
      <c r="M20" s="129"/>
      <c r="N20" s="129"/>
      <c r="O20" s="129"/>
      <c r="P20" s="129"/>
    </row>
    <row r="21" spans="10:16" x14ac:dyDescent="0.3">
      <c r="J21" s="5"/>
    </row>
  </sheetData>
  <sheetProtection algorithmName="SHA-512" hashValue="gP78zFR9eMePha8EpYKNfld8saWwsejv/6NxqUS7plhpdIbRl//K9d4HuB4hOq4pQ+4duH28we5kN95sLKGclQ==" saltValue="bUjBPyqkki7X2JtTCLUPVQ==" spinCount="100000" sheet="1" objects="1" scenarios="1" selectLockedCells="1"/>
  <mergeCells count="6">
    <mergeCell ref="M19:P20"/>
    <mergeCell ref="D14:H15"/>
    <mergeCell ref="A3:H3"/>
    <mergeCell ref="B5:E5"/>
    <mergeCell ref="A11:C11"/>
    <mergeCell ref="A12:C12"/>
  </mergeCells>
  <conditionalFormatting sqref="D12">
    <cfRule type="containsText" dxfId="78" priority="140" operator="containsText" text="N">
      <formula>NOT(ISERROR(SEARCH("N",D12)))</formula>
    </cfRule>
    <cfRule type="containsText" dxfId="77" priority="141" operator="containsText" text="Y">
      <formula>NOT(ISERROR(SEARCH("Y",D12)))</formula>
    </cfRule>
  </conditionalFormatting>
  <conditionalFormatting sqref="D12:H12">
    <cfRule type="containsText" dxfId="76" priority="130" operator="containsText" text="N">
      <formula>NOT(ISERROR(SEARCH("N",D12)))</formula>
    </cfRule>
    <cfRule type="containsText" dxfId="75" priority="131" operator="containsText" text="Y">
      <formula>NOT(ISERROR(SEARCH("Y",D12)))</formula>
    </cfRule>
  </conditionalFormatting>
  <conditionalFormatting sqref="E12:H12">
    <cfRule type="containsText" dxfId="74" priority="128" operator="containsText" text="N">
      <formula>NOT(ISERROR(SEARCH("N",E12)))</formula>
    </cfRule>
    <cfRule type="containsText" dxfId="73" priority="129" operator="containsText" text="Y">
      <formula>NOT(ISERROR(SEARCH("Y",E12)))</formula>
    </cfRule>
  </conditionalFormatting>
  <conditionalFormatting sqref="E12:H12">
    <cfRule type="containsText" dxfId="72" priority="126" operator="containsText" text="N">
      <formula>NOT(ISERROR(SEARCH("N",E12)))</formula>
    </cfRule>
    <cfRule type="containsText" dxfId="71" priority="127" operator="containsText" text="Y">
      <formula>NOT(ISERROR(SEARCH("Y",E12)))</formula>
    </cfRule>
  </conditionalFormatting>
  <conditionalFormatting sqref="E12:H12">
    <cfRule type="containsText" dxfId="70" priority="124" operator="containsText" text="N">
      <formula>NOT(ISERROR(SEARCH("N",E12)))</formula>
    </cfRule>
    <cfRule type="containsText" dxfId="69" priority="125" operator="containsText" text="Y">
      <formula>NOT(ISERROR(SEARCH("Y",E12)))</formula>
    </cfRule>
  </conditionalFormatting>
  <conditionalFormatting sqref="E12:H12">
    <cfRule type="containsText" dxfId="68" priority="122" operator="containsText" text="N">
      <formula>NOT(ISERROR(SEARCH("N",E12)))</formula>
    </cfRule>
    <cfRule type="containsText" dxfId="67" priority="123" operator="containsText" text="Y">
      <formula>NOT(ISERROR(SEARCH("Y",E12)))</formula>
    </cfRule>
  </conditionalFormatting>
  <conditionalFormatting sqref="E12:H12">
    <cfRule type="containsText" dxfId="66" priority="120" operator="containsText" text="N">
      <formula>NOT(ISERROR(SEARCH("N",E12)))</formula>
    </cfRule>
    <cfRule type="containsText" dxfId="65" priority="121" operator="containsText" text="Y">
      <formula>NOT(ISERROR(SEARCH("Y",E12)))</formula>
    </cfRule>
  </conditionalFormatting>
  <conditionalFormatting sqref="H12">
    <cfRule type="containsText" dxfId="64" priority="118" operator="containsText" text="N">
      <formula>NOT(ISERROR(SEARCH("N",H12)))</formula>
    </cfRule>
    <cfRule type="containsText" dxfId="63" priority="119" operator="containsText" text="Y">
      <formula>NOT(ISERROR(SEARCH("Y",H12)))</formula>
    </cfRule>
  </conditionalFormatting>
  <conditionalFormatting sqref="E12:H12">
    <cfRule type="containsText" dxfId="62" priority="116" operator="containsText" text="N">
      <formula>NOT(ISERROR(SEARCH("N",E12)))</formula>
    </cfRule>
    <cfRule type="containsText" dxfId="61" priority="117" operator="containsText" text="Y">
      <formula>NOT(ISERROR(SEARCH("Y",E12)))</formula>
    </cfRule>
  </conditionalFormatting>
  <conditionalFormatting sqref="E12:H12">
    <cfRule type="containsText" dxfId="60" priority="113" operator="containsText" text="N">
      <formula>NOT(ISERROR(SEARCH("N",E12)))</formula>
    </cfRule>
    <cfRule type="containsText" dxfId="59" priority="114" operator="containsText" text="Y">
      <formula>NOT(ISERROR(SEARCH("Y",E12)))</formula>
    </cfRule>
  </conditionalFormatting>
  <conditionalFormatting sqref="E12:G12">
    <cfRule type="containsText" dxfId="58" priority="111" operator="containsText" text="N">
      <formula>NOT(ISERROR(SEARCH("N",E12)))</formula>
    </cfRule>
    <cfRule type="containsText" dxfId="57" priority="112" operator="containsText" text="Y">
      <formula>NOT(ISERROR(SEARCH("Y",E12)))</formula>
    </cfRule>
  </conditionalFormatting>
  <conditionalFormatting sqref="E12:H12">
    <cfRule type="containsText" dxfId="56" priority="109" operator="containsText" text="N">
      <formula>NOT(ISERROR(SEARCH("N",E12)))</formula>
    </cfRule>
    <cfRule type="containsText" dxfId="55" priority="110" operator="containsText" text="Y">
      <formula>NOT(ISERROR(SEARCH("Y",E12)))</formula>
    </cfRule>
  </conditionalFormatting>
  <conditionalFormatting sqref="I12:J12">
    <cfRule type="containsText" dxfId="54" priority="89" operator="containsText" text="N">
      <formula>NOT(ISERROR(SEARCH("N",I12)))</formula>
    </cfRule>
    <cfRule type="containsText" dxfId="53" priority="90" operator="containsText" text="Y">
      <formula>NOT(ISERROR(SEARCH("Y",I12)))</formula>
    </cfRule>
  </conditionalFormatting>
  <conditionalFormatting sqref="I12:J12">
    <cfRule type="containsText" dxfId="52" priority="107" operator="containsText" text="N">
      <formula>NOT(ISERROR(SEARCH("N",I12)))</formula>
    </cfRule>
    <cfRule type="containsText" dxfId="51" priority="108" operator="containsText" text="Y">
      <formula>NOT(ISERROR(SEARCH("Y",I12)))</formula>
    </cfRule>
  </conditionalFormatting>
  <conditionalFormatting sqref="I12:J12">
    <cfRule type="containsText" dxfId="50" priority="105" operator="containsText" text="N">
      <formula>NOT(ISERROR(SEARCH("N",I12)))</formula>
    </cfRule>
    <cfRule type="containsText" dxfId="49" priority="106" operator="containsText" text="Y">
      <formula>NOT(ISERROR(SEARCH("Y",I12)))</formula>
    </cfRule>
  </conditionalFormatting>
  <conditionalFormatting sqref="I12:J12">
    <cfRule type="containsText" dxfId="48" priority="103" operator="containsText" text="N">
      <formula>NOT(ISERROR(SEARCH("N",I12)))</formula>
    </cfRule>
    <cfRule type="containsText" dxfId="47" priority="104" operator="containsText" text="Y">
      <formula>NOT(ISERROR(SEARCH("Y",I12)))</formula>
    </cfRule>
  </conditionalFormatting>
  <conditionalFormatting sqref="I12:J12">
    <cfRule type="containsText" dxfId="46" priority="101" operator="containsText" text="N">
      <formula>NOT(ISERROR(SEARCH("N",I12)))</formula>
    </cfRule>
    <cfRule type="containsText" dxfId="45" priority="102" operator="containsText" text="Y">
      <formula>NOT(ISERROR(SEARCH("Y",I12)))</formula>
    </cfRule>
  </conditionalFormatting>
  <conditionalFormatting sqref="I12:J12">
    <cfRule type="containsText" dxfId="44" priority="99" operator="containsText" text="N">
      <formula>NOT(ISERROR(SEARCH("N",I12)))</formula>
    </cfRule>
    <cfRule type="containsText" dxfId="43" priority="100" operator="containsText" text="Y">
      <formula>NOT(ISERROR(SEARCH("Y",I12)))</formula>
    </cfRule>
  </conditionalFormatting>
  <conditionalFormatting sqref="I12:J12">
    <cfRule type="containsText" dxfId="42" priority="97" operator="containsText" text="N">
      <formula>NOT(ISERROR(SEARCH("N",I12)))</formula>
    </cfRule>
    <cfRule type="containsText" dxfId="41" priority="98" operator="containsText" text="Y">
      <formula>NOT(ISERROR(SEARCH("Y",I12)))</formula>
    </cfRule>
  </conditionalFormatting>
  <conditionalFormatting sqref="I12:J12">
    <cfRule type="containsText" dxfId="40" priority="95" operator="containsText" text="N">
      <formula>NOT(ISERROR(SEARCH("N",I12)))</formula>
    </cfRule>
    <cfRule type="containsText" dxfId="39" priority="96" operator="containsText" text="Y">
      <formula>NOT(ISERROR(SEARCH("Y",I12)))</formula>
    </cfRule>
  </conditionalFormatting>
  <conditionalFormatting sqref="I12:J12">
    <cfRule type="containsText" dxfId="38" priority="93" operator="containsText" text="N">
      <formula>NOT(ISERROR(SEARCH("N",I12)))</formula>
    </cfRule>
    <cfRule type="containsText" dxfId="37" priority="94" operator="containsText" text="Y">
      <formula>NOT(ISERROR(SEARCH("Y",I12)))</formula>
    </cfRule>
  </conditionalFormatting>
  <conditionalFormatting sqref="I12:J12">
    <cfRule type="containsText" dxfId="36" priority="91" operator="containsText" text="N">
      <formula>NOT(ISERROR(SEARCH("N",I12)))</formula>
    </cfRule>
    <cfRule type="containsText" dxfId="35" priority="92" operator="containsText" text="Y">
      <formula>NOT(ISERROR(SEARCH("Y",I12)))</formula>
    </cfRule>
  </conditionalFormatting>
  <dataValidations count="2">
    <dataValidation type="list" allowBlank="1" showInputMessage="1" showErrorMessage="1" errorTitle="Error" error="Please enter either &quot;Y&quot; or &quot;N&quot;" sqref="D12:J12" xr:uid="{00000000-0002-0000-0300-000000000000}">
      <formula1>"Y,N"</formula1>
    </dataValidation>
    <dataValidation type="list" allowBlank="1" showInputMessage="1" showErrorMessage="1" sqref="E23 G23:H23" xr:uid="{00000000-0002-0000-0300-000001000000}">
      <formula1>"Building, Civil Engineering"</formula1>
    </dataValidation>
  </dataValidations>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27"/>
  <sheetViews>
    <sheetView showGridLines="0" zoomScale="80" zoomScaleNormal="80" workbookViewId="0">
      <selection activeCell="D11" sqref="D11"/>
    </sheetView>
  </sheetViews>
  <sheetFormatPr defaultRowHeight="14.4" x14ac:dyDescent="0.3"/>
  <cols>
    <col min="1" max="1" width="23.6640625" style="86" customWidth="1"/>
    <col min="2" max="2" width="26.44140625" style="86" customWidth="1"/>
    <col min="3" max="3" width="44.44140625" style="86" customWidth="1"/>
    <col min="4" max="4" width="12.21875" style="86" customWidth="1"/>
    <col min="5" max="5" width="11.77734375" style="86" customWidth="1"/>
    <col min="6" max="6" width="12.21875" style="86" customWidth="1"/>
    <col min="7" max="7" width="12" style="86" customWidth="1"/>
    <col min="8" max="8" width="12.21875" style="86" customWidth="1"/>
    <col min="9" max="9" width="12" style="86" customWidth="1"/>
    <col min="10" max="10" width="11.109375" style="86" customWidth="1"/>
    <col min="11" max="11" width="19" style="86" customWidth="1"/>
    <col min="12" max="15" width="8.88671875" style="86"/>
    <col min="16" max="16" width="17.109375" style="86" customWidth="1"/>
    <col min="17" max="16384" width="8.88671875" style="86"/>
  </cols>
  <sheetData>
    <row r="1" spans="1:16" ht="18" x14ac:dyDescent="0.35">
      <c r="A1" s="87" t="str">
        <f>'1. Title Page'!A13</f>
        <v>Lot 1 - P23</v>
      </c>
      <c r="B1" s="87"/>
      <c r="C1" s="87"/>
    </row>
    <row r="2" spans="1:16" ht="18" x14ac:dyDescent="0.35">
      <c r="A2" s="88"/>
      <c r="B2" s="88"/>
      <c r="C2" s="88"/>
    </row>
    <row r="3" spans="1:16" ht="18" x14ac:dyDescent="0.35">
      <c r="A3" s="89" t="s">
        <v>37</v>
      </c>
      <c r="B3" s="89"/>
      <c r="C3" s="89"/>
      <c r="D3" s="90" t="s">
        <v>86</v>
      </c>
      <c r="E3" s="91" t="s">
        <v>87</v>
      </c>
      <c r="F3" s="91"/>
    </row>
    <row r="5" spans="1:16" ht="15.6" x14ac:dyDescent="0.3">
      <c r="A5" s="92" t="s">
        <v>43</v>
      </c>
      <c r="B5" s="92"/>
      <c r="C5" s="92"/>
      <c r="D5" s="92"/>
      <c r="E5" s="92"/>
      <c r="F5" s="92"/>
      <c r="G5" s="92"/>
      <c r="H5" s="92"/>
      <c r="I5" s="92"/>
      <c r="J5" s="92"/>
    </row>
    <row r="6" spans="1:16" ht="15.6" x14ac:dyDescent="0.3">
      <c r="A6" s="92"/>
      <c r="B6" s="92"/>
      <c r="C6" s="92"/>
      <c r="D6" s="92"/>
      <c r="E6" s="92"/>
      <c r="F6" s="92"/>
      <c r="G6" s="92"/>
      <c r="H6" s="92"/>
      <c r="I6" s="92"/>
      <c r="J6" s="92"/>
    </row>
    <row r="7" spans="1:16" s="92" customFormat="1" ht="96" customHeight="1" thickBot="1" x14ac:dyDescent="0.35">
      <c r="A7" s="86"/>
      <c r="B7" s="93"/>
      <c r="D7" s="94" t="s">
        <v>103</v>
      </c>
      <c r="E7" s="95" t="s">
        <v>104</v>
      </c>
      <c r="F7" s="95" t="s">
        <v>105</v>
      </c>
      <c r="G7" s="95" t="s">
        <v>106</v>
      </c>
      <c r="H7" s="96" t="s">
        <v>107</v>
      </c>
      <c r="I7" s="96" t="s">
        <v>108</v>
      </c>
      <c r="J7" s="97" t="s">
        <v>109</v>
      </c>
      <c r="K7" s="140" t="s">
        <v>65</v>
      </c>
      <c r="L7" s="98" t="s">
        <v>18</v>
      </c>
      <c r="M7" s="138" t="s">
        <v>45</v>
      </c>
      <c r="N7" s="138"/>
      <c r="O7" s="138"/>
      <c r="P7" s="138"/>
    </row>
    <row r="8" spans="1:16" s="92" customFormat="1" ht="15.9" hidden="1" customHeight="1" thickBot="1" x14ac:dyDescent="0.35">
      <c r="A8" s="86"/>
      <c r="B8" s="93"/>
      <c r="C8" s="93"/>
      <c r="D8" s="116">
        <f>'2. ID &amp; Sub-Lot selection'!D12</f>
        <v>0</v>
      </c>
      <c r="E8" s="117">
        <f>'2. ID &amp; Sub-Lot selection'!E12</f>
        <v>0</v>
      </c>
      <c r="F8" s="117">
        <f>'2. ID &amp; Sub-Lot selection'!F12</f>
        <v>0</v>
      </c>
      <c r="G8" s="117">
        <f>'2. ID &amp; Sub-Lot selection'!G12</f>
        <v>0</v>
      </c>
      <c r="H8" s="117">
        <f>'2. ID &amp; Sub-Lot selection'!H12</f>
        <v>0</v>
      </c>
      <c r="I8" s="117">
        <f>'2. ID &amp; Sub-Lot selection'!I12</f>
        <v>0</v>
      </c>
      <c r="J8" s="118">
        <f>'2. ID &amp; Sub-Lot selection'!J12</f>
        <v>0</v>
      </c>
      <c r="K8" s="141"/>
    </row>
    <row r="9" spans="1:16" s="92" customFormat="1" ht="16.2" thickBot="1" x14ac:dyDescent="0.35">
      <c r="A9" s="99" t="s">
        <v>38</v>
      </c>
      <c r="B9" s="100" t="s">
        <v>39</v>
      </c>
      <c r="C9" s="101" t="s">
        <v>40</v>
      </c>
      <c r="D9" s="119" t="s">
        <v>6</v>
      </c>
      <c r="E9" s="120" t="s">
        <v>6</v>
      </c>
      <c r="F9" s="120" t="s">
        <v>6</v>
      </c>
      <c r="G9" s="120" t="s">
        <v>6</v>
      </c>
      <c r="H9" s="121" t="s">
        <v>6</v>
      </c>
      <c r="I9" s="121" t="s">
        <v>6</v>
      </c>
      <c r="J9" s="122" t="s">
        <v>6</v>
      </c>
      <c r="K9" s="141"/>
    </row>
    <row r="10" spans="1:16" s="92" customFormat="1" ht="30" customHeight="1" thickBot="1" x14ac:dyDescent="0.35">
      <c r="A10" s="146" t="s">
        <v>67</v>
      </c>
      <c r="B10" s="147"/>
      <c r="C10" s="147"/>
      <c r="D10" s="147"/>
      <c r="E10" s="147"/>
      <c r="F10" s="147"/>
      <c r="G10" s="147"/>
      <c r="H10" s="147"/>
      <c r="I10" s="147"/>
      <c r="J10" s="148"/>
      <c r="K10" s="102"/>
    </row>
    <row r="11" spans="1:16" s="92" customFormat="1" ht="30" customHeight="1" thickBot="1" x14ac:dyDescent="0.35">
      <c r="A11" s="103" t="s">
        <v>46</v>
      </c>
      <c r="B11" s="104" t="s">
        <v>41</v>
      </c>
      <c r="C11" s="105" t="s">
        <v>42</v>
      </c>
      <c r="D11" s="52" t="str">
        <f t="shared" ref="D11:J13" si="0">IF(NOT(D$8="Y"),"n/a","Insert %")</f>
        <v>n/a</v>
      </c>
      <c r="E11" s="42" t="str">
        <f t="shared" si="0"/>
        <v>n/a</v>
      </c>
      <c r="F11" s="42" t="str">
        <f t="shared" si="0"/>
        <v>n/a</v>
      </c>
      <c r="G11" s="42" t="str">
        <f t="shared" si="0"/>
        <v>n/a</v>
      </c>
      <c r="H11" s="42" t="str">
        <f t="shared" si="0"/>
        <v>n/a</v>
      </c>
      <c r="I11" s="42" t="str">
        <f t="shared" si="0"/>
        <v>n/a</v>
      </c>
      <c r="J11" s="53" t="str">
        <f t="shared" si="0"/>
        <v>n/a</v>
      </c>
      <c r="K11" s="142" t="s">
        <v>114</v>
      </c>
    </row>
    <row r="12" spans="1:16" s="92" customFormat="1" ht="30" customHeight="1" thickBot="1" x14ac:dyDescent="0.35">
      <c r="A12" s="106" t="s">
        <v>47</v>
      </c>
      <c r="B12" s="107" t="s">
        <v>41</v>
      </c>
      <c r="C12" s="108" t="s">
        <v>42</v>
      </c>
      <c r="D12" s="54" t="str">
        <f t="shared" si="0"/>
        <v>n/a</v>
      </c>
      <c r="E12" s="43" t="str">
        <f t="shared" si="0"/>
        <v>n/a</v>
      </c>
      <c r="F12" s="43" t="str">
        <f t="shared" si="0"/>
        <v>n/a</v>
      </c>
      <c r="G12" s="43" t="str">
        <f t="shared" si="0"/>
        <v>n/a</v>
      </c>
      <c r="H12" s="43" t="str">
        <f t="shared" si="0"/>
        <v>n/a</v>
      </c>
      <c r="I12" s="43" t="str">
        <f t="shared" si="0"/>
        <v>n/a</v>
      </c>
      <c r="J12" s="55" t="str">
        <f t="shared" si="0"/>
        <v>n/a</v>
      </c>
      <c r="K12" s="143"/>
    </row>
    <row r="13" spans="1:16" ht="30" customHeight="1" thickBot="1" x14ac:dyDescent="0.35">
      <c r="A13" s="109" t="s">
        <v>70</v>
      </c>
      <c r="B13" s="110" t="s">
        <v>41</v>
      </c>
      <c r="C13" s="111" t="s">
        <v>42</v>
      </c>
      <c r="D13" s="54" t="str">
        <f t="shared" si="0"/>
        <v>n/a</v>
      </c>
      <c r="E13" s="43" t="str">
        <f t="shared" si="0"/>
        <v>n/a</v>
      </c>
      <c r="F13" s="43" t="str">
        <f t="shared" si="0"/>
        <v>n/a</v>
      </c>
      <c r="G13" s="43" t="str">
        <f t="shared" si="0"/>
        <v>n/a</v>
      </c>
      <c r="H13" s="43" t="str">
        <f t="shared" si="0"/>
        <v>n/a</v>
      </c>
      <c r="I13" s="43" t="str">
        <f t="shared" si="0"/>
        <v>n/a</v>
      </c>
      <c r="J13" s="55" t="str">
        <f t="shared" si="0"/>
        <v>n/a</v>
      </c>
      <c r="K13" s="144"/>
    </row>
    <row r="14" spans="1:16" s="92" customFormat="1" ht="30" customHeight="1" thickBot="1" x14ac:dyDescent="0.35">
      <c r="A14" s="146" t="s">
        <v>68</v>
      </c>
      <c r="B14" s="147"/>
      <c r="C14" s="147"/>
      <c r="D14" s="147"/>
      <c r="E14" s="147"/>
      <c r="F14" s="147"/>
      <c r="G14" s="147"/>
      <c r="H14" s="147"/>
      <c r="I14" s="147"/>
      <c r="J14" s="148"/>
      <c r="K14" s="112"/>
    </row>
    <row r="15" spans="1:16" s="92" customFormat="1" ht="30" customHeight="1" thickBot="1" x14ac:dyDescent="0.35">
      <c r="A15" s="103" t="s">
        <v>46</v>
      </c>
      <c r="B15" s="104" t="s">
        <v>41</v>
      </c>
      <c r="C15" s="105" t="s">
        <v>42</v>
      </c>
      <c r="D15" s="52" t="str">
        <f t="shared" ref="D15:J17" si="1">IF(NOT(D$8="Y"),"n/a","Insert %")</f>
        <v>n/a</v>
      </c>
      <c r="E15" s="42" t="str">
        <f t="shared" si="1"/>
        <v>n/a</v>
      </c>
      <c r="F15" s="42" t="str">
        <f t="shared" si="1"/>
        <v>n/a</v>
      </c>
      <c r="G15" s="42" t="str">
        <f t="shared" si="1"/>
        <v>n/a</v>
      </c>
      <c r="H15" s="42" t="str">
        <f t="shared" si="1"/>
        <v>n/a</v>
      </c>
      <c r="I15" s="42" t="str">
        <f t="shared" si="1"/>
        <v>n/a</v>
      </c>
      <c r="J15" s="53" t="str">
        <f t="shared" si="1"/>
        <v>n/a</v>
      </c>
      <c r="K15" s="142" t="s">
        <v>114</v>
      </c>
    </row>
    <row r="16" spans="1:16" s="92" customFormat="1" ht="30" customHeight="1" thickBot="1" x14ac:dyDescent="0.35">
      <c r="A16" s="106" t="s">
        <v>47</v>
      </c>
      <c r="B16" s="107" t="s">
        <v>41</v>
      </c>
      <c r="C16" s="108" t="s">
        <v>42</v>
      </c>
      <c r="D16" s="54" t="str">
        <f t="shared" si="1"/>
        <v>n/a</v>
      </c>
      <c r="E16" s="43" t="str">
        <f t="shared" si="1"/>
        <v>n/a</v>
      </c>
      <c r="F16" s="43" t="str">
        <f t="shared" si="1"/>
        <v>n/a</v>
      </c>
      <c r="G16" s="43" t="str">
        <f t="shared" si="1"/>
        <v>n/a</v>
      </c>
      <c r="H16" s="43" t="str">
        <f t="shared" si="1"/>
        <v>n/a</v>
      </c>
      <c r="I16" s="43" t="str">
        <f t="shared" si="1"/>
        <v>n/a</v>
      </c>
      <c r="J16" s="55" t="str">
        <f t="shared" si="1"/>
        <v>n/a</v>
      </c>
      <c r="K16" s="143"/>
    </row>
    <row r="17" spans="1:12" ht="30" customHeight="1" thickBot="1" x14ac:dyDescent="0.35">
      <c r="A17" s="109" t="s">
        <v>70</v>
      </c>
      <c r="B17" s="110" t="s">
        <v>41</v>
      </c>
      <c r="C17" s="111" t="s">
        <v>42</v>
      </c>
      <c r="D17" s="54" t="str">
        <f t="shared" si="1"/>
        <v>n/a</v>
      </c>
      <c r="E17" s="43" t="str">
        <f t="shared" si="1"/>
        <v>n/a</v>
      </c>
      <c r="F17" s="43" t="str">
        <f t="shared" si="1"/>
        <v>n/a</v>
      </c>
      <c r="G17" s="43" t="str">
        <f t="shared" si="1"/>
        <v>n/a</v>
      </c>
      <c r="H17" s="43" t="str">
        <f t="shared" si="1"/>
        <v>n/a</v>
      </c>
      <c r="I17" s="43" t="str">
        <f t="shared" si="1"/>
        <v>n/a</v>
      </c>
      <c r="J17" s="55" t="str">
        <f t="shared" si="1"/>
        <v>n/a</v>
      </c>
      <c r="K17" s="144"/>
    </row>
    <row r="18" spans="1:12" s="92" customFormat="1" ht="30" customHeight="1" thickBot="1" x14ac:dyDescent="0.35">
      <c r="A18" s="146" t="s">
        <v>69</v>
      </c>
      <c r="B18" s="147"/>
      <c r="C18" s="147"/>
      <c r="D18" s="147"/>
      <c r="E18" s="147"/>
      <c r="F18" s="147"/>
      <c r="G18" s="147"/>
      <c r="H18" s="147"/>
      <c r="I18" s="147"/>
      <c r="J18" s="148"/>
      <c r="K18" s="112"/>
    </row>
    <row r="19" spans="1:12" s="92" customFormat="1" ht="30" customHeight="1" thickBot="1" x14ac:dyDescent="0.35">
      <c r="A19" s="103" t="s">
        <v>46</v>
      </c>
      <c r="B19" s="104" t="s">
        <v>41</v>
      </c>
      <c r="C19" s="105" t="s">
        <v>42</v>
      </c>
      <c r="D19" s="52" t="str">
        <f t="shared" ref="D19:J20" si="2">IF(NOT(D$8="Y"),"n/a","Insert %")</f>
        <v>n/a</v>
      </c>
      <c r="E19" s="42" t="str">
        <f t="shared" si="2"/>
        <v>n/a</v>
      </c>
      <c r="F19" s="42" t="str">
        <f t="shared" si="2"/>
        <v>n/a</v>
      </c>
      <c r="G19" s="42" t="str">
        <f t="shared" si="2"/>
        <v>n/a</v>
      </c>
      <c r="H19" s="42" t="str">
        <f t="shared" si="2"/>
        <v>n/a</v>
      </c>
      <c r="I19" s="42" t="str">
        <f t="shared" si="2"/>
        <v>n/a</v>
      </c>
      <c r="J19" s="53" t="str">
        <f t="shared" si="2"/>
        <v>n/a</v>
      </c>
      <c r="K19" s="142" t="s">
        <v>114</v>
      </c>
    </row>
    <row r="20" spans="1:12" s="92" customFormat="1" ht="30" customHeight="1" thickBot="1" x14ac:dyDescent="0.35">
      <c r="A20" s="109" t="s">
        <v>47</v>
      </c>
      <c r="B20" s="110" t="s">
        <v>41</v>
      </c>
      <c r="C20" s="111" t="s">
        <v>42</v>
      </c>
      <c r="D20" s="54" t="str">
        <f t="shared" si="2"/>
        <v>n/a</v>
      </c>
      <c r="E20" s="43" t="str">
        <f t="shared" si="2"/>
        <v>n/a</v>
      </c>
      <c r="F20" s="43" t="str">
        <f t="shared" si="2"/>
        <v>n/a</v>
      </c>
      <c r="G20" s="43" t="str">
        <f t="shared" si="2"/>
        <v>n/a</v>
      </c>
      <c r="H20" s="43" t="str">
        <f t="shared" si="2"/>
        <v>n/a</v>
      </c>
      <c r="I20" s="43" t="str">
        <f t="shared" si="2"/>
        <v>n/a</v>
      </c>
      <c r="J20" s="55" t="str">
        <f t="shared" si="2"/>
        <v>n/a</v>
      </c>
      <c r="K20" s="145"/>
    </row>
    <row r="21" spans="1:12" ht="15" thickBot="1" x14ac:dyDescent="0.35">
      <c r="A21" s="113"/>
      <c r="B21" s="114"/>
      <c r="C21" s="114"/>
      <c r="K21" s="115" t="s">
        <v>66</v>
      </c>
    </row>
    <row r="22" spans="1:12" ht="15.9" customHeight="1" thickTop="1" x14ac:dyDescent="0.3">
      <c r="A22" s="139" t="s">
        <v>99</v>
      </c>
      <c r="B22" s="139"/>
      <c r="C22" s="93"/>
      <c r="D22" s="85" t="str">
        <f>IF(OR(D8=0,E8=0,F8=0,G8=0,H8=0),"Please complete Sub-Lot Selection sheet before continuing","Please complete all green fields above containing Insert %")</f>
        <v>Please complete Sub-Lot Selection sheet before continuing</v>
      </c>
      <c r="E22" s="92"/>
      <c r="F22" s="92"/>
      <c r="G22" s="92"/>
      <c r="H22" s="92"/>
      <c r="I22" s="92"/>
      <c r="J22" s="92"/>
    </row>
    <row r="23" spans="1:12" ht="29.4" customHeight="1" x14ac:dyDescent="0.3">
      <c r="A23" s="139"/>
      <c r="B23" s="139"/>
      <c r="D23" s="85" t="s">
        <v>102</v>
      </c>
    </row>
    <row r="24" spans="1:12" x14ac:dyDescent="0.3">
      <c r="A24" s="149" t="s">
        <v>115</v>
      </c>
      <c r="B24" s="149"/>
    </row>
    <row r="25" spans="1:12" ht="15.6" x14ac:dyDescent="0.3">
      <c r="A25" s="149"/>
      <c r="B25" s="149"/>
      <c r="D25" s="85" t="s">
        <v>100</v>
      </c>
    </row>
    <row r="26" spans="1:12" x14ac:dyDescent="0.3">
      <c r="A26" s="149"/>
      <c r="B26" s="149"/>
    </row>
    <row r="27" spans="1:12" ht="37.200000000000003" customHeight="1" x14ac:dyDescent="0.3">
      <c r="D27" s="137" t="s">
        <v>101</v>
      </c>
      <c r="E27" s="137"/>
      <c r="F27" s="137"/>
      <c r="G27" s="137"/>
      <c r="H27" s="137"/>
      <c r="I27" s="137"/>
      <c r="J27" s="137"/>
      <c r="K27" s="137"/>
      <c r="L27" s="137"/>
    </row>
  </sheetData>
  <sheetProtection algorithmName="SHA-512" hashValue="FF+i5IGkW4bpGyzrHTkM8yYh7U2vW9c0/a+EhWAKTiAtvyEjQgXE2bHNkGTrcExcoK5WbdjU2S07Wu0hk7i1AA==" saltValue="M38pVQqwG/3gjsFwEOuPGA==" spinCount="100000" sheet="1" objects="1" scenarios="1" selectLockedCells="1"/>
  <mergeCells count="11">
    <mergeCell ref="D27:L27"/>
    <mergeCell ref="M7:P7"/>
    <mergeCell ref="A22:B23"/>
    <mergeCell ref="K7:K9"/>
    <mergeCell ref="K11:K13"/>
    <mergeCell ref="K15:K17"/>
    <mergeCell ref="K19:K20"/>
    <mergeCell ref="A10:J10"/>
    <mergeCell ref="A14:J14"/>
    <mergeCell ref="A18:J18"/>
    <mergeCell ref="A24:B26"/>
  </mergeCells>
  <conditionalFormatting sqref="D20:J20">
    <cfRule type="expression" dxfId="34" priority="77">
      <formula>D$8="N"</formula>
    </cfRule>
    <cfRule type="expression" dxfId="33" priority="79">
      <formula>D$8="Y"</formula>
    </cfRule>
  </conditionalFormatting>
  <conditionalFormatting sqref="D19:H19">
    <cfRule type="expression" dxfId="32" priority="59">
      <formula>D$8="N"</formula>
    </cfRule>
    <cfRule type="expression" dxfId="31" priority="60">
      <formula>D$8="Y"</formula>
    </cfRule>
  </conditionalFormatting>
  <conditionalFormatting sqref="I19:J19">
    <cfRule type="expression" dxfId="30" priority="57">
      <formula>I$8="N"</formula>
    </cfRule>
    <cfRule type="expression" dxfId="29" priority="58">
      <formula>I$8="Y"</formula>
    </cfRule>
  </conditionalFormatting>
  <conditionalFormatting sqref="D11:H11">
    <cfRule type="expression" dxfId="28" priority="47">
      <formula>D$8="N"</formula>
    </cfRule>
    <cfRule type="expression" dxfId="27" priority="48">
      <formula>D$8="Y"</formula>
    </cfRule>
  </conditionalFormatting>
  <conditionalFormatting sqref="I11:J11">
    <cfRule type="expression" dxfId="26" priority="45">
      <formula>I$8="N"</formula>
    </cfRule>
    <cfRule type="expression" dxfId="25" priority="46">
      <formula>I$8="Y"</formula>
    </cfRule>
  </conditionalFormatting>
  <conditionalFormatting sqref="D12:H13">
    <cfRule type="expression" dxfId="24" priority="35">
      <formula>D$8="N"</formula>
    </cfRule>
    <cfRule type="expression" dxfId="23" priority="36">
      <formula>D$8="Y"</formula>
    </cfRule>
  </conditionalFormatting>
  <conditionalFormatting sqref="I12:J13">
    <cfRule type="expression" dxfId="22" priority="33">
      <formula>I$8="N"</formula>
    </cfRule>
    <cfRule type="expression" dxfId="21" priority="34">
      <formula>I$8="Y"</formula>
    </cfRule>
  </conditionalFormatting>
  <conditionalFormatting sqref="D15:H15">
    <cfRule type="expression" dxfId="20" priority="23">
      <formula>D$8="N"</formula>
    </cfRule>
    <cfRule type="expression" dxfId="19" priority="24">
      <formula>D$8="Y"</formula>
    </cfRule>
  </conditionalFormatting>
  <conditionalFormatting sqref="I15:J15">
    <cfRule type="expression" dxfId="18" priority="21">
      <formula>I$8="N"</formula>
    </cfRule>
    <cfRule type="expression" dxfId="17" priority="22">
      <formula>I$8="Y"</formula>
    </cfRule>
  </conditionalFormatting>
  <conditionalFormatting sqref="D16:H17">
    <cfRule type="expression" dxfId="16" priority="11">
      <formula>D$8="N"</formula>
    </cfRule>
    <cfRule type="expression" dxfId="15" priority="12">
      <formula>D$8="Y"</formula>
    </cfRule>
  </conditionalFormatting>
  <conditionalFormatting sqref="I16:J17">
    <cfRule type="expression" dxfId="14" priority="9">
      <formula>I$8="N"</formula>
    </cfRule>
    <cfRule type="expression" dxfId="13" priority="10">
      <formula>I$8="Y"</formula>
    </cfRule>
  </conditionalFormatting>
  <conditionalFormatting sqref="D7:J7">
    <cfRule type="expression" dxfId="12" priority="142">
      <formula>AND(D8="N", SUM(D$10:D$20)&gt;0)</formula>
    </cfRule>
  </conditionalFormatting>
  <dataValidations count="1">
    <dataValidation type="custom" allowBlank="1" showInputMessage="1" showErrorMessage="1" errorTitle="Note" error="Insert a number containing upto two decimal places only." sqref="D19:J20 D15:J17 D11:J13" xr:uid="{0CF95427-9858-43B6-B6DD-8564ACC2AA9E}">
      <formula1>INT(D11*100)=(D11*100)</formula1>
    </dataValidation>
  </dataValidation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3"/>
  <sheetViews>
    <sheetView showGridLines="0" zoomScaleNormal="100" workbookViewId="0">
      <selection activeCell="A3" sqref="A3"/>
    </sheetView>
  </sheetViews>
  <sheetFormatPr defaultRowHeight="14.4" x14ac:dyDescent="0.3"/>
  <cols>
    <col min="1" max="1" width="48.109375" customWidth="1"/>
    <col min="2" max="6" width="10.5546875" customWidth="1"/>
  </cols>
  <sheetData>
    <row r="1" spans="1:3" ht="18" x14ac:dyDescent="0.35">
      <c r="A1" s="7" t="str">
        <f>'1. Title Page'!A13</f>
        <v>Lot 1 - P23</v>
      </c>
    </row>
    <row r="2" spans="1:3" ht="18" x14ac:dyDescent="0.35">
      <c r="A2" s="8"/>
    </row>
    <row r="3" spans="1:3" ht="18" x14ac:dyDescent="0.35">
      <c r="A3" s="9" t="s">
        <v>36</v>
      </c>
      <c r="B3" s="25"/>
      <c r="C3" s="1"/>
    </row>
  </sheetData>
  <sheetProtection algorithmName="SHA-512" hashValue="b6Je9FmVukM39svb6iJi4BKj+LP/NCQMUMMJL7cTv/WqFHrQvDttLFmiS5VkNqO45CYzvhJPKaC4KtUSZMxj6w==" saltValue="Dz5rn1B8gfpe92LR7vPBUA==" spinCount="100000" sheet="1" objects="1" scenarios="1" selectLockedCells="1" selectUnlockedCells="1"/>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34"/>
  <sheetViews>
    <sheetView showGridLines="0" zoomScaleNormal="100" workbookViewId="0">
      <selection activeCell="D8" sqref="D8"/>
    </sheetView>
  </sheetViews>
  <sheetFormatPr defaultRowHeight="14.4" x14ac:dyDescent="0.3"/>
  <cols>
    <col min="1" max="2" width="10.5546875" customWidth="1"/>
    <col min="3" max="3" width="22.88671875" customWidth="1"/>
    <col min="4" max="4" width="13.109375" customWidth="1"/>
    <col min="5" max="8" width="10.5546875" customWidth="1"/>
    <col min="9" max="10" width="10.5546875" style="37" customWidth="1"/>
    <col min="12" max="14" width="12.5546875" customWidth="1"/>
    <col min="15" max="15" width="10.5546875" customWidth="1"/>
    <col min="16" max="16" width="12.44140625" customWidth="1"/>
    <col min="17" max="22" width="10.5546875" customWidth="1"/>
  </cols>
  <sheetData>
    <row r="1" spans="1:22" ht="18" x14ac:dyDescent="0.35">
      <c r="A1" s="7" t="str">
        <f>'1. Title Page'!A13</f>
        <v>Lot 1 - P23</v>
      </c>
      <c r="D1" s="25" t="s">
        <v>71</v>
      </c>
      <c r="E1" s="1" t="s">
        <v>72</v>
      </c>
      <c r="O1" s="19" t="s">
        <v>20</v>
      </c>
      <c r="Q1" s="1" t="s">
        <v>19</v>
      </c>
    </row>
    <row r="2" spans="1:22" ht="18" x14ac:dyDescent="0.35">
      <c r="A2" s="7"/>
      <c r="D2" s="27"/>
      <c r="E2" s="26"/>
      <c r="F2" s="26"/>
      <c r="M2" s="26"/>
      <c r="N2" s="26"/>
      <c r="O2" s="19"/>
      <c r="Q2" s="1"/>
    </row>
    <row r="3" spans="1:22" s="37" customFormat="1" ht="18" x14ac:dyDescent="0.35">
      <c r="A3" s="7"/>
      <c r="D3" s="27"/>
      <c r="E3" s="26"/>
      <c r="F3" s="26"/>
      <c r="M3" s="26"/>
      <c r="N3" s="26"/>
      <c r="O3" s="19"/>
      <c r="Q3" s="1"/>
    </row>
    <row r="4" spans="1:22" s="6" customFormat="1" ht="92.4" customHeight="1" x14ac:dyDescent="0.3">
      <c r="A4" s="158" t="s">
        <v>9</v>
      </c>
      <c r="B4" s="158"/>
      <c r="C4" s="159"/>
      <c r="D4" s="50" t="s">
        <v>91</v>
      </c>
      <c r="E4" s="12" t="s">
        <v>92</v>
      </c>
      <c r="F4" s="12" t="s">
        <v>93</v>
      </c>
      <c r="G4" s="12" t="s">
        <v>94</v>
      </c>
      <c r="H4" s="41" t="s">
        <v>95</v>
      </c>
      <c r="I4" s="41" t="s">
        <v>96</v>
      </c>
      <c r="J4" s="51" t="s">
        <v>97</v>
      </c>
      <c r="K4" s="18" t="s">
        <v>18</v>
      </c>
      <c r="L4" s="152" t="s">
        <v>17</v>
      </c>
      <c r="M4" s="152"/>
      <c r="N4" s="153"/>
      <c r="O4" s="64" t="s">
        <v>14</v>
      </c>
      <c r="P4" s="50" t="s">
        <v>91</v>
      </c>
      <c r="Q4" s="12" t="s">
        <v>92</v>
      </c>
      <c r="R4" s="12" t="s">
        <v>93</v>
      </c>
      <c r="S4" s="12" t="s">
        <v>94</v>
      </c>
      <c r="T4" s="41" t="s">
        <v>95</v>
      </c>
      <c r="U4" s="41" t="s">
        <v>96</v>
      </c>
      <c r="V4" s="51" t="s">
        <v>97</v>
      </c>
    </row>
    <row r="5" spans="1:22" s="6" customFormat="1" ht="15.6" hidden="1" customHeight="1" x14ac:dyDescent="0.3">
      <c r="A5" s="160" t="s">
        <v>0</v>
      </c>
      <c r="B5" s="160"/>
      <c r="C5" s="161"/>
      <c r="D5" s="66">
        <f>'2. ID &amp; Sub-Lot selection'!D12</f>
        <v>0</v>
      </c>
      <c r="E5" s="11">
        <f>'2. ID &amp; Sub-Lot selection'!E12</f>
        <v>0</v>
      </c>
      <c r="F5" s="11">
        <f>'2. ID &amp; Sub-Lot selection'!F12</f>
        <v>0</v>
      </c>
      <c r="G5" s="11">
        <f>'2. ID &amp; Sub-Lot selection'!G12</f>
        <v>0</v>
      </c>
      <c r="H5" s="11">
        <f>'2. ID &amp; Sub-Lot selection'!H12</f>
        <v>0</v>
      </c>
      <c r="I5" s="11">
        <f>'2. ID &amp; Sub-Lot selection'!I12</f>
        <v>0</v>
      </c>
      <c r="J5" s="75">
        <f>'2. ID &amp; Sub-Lot selection'!J12</f>
        <v>0</v>
      </c>
      <c r="L5" s="152"/>
      <c r="M5" s="152"/>
      <c r="N5" s="153"/>
      <c r="O5" s="65"/>
      <c r="P5" s="66">
        <f>'2. ID &amp; Sub-Lot selection'!D12</f>
        <v>0</v>
      </c>
      <c r="Q5" s="11">
        <f>'2. ID &amp; Sub-Lot selection'!E12</f>
        <v>0</v>
      </c>
      <c r="R5" s="11">
        <f>'2. ID &amp; Sub-Lot selection'!F12</f>
        <v>0</v>
      </c>
      <c r="S5" s="11">
        <f>'2. ID &amp; Sub-Lot selection'!G12</f>
        <v>0</v>
      </c>
      <c r="T5" s="11">
        <f>'2. ID &amp; Sub-Lot selection'!H12</f>
        <v>0</v>
      </c>
      <c r="U5" s="11">
        <f>'2. ID &amp; Sub-Lot selection'!I12</f>
        <v>0</v>
      </c>
      <c r="V5" s="75">
        <f>'2. ID &amp; Sub-Lot selection'!J12</f>
        <v>0</v>
      </c>
    </row>
    <row r="6" spans="1:22" s="6" customFormat="1" ht="15.6" x14ac:dyDescent="0.3">
      <c r="A6" s="13"/>
      <c r="B6" s="14"/>
      <c r="C6" s="14"/>
      <c r="D6" s="154" t="s">
        <v>10</v>
      </c>
      <c r="E6" s="155"/>
      <c r="F6" s="155"/>
      <c r="G6" s="155"/>
      <c r="H6" s="155"/>
      <c r="I6" s="155"/>
      <c r="J6" s="156"/>
      <c r="L6" s="152"/>
      <c r="M6" s="152"/>
      <c r="N6" s="153"/>
      <c r="O6" s="65"/>
      <c r="P6" s="154" t="s">
        <v>15</v>
      </c>
      <c r="Q6" s="155"/>
      <c r="R6" s="155"/>
      <c r="S6" s="155"/>
      <c r="T6" s="155"/>
      <c r="U6" s="155"/>
      <c r="V6" s="156"/>
    </row>
    <row r="7" spans="1:22" s="6" customFormat="1" ht="15.6" x14ac:dyDescent="0.3">
      <c r="A7" s="13"/>
      <c r="B7" s="14"/>
      <c r="C7" s="14"/>
      <c r="D7" s="57" t="s">
        <v>8</v>
      </c>
      <c r="E7" s="49" t="s">
        <v>8</v>
      </c>
      <c r="F7" s="49" t="s">
        <v>8</v>
      </c>
      <c r="G7" s="49" t="s">
        <v>8</v>
      </c>
      <c r="H7" s="49" t="s">
        <v>8</v>
      </c>
      <c r="I7" s="49" t="s">
        <v>8</v>
      </c>
      <c r="J7" s="58" t="s">
        <v>8</v>
      </c>
      <c r="O7" s="65"/>
      <c r="P7" s="57" t="s">
        <v>8</v>
      </c>
      <c r="Q7" s="49" t="s">
        <v>8</v>
      </c>
      <c r="R7" s="49" t="s">
        <v>8</v>
      </c>
      <c r="S7" s="49" t="s">
        <v>8</v>
      </c>
      <c r="T7" s="49" t="s">
        <v>8</v>
      </c>
      <c r="U7" s="49" t="s">
        <v>8</v>
      </c>
      <c r="V7" s="58" t="s">
        <v>8</v>
      </c>
    </row>
    <row r="8" spans="1:22" s="6" customFormat="1" ht="15.6" customHeight="1" x14ac:dyDescent="0.3">
      <c r="A8" s="46" t="s">
        <v>1</v>
      </c>
      <c r="B8" s="47"/>
      <c r="C8" s="47"/>
      <c r="D8" s="59" t="str">
        <f t="shared" ref="D8:J23" si="0">IF(NOT(D$5="Y"),"n/a","Insert £")</f>
        <v>n/a</v>
      </c>
      <c r="E8" s="29" t="str">
        <f t="shared" si="0"/>
        <v>n/a</v>
      </c>
      <c r="F8" s="29" t="str">
        <f t="shared" si="0"/>
        <v>n/a</v>
      </c>
      <c r="G8" s="29" t="str">
        <f t="shared" si="0"/>
        <v>n/a</v>
      </c>
      <c r="H8" s="29" t="str">
        <f t="shared" si="0"/>
        <v>n/a</v>
      </c>
      <c r="I8" s="29" t="str">
        <f t="shared" si="0"/>
        <v>n/a</v>
      </c>
      <c r="J8" s="60" t="str">
        <f t="shared" si="0"/>
        <v>n/a</v>
      </c>
      <c r="L8" s="150" t="str">
        <f>IF(OR(D5=0,E5=0,F5=0,G5=0,H5=0),"Please complete Sub-Lot Selection sheet before continuing","Please complete all green fields")</f>
        <v>Please complete Sub-Lot Selection sheet before continuing</v>
      </c>
      <c r="M8" s="150"/>
      <c r="N8" s="151"/>
      <c r="O8" s="65">
        <v>1</v>
      </c>
      <c r="P8" s="67" t="str">
        <f t="shared" ref="P8:P31" si="1">IF(D8="n/a","n/a",IF(D8="Insert £","",ROUND(D8*$O8,2)))</f>
        <v>n/a</v>
      </c>
      <c r="Q8" s="30" t="str">
        <f t="shared" ref="Q8:Q31" si="2">IF(E8="n/a","n/a",IF(E8="Insert £","",ROUND(E8*$O8,2)))</f>
        <v>n/a</v>
      </c>
      <c r="R8" s="30" t="str">
        <f t="shared" ref="R8:R31" si="3">IF(F8="n/a","n/a",IF(F8="Insert £","",ROUND(F8*$O8,2)))</f>
        <v>n/a</v>
      </c>
      <c r="S8" s="30" t="str">
        <f t="shared" ref="S8:S31" si="4">IF(G8="n/a","n/a",IF(G8="Insert £","",ROUND(G8*$O8,2)))</f>
        <v>n/a</v>
      </c>
      <c r="T8" s="30" t="str">
        <f t="shared" ref="T8:T31" si="5">IF(H8="n/a","n/a",IF(H8="Insert £","",ROUND(H8*$O8,2)))</f>
        <v>n/a</v>
      </c>
      <c r="U8" s="30" t="str">
        <f t="shared" ref="U8:U31" si="6">IF(I8="n/a","n/a",IF(I8="Insert £","",ROUND(I8*$O8,2)))</f>
        <v>n/a</v>
      </c>
      <c r="V8" s="68" t="str">
        <f t="shared" ref="V8:V31" si="7">IF(J8="n/a","n/a",IF(J8="Insert £","",ROUND(J8*$O8,2)))</f>
        <v>n/a</v>
      </c>
    </row>
    <row r="9" spans="1:22" s="6" customFormat="1" ht="15.6" x14ac:dyDescent="0.3">
      <c r="A9" s="46" t="s">
        <v>48</v>
      </c>
      <c r="B9" s="47"/>
      <c r="C9" s="47"/>
      <c r="D9" s="59" t="str">
        <f t="shared" si="0"/>
        <v>n/a</v>
      </c>
      <c r="E9" s="29" t="str">
        <f t="shared" si="0"/>
        <v>n/a</v>
      </c>
      <c r="F9" s="29" t="str">
        <f t="shared" si="0"/>
        <v>n/a</v>
      </c>
      <c r="G9" s="29" t="str">
        <f t="shared" si="0"/>
        <v>n/a</v>
      </c>
      <c r="H9" s="29" t="str">
        <f t="shared" si="0"/>
        <v>n/a</v>
      </c>
      <c r="I9" s="29" t="str">
        <f t="shared" si="0"/>
        <v>n/a</v>
      </c>
      <c r="J9" s="60" t="str">
        <f t="shared" si="0"/>
        <v>n/a</v>
      </c>
      <c r="L9" s="150"/>
      <c r="M9" s="150"/>
      <c r="N9" s="151"/>
      <c r="O9" s="65">
        <v>1</v>
      </c>
      <c r="P9" s="67" t="str">
        <f t="shared" si="1"/>
        <v>n/a</v>
      </c>
      <c r="Q9" s="30" t="str">
        <f t="shared" si="2"/>
        <v>n/a</v>
      </c>
      <c r="R9" s="30" t="str">
        <f t="shared" si="3"/>
        <v>n/a</v>
      </c>
      <c r="S9" s="30" t="str">
        <f t="shared" si="4"/>
        <v>n/a</v>
      </c>
      <c r="T9" s="30" t="str">
        <f t="shared" si="5"/>
        <v>n/a</v>
      </c>
      <c r="U9" s="30" t="str">
        <f t="shared" si="6"/>
        <v>n/a</v>
      </c>
      <c r="V9" s="68" t="str">
        <f t="shared" si="7"/>
        <v>n/a</v>
      </c>
    </row>
    <row r="10" spans="1:22" s="6" customFormat="1" ht="15.6" x14ac:dyDescent="0.3">
      <c r="A10" s="46" t="s">
        <v>49</v>
      </c>
      <c r="B10" s="47"/>
      <c r="C10" s="47"/>
      <c r="D10" s="59" t="str">
        <f t="shared" si="0"/>
        <v>n/a</v>
      </c>
      <c r="E10" s="29" t="str">
        <f t="shared" si="0"/>
        <v>n/a</v>
      </c>
      <c r="F10" s="29" t="str">
        <f t="shared" si="0"/>
        <v>n/a</v>
      </c>
      <c r="G10" s="29" t="str">
        <f t="shared" si="0"/>
        <v>n/a</v>
      </c>
      <c r="H10" s="29" t="str">
        <f t="shared" si="0"/>
        <v>n/a</v>
      </c>
      <c r="I10" s="29" t="str">
        <f t="shared" si="0"/>
        <v>n/a</v>
      </c>
      <c r="J10" s="60" t="str">
        <f t="shared" si="0"/>
        <v>n/a</v>
      </c>
      <c r="L10" s="150"/>
      <c r="M10" s="150"/>
      <c r="N10" s="151"/>
      <c r="O10" s="65">
        <v>1</v>
      </c>
      <c r="P10" s="67" t="str">
        <f t="shared" si="1"/>
        <v>n/a</v>
      </c>
      <c r="Q10" s="30" t="str">
        <f t="shared" si="2"/>
        <v>n/a</v>
      </c>
      <c r="R10" s="30" t="str">
        <f t="shared" si="3"/>
        <v>n/a</v>
      </c>
      <c r="S10" s="30" t="str">
        <f t="shared" si="4"/>
        <v>n/a</v>
      </c>
      <c r="T10" s="30" t="str">
        <f t="shared" si="5"/>
        <v>n/a</v>
      </c>
      <c r="U10" s="30" t="str">
        <f t="shared" si="6"/>
        <v>n/a</v>
      </c>
      <c r="V10" s="68" t="str">
        <f t="shared" si="7"/>
        <v>n/a</v>
      </c>
    </row>
    <row r="11" spans="1:22" s="6" customFormat="1" ht="15.6" x14ac:dyDescent="0.3">
      <c r="A11" s="46" t="s">
        <v>50</v>
      </c>
      <c r="B11" s="47"/>
      <c r="C11" s="47"/>
      <c r="D11" s="59" t="str">
        <f>IF(NOT(D$5="Y"),"n/a","Insert £")</f>
        <v>n/a</v>
      </c>
      <c r="E11" s="29" t="str">
        <f t="shared" si="0"/>
        <v>n/a</v>
      </c>
      <c r="F11" s="29" t="str">
        <f t="shared" si="0"/>
        <v>n/a</v>
      </c>
      <c r="G11" s="29" t="str">
        <f t="shared" si="0"/>
        <v>n/a</v>
      </c>
      <c r="H11" s="29" t="str">
        <f t="shared" si="0"/>
        <v>n/a</v>
      </c>
      <c r="I11" s="29" t="str">
        <f t="shared" si="0"/>
        <v>n/a</v>
      </c>
      <c r="J11" s="60" t="str">
        <f t="shared" si="0"/>
        <v>n/a</v>
      </c>
      <c r="L11" s="150" t="s">
        <v>112</v>
      </c>
      <c r="M11" s="150"/>
      <c r="N11" s="151"/>
      <c r="O11" s="65">
        <v>1</v>
      </c>
      <c r="P11" s="67" t="str">
        <f t="shared" si="1"/>
        <v>n/a</v>
      </c>
      <c r="Q11" s="30" t="str">
        <f t="shared" si="2"/>
        <v>n/a</v>
      </c>
      <c r="R11" s="30" t="str">
        <f t="shared" si="3"/>
        <v>n/a</v>
      </c>
      <c r="S11" s="30" t="str">
        <f t="shared" si="4"/>
        <v>n/a</v>
      </c>
      <c r="T11" s="30" t="str">
        <f t="shared" si="5"/>
        <v>n/a</v>
      </c>
      <c r="U11" s="30" t="str">
        <f t="shared" si="6"/>
        <v>n/a</v>
      </c>
      <c r="V11" s="68" t="str">
        <f t="shared" si="7"/>
        <v>n/a</v>
      </c>
    </row>
    <row r="12" spans="1:22" s="6" customFormat="1" ht="15.6" x14ac:dyDescent="0.3">
      <c r="A12" s="46" t="s">
        <v>4</v>
      </c>
      <c r="B12" s="47"/>
      <c r="C12" s="47"/>
      <c r="D12" s="59" t="str">
        <f>IF(NOT(D$5="Y"),"n/a","Insert £")</f>
        <v>n/a</v>
      </c>
      <c r="E12" s="29" t="str">
        <f t="shared" si="0"/>
        <v>n/a</v>
      </c>
      <c r="F12" s="29" t="str">
        <f t="shared" si="0"/>
        <v>n/a</v>
      </c>
      <c r="G12" s="29" t="str">
        <f t="shared" si="0"/>
        <v>n/a</v>
      </c>
      <c r="H12" s="29" t="str">
        <f t="shared" si="0"/>
        <v>n/a</v>
      </c>
      <c r="I12" s="29" t="str">
        <f t="shared" si="0"/>
        <v>n/a</v>
      </c>
      <c r="J12" s="60" t="str">
        <f t="shared" si="0"/>
        <v>n/a</v>
      </c>
      <c r="L12" s="150"/>
      <c r="M12" s="150"/>
      <c r="N12" s="151"/>
      <c r="O12" s="65">
        <v>1</v>
      </c>
      <c r="P12" s="67" t="str">
        <f>IF(D12="n/a","n/a",IF(D12="Insert £","",ROUND(D12*$O12,2)))</f>
        <v>n/a</v>
      </c>
      <c r="Q12" s="30" t="str">
        <f t="shared" si="2"/>
        <v>n/a</v>
      </c>
      <c r="R12" s="30" t="str">
        <f t="shared" si="3"/>
        <v>n/a</v>
      </c>
      <c r="S12" s="30" t="str">
        <f t="shared" si="4"/>
        <v>n/a</v>
      </c>
      <c r="T12" s="30" t="str">
        <f t="shared" si="5"/>
        <v>n/a</v>
      </c>
      <c r="U12" s="30" t="str">
        <f t="shared" si="6"/>
        <v>n/a</v>
      </c>
      <c r="V12" s="68" t="str">
        <f t="shared" si="7"/>
        <v>n/a</v>
      </c>
    </row>
    <row r="13" spans="1:22" s="6" customFormat="1" ht="15.6" x14ac:dyDescent="0.3">
      <c r="A13" s="46" t="s">
        <v>51</v>
      </c>
      <c r="B13" s="47"/>
      <c r="C13" s="47"/>
      <c r="D13" s="59" t="str">
        <f>IF(NOT(D$5="Y"),"n/a","Insert £")</f>
        <v>n/a</v>
      </c>
      <c r="E13" s="29" t="str">
        <f t="shared" si="0"/>
        <v>n/a</v>
      </c>
      <c r="F13" s="29" t="str">
        <f t="shared" si="0"/>
        <v>n/a</v>
      </c>
      <c r="G13" s="29" t="str">
        <f t="shared" si="0"/>
        <v>n/a</v>
      </c>
      <c r="H13" s="29" t="str">
        <f t="shared" si="0"/>
        <v>n/a</v>
      </c>
      <c r="I13" s="29" t="str">
        <f t="shared" si="0"/>
        <v>n/a</v>
      </c>
      <c r="J13" s="60" t="str">
        <f t="shared" si="0"/>
        <v>n/a</v>
      </c>
      <c r="L13" s="150"/>
      <c r="M13" s="150"/>
      <c r="N13" s="151"/>
      <c r="O13" s="65">
        <v>0.5</v>
      </c>
      <c r="P13" s="67" t="str">
        <f>IF(D13="n/a","n/a",IF(D13="Insert £","",ROUND(D13*$O13,2)))</f>
        <v>n/a</v>
      </c>
      <c r="Q13" s="30" t="str">
        <f t="shared" si="2"/>
        <v>n/a</v>
      </c>
      <c r="R13" s="30" t="str">
        <f t="shared" si="3"/>
        <v>n/a</v>
      </c>
      <c r="S13" s="30" t="str">
        <f t="shared" si="4"/>
        <v>n/a</v>
      </c>
      <c r="T13" s="30" t="str">
        <f t="shared" si="5"/>
        <v>n/a</v>
      </c>
      <c r="U13" s="30" t="str">
        <f t="shared" si="6"/>
        <v>n/a</v>
      </c>
      <c r="V13" s="68" t="str">
        <f t="shared" si="7"/>
        <v>n/a</v>
      </c>
    </row>
    <row r="14" spans="1:22" s="6" customFormat="1" ht="15.6" x14ac:dyDescent="0.3">
      <c r="A14" s="46" t="s">
        <v>2</v>
      </c>
      <c r="B14" s="47"/>
      <c r="C14" s="47"/>
      <c r="D14" s="59" t="str">
        <f>IF(NOT(D$5="Y"),"n/a","Insert £")</f>
        <v>n/a</v>
      </c>
      <c r="E14" s="29" t="str">
        <f t="shared" si="0"/>
        <v>n/a</v>
      </c>
      <c r="F14" s="29" t="str">
        <f t="shared" si="0"/>
        <v>n/a</v>
      </c>
      <c r="G14" s="29" t="str">
        <f t="shared" si="0"/>
        <v>n/a</v>
      </c>
      <c r="H14" s="29" t="str">
        <f t="shared" si="0"/>
        <v>n/a</v>
      </c>
      <c r="I14" s="29" t="str">
        <f t="shared" si="0"/>
        <v>n/a</v>
      </c>
      <c r="J14" s="60" t="str">
        <f t="shared" si="0"/>
        <v>n/a</v>
      </c>
      <c r="L14" s="162" t="s">
        <v>110</v>
      </c>
      <c r="M14" s="162"/>
      <c r="N14" s="163"/>
      <c r="O14" s="65">
        <v>1</v>
      </c>
      <c r="P14" s="67" t="str">
        <f>IF(D14="n/a","n/a",IF(D14="Insert £","",ROUND(D14*$O14,2)))</f>
        <v>n/a</v>
      </c>
      <c r="Q14" s="30" t="str">
        <f t="shared" si="2"/>
        <v>n/a</v>
      </c>
      <c r="R14" s="30" t="str">
        <f t="shared" si="3"/>
        <v>n/a</v>
      </c>
      <c r="S14" s="30" t="str">
        <f t="shared" si="4"/>
        <v>n/a</v>
      </c>
      <c r="T14" s="30" t="str">
        <f t="shared" si="5"/>
        <v>n/a</v>
      </c>
      <c r="U14" s="30" t="str">
        <f t="shared" si="6"/>
        <v>n/a</v>
      </c>
      <c r="V14" s="68" t="str">
        <f t="shared" si="7"/>
        <v>n/a</v>
      </c>
    </row>
    <row r="15" spans="1:22" s="6" customFormat="1" ht="15.6" x14ac:dyDescent="0.3">
      <c r="A15" s="46" t="s">
        <v>52</v>
      </c>
      <c r="B15" s="47"/>
      <c r="C15" s="47"/>
      <c r="D15" s="59" t="str">
        <f>IF(NOT(D$5="Y"),"n/a","Insert £")</f>
        <v>n/a</v>
      </c>
      <c r="E15" s="29" t="str">
        <f t="shared" si="0"/>
        <v>n/a</v>
      </c>
      <c r="F15" s="29" t="str">
        <f t="shared" si="0"/>
        <v>n/a</v>
      </c>
      <c r="G15" s="29" t="str">
        <f t="shared" si="0"/>
        <v>n/a</v>
      </c>
      <c r="H15" s="29" t="str">
        <f t="shared" si="0"/>
        <v>n/a</v>
      </c>
      <c r="I15" s="29" t="str">
        <f t="shared" si="0"/>
        <v>n/a</v>
      </c>
      <c r="J15" s="60" t="str">
        <f t="shared" si="0"/>
        <v>n/a</v>
      </c>
      <c r="L15" s="162"/>
      <c r="M15" s="162"/>
      <c r="N15" s="163"/>
      <c r="O15" s="65">
        <v>1</v>
      </c>
      <c r="P15" s="67" t="str">
        <f>IF(D15="n/a","n/a",IF(D15="Insert £","",ROUND(D15*$O15,2)))</f>
        <v>n/a</v>
      </c>
      <c r="Q15" s="30" t="str">
        <f>IF(E15="n/a","n/a",IF(E15="Insert £","",ROUND(E15*$O15,2)))</f>
        <v>n/a</v>
      </c>
      <c r="R15" s="30" t="str">
        <f t="shared" si="3"/>
        <v>n/a</v>
      </c>
      <c r="S15" s="30" t="str">
        <f t="shared" si="4"/>
        <v>n/a</v>
      </c>
      <c r="T15" s="30" t="str">
        <f t="shared" si="5"/>
        <v>n/a</v>
      </c>
      <c r="U15" s="30" t="str">
        <f t="shared" si="6"/>
        <v>n/a</v>
      </c>
      <c r="V15" s="68" t="str">
        <f t="shared" si="7"/>
        <v>n/a</v>
      </c>
    </row>
    <row r="16" spans="1:22" s="6" customFormat="1" ht="15.6" x14ac:dyDescent="0.3">
      <c r="A16" s="46" t="s">
        <v>3</v>
      </c>
      <c r="B16" s="47"/>
      <c r="C16" s="47"/>
      <c r="D16" s="59" t="str">
        <f t="shared" si="0"/>
        <v>n/a</v>
      </c>
      <c r="E16" s="29" t="str">
        <f t="shared" si="0"/>
        <v>n/a</v>
      </c>
      <c r="F16" s="29" t="str">
        <f t="shared" si="0"/>
        <v>n/a</v>
      </c>
      <c r="G16" s="29" t="str">
        <f>IF(NOT(G$5="Y"),"n/a","Insert £")</f>
        <v>n/a</v>
      </c>
      <c r="H16" s="29" t="str">
        <f t="shared" si="0"/>
        <v>n/a</v>
      </c>
      <c r="I16" s="29" t="str">
        <f t="shared" si="0"/>
        <v>n/a</v>
      </c>
      <c r="J16" s="60" t="str">
        <f t="shared" si="0"/>
        <v>n/a</v>
      </c>
      <c r="L16" s="162"/>
      <c r="M16" s="162"/>
      <c r="N16" s="163"/>
      <c r="O16" s="65">
        <v>1</v>
      </c>
      <c r="P16" s="67" t="str">
        <f t="shared" si="1"/>
        <v>n/a</v>
      </c>
      <c r="Q16" s="30" t="str">
        <f>IF(E16="n/a","n/a",IF(E16="Insert £","",ROUND(E16*$O16,2)))</f>
        <v>n/a</v>
      </c>
      <c r="R16" s="30" t="str">
        <f t="shared" si="3"/>
        <v>n/a</v>
      </c>
      <c r="S16" s="30" t="str">
        <f t="shared" ref="S16:T19" si="8">IF(G16="n/a","n/a",IF(G16="Insert £","",ROUND(G16*$O16,2)))</f>
        <v>n/a</v>
      </c>
      <c r="T16" s="30" t="str">
        <f t="shared" si="8"/>
        <v>n/a</v>
      </c>
      <c r="U16" s="30" t="str">
        <f t="shared" si="6"/>
        <v>n/a</v>
      </c>
      <c r="V16" s="68" t="str">
        <f t="shared" si="7"/>
        <v>n/a</v>
      </c>
    </row>
    <row r="17" spans="1:22" s="6" customFormat="1" ht="15.6" x14ac:dyDescent="0.3">
      <c r="A17" s="46" t="s">
        <v>116</v>
      </c>
      <c r="B17" s="47"/>
      <c r="C17" s="47"/>
      <c r="D17" s="59" t="str">
        <f t="shared" si="0"/>
        <v>n/a</v>
      </c>
      <c r="E17" s="29" t="str">
        <f t="shared" si="0"/>
        <v>n/a</v>
      </c>
      <c r="F17" s="29" t="str">
        <f t="shared" si="0"/>
        <v>n/a</v>
      </c>
      <c r="G17" s="29" t="str">
        <f>IF(NOT(G$5="Y"),"n/a","Insert £")</f>
        <v>n/a</v>
      </c>
      <c r="H17" s="29" t="str">
        <f t="shared" si="0"/>
        <v>n/a</v>
      </c>
      <c r="I17" s="29" t="str">
        <f t="shared" si="0"/>
        <v>n/a</v>
      </c>
      <c r="J17" s="60" t="str">
        <f t="shared" si="0"/>
        <v>n/a</v>
      </c>
      <c r="L17" s="92"/>
      <c r="M17" s="92"/>
      <c r="N17" s="92"/>
      <c r="O17" s="65">
        <v>1</v>
      </c>
      <c r="P17" s="67" t="str">
        <f t="shared" si="1"/>
        <v>n/a</v>
      </c>
      <c r="Q17" s="30" t="str">
        <f>IF(E17="n/a","n/a",IF(E17="Insert £","",ROUND(E17*$O17,2)))</f>
        <v>n/a</v>
      </c>
      <c r="R17" s="30" t="str">
        <f t="shared" si="3"/>
        <v>n/a</v>
      </c>
      <c r="S17" s="30" t="str">
        <f t="shared" si="8"/>
        <v>n/a</v>
      </c>
      <c r="T17" s="30" t="str">
        <f t="shared" si="8"/>
        <v>n/a</v>
      </c>
      <c r="U17" s="30" t="str">
        <f t="shared" si="6"/>
        <v>n/a</v>
      </c>
      <c r="V17" s="68" t="str">
        <f t="shared" si="7"/>
        <v>n/a</v>
      </c>
    </row>
    <row r="18" spans="1:22" s="6" customFormat="1" ht="15.6" x14ac:dyDescent="0.3">
      <c r="A18" s="46" t="s">
        <v>5</v>
      </c>
      <c r="B18" s="47"/>
      <c r="C18" s="47"/>
      <c r="D18" s="59" t="str">
        <f t="shared" si="0"/>
        <v>n/a</v>
      </c>
      <c r="E18" s="29" t="str">
        <f t="shared" si="0"/>
        <v>n/a</v>
      </c>
      <c r="F18" s="29" t="str">
        <f t="shared" si="0"/>
        <v>n/a</v>
      </c>
      <c r="G18" s="29" t="str">
        <f>IF(NOT(G$5="Y"),"n/a","Insert £")</f>
        <v>n/a</v>
      </c>
      <c r="H18" s="29" t="str">
        <f t="shared" si="0"/>
        <v>n/a</v>
      </c>
      <c r="I18" s="29" t="str">
        <f t="shared" si="0"/>
        <v>n/a</v>
      </c>
      <c r="J18" s="60" t="str">
        <f t="shared" si="0"/>
        <v>n/a</v>
      </c>
      <c r="L18" s="162" t="s">
        <v>111</v>
      </c>
      <c r="M18" s="162"/>
      <c r="N18" s="163"/>
      <c r="O18" s="65">
        <v>1</v>
      </c>
      <c r="P18" s="67" t="str">
        <f t="shared" si="1"/>
        <v>n/a</v>
      </c>
      <c r="Q18" s="30" t="str">
        <f>IF(E18="n/a","n/a",IF(E18="Insert £","",ROUND(E18*$O18,2)))</f>
        <v>n/a</v>
      </c>
      <c r="R18" s="30" t="str">
        <f t="shared" si="3"/>
        <v>n/a</v>
      </c>
      <c r="S18" s="30" t="str">
        <f t="shared" si="8"/>
        <v>n/a</v>
      </c>
      <c r="T18" s="30" t="str">
        <f t="shared" si="8"/>
        <v>n/a</v>
      </c>
      <c r="U18" s="30" t="str">
        <f t="shared" si="6"/>
        <v>n/a</v>
      </c>
      <c r="V18" s="68" t="str">
        <f t="shared" si="7"/>
        <v>n/a</v>
      </c>
    </row>
    <row r="19" spans="1:22" s="6" customFormat="1" ht="15.6" x14ac:dyDescent="0.3">
      <c r="A19" s="46" t="s">
        <v>53</v>
      </c>
      <c r="B19" s="47"/>
      <c r="C19" s="47"/>
      <c r="D19" s="59" t="str">
        <f t="shared" si="0"/>
        <v>n/a</v>
      </c>
      <c r="E19" s="29" t="str">
        <f t="shared" si="0"/>
        <v>n/a</v>
      </c>
      <c r="F19" s="29" t="str">
        <f t="shared" si="0"/>
        <v>n/a</v>
      </c>
      <c r="G19" s="29" t="str">
        <f>IF(NOT(G$5="Y"),"n/a","Insert £")</f>
        <v>n/a</v>
      </c>
      <c r="H19" s="29" t="str">
        <f t="shared" si="0"/>
        <v>n/a</v>
      </c>
      <c r="I19" s="29" t="str">
        <f t="shared" si="0"/>
        <v>n/a</v>
      </c>
      <c r="J19" s="60" t="str">
        <f t="shared" si="0"/>
        <v>n/a</v>
      </c>
      <c r="L19" s="162"/>
      <c r="M19" s="162"/>
      <c r="N19" s="163"/>
      <c r="O19" s="65">
        <v>0.5</v>
      </c>
      <c r="P19" s="67" t="str">
        <f t="shared" si="1"/>
        <v>n/a</v>
      </c>
      <c r="Q19" s="30" t="str">
        <f t="shared" si="2"/>
        <v>n/a</v>
      </c>
      <c r="R19" s="30" t="str">
        <f t="shared" si="3"/>
        <v>n/a</v>
      </c>
      <c r="S19" s="30" t="str">
        <f t="shared" si="8"/>
        <v>n/a</v>
      </c>
      <c r="T19" s="30" t="str">
        <f t="shared" si="8"/>
        <v>n/a</v>
      </c>
      <c r="U19" s="30" t="str">
        <f t="shared" si="6"/>
        <v>n/a</v>
      </c>
      <c r="V19" s="68" t="str">
        <f t="shared" si="7"/>
        <v>n/a</v>
      </c>
    </row>
    <row r="20" spans="1:22" s="6" customFormat="1" ht="15.6" x14ac:dyDescent="0.3">
      <c r="A20" s="46" t="s">
        <v>54</v>
      </c>
      <c r="B20" s="47"/>
      <c r="C20" s="47"/>
      <c r="D20" s="59" t="str">
        <f t="shared" si="0"/>
        <v>n/a</v>
      </c>
      <c r="E20" s="29" t="str">
        <f t="shared" si="0"/>
        <v>n/a</v>
      </c>
      <c r="F20" s="29" t="str">
        <f t="shared" si="0"/>
        <v>n/a</v>
      </c>
      <c r="G20" s="29" t="str">
        <f t="shared" si="0"/>
        <v>n/a</v>
      </c>
      <c r="H20" s="29" t="str">
        <f t="shared" si="0"/>
        <v>n/a</v>
      </c>
      <c r="I20" s="29" t="str">
        <f t="shared" si="0"/>
        <v>n/a</v>
      </c>
      <c r="J20" s="60" t="str">
        <f t="shared" si="0"/>
        <v>n/a</v>
      </c>
      <c r="L20" s="162"/>
      <c r="M20" s="162"/>
      <c r="N20" s="163"/>
      <c r="O20" s="65">
        <v>0.75</v>
      </c>
      <c r="P20" s="67" t="str">
        <f t="shared" si="1"/>
        <v>n/a</v>
      </c>
      <c r="Q20" s="30" t="str">
        <f t="shared" si="2"/>
        <v>n/a</v>
      </c>
      <c r="R20" s="30" t="str">
        <f t="shared" si="3"/>
        <v>n/a</v>
      </c>
      <c r="S20" s="30" t="str">
        <f t="shared" si="4"/>
        <v>n/a</v>
      </c>
      <c r="T20" s="30" t="str">
        <f t="shared" si="5"/>
        <v>n/a</v>
      </c>
      <c r="U20" s="30" t="str">
        <f t="shared" si="6"/>
        <v>n/a</v>
      </c>
      <c r="V20" s="68" t="str">
        <f t="shared" si="7"/>
        <v>n/a</v>
      </c>
    </row>
    <row r="21" spans="1:22" s="6" customFormat="1" ht="15.6" x14ac:dyDescent="0.3">
      <c r="A21" s="46" t="s">
        <v>117</v>
      </c>
      <c r="B21" s="47"/>
      <c r="C21" s="47"/>
      <c r="D21" s="59" t="str">
        <f t="shared" si="0"/>
        <v>n/a</v>
      </c>
      <c r="E21" s="29" t="str">
        <f t="shared" si="0"/>
        <v>n/a</v>
      </c>
      <c r="F21" s="29" t="str">
        <f t="shared" si="0"/>
        <v>n/a</v>
      </c>
      <c r="G21" s="29" t="str">
        <f t="shared" si="0"/>
        <v>n/a</v>
      </c>
      <c r="H21" s="29" t="str">
        <f t="shared" si="0"/>
        <v>n/a</v>
      </c>
      <c r="I21" s="29" t="str">
        <f t="shared" si="0"/>
        <v>n/a</v>
      </c>
      <c r="J21" s="60" t="str">
        <f t="shared" si="0"/>
        <v>n/a</v>
      </c>
      <c r="L21" s="162"/>
      <c r="M21" s="162"/>
      <c r="N21" s="163"/>
      <c r="O21" s="65">
        <v>0.75</v>
      </c>
      <c r="P21" s="67" t="str">
        <f t="shared" si="1"/>
        <v>n/a</v>
      </c>
      <c r="Q21" s="30" t="str">
        <f t="shared" si="2"/>
        <v>n/a</v>
      </c>
      <c r="R21" s="30" t="str">
        <f t="shared" si="3"/>
        <v>n/a</v>
      </c>
      <c r="S21" s="30" t="str">
        <f t="shared" si="4"/>
        <v>n/a</v>
      </c>
      <c r="T21" s="30" t="str">
        <f t="shared" si="5"/>
        <v>n/a</v>
      </c>
      <c r="U21" s="30" t="str">
        <f t="shared" si="6"/>
        <v>n/a</v>
      </c>
      <c r="V21" s="68" t="str">
        <f t="shared" si="7"/>
        <v>n/a</v>
      </c>
    </row>
    <row r="22" spans="1:22" s="6" customFormat="1" ht="15.6" x14ac:dyDescent="0.3">
      <c r="A22" s="46" t="s">
        <v>55</v>
      </c>
      <c r="B22" s="47"/>
      <c r="C22" s="47"/>
      <c r="D22" s="59" t="str">
        <f t="shared" si="0"/>
        <v>n/a</v>
      </c>
      <c r="E22" s="29" t="str">
        <f t="shared" si="0"/>
        <v>n/a</v>
      </c>
      <c r="F22" s="29" t="str">
        <f t="shared" si="0"/>
        <v>n/a</v>
      </c>
      <c r="G22" s="29" t="str">
        <f t="shared" si="0"/>
        <v>n/a</v>
      </c>
      <c r="H22" s="29" t="str">
        <f t="shared" si="0"/>
        <v>n/a</v>
      </c>
      <c r="I22" s="29" t="str">
        <f t="shared" si="0"/>
        <v>n/a</v>
      </c>
      <c r="J22" s="60" t="str">
        <f t="shared" si="0"/>
        <v>n/a</v>
      </c>
      <c r="L22" s="162"/>
      <c r="M22" s="162"/>
      <c r="N22" s="163"/>
      <c r="O22" s="65">
        <v>0.5</v>
      </c>
      <c r="P22" s="67" t="str">
        <f t="shared" si="1"/>
        <v>n/a</v>
      </c>
      <c r="Q22" s="30" t="str">
        <f t="shared" si="2"/>
        <v>n/a</v>
      </c>
      <c r="R22" s="30" t="str">
        <f t="shared" si="3"/>
        <v>n/a</v>
      </c>
      <c r="S22" s="30" t="str">
        <f t="shared" si="4"/>
        <v>n/a</v>
      </c>
      <c r="T22" s="30" t="str">
        <f t="shared" si="5"/>
        <v>n/a</v>
      </c>
      <c r="U22" s="30" t="str">
        <f t="shared" si="6"/>
        <v>n/a</v>
      </c>
      <c r="V22" s="68" t="str">
        <f t="shared" si="7"/>
        <v>n/a</v>
      </c>
    </row>
    <row r="23" spans="1:22" s="6" customFormat="1" ht="15.6" x14ac:dyDescent="0.3">
      <c r="A23" s="46" t="s">
        <v>56</v>
      </c>
      <c r="B23" s="47"/>
      <c r="C23" s="47"/>
      <c r="D23" s="59" t="str">
        <f t="shared" si="0"/>
        <v>n/a</v>
      </c>
      <c r="E23" s="29" t="str">
        <f t="shared" si="0"/>
        <v>n/a</v>
      </c>
      <c r="F23" s="29" t="str">
        <f t="shared" si="0"/>
        <v>n/a</v>
      </c>
      <c r="G23" s="29" t="str">
        <f t="shared" si="0"/>
        <v>n/a</v>
      </c>
      <c r="H23" s="29" t="str">
        <f t="shared" si="0"/>
        <v>n/a</v>
      </c>
      <c r="I23" s="29" t="str">
        <f t="shared" si="0"/>
        <v>n/a</v>
      </c>
      <c r="J23" s="60" t="str">
        <f t="shared" si="0"/>
        <v>n/a</v>
      </c>
      <c r="L23" s="162"/>
      <c r="M23" s="162"/>
      <c r="N23" s="163"/>
      <c r="O23" s="65">
        <v>0.5</v>
      </c>
      <c r="P23" s="67" t="str">
        <f t="shared" si="1"/>
        <v>n/a</v>
      </c>
      <c r="Q23" s="30" t="str">
        <f t="shared" si="2"/>
        <v>n/a</v>
      </c>
      <c r="R23" s="30" t="str">
        <f t="shared" si="3"/>
        <v>n/a</v>
      </c>
      <c r="S23" s="30" t="str">
        <f t="shared" si="4"/>
        <v>n/a</v>
      </c>
      <c r="T23" s="30" t="str">
        <f t="shared" si="5"/>
        <v>n/a</v>
      </c>
      <c r="U23" s="30" t="str">
        <f t="shared" si="6"/>
        <v>n/a</v>
      </c>
      <c r="V23" s="68" t="str">
        <f t="shared" si="7"/>
        <v>n/a</v>
      </c>
    </row>
    <row r="24" spans="1:22" s="6" customFormat="1" ht="15.6" x14ac:dyDescent="0.3">
      <c r="A24" s="46" t="s">
        <v>57</v>
      </c>
      <c r="B24" s="47"/>
      <c r="C24" s="47"/>
      <c r="D24" s="59" t="str">
        <f t="shared" ref="D24:J31" si="9">IF(NOT(D$5="Y"),"n/a","Insert £")</f>
        <v>n/a</v>
      </c>
      <c r="E24" s="29" t="str">
        <f t="shared" si="9"/>
        <v>n/a</v>
      </c>
      <c r="F24" s="29" t="str">
        <f t="shared" si="9"/>
        <v>n/a</v>
      </c>
      <c r="G24" s="29" t="str">
        <f t="shared" si="9"/>
        <v>n/a</v>
      </c>
      <c r="H24" s="29" t="str">
        <f t="shared" si="9"/>
        <v>n/a</v>
      </c>
      <c r="I24" s="29" t="str">
        <f t="shared" si="9"/>
        <v>n/a</v>
      </c>
      <c r="J24" s="60" t="str">
        <f t="shared" si="9"/>
        <v>n/a</v>
      </c>
      <c r="L24" s="162"/>
      <c r="M24" s="162"/>
      <c r="N24" s="163"/>
      <c r="O24" s="65">
        <v>0.5</v>
      </c>
      <c r="P24" s="67" t="str">
        <f t="shared" si="1"/>
        <v>n/a</v>
      </c>
      <c r="Q24" s="30" t="str">
        <f t="shared" si="2"/>
        <v>n/a</v>
      </c>
      <c r="R24" s="30" t="str">
        <f t="shared" si="3"/>
        <v>n/a</v>
      </c>
      <c r="S24" s="30" t="str">
        <f t="shared" si="4"/>
        <v>n/a</v>
      </c>
      <c r="T24" s="30" t="str">
        <f t="shared" si="5"/>
        <v>n/a</v>
      </c>
      <c r="U24" s="30" t="str">
        <f t="shared" si="6"/>
        <v>n/a</v>
      </c>
      <c r="V24" s="68" t="str">
        <f t="shared" si="7"/>
        <v>n/a</v>
      </c>
    </row>
    <row r="25" spans="1:22" s="6" customFormat="1" ht="15.6" x14ac:dyDescent="0.3">
      <c r="A25" s="46" t="s">
        <v>58</v>
      </c>
      <c r="B25" s="47"/>
      <c r="C25" s="47"/>
      <c r="D25" s="59" t="str">
        <f t="shared" si="9"/>
        <v>n/a</v>
      </c>
      <c r="E25" s="29" t="str">
        <f t="shared" si="9"/>
        <v>n/a</v>
      </c>
      <c r="F25" s="29" t="str">
        <f t="shared" si="9"/>
        <v>n/a</v>
      </c>
      <c r="G25" s="29" t="str">
        <f t="shared" si="9"/>
        <v>n/a</v>
      </c>
      <c r="H25" s="29" t="str">
        <f t="shared" si="9"/>
        <v>n/a</v>
      </c>
      <c r="I25" s="29" t="str">
        <f t="shared" si="9"/>
        <v>n/a</v>
      </c>
      <c r="J25" s="60" t="str">
        <f t="shared" si="9"/>
        <v>n/a</v>
      </c>
      <c r="O25" s="65">
        <v>0.5</v>
      </c>
      <c r="P25" s="67" t="str">
        <f t="shared" si="1"/>
        <v>n/a</v>
      </c>
      <c r="Q25" s="30" t="str">
        <f t="shared" si="2"/>
        <v>n/a</v>
      </c>
      <c r="R25" s="30" t="str">
        <f t="shared" si="3"/>
        <v>n/a</v>
      </c>
      <c r="S25" s="30" t="str">
        <f t="shared" si="4"/>
        <v>n/a</v>
      </c>
      <c r="T25" s="30" t="str">
        <f t="shared" si="5"/>
        <v>n/a</v>
      </c>
      <c r="U25" s="30" t="str">
        <f t="shared" si="6"/>
        <v>n/a</v>
      </c>
      <c r="V25" s="68" t="str">
        <f t="shared" si="7"/>
        <v>n/a</v>
      </c>
    </row>
    <row r="26" spans="1:22" s="6" customFormat="1" ht="15.6" x14ac:dyDescent="0.3">
      <c r="A26" s="46" t="s">
        <v>7</v>
      </c>
      <c r="B26" s="47"/>
      <c r="C26" s="47"/>
      <c r="D26" s="59" t="str">
        <f t="shared" si="9"/>
        <v>n/a</v>
      </c>
      <c r="E26" s="29" t="str">
        <f t="shared" si="9"/>
        <v>n/a</v>
      </c>
      <c r="F26" s="29" t="str">
        <f t="shared" si="9"/>
        <v>n/a</v>
      </c>
      <c r="G26" s="29" t="str">
        <f t="shared" si="9"/>
        <v>n/a</v>
      </c>
      <c r="H26" s="29" t="str">
        <f t="shared" si="9"/>
        <v>n/a</v>
      </c>
      <c r="I26" s="29" t="str">
        <f t="shared" si="9"/>
        <v>n/a</v>
      </c>
      <c r="J26" s="60" t="str">
        <f t="shared" si="9"/>
        <v>n/a</v>
      </c>
      <c r="O26" s="65">
        <v>0.5</v>
      </c>
      <c r="P26" s="67" t="str">
        <f t="shared" si="1"/>
        <v>n/a</v>
      </c>
      <c r="Q26" s="30" t="str">
        <f t="shared" si="2"/>
        <v>n/a</v>
      </c>
      <c r="R26" s="30" t="str">
        <f t="shared" si="3"/>
        <v>n/a</v>
      </c>
      <c r="S26" s="30" t="str">
        <f t="shared" si="4"/>
        <v>n/a</v>
      </c>
      <c r="T26" s="30" t="str">
        <f t="shared" si="5"/>
        <v>n/a</v>
      </c>
      <c r="U26" s="30" t="str">
        <f t="shared" si="6"/>
        <v>n/a</v>
      </c>
      <c r="V26" s="68" t="str">
        <f t="shared" si="7"/>
        <v>n/a</v>
      </c>
    </row>
    <row r="27" spans="1:22" s="6" customFormat="1" ht="15.6" x14ac:dyDescent="0.3">
      <c r="A27" s="46" t="s">
        <v>59</v>
      </c>
      <c r="B27" s="47"/>
      <c r="C27" s="47"/>
      <c r="D27" s="59" t="str">
        <f t="shared" si="9"/>
        <v>n/a</v>
      </c>
      <c r="E27" s="29" t="str">
        <f t="shared" si="9"/>
        <v>n/a</v>
      </c>
      <c r="F27" s="29" t="str">
        <f t="shared" si="9"/>
        <v>n/a</v>
      </c>
      <c r="G27" s="29" t="str">
        <f t="shared" si="9"/>
        <v>n/a</v>
      </c>
      <c r="H27" s="29" t="str">
        <f t="shared" si="9"/>
        <v>n/a</v>
      </c>
      <c r="I27" s="29" t="str">
        <f t="shared" si="9"/>
        <v>n/a</v>
      </c>
      <c r="J27" s="60" t="str">
        <f t="shared" si="9"/>
        <v>n/a</v>
      </c>
      <c r="O27" s="65">
        <v>0.75</v>
      </c>
      <c r="P27" s="67" t="str">
        <f t="shared" si="1"/>
        <v>n/a</v>
      </c>
      <c r="Q27" s="30" t="str">
        <f t="shared" si="2"/>
        <v>n/a</v>
      </c>
      <c r="R27" s="30" t="str">
        <f t="shared" si="3"/>
        <v>n/a</v>
      </c>
      <c r="S27" s="30" t="str">
        <f t="shared" si="4"/>
        <v>n/a</v>
      </c>
      <c r="T27" s="30" t="str">
        <f t="shared" si="5"/>
        <v>n/a</v>
      </c>
      <c r="U27" s="30" t="str">
        <f t="shared" si="6"/>
        <v>n/a</v>
      </c>
      <c r="V27" s="68" t="str">
        <f t="shared" si="7"/>
        <v>n/a</v>
      </c>
    </row>
    <row r="28" spans="1:22" s="6" customFormat="1" ht="15.6" x14ac:dyDescent="0.3">
      <c r="A28" s="46" t="s">
        <v>60</v>
      </c>
      <c r="B28" s="47"/>
      <c r="C28" s="47"/>
      <c r="D28" s="59" t="str">
        <f t="shared" si="9"/>
        <v>n/a</v>
      </c>
      <c r="E28" s="29" t="str">
        <f t="shared" si="9"/>
        <v>n/a</v>
      </c>
      <c r="F28" s="29" t="str">
        <f t="shared" si="9"/>
        <v>n/a</v>
      </c>
      <c r="G28" s="29" t="str">
        <f t="shared" si="9"/>
        <v>n/a</v>
      </c>
      <c r="H28" s="29" t="str">
        <f t="shared" si="9"/>
        <v>n/a</v>
      </c>
      <c r="I28" s="29" t="str">
        <f t="shared" si="9"/>
        <v>n/a</v>
      </c>
      <c r="J28" s="60" t="str">
        <f t="shared" si="9"/>
        <v>n/a</v>
      </c>
      <c r="O28" s="65">
        <v>0.75</v>
      </c>
      <c r="P28" s="67" t="str">
        <f t="shared" si="1"/>
        <v>n/a</v>
      </c>
      <c r="Q28" s="30" t="str">
        <f t="shared" si="2"/>
        <v>n/a</v>
      </c>
      <c r="R28" s="30" t="str">
        <f t="shared" si="3"/>
        <v>n/a</v>
      </c>
      <c r="S28" s="30" t="str">
        <f t="shared" si="4"/>
        <v>n/a</v>
      </c>
      <c r="T28" s="30" t="str">
        <f t="shared" si="5"/>
        <v>n/a</v>
      </c>
      <c r="U28" s="30" t="str">
        <f t="shared" si="6"/>
        <v>n/a</v>
      </c>
      <c r="V28" s="68" t="str">
        <f t="shared" si="7"/>
        <v>n/a</v>
      </c>
    </row>
    <row r="29" spans="1:22" s="6" customFormat="1" ht="15.6" x14ac:dyDescent="0.3">
      <c r="A29" s="46" t="s">
        <v>118</v>
      </c>
      <c r="B29" s="47"/>
      <c r="C29" s="47"/>
      <c r="D29" s="59" t="str">
        <f t="shared" si="9"/>
        <v>n/a</v>
      </c>
      <c r="E29" s="29" t="str">
        <f t="shared" si="9"/>
        <v>n/a</v>
      </c>
      <c r="F29" s="29" t="str">
        <f t="shared" si="9"/>
        <v>n/a</v>
      </c>
      <c r="G29" s="29" t="str">
        <f t="shared" si="9"/>
        <v>n/a</v>
      </c>
      <c r="H29" s="29" t="str">
        <f t="shared" si="9"/>
        <v>n/a</v>
      </c>
      <c r="I29" s="29" t="str">
        <f t="shared" si="9"/>
        <v>n/a</v>
      </c>
      <c r="J29" s="60" t="str">
        <f t="shared" si="9"/>
        <v>n/a</v>
      </c>
      <c r="O29" s="65">
        <v>0.75</v>
      </c>
      <c r="P29" s="67" t="str">
        <f t="shared" si="1"/>
        <v>n/a</v>
      </c>
      <c r="Q29" s="30" t="str">
        <f t="shared" si="2"/>
        <v>n/a</v>
      </c>
      <c r="R29" s="30" t="str">
        <f t="shared" si="3"/>
        <v>n/a</v>
      </c>
      <c r="S29" s="30" t="str">
        <f t="shared" si="4"/>
        <v>n/a</v>
      </c>
      <c r="T29" s="30" t="str">
        <f t="shared" si="5"/>
        <v>n/a</v>
      </c>
      <c r="U29" s="30" t="str">
        <f t="shared" si="6"/>
        <v>n/a</v>
      </c>
      <c r="V29" s="68" t="str">
        <f t="shared" si="7"/>
        <v>n/a</v>
      </c>
    </row>
    <row r="30" spans="1:22" s="6" customFormat="1" ht="15.6" x14ac:dyDescent="0.3">
      <c r="A30" s="46" t="s">
        <v>61</v>
      </c>
      <c r="B30" s="47"/>
      <c r="C30" s="47"/>
      <c r="D30" s="59" t="str">
        <f t="shared" si="9"/>
        <v>n/a</v>
      </c>
      <c r="E30" s="29" t="str">
        <f t="shared" si="9"/>
        <v>n/a</v>
      </c>
      <c r="F30" s="29" t="str">
        <f t="shared" si="9"/>
        <v>n/a</v>
      </c>
      <c r="G30" s="29" t="str">
        <f t="shared" si="9"/>
        <v>n/a</v>
      </c>
      <c r="H30" s="29" t="str">
        <f t="shared" si="9"/>
        <v>n/a</v>
      </c>
      <c r="I30" s="29" t="str">
        <f t="shared" si="9"/>
        <v>n/a</v>
      </c>
      <c r="J30" s="60" t="str">
        <f t="shared" si="9"/>
        <v>n/a</v>
      </c>
      <c r="O30" s="65">
        <v>0.75</v>
      </c>
      <c r="P30" s="67" t="str">
        <f t="shared" si="1"/>
        <v>n/a</v>
      </c>
      <c r="Q30" s="30" t="str">
        <f t="shared" si="2"/>
        <v>n/a</v>
      </c>
      <c r="R30" s="30" t="str">
        <f t="shared" si="3"/>
        <v>n/a</v>
      </c>
      <c r="S30" s="30" t="str">
        <f t="shared" si="4"/>
        <v>n/a</v>
      </c>
      <c r="T30" s="30" t="str">
        <f t="shared" si="5"/>
        <v>n/a</v>
      </c>
      <c r="U30" s="30" t="str">
        <f t="shared" si="6"/>
        <v>n/a</v>
      </c>
      <c r="V30" s="68" t="str">
        <f t="shared" si="7"/>
        <v>n/a</v>
      </c>
    </row>
    <row r="31" spans="1:22" s="6" customFormat="1" ht="16.2" thickBot="1" x14ac:dyDescent="0.35">
      <c r="A31" s="46" t="s">
        <v>62</v>
      </c>
      <c r="B31" s="47"/>
      <c r="C31" s="47"/>
      <c r="D31" s="61" t="str">
        <f t="shared" si="9"/>
        <v>n/a</v>
      </c>
      <c r="E31" s="62" t="str">
        <f t="shared" si="9"/>
        <v>n/a</v>
      </c>
      <c r="F31" s="62" t="str">
        <f t="shared" si="9"/>
        <v>n/a</v>
      </c>
      <c r="G31" s="62" t="str">
        <f t="shared" si="9"/>
        <v>n/a</v>
      </c>
      <c r="H31" s="62" t="str">
        <f t="shared" si="9"/>
        <v>n/a</v>
      </c>
      <c r="I31" s="62" t="str">
        <f t="shared" si="9"/>
        <v>n/a</v>
      </c>
      <c r="J31" s="63" t="str">
        <f t="shared" si="9"/>
        <v>n/a</v>
      </c>
      <c r="O31" s="65">
        <v>0.75</v>
      </c>
      <c r="P31" s="69" t="str">
        <f t="shared" si="1"/>
        <v>n/a</v>
      </c>
      <c r="Q31" s="70" t="str">
        <f t="shared" si="2"/>
        <v>n/a</v>
      </c>
      <c r="R31" s="70" t="str">
        <f t="shared" si="3"/>
        <v>n/a</v>
      </c>
      <c r="S31" s="70" t="str">
        <f t="shared" si="4"/>
        <v>n/a</v>
      </c>
      <c r="T31" s="70" t="str">
        <f t="shared" si="5"/>
        <v>n/a</v>
      </c>
      <c r="U31" s="70" t="str">
        <f t="shared" si="6"/>
        <v>n/a</v>
      </c>
      <c r="V31" s="71" t="str">
        <f t="shared" si="7"/>
        <v>n/a</v>
      </c>
    </row>
    <row r="32" spans="1:22" s="6" customFormat="1" ht="15.6" x14ac:dyDescent="0.3"/>
    <row r="33" spans="1:10" s="6" customFormat="1" ht="15" customHeight="1" x14ac:dyDescent="0.3">
      <c r="A33" s="157" t="s">
        <v>28</v>
      </c>
      <c r="B33" s="157"/>
      <c r="C33" s="157"/>
      <c r="D33" s="157"/>
      <c r="E33" s="157"/>
      <c r="F33" s="157"/>
      <c r="G33" s="157"/>
      <c r="H33" s="157"/>
      <c r="I33" s="48"/>
      <c r="J33" s="48"/>
    </row>
    <row r="34" spans="1:10" ht="14.4" customHeight="1" x14ac:dyDescent="0.3">
      <c r="A34" s="157"/>
      <c r="B34" s="157"/>
      <c r="C34" s="157"/>
      <c r="D34" s="157"/>
      <c r="E34" s="157"/>
      <c r="F34" s="157"/>
      <c r="G34" s="157"/>
      <c r="H34" s="157"/>
      <c r="I34" s="48"/>
      <c r="J34" s="48"/>
    </row>
  </sheetData>
  <sheetProtection algorithmName="SHA-512" hashValue="Ht8LcQtWfBcQaLxcVHKrAovv0CqhudwtUYnUc2KOd/UwkAUzb67nyurUJ8ex42YDp4OJxO4Nw1lIFVFzsRkq7w==" saltValue="IlBLRso5yWy10VDXXgSutQ==" spinCount="100000" sheet="1" objects="1" scenarios="1" selectLockedCells="1"/>
  <mergeCells count="10">
    <mergeCell ref="L8:N10"/>
    <mergeCell ref="L4:N6"/>
    <mergeCell ref="D6:J6"/>
    <mergeCell ref="P6:V6"/>
    <mergeCell ref="A33:H34"/>
    <mergeCell ref="A4:C4"/>
    <mergeCell ref="A5:C5"/>
    <mergeCell ref="L14:N16"/>
    <mergeCell ref="L18:N24"/>
    <mergeCell ref="L11:N13"/>
  </mergeCells>
  <conditionalFormatting sqref="D8:H31">
    <cfRule type="expression" dxfId="11" priority="18">
      <formula>D$5="N"</formula>
    </cfRule>
    <cfRule type="expression" dxfId="10" priority="19">
      <formula>D$5="Y"</formula>
    </cfRule>
  </conditionalFormatting>
  <conditionalFormatting sqref="I8:J31">
    <cfRule type="expression" dxfId="9" priority="13">
      <formula>I$5="N"</formula>
    </cfRule>
    <cfRule type="expression" dxfId="8" priority="14">
      <formula>I$5="Y"</formula>
    </cfRule>
  </conditionalFormatting>
  <conditionalFormatting sqref="D4:J4">
    <cfRule type="expression" dxfId="7" priority="2">
      <formula>AND(D5="N", SUM(D$10:D$20)&gt;0)</formula>
    </cfRule>
  </conditionalFormatting>
  <conditionalFormatting sqref="P4:V4">
    <cfRule type="expression" dxfId="6" priority="1">
      <formula>AND(P5="N", SUM(P$10:P$20)&gt;0)</formula>
    </cfRule>
  </conditionalFormatting>
  <dataValidations count="1">
    <dataValidation type="custom" allowBlank="1" showInputMessage="1" showErrorMessage="1" errorTitle="Note" error="Insert a number containing upto two decimal places only." sqref="D8:J31" xr:uid="{3142D006-B027-48EF-969C-F9B60CFE744D}">
      <formula1>INT(D8*100)=(D8*100)</formula1>
    </dataValidation>
  </dataValidation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
  <sheetViews>
    <sheetView showGridLines="0" zoomScaleNormal="100" workbookViewId="0">
      <selection activeCell="D5" sqref="D5"/>
    </sheetView>
  </sheetViews>
  <sheetFormatPr defaultRowHeight="14.4" x14ac:dyDescent="0.3"/>
  <cols>
    <col min="1" max="3" width="10.5546875" customWidth="1"/>
  </cols>
  <sheetData>
    <row r="1" spans="1:1" ht="18" x14ac:dyDescent="0.35">
      <c r="A1" s="7" t="str">
        <f>'1. Title Page'!A13</f>
        <v>Lot 1 - P23</v>
      </c>
    </row>
    <row r="2" spans="1:1" ht="18" x14ac:dyDescent="0.35">
      <c r="A2" s="7"/>
    </row>
    <row r="3" spans="1:1" ht="18" x14ac:dyDescent="0.35">
      <c r="A3" s="9" t="s">
        <v>63</v>
      </c>
    </row>
  </sheetData>
  <sheetProtection algorithmName="SHA-512" hashValue="HrLBbSyh6vs6JlfK5rzPHTq42N6q4m9VJHt6L81ziOvAZVwpCNcGgNPDUh5rgVlVbcN4HoAsqRz5J0ttBAW2/w==" saltValue="cC8UxBmFmYmqKpqQRfDLeg==" spinCount="100000" sheet="1" objects="1" scenarios="1" selectLockedCells="1" selectUnlockedCells="1"/>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
  <sheetViews>
    <sheetView showGridLines="0" zoomScaleNormal="100" workbookViewId="0">
      <selection activeCell="A4" sqref="A4"/>
    </sheetView>
  </sheetViews>
  <sheetFormatPr defaultRowHeight="14.4" x14ac:dyDescent="0.3"/>
  <cols>
    <col min="1" max="2" width="10.5546875" customWidth="1"/>
    <col min="3" max="3" width="26.6640625" customWidth="1"/>
  </cols>
  <sheetData>
    <row r="1" spans="1:1" ht="18" x14ac:dyDescent="0.35">
      <c r="A1" s="7" t="str">
        <f>'1. Title Page'!A13</f>
        <v>Lot 1 - P23</v>
      </c>
    </row>
    <row r="2" spans="1:1" ht="18" x14ac:dyDescent="0.35">
      <c r="A2" s="7"/>
    </row>
    <row r="3" spans="1:1" ht="18" x14ac:dyDescent="0.35">
      <c r="A3" s="9" t="s">
        <v>64</v>
      </c>
    </row>
  </sheetData>
  <sheetProtection algorithmName="SHA-512" hashValue="nZKvLWsqYbw3I/JH+JJNTZ7XVNIBnlDRdbfbbSZaXxsKQQg6utK9Bav9KcBGMQTF9mPhoZ9KqF3V7mVspU3Z+w==" saltValue="JtTIEYqfTwPYmu9hG4bTDw==" spinCount="100000" sheet="1" objects="1" scenarios="1" selectLockedCells="1" selectUnlockedCells="1"/>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26"/>
  <sheetViews>
    <sheetView showGridLines="0" zoomScale="110" zoomScaleNormal="110" workbookViewId="0">
      <selection activeCell="K12" sqref="K12"/>
    </sheetView>
  </sheetViews>
  <sheetFormatPr defaultRowHeight="14.4" x14ac:dyDescent="0.3"/>
  <cols>
    <col min="2" max="2" width="35.109375" customWidth="1"/>
    <col min="3" max="9" width="12.5546875" customWidth="1"/>
  </cols>
  <sheetData>
    <row r="1" spans="1:9" ht="18" x14ac:dyDescent="0.35">
      <c r="A1" s="7" t="str">
        <f>'1. Title Page'!A13</f>
        <v>Lot 1 - P23</v>
      </c>
    </row>
    <row r="3" spans="1:9" ht="18" x14ac:dyDescent="0.35">
      <c r="A3" s="20" t="s">
        <v>22</v>
      </c>
      <c r="B3" s="21"/>
      <c r="C3" s="22"/>
      <c r="D3" s="23" t="s">
        <v>21</v>
      </c>
    </row>
    <row r="5" spans="1:9" s="6" customFormat="1" ht="15.6" x14ac:dyDescent="0.3"/>
    <row r="6" spans="1:9" s="6" customFormat="1" ht="93.6" x14ac:dyDescent="0.3">
      <c r="B6" s="65" t="s">
        <v>23</v>
      </c>
      <c r="C6" s="50" t="s">
        <v>91</v>
      </c>
      <c r="D6" s="12" t="s">
        <v>92</v>
      </c>
      <c r="E6" s="12" t="s">
        <v>93</v>
      </c>
      <c r="F6" s="12" t="s">
        <v>94</v>
      </c>
      <c r="G6" s="41" t="s">
        <v>95</v>
      </c>
      <c r="H6" s="41" t="s">
        <v>96</v>
      </c>
      <c r="I6" s="51" t="s">
        <v>97</v>
      </c>
    </row>
    <row r="7" spans="1:9" s="6" customFormat="1" ht="15.6" x14ac:dyDescent="0.3">
      <c r="B7" s="15" t="s">
        <v>32</v>
      </c>
      <c r="C7" s="76">
        <f>'2. ID &amp; Sub-Lot selection'!$B5</f>
        <v>0</v>
      </c>
      <c r="D7" s="24">
        <f>'2. ID &amp; Sub-Lot selection'!$B5</f>
        <v>0</v>
      </c>
      <c r="E7" s="24">
        <f>'2. ID &amp; Sub-Lot selection'!$B5</f>
        <v>0</v>
      </c>
      <c r="F7" s="24">
        <f>'2. ID &amp; Sub-Lot selection'!$B5</f>
        <v>0</v>
      </c>
      <c r="G7" s="24">
        <f>'2. ID &amp; Sub-Lot selection'!$B5</f>
        <v>0</v>
      </c>
      <c r="H7" s="24">
        <f>'2. ID &amp; Sub-Lot selection'!$B5</f>
        <v>0</v>
      </c>
      <c r="I7" s="77">
        <f>'2. ID &amp; Sub-Lot selection'!$B5</f>
        <v>0</v>
      </c>
    </row>
    <row r="8" spans="1:9" s="6" customFormat="1" ht="15.6" x14ac:dyDescent="0.3">
      <c r="B8" s="15" t="s">
        <v>33</v>
      </c>
      <c r="C8" s="78">
        <f>'2. ID &amp; Sub-Lot selection'!D12</f>
        <v>0</v>
      </c>
      <c r="D8" s="10">
        <f>'2. ID &amp; Sub-Lot selection'!E12</f>
        <v>0</v>
      </c>
      <c r="E8" s="10">
        <f>'2. ID &amp; Sub-Lot selection'!F12</f>
        <v>0</v>
      </c>
      <c r="F8" s="10">
        <f>'2. ID &amp; Sub-Lot selection'!G12</f>
        <v>0</v>
      </c>
      <c r="G8" s="10">
        <f>'2. ID &amp; Sub-Lot selection'!H12</f>
        <v>0</v>
      </c>
      <c r="H8" s="10">
        <f>'2. ID &amp; Sub-Lot selection'!I12</f>
        <v>0</v>
      </c>
      <c r="I8" s="79">
        <f>'2. ID &amp; Sub-Lot selection'!J12</f>
        <v>0</v>
      </c>
    </row>
    <row r="9" spans="1:9" s="6" customFormat="1" ht="15.6" x14ac:dyDescent="0.3">
      <c r="B9" s="15" t="s">
        <v>44</v>
      </c>
      <c r="C9" s="28"/>
      <c r="D9" s="16"/>
      <c r="E9" s="16"/>
      <c r="F9" s="16"/>
      <c r="G9" s="16"/>
      <c r="H9" s="28"/>
      <c r="I9" s="84"/>
    </row>
    <row r="10" spans="1:9" s="6" customFormat="1" ht="15.6" x14ac:dyDescent="0.3">
      <c r="B10" s="164" t="s">
        <v>67</v>
      </c>
      <c r="C10" s="165"/>
      <c r="D10" s="165"/>
      <c r="E10" s="165"/>
      <c r="F10" s="165"/>
      <c r="G10" s="165"/>
      <c r="H10" s="165"/>
      <c r="I10" s="166"/>
    </row>
    <row r="11" spans="1:9" s="6" customFormat="1" ht="31.2" x14ac:dyDescent="0.3">
      <c r="B11" s="44" t="s">
        <v>73</v>
      </c>
      <c r="C11" s="67" t="str">
        <f>'3. Additions'!D11</f>
        <v>n/a</v>
      </c>
      <c r="D11" s="30" t="str">
        <f>'3. Additions'!E11</f>
        <v>n/a</v>
      </c>
      <c r="E11" s="30" t="str">
        <f>'3. Additions'!F11</f>
        <v>n/a</v>
      </c>
      <c r="F11" s="30" t="str">
        <f>'3. Additions'!G11</f>
        <v>n/a</v>
      </c>
      <c r="G11" s="30" t="str">
        <f>'3. Additions'!H11</f>
        <v>n/a</v>
      </c>
      <c r="H11" s="30" t="str">
        <f>'3. Additions'!I11</f>
        <v>n/a</v>
      </c>
      <c r="I11" s="68" t="str">
        <f>'3. Additions'!J11</f>
        <v>n/a</v>
      </c>
    </row>
    <row r="12" spans="1:9" s="6" customFormat="1" ht="31.2" x14ac:dyDescent="0.3">
      <c r="B12" s="44" t="s">
        <v>74</v>
      </c>
      <c r="C12" s="67" t="str">
        <f>'3. Additions'!D12</f>
        <v>n/a</v>
      </c>
      <c r="D12" s="30" t="str">
        <f>'3. Additions'!E12</f>
        <v>n/a</v>
      </c>
      <c r="E12" s="30" t="str">
        <f>'3. Additions'!F12</f>
        <v>n/a</v>
      </c>
      <c r="F12" s="30" t="str">
        <f>'3. Additions'!G12</f>
        <v>n/a</v>
      </c>
      <c r="G12" s="30" t="str">
        <f>'3. Additions'!H12</f>
        <v>n/a</v>
      </c>
      <c r="H12" s="30" t="str">
        <f>'3. Additions'!I12</f>
        <v>n/a</v>
      </c>
      <c r="I12" s="68" t="str">
        <f>'3. Additions'!J12</f>
        <v>n/a</v>
      </c>
    </row>
    <row r="13" spans="1:9" s="6" customFormat="1" ht="31.2" x14ac:dyDescent="0.3">
      <c r="B13" s="44" t="s">
        <v>75</v>
      </c>
      <c r="C13" s="67" t="str">
        <f>'3. Additions'!D13</f>
        <v>n/a</v>
      </c>
      <c r="D13" s="30" t="str">
        <f>'3. Additions'!E13</f>
        <v>n/a</v>
      </c>
      <c r="E13" s="30" t="str">
        <f>'3. Additions'!F13</f>
        <v>n/a</v>
      </c>
      <c r="F13" s="30" t="str">
        <f>'3. Additions'!G13</f>
        <v>n/a</v>
      </c>
      <c r="G13" s="30" t="str">
        <f>'3. Additions'!H13</f>
        <v>n/a</v>
      </c>
      <c r="H13" s="30" t="str">
        <f>'3. Additions'!I13</f>
        <v>n/a</v>
      </c>
      <c r="I13" s="68" t="str">
        <f>'3. Additions'!J13</f>
        <v>n/a</v>
      </c>
    </row>
    <row r="14" spans="1:9" s="6" customFormat="1" ht="31.2" x14ac:dyDescent="0.3">
      <c r="B14" s="44" t="s">
        <v>83</v>
      </c>
      <c r="C14" s="67" t="str">
        <f>IF(C$8="N","n/a",IF(C$8=0,"",ROUND(AVERAGE(C11:C13),2)))</f>
        <v/>
      </c>
      <c r="D14" s="30" t="str">
        <f t="shared" ref="D14:I14" si="0">IF(D$8="N","n/a",IF(D$8=0,"",ROUND(AVERAGE(D11:D13),2)))</f>
        <v/>
      </c>
      <c r="E14" s="30" t="str">
        <f t="shared" si="0"/>
        <v/>
      </c>
      <c r="F14" s="30" t="str">
        <f t="shared" si="0"/>
        <v/>
      </c>
      <c r="G14" s="30" t="str">
        <f t="shared" si="0"/>
        <v/>
      </c>
      <c r="H14" s="30" t="str">
        <f t="shared" si="0"/>
        <v/>
      </c>
      <c r="I14" s="68" t="str">
        <f t="shared" si="0"/>
        <v/>
      </c>
    </row>
    <row r="15" spans="1:9" s="6" customFormat="1" ht="15.6" x14ac:dyDescent="0.3">
      <c r="B15" s="164" t="s">
        <v>68</v>
      </c>
      <c r="C15" s="165"/>
      <c r="D15" s="165"/>
      <c r="E15" s="165"/>
      <c r="F15" s="165"/>
      <c r="G15" s="165"/>
      <c r="H15" s="165"/>
      <c r="I15" s="166"/>
    </row>
    <row r="16" spans="1:9" s="6" customFormat="1" ht="31.2" x14ac:dyDescent="0.3">
      <c r="B16" s="44" t="s">
        <v>76</v>
      </c>
      <c r="C16" s="67" t="str">
        <f>'3. Additions'!D15</f>
        <v>n/a</v>
      </c>
      <c r="D16" s="30" t="str">
        <f>'3. Additions'!E15</f>
        <v>n/a</v>
      </c>
      <c r="E16" s="30" t="str">
        <f>'3. Additions'!F15</f>
        <v>n/a</v>
      </c>
      <c r="F16" s="30" t="str">
        <f>'3. Additions'!G15</f>
        <v>n/a</v>
      </c>
      <c r="G16" s="30" t="str">
        <f>'3. Additions'!H15</f>
        <v>n/a</v>
      </c>
      <c r="H16" s="30" t="str">
        <f>'3. Additions'!I15</f>
        <v>n/a</v>
      </c>
      <c r="I16" s="68" t="str">
        <f>'3. Additions'!J15</f>
        <v>n/a</v>
      </c>
    </row>
    <row r="17" spans="2:9" s="6" customFormat="1" ht="31.2" x14ac:dyDescent="0.3">
      <c r="B17" s="44" t="s">
        <v>77</v>
      </c>
      <c r="C17" s="67" t="str">
        <f>'3. Additions'!D16</f>
        <v>n/a</v>
      </c>
      <c r="D17" s="30" t="str">
        <f>'3. Additions'!E16</f>
        <v>n/a</v>
      </c>
      <c r="E17" s="30" t="str">
        <f>'3. Additions'!F16</f>
        <v>n/a</v>
      </c>
      <c r="F17" s="30" t="str">
        <f>'3. Additions'!G16</f>
        <v>n/a</v>
      </c>
      <c r="G17" s="30" t="str">
        <f>'3. Additions'!H16</f>
        <v>n/a</v>
      </c>
      <c r="H17" s="30" t="str">
        <f>'3. Additions'!I16</f>
        <v>n/a</v>
      </c>
      <c r="I17" s="68" t="str">
        <f>'3. Additions'!J16</f>
        <v>n/a</v>
      </c>
    </row>
    <row r="18" spans="2:9" s="6" customFormat="1" ht="31.2" x14ac:dyDescent="0.3">
      <c r="B18" s="44" t="s">
        <v>78</v>
      </c>
      <c r="C18" s="67" t="str">
        <f>'3. Additions'!D17</f>
        <v>n/a</v>
      </c>
      <c r="D18" s="30" t="str">
        <f>'3. Additions'!E17</f>
        <v>n/a</v>
      </c>
      <c r="E18" s="30" t="str">
        <f>'3. Additions'!F17</f>
        <v>n/a</v>
      </c>
      <c r="F18" s="30" t="str">
        <f>'3. Additions'!G17</f>
        <v>n/a</v>
      </c>
      <c r="G18" s="30" t="str">
        <f>'3. Additions'!H17</f>
        <v>n/a</v>
      </c>
      <c r="H18" s="30" t="str">
        <f>'3. Additions'!I17</f>
        <v>n/a</v>
      </c>
      <c r="I18" s="68" t="str">
        <f>'3. Additions'!J17</f>
        <v>n/a</v>
      </c>
    </row>
    <row r="19" spans="2:9" s="6" customFormat="1" ht="31.2" x14ac:dyDescent="0.3">
      <c r="B19" s="44" t="s">
        <v>84</v>
      </c>
      <c r="C19" s="67" t="str">
        <f>IF(C$8="N","n/a",IF(C$8=0,"",ROUND(AVERAGE(C16:C18),2)))</f>
        <v/>
      </c>
      <c r="D19" s="30" t="str">
        <f t="shared" ref="D19:I19" si="1">IF(D$8="N","n/a",IF(D$8=0,"",ROUND(AVERAGE(D16:D18),2)))</f>
        <v/>
      </c>
      <c r="E19" s="30" t="str">
        <f t="shared" si="1"/>
        <v/>
      </c>
      <c r="F19" s="30" t="str">
        <f t="shared" si="1"/>
        <v/>
      </c>
      <c r="G19" s="30" t="str">
        <f t="shared" si="1"/>
        <v/>
      </c>
      <c r="H19" s="30" t="str">
        <f t="shared" si="1"/>
        <v/>
      </c>
      <c r="I19" s="68" t="str">
        <f t="shared" si="1"/>
        <v/>
      </c>
    </row>
    <row r="20" spans="2:9" s="6" customFormat="1" ht="15.6" x14ac:dyDescent="0.3">
      <c r="B20" s="164" t="s">
        <v>69</v>
      </c>
      <c r="C20" s="165"/>
      <c r="D20" s="165"/>
      <c r="E20" s="165"/>
      <c r="F20" s="165"/>
      <c r="G20" s="165"/>
      <c r="H20" s="165"/>
      <c r="I20" s="166"/>
    </row>
    <row r="21" spans="2:9" s="6" customFormat="1" ht="31.2" x14ac:dyDescent="0.3">
      <c r="B21" s="44" t="s">
        <v>79</v>
      </c>
      <c r="C21" s="67" t="str">
        <f>'3. Additions'!D19</f>
        <v>n/a</v>
      </c>
      <c r="D21" s="30" t="str">
        <f>'3. Additions'!E19</f>
        <v>n/a</v>
      </c>
      <c r="E21" s="30" t="str">
        <f>'3. Additions'!F19</f>
        <v>n/a</v>
      </c>
      <c r="F21" s="30" t="str">
        <f>'3. Additions'!G19</f>
        <v>n/a</v>
      </c>
      <c r="G21" s="30" t="str">
        <f>'3. Additions'!H19</f>
        <v>n/a</v>
      </c>
      <c r="H21" s="30" t="str">
        <f>'3. Additions'!I19</f>
        <v>n/a</v>
      </c>
      <c r="I21" s="68" t="str">
        <f>'3. Additions'!J19</f>
        <v>n/a</v>
      </c>
    </row>
    <row r="22" spans="2:9" s="6" customFormat="1" ht="31.2" x14ac:dyDescent="0.3">
      <c r="B22" s="44" t="s">
        <v>80</v>
      </c>
      <c r="C22" s="67" t="str">
        <f>'3. Additions'!D20</f>
        <v>n/a</v>
      </c>
      <c r="D22" s="30" t="str">
        <f>'3. Additions'!E20</f>
        <v>n/a</v>
      </c>
      <c r="E22" s="30" t="str">
        <f>'3. Additions'!F20</f>
        <v>n/a</v>
      </c>
      <c r="F22" s="30" t="str">
        <f>'3. Additions'!G20</f>
        <v>n/a</v>
      </c>
      <c r="G22" s="30" t="str">
        <f>'3. Additions'!H20</f>
        <v>n/a</v>
      </c>
      <c r="H22" s="30" t="str">
        <f>'3. Additions'!I20</f>
        <v>n/a</v>
      </c>
      <c r="I22" s="68" t="str">
        <f>'3. Additions'!J20</f>
        <v>n/a</v>
      </c>
    </row>
    <row r="23" spans="2:9" s="6" customFormat="1" ht="31.2" x14ac:dyDescent="0.3">
      <c r="B23" s="44" t="s">
        <v>85</v>
      </c>
      <c r="C23" s="67" t="str">
        <f>IF(C$8="N","n/a",IF(C$8=0,"",ROUND(AVERAGE(C21:C22),2)))</f>
        <v/>
      </c>
      <c r="D23" s="30" t="str">
        <f t="shared" ref="D23:I23" si="2">IF(D$8="N","n/a",IF(D$8=0,"",ROUND(AVERAGE(D21:D22),2)))</f>
        <v/>
      </c>
      <c r="E23" s="30" t="str">
        <f t="shared" si="2"/>
        <v/>
      </c>
      <c r="F23" s="30" t="str">
        <f t="shared" si="2"/>
        <v/>
      </c>
      <c r="G23" s="30" t="str">
        <f t="shared" si="2"/>
        <v/>
      </c>
      <c r="H23" s="30" t="str">
        <f t="shared" si="2"/>
        <v/>
      </c>
      <c r="I23" s="68" t="str">
        <f t="shared" si="2"/>
        <v/>
      </c>
    </row>
    <row r="24" spans="2:9" s="6" customFormat="1" ht="15.6" x14ac:dyDescent="0.3">
      <c r="B24" s="15" t="s">
        <v>16</v>
      </c>
      <c r="C24" s="80"/>
      <c r="D24" s="16"/>
      <c r="E24" s="16"/>
      <c r="F24" s="16"/>
      <c r="G24" s="16"/>
      <c r="H24" s="16"/>
      <c r="I24" s="56"/>
    </row>
    <row r="25" spans="2:9" s="6" customFormat="1" ht="16.2" thickBot="1" x14ac:dyDescent="0.35">
      <c r="B25" s="17" t="s">
        <v>11</v>
      </c>
      <c r="C25" s="81" t="str">
        <f>IF(C$8="N","n/a",IF(SUM('7. Rate Card - Staff &amp; Mgmt'!P8:P31)=0,"",ROUND(AVERAGE('7. Rate Card - Staff &amp; Mgmt'!P8:P31),2)))</f>
        <v/>
      </c>
      <c r="D25" s="82" t="str">
        <f>IF(D$8="N","n/a",IF(SUM('7. Rate Card - Staff &amp; Mgmt'!Q8:Q31)=0,"",ROUND(AVERAGE('7. Rate Card - Staff &amp; Mgmt'!Q8:Q31),2)))</f>
        <v/>
      </c>
      <c r="E25" s="82" t="str">
        <f>IF(E$8="N","n/a",IF(SUM('7. Rate Card - Staff &amp; Mgmt'!R8:R31)=0,"",ROUND(AVERAGE('7. Rate Card - Staff &amp; Mgmt'!R8:R31),2)))</f>
        <v/>
      </c>
      <c r="F25" s="82" t="str">
        <f>IF(F$8="N","n/a",IF(SUM('7. Rate Card - Staff &amp; Mgmt'!S8:S31)=0,"",ROUND(AVERAGE('7. Rate Card - Staff &amp; Mgmt'!S8:S31),2)))</f>
        <v/>
      </c>
      <c r="G25" s="82" t="str">
        <f>IF(G$8="N","n/a",IF(SUM('7. Rate Card - Staff &amp; Mgmt'!T8:T31)=0,"",ROUND(AVERAGE('7. Rate Card - Staff &amp; Mgmt'!T8:T31),2)))</f>
        <v/>
      </c>
      <c r="H25" s="82" t="str">
        <f>IF(H$8="N","n/a",IF(SUM('7. Rate Card - Staff &amp; Mgmt'!U8:U31)=0,"",ROUND(AVERAGE('7. Rate Card - Staff &amp; Mgmt'!U8:U31),2)))</f>
        <v/>
      </c>
      <c r="I25" s="83" t="str">
        <f>IF(I$8="N","n/a",IF(SUM('7. Rate Card - Staff &amp; Mgmt'!V8:V31)=0,"",ROUND(AVERAGE('7. Rate Card - Staff &amp; Mgmt'!V8:V31),2)))</f>
        <v/>
      </c>
    </row>
    <row r="26" spans="2:9" s="6" customFormat="1" ht="15.6" x14ac:dyDescent="0.3">
      <c r="B26" s="28"/>
      <c r="C26" s="16"/>
      <c r="D26" s="16"/>
      <c r="E26" s="16"/>
      <c r="F26" s="16"/>
      <c r="G26" s="16"/>
    </row>
  </sheetData>
  <sheetProtection algorithmName="SHA-512" hashValue="zzW9Zn5byaexKcVz+YZJSR0mFxCAjjPnzYKaN2hG886BfAHfpQKcV8MMoSPHKB6lqmakelJ1nWVMmH3eatEKkw==" saltValue="Eo2G/o1sbJMo5DefKOS8Og==" spinCount="100000" sheet="1" objects="1" scenarios="1" selectLockedCells="1" selectUnlockedCells="1"/>
  <mergeCells count="3">
    <mergeCell ref="B10:I10"/>
    <mergeCell ref="B15:I15"/>
    <mergeCell ref="B20:I20"/>
  </mergeCells>
  <conditionalFormatting sqref="C25:G25">
    <cfRule type="expression" dxfId="5" priority="18">
      <formula>AND(C$8="N",VALUE(C25)&gt;0)</formula>
    </cfRule>
  </conditionalFormatting>
  <conditionalFormatting sqref="H25:I25">
    <cfRule type="expression" dxfId="4" priority="15">
      <formula>AND(H$8="N",VALUE(H25)&gt;0)</formula>
    </cfRule>
  </conditionalFormatting>
  <conditionalFormatting sqref="C6:I6">
    <cfRule type="expression" dxfId="3" priority="8">
      <formula>AND(C7="N", SUM(C$10:C$31)&gt;0)</formula>
    </cfRule>
  </conditionalFormatting>
  <conditionalFormatting sqref="C11:I14">
    <cfRule type="expression" dxfId="2" priority="4">
      <formula>AND(C$8="N",VALUE(C11)&gt;0)</formula>
    </cfRule>
  </conditionalFormatting>
  <conditionalFormatting sqref="C16:I19">
    <cfRule type="expression" dxfId="1" priority="2">
      <formula>AND(C$8="N",VALUE(C16)&gt;0)</formula>
    </cfRule>
  </conditionalFormatting>
  <conditionalFormatting sqref="C21:I23">
    <cfRule type="expression" dxfId="0" priority="1">
      <formula>AND(C$8="N",VALUE(C21)&gt;0)</formula>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Instructions for Completion</vt:lpstr>
      <vt:lpstr>1. Title Page</vt:lpstr>
      <vt:lpstr>2. ID &amp; Sub-Lot selection</vt:lpstr>
      <vt:lpstr>3. Additions</vt:lpstr>
      <vt:lpstr>4 - 6. Not Used</vt:lpstr>
      <vt:lpstr>7. Rate Card - Staff &amp; Mgmt</vt:lpstr>
      <vt:lpstr>8. Not Used</vt:lpstr>
      <vt:lpstr>9. Not Used</vt:lpstr>
      <vt:lpstr>10. Evaluation Data</vt:lpstr>
    </vt:vector>
  </TitlesOfParts>
  <Company>Cabinet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Noel Shearer</dc:creator>
  <cp:lastModifiedBy>Kumar Kairamkonda</cp:lastModifiedBy>
  <dcterms:created xsi:type="dcterms:W3CDTF">2018-06-19T13:40:45Z</dcterms:created>
  <dcterms:modified xsi:type="dcterms:W3CDTF">2021-10-29T09:46:07Z</dcterms:modified>
</cp:coreProperties>
</file>