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 - My Work\SHAREPOINT\"/>
    </mc:Choice>
  </mc:AlternateContent>
  <xr:revisionPtr revIDLastSave="0" documentId="8_{A285D7CC-108C-42A2-9904-A6AD82B8186F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Sheet1" sheetId="1" r:id="rId1"/>
    <sheet name="Contracts" sheetId="2" r:id="rId2"/>
    <sheet name="Sheet3" sheetId="3" r:id="rId3"/>
    <sheet name="Summary Spend" sheetId="4" r:id="rId4"/>
  </sheets>
  <definedNames>
    <definedName name="_xlnm._FilterDatabase" localSheetId="1" hidden="1">Contracts!$A$3:$L$142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" i="4" l="1"/>
  <c r="C2" i="4" s="1"/>
  <c r="B4" i="4"/>
  <c r="B3" i="4"/>
  <c r="G46" i="2"/>
  <c r="G4" i="2"/>
  <c r="G8" i="2"/>
  <c r="G87" i="2"/>
  <c r="G27" i="2"/>
  <c r="G15" i="2"/>
  <c r="G18" i="2"/>
  <c r="G59" i="2"/>
  <c r="G17" i="2"/>
  <c r="G19" i="2"/>
  <c r="G5" i="2"/>
  <c r="G31" i="2"/>
  <c r="G10" i="2"/>
  <c r="G9" i="2"/>
  <c r="G16" i="2"/>
  <c r="G11" i="2"/>
  <c r="G13" i="2"/>
  <c r="G12" i="2"/>
  <c r="G21" i="2"/>
  <c r="G6" i="2"/>
  <c r="G7" i="2"/>
  <c r="G22" i="2"/>
  <c r="G24" i="2"/>
  <c r="G23" i="2"/>
  <c r="G28" i="2"/>
  <c r="G53" i="2"/>
  <c r="G118" i="2"/>
  <c r="G63" i="2"/>
  <c r="G54" i="2"/>
  <c r="G25" i="2"/>
  <c r="G47" i="2"/>
  <c r="G32" i="2"/>
  <c r="G20" i="2"/>
  <c r="G29" i="2"/>
  <c r="G30" i="2"/>
  <c r="G33" i="2"/>
  <c r="G41" i="2"/>
  <c r="G34" i="2"/>
  <c r="G42" i="2"/>
  <c r="G38" i="2"/>
  <c r="G39" i="2"/>
  <c r="G49" i="2"/>
  <c r="G26" i="2"/>
  <c r="G40" i="2"/>
  <c r="G78" i="2"/>
  <c r="G51" i="2"/>
  <c r="G105" i="2"/>
  <c r="G93" i="2"/>
  <c r="G80" i="2"/>
  <c r="G112" i="2"/>
  <c r="G61" i="2"/>
  <c r="G50" i="2"/>
  <c r="G48" i="2"/>
  <c r="G55" i="2"/>
  <c r="G69" i="2"/>
  <c r="G52" i="2"/>
  <c r="G62" i="2"/>
  <c r="G56" i="2"/>
  <c r="G64" i="2"/>
  <c r="G99" i="2"/>
  <c r="G60" i="2"/>
  <c r="G35" i="2"/>
  <c r="G83" i="2"/>
  <c r="G65" i="2"/>
  <c r="G82" i="2"/>
  <c r="G66" i="2"/>
  <c r="G106" i="2"/>
  <c r="G73" i="2"/>
  <c r="G67" i="2"/>
  <c r="G117" i="2"/>
  <c r="G75" i="2"/>
  <c r="G70" i="2"/>
  <c r="G74" i="2"/>
  <c r="G71" i="2"/>
  <c r="G72" i="2"/>
  <c r="G57" i="2"/>
  <c r="G36" i="2"/>
  <c r="G79" i="2"/>
  <c r="G77" i="2"/>
  <c r="G135" i="2"/>
  <c r="G43" i="2"/>
  <c r="G89" i="2"/>
  <c r="G84" i="2"/>
  <c r="G92" i="2"/>
  <c r="G90" i="2"/>
  <c r="G102" i="2"/>
  <c r="G86" i="2"/>
  <c r="G81" i="2"/>
  <c r="G88" i="2"/>
  <c r="G45" i="2"/>
  <c r="G103" i="2"/>
  <c r="G58" i="2"/>
  <c r="G94" i="2"/>
  <c r="G91" i="2"/>
  <c r="G98" i="2"/>
  <c r="G107" i="2"/>
  <c r="G85" i="2"/>
  <c r="G96" i="2"/>
  <c r="G100" i="2"/>
  <c r="G126" i="2"/>
  <c r="G97" i="2"/>
  <c r="G44" i="2"/>
  <c r="G114" i="2"/>
  <c r="G113" i="2"/>
  <c r="G109" i="2"/>
  <c r="G76" i="2"/>
  <c r="G104" i="2"/>
  <c r="G108" i="2"/>
  <c r="G95" i="2"/>
  <c r="G101" i="2"/>
  <c r="G37" i="2"/>
  <c r="G115" i="2"/>
  <c r="G110" i="2"/>
  <c r="G111" i="2"/>
  <c r="G68" i="2"/>
  <c r="G125" i="2"/>
  <c r="G144" i="2"/>
  <c r="G127" i="2"/>
  <c r="G122" i="2"/>
  <c r="G116" i="2"/>
  <c r="G158" i="2"/>
  <c r="G129" i="2"/>
  <c r="G120" i="2"/>
  <c r="G123" i="2"/>
  <c r="G121" i="2"/>
  <c r="G119" i="2"/>
  <c r="G128" i="2"/>
  <c r="G124" i="2"/>
  <c r="G130" i="2"/>
  <c r="G148" i="2"/>
  <c r="G138" i="2"/>
  <c r="G131" i="2"/>
  <c r="G139" i="2"/>
  <c r="G143" i="2"/>
  <c r="G133" i="2"/>
  <c r="G154" i="2"/>
  <c r="G147" i="2"/>
  <c r="G140" i="2"/>
  <c r="G137" i="2"/>
  <c r="G136" i="2"/>
  <c r="G134" i="2"/>
  <c r="G132" i="2"/>
  <c r="G141" i="2"/>
  <c r="G142" i="2"/>
  <c r="G149" i="2"/>
  <c r="G145" i="2"/>
  <c r="G153" i="2"/>
  <c r="G151" i="2"/>
  <c r="G146" i="2"/>
  <c r="G150" i="2"/>
  <c r="G152" i="2"/>
  <c r="G157" i="2"/>
  <c r="G155" i="2"/>
  <c r="G156" i="2"/>
  <c r="I4" i="2"/>
  <c r="I8" i="2"/>
  <c r="I87" i="2"/>
  <c r="I27" i="2"/>
  <c r="I15" i="2"/>
  <c r="I18" i="2"/>
  <c r="I59" i="2"/>
  <c r="I17" i="2"/>
  <c r="I19" i="2"/>
  <c r="I5" i="2"/>
  <c r="I31" i="2"/>
  <c r="I10" i="2"/>
  <c r="I9" i="2"/>
  <c r="I16" i="2"/>
  <c r="I11" i="2"/>
  <c r="I13" i="2"/>
  <c r="I12" i="2"/>
  <c r="I21" i="2"/>
  <c r="I6" i="2"/>
  <c r="I7" i="2"/>
  <c r="I22" i="2"/>
  <c r="I24" i="2"/>
  <c r="I23" i="2"/>
  <c r="I28" i="2"/>
  <c r="I53" i="2"/>
  <c r="I118" i="2"/>
  <c r="I63" i="2"/>
  <c r="I54" i="2"/>
  <c r="I25" i="2"/>
  <c r="I47" i="2"/>
  <c r="I32" i="2"/>
  <c r="I20" i="2"/>
  <c r="I29" i="2"/>
  <c r="I30" i="2"/>
  <c r="I33" i="2"/>
  <c r="I41" i="2"/>
  <c r="I34" i="2"/>
  <c r="I42" i="2"/>
  <c r="I38" i="2"/>
  <c r="I39" i="2"/>
  <c r="I49" i="2"/>
  <c r="I26" i="2"/>
  <c r="I40" i="2"/>
  <c r="I78" i="2"/>
  <c r="I51" i="2"/>
  <c r="I105" i="2"/>
  <c r="I93" i="2"/>
  <c r="I80" i="2"/>
  <c r="I112" i="2"/>
  <c r="I61" i="2"/>
  <c r="I50" i="2"/>
  <c r="I48" i="2"/>
  <c r="I55" i="2"/>
  <c r="I69" i="2"/>
  <c r="I52" i="2"/>
  <c r="I62" i="2"/>
  <c r="I56" i="2"/>
  <c r="I64" i="2"/>
  <c r="I99" i="2"/>
  <c r="I60" i="2"/>
  <c r="I35" i="2"/>
  <c r="I83" i="2"/>
  <c r="I65" i="2"/>
  <c r="I82" i="2"/>
  <c r="I66" i="2"/>
  <c r="I106" i="2"/>
  <c r="I73" i="2"/>
  <c r="I67" i="2"/>
  <c r="I117" i="2"/>
  <c r="I75" i="2"/>
  <c r="I70" i="2"/>
  <c r="I74" i="2"/>
  <c r="I71" i="2"/>
  <c r="I72" i="2"/>
  <c r="I57" i="2"/>
  <c r="I36" i="2"/>
  <c r="I79" i="2"/>
  <c r="I77" i="2"/>
  <c r="I135" i="2"/>
  <c r="I43" i="2"/>
  <c r="I89" i="2"/>
  <c r="I84" i="2"/>
  <c r="I92" i="2"/>
  <c r="I90" i="2"/>
  <c r="I102" i="2"/>
  <c r="I86" i="2"/>
  <c r="I81" i="2"/>
  <c r="I88" i="2"/>
  <c r="I45" i="2"/>
  <c r="I103" i="2"/>
  <c r="I58" i="2"/>
  <c r="I94" i="2"/>
  <c r="I91" i="2"/>
  <c r="I98" i="2"/>
  <c r="I107" i="2"/>
  <c r="I85" i="2"/>
  <c r="I96" i="2"/>
  <c r="I100" i="2"/>
  <c r="I126" i="2"/>
  <c r="I97" i="2"/>
  <c r="I44" i="2"/>
  <c r="I114" i="2"/>
  <c r="I113" i="2"/>
  <c r="I109" i="2"/>
  <c r="I76" i="2"/>
  <c r="I104" i="2"/>
  <c r="I108" i="2"/>
  <c r="I95" i="2"/>
  <c r="I101" i="2"/>
  <c r="I37" i="2"/>
  <c r="I115" i="2"/>
  <c r="I110" i="2"/>
  <c r="I111" i="2"/>
  <c r="I68" i="2"/>
  <c r="I125" i="2"/>
  <c r="I144" i="2"/>
  <c r="I127" i="2"/>
  <c r="I122" i="2"/>
  <c r="I116" i="2"/>
  <c r="I158" i="2"/>
  <c r="I129" i="2"/>
  <c r="I120" i="2"/>
  <c r="I123" i="2"/>
  <c r="I121" i="2"/>
  <c r="I119" i="2"/>
  <c r="I128" i="2"/>
  <c r="I124" i="2"/>
  <c r="I130" i="2"/>
  <c r="I148" i="2"/>
  <c r="I138" i="2"/>
  <c r="I131" i="2"/>
  <c r="I139" i="2"/>
  <c r="I143" i="2"/>
  <c r="I133" i="2"/>
  <c r="I154" i="2"/>
  <c r="I147" i="2"/>
  <c r="I140" i="2"/>
  <c r="I137" i="2"/>
  <c r="I136" i="2"/>
  <c r="I134" i="2"/>
  <c r="I132" i="2"/>
  <c r="I141" i="2"/>
  <c r="I142" i="2"/>
  <c r="I149" i="2"/>
  <c r="I145" i="2"/>
  <c r="I153" i="2"/>
  <c r="I151" i="2"/>
  <c r="I146" i="2"/>
  <c r="I150" i="2"/>
  <c r="I152" i="2"/>
  <c r="I157" i="2"/>
  <c r="I155" i="2"/>
  <c r="I156" i="2"/>
  <c r="I46" i="2"/>
  <c r="I14" i="2"/>
  <c r="G14" i="2"/>
  <c r="K14" i="2" l="1"/>
  <c r="L14" i="2" s="1"/>
  <c r="C3" i="4"/>
  <c r="C4" i="4" s="1"/>
  <c r="K132" i="2"/>
  <c r="L132" i="2" s="1"/>
  <c r="K143" i="2"/>
  <c r="L143" i="2" s="1"/>
  <c r="K122" i="2"/>
  <c r="L122" i="2" s="1"/>
  <c r="K115" i="2"/>
  <c r="L115" i="2" s="1"/>
  <c r="K113" i="2"/>
  <c r="L113" i="2" s="1"/>
  <c r="K107" i="2"/>
  <c r="L107" i="2" s="1"/>
  <c r="K43" i="2"/>
  <c r="L43" i="2" s="1"/>
  <c r="K74" i="2"/>
  <c r="L74" i="2" s="1"/>
  <c r="K82" i="2"/>
  <c r="L82" i="2" s="1"/>
  <c r="K62" i="2"/>
  <c r="L62" i="2" s="1"/>
  <c r="K112" i="2"/>
  <c r="L112" i="2" s="1"/>
  <c r="K49" i="2"/>
  <c r="L49" i="2" s="1"/>
  <c r="K54" i="2"/>
  <c r="L54" i="2" s="1"/>
  <c r="K7" i="2"/>
  <c r="L7" i="2" s="1"/>
  <c r="K16" i="2"/>
  <c r="L16" i="2" s="1"/>
  <c r="K59" i="2"/>
  <c r="L59" i="2" s="1"/>
  <c r="K142" i="2"/>
  <c r="L142" i="2" s="1"/>
  <c r="K154" i="2"/>
  <c r="L154" i="2" s="1"/>
  <c r="K124" i="2"/>
  <c r="L124" i="2" s="1"/>
  <c r="K158" i="2"/>
  <c r="L158" i="2" s="1"/>
  <c r="K111" i="2"/>
  <c r="L111" i="2" s="1"/>
  <c r="K76" i="2"/>
  <c r="L76" i="2" s="1"/>
  <c r="K96" i="2"/>
  <c r="L96" i="2" s="1"/>
  <c r="K45" i="2"/>
  <c r="L45" i="2" s="1"/>
  <c r="K84" i="2"/>
  <c r="L84" i="2" s="1"/>
  <c r="K72" i="2"/>
  <c r="L72" i="2" s="1"/>
  <c r="K106" i="2"/>
  <c r="L106" i="2" s="1"/>
  <c r="K64" i="2"/>
  <c r="L64" i="2" s="1"/>
  <c r="K61" i="2"/>
  <c r="L61" i="2" s="1"/>
  <c r="K40" i="2"/>
  <c r="L40" i="2" s="1"/>
  <c r="K33" i="2"/>
  <c r="L33" i="2" s="1"/>
  <c r="K47" i="2"/>
  <c r="L47" i="2" s="1"/>
  <c r="K24" i="2"/>
  <c r="L24" i="2" s="1"/>
  <c r="K13" i="2"/>
  <c r="L13" i="2" s="1"/>
  <c r="K19" i="2"/>
  <c r="L19" i="2" s="1"/>
  <c r="K4" i="2"/>
  <c r="L4" i="2" s="1"/>
  <c r="K146" i="2"/>
  <c r="L146" i="2" s="1"/>
  <c r="K134" i="2"/>
  <c r="L134" i="2" s="1"/>
  <c r="K139" i="2"/>
  <c r="L139" i="2" s="1"/>
  <c r="K119" i="2"/>
  <c r="L119" i="2" s="1"/>
  <c r="K127" i="2"/>
  <c r="L127" i="2" s="1"/>
  <c r="K37" i="2"/>
  <c r="L37" i="2" s="1"/>
  <c r="K114" i="2"/>
  <c r="L114" i="2" s="1"/>
  <c r="K98" i="2"/>
  <c r="L98" i="2" s="1"/>
  <c r="K81" i="2"/>
  <c r="L81" i="2" s="1"/>
  <c r="K135" i="2"/>
  <c r="L135" i="2" s="1"/>
  <c r="K70" i="2"/>
  <c r="L70" i="2" s="1"/>
  <c r="K65" i="2"/>
  <c r="L65" i="2" s="1"/>
  <c r="K52" i="2"/>
  <c r="L52" i="2" s="1"/>
  <c r="K80" i="2"/>
  <c r="L80" i="2" s="1"/>
  <c r="K39" i="2"/>
  <c r="L39" i="2" s="1"/>
  <c r="K30" i="2"/>
  <c r="L30" i="2" s="1"/>
  <c r="K63" i="2"/>
  <c r="L63" i="2" s="1"/>
  <c r="K6" i="2"/>
  <c r="L6" i="2" s="1"/>
  <c r="K9" i="2"/>
  <c r="L9" i="2" s="1"/>
  <c r="K18" i="2"/>
  <c r="L18" i="2" s="1"/>
  <c r="K157" i="2"/>
  <c r="L157" i="2" s="1"/>
  <c r="K145" i="2"/>
  <c r="L145" i="2" s="1"/>
  <c r="K140" i="2"/>
  <c r="L140" i="2" s="1"/>
  <c r="K148" i="2"/>
  <c r="L148" i="2" s="1"/>
  <c r="K120" i="2"/>
  <c r="L120" i="2" s="1"/>
  <c r="K125" i="2"/>
  <c r="L125" i="2" s="1"/>
  <c r="K108" i="2"/>
  <c r="L108" i="2" s="1"/>
  <c r="K126" i="2"/>
  <c r="L126" i="2" s="1"/>
  <c r="K58" i="2"/>
  <c r="L58" i="2" s="1"/>
  <c r="K90" i="2"/>
  <c r="L90" i="2" s="1"/>
  <c r="K36" i="2"/>
  <c r="L36" i="2" s="1"/>
  <c r="K67" i="2"/>
  <c r="L67" i="2" s="1"/>
  <c r="K60" i="2"/>
  <c r="L60" i="2" s="1"/>
  <c r="K48" i="2"/>
  <c r="L48" i="2" s="1"/>
  <c r="K51" i="2"/>
  <c r="L51" i="2" s="1"/>
  <c r="K34" i="2"/>
  <c r="L34" i="2" s="1"/>
  <c r="K28" i="2"/>
  <c r="L28" i="2" s="1"/>
  <c r="K31" i="2"/>
  <c r="L31" i="2" s="1"/>
  <c r="K87" i="2"/>
  <c r="L87" i="2" s="1"/>
  <c r="K155" i="2"/>
  <c r="L155" i="2" s="1"/>
  <c r="K152" i="2"/>
  <c r="L152" i="2" s="1"/>
  <c r="K149" i="2"/>
  <c r="L149" i="2" s="1"/>
  <c r="K147" i="2"/>
  <c r="L147" i="2" s="1"/>
  <c r="K130" i="2"/>
  <c r="L130" i="2" s="1"/>
  <c r="K129" i="2"/>
  <c r="L129" i="2" s="1"/>
  <c r="K68" i="2"/>
  <c r="L68" i="2" s="1"/>
  <c r="K104" i="2"/>
  <c r="L104" i="2" s="1"/>
  <c r="K100" i="2"/>
  <c r="L100" i="2" s="1"/>
  <c r="K103" i="2"/>
  <c r="L103" i="2" s="1"/>
  <c r="K92" i="2"/>
  <c r="L92" i="2" s="1"/>
  <c r="K57" i="2"/>
  <c r="L57" i="2" s="1"/>
  <c r="K73" i="2"/>
  <c r="L73" i="2" s="1"/>
  <c r="K99" i="2"/>
  <c r="L99" i="2" s="1"/>
  <c r="K50" i="2"/>
  <c r="L50" i="2" s="1"/>
  <c r="K78" i="2"/>
  <c r="L78" i="2" s="1"/>
  <c r="K41" i="2"/>
  <c r="L41" i="2" s="1"/>
  <c r="K32" i="2"/>
  <c r="L32" i="2" s="1"/>
  <c r="K23" i="2"/>
  <c r="L23" i="2" s="1"/>
  <c r="K12" i="2"/>
  <c r="L12" i="2" s="1"/>
  <c r="K5" i="2"/>
  <c r="L5" i="2" s="1"/>
  <c r="K8" i="2"/>
  <c r="L8" i="2" s="1"/>
  <c r="K150" i="2"/>
  <c r="L150" i="2" s="1"/>
  <c r="K141" i="2"/>
  <c r="L141" i="2" s="1"/>
  <c r="K133" i="2"/>
  <c r="L133" i="2" s="1"/>
  <c r="K128" i="2"/>
  <c r="L128" i="2" s="1"/>
  <c r="K116" i="2"/>
  <c r="L116" i="2" s="1"/>
  <c r="K110" i="2"/>
  <c r="L110" i="2" s="1"/>
  <c r="K109" i="2"/>
  <c r="L109" i="2" s="1"/>
  <c r="K85" i="2"/>
  <c r="L85" i="2" s="1"/>
  <c r="K88" i="2"/>
  <c r="L88" i="2" s="1"/>
  <c r="K89" i="2"/>
  <c r="L89" i="2" s="1"/>
  <c r="K71" i="2"/>
  <c r="L71" i="2" s="1"/>
  <c r="K66" i="2"/>
  <c r="L66" i="2" s="1"/>
  <c r="K56" i="2"/>
  <c r="L56" i="2" s="1"/>
  <c r="K26" i="2"/>
  <c r="L26" i="2" s="1"/>
  <c r="K25" i="2"/>
  <c r="L25" i="2" s="1"/>
  <c r="K22" i="2"/>
  <c r="L22" i="2" s="1"/>
  <c r="K11" i="2"/>
  <c r="L11" i="2" s="1"/>
  <c r="K17" i="2"/>
  <c r="L17" i="2" s="1"/>
  <c r="K46" i="2"/>
  <c r="L46" i="2" s="1"/>
  <c r="K156" i="2"/>
  <c r="L156" i="2" s="1"/>
  <c r="K151" i="2"/>
  <c r="L151" i="2" s="1"/>
  <c r="K136" i="2"/>
  <c r="L136" i="2" s="1"/>
  <c r="K131" i="2"/>
  <c r="L131" i="2" s="1"/>
  <c r="K121" i="2"/>
  <c r="L121" i="2" s="1"/>
  <c r="K144" i="2"/>
  <c r="L144" i="2" s="1"/>
  <c r="K101" i="2"/>
  <c r="L101" i="2" s="1"/>
  <c r="K44" i="2"/>
  <c r="L44" i="2" s="1"/>
  <c r="K91" i="2"/>
  <c r="L91" i="2" s="1"/>
  <c r="K86" i="2"/>
  <c r="L86" i="2" s="1"/>
  <c r="K77" i="2"/>
  <c r="L77" i="2" s="1"/>
  <c r="K75" i="2"/>
  <c r="L75" i="2" s="1"/>
  <c r="K83" i="2"/>
  <c r="L83" i="2" s="1"/>
  <c r="K69" i="2"/>
  <c r="L69" i="2" s="1"/>
  <c r="K93" i="2"/>
  <c r="L93" i="2" s="1"/>
  <c r="K38" i="2"/>
  <c r="L38" i="2" s="1"/>
  <c r="K29" i="2"/>
  <c r="L29" i="2" s="1"/>
  <c r="K118" i="2"/>
  <c r="L118" i="2" s="1"/>
  <c r="K21" i="2"/>
  <c r="L21" i="2" s="1"/>
  <c r="K10" i="2"/>
  <c r="L10" i="2" s="1"/>
  <c r="K15" i="2"/>
  <c r="L15" i="2" s="1"/>
  <c r="K153" i="2"/>
  <c r="L153" i="2" s="1"/>
  <c r="K137" i="2"/>
  <c r="L137" i="2" s="1"/>
  <c r="K138" i="2"/>
  <c r="L138" i="2" s="1"/>
  <c r="K123" i="2"/>
  <c r="L123" i="2" s="1"/>
  <c r="K95" i="2"/>
  <c r="L95" i="2" s="1"/>
  <c r="K97" i="2"/>
  <c r="L97" i="2" s="1"/>
  <c r="K94" i="2"/>
  <c r="L94" i="2" s="1"/>
  <c r="K102" i="2"/>
  <c r="L102" i="2" s="1"/>
  <c r="K79" i="2"/>
  <c r="L79" i="2" s="1"/>
  <c r="K117" i="2"/>
  <c r="L117" i="2" s="1"/>
  <c r="K35" i="2"/>
  <c r="L35" i="2" s="1"/>
  <c r="K55" i="2"/>
  <c r="L55" i="2" s="1"/>
  <c r="K105" i="2"/>
  <c r="L105" i="2" s="1"/>
  <c r="K42" i="2"/>
  <c r="L42" i="2" s="1"/>
  <c r="K20" i="2"/>
  <c r="L20" i="2" s="1"/>
  <c r="K53" i="2"/>
  <c r="L53" i="2" s="1"/>
  <c r="K27" i="2"/>
  <c r="L27" i="2" s="1"/>
  <c r="L160" i="2" l="1"/>
</calcChain>
</file>

<file path=xl/sharedStrings.xml><?xml version="1.0" encoding="utf-8"?>
<sst xmlns="http://schemas.openxmlformats.org/spreadsheetml/2006/main" count="867" uniqueCount="303">
  <si>
    <t>Question</t>
  </si>
  <si>
    <t>Response</t>
  </si>
  <si>
    <t>Further Competition reference number</t>
  </si>
  <si>
    <t>Contract Title</t>
  </si>
  <si>
    <t>Directorate</t>
  </si>
  <si>
    <t>If Direct Award, why?</t>
  </si>
  <si>
    <t>Full name of the supplier who you have appointed</t>
  </si>
  <si>
    <t>Total Contract Awarded Value (total spend across entire contract duration, including any extensions)</t>
  </si>
  <si>
    <t xml:space="preserve">Contract manager details </t>
  </si>
  <si>
    <t>Contract award date</t>
  </si>
  <si>
    <t xml:space="preserve">Contract start date </t>
  </si>
  <si>
    <t>Details of the contract</t>
  </si>
  <si>
    <t>Contract end date (excluding any possible extensions)</t>
  </si>
  <si>
    <t>Cost code</t>
  </si>
  <si>
    <t>Process used: Further Competition or Direct Award</t>
  </si>
  <si>
    <t>Registered office address</t>
  </si>
  <si>
    <t xml:space="preserve">Information for the Contracts Register / Contracts Finder </t>
  </si>
  <si>
    <t>Any extensions available (number of extensions and duration i.e. 3 x 12 months)</t>
  </si>
  <si>
    <r>
      <t xml:space="preserve">Registered website address </t>
    </r>
    <r>
      <rPr>
        <i/>
        <sz val="10"/>
        <color theme="1"/>
        <rFont val="Arial"/>
        <family val="2"/>
      </rPr>
      <t>(do not complete)</t>
    </r>
  </si>
  <si>
    <r>
      <t xml:space="preserve">Company registration number </t>
    </r>
    <r>
      <rPr>
        <i/>
        <sz val="10"/>
        <color theme="1"/>
        <rFont val="Arial"/>
        <family val="2"/>
      </rPr>
      <t>(do not complete)</t>
    </r>
  </si>
  <si>
    <r>
      <t xml:space="preserve">Charity registration number </t>
    </r>
    <r>
      <rPr>
        <i/>
        <sz val="10"/>
        <color theme="1"/>
        <rFont val="Arial"/>
        <family val="2"/>
      </rPr>
      <t>(do not complete)</t>
    </r>
  </si>
  <si>
    <r>
      <t xml:space="preserve">Head office DUNS number </t>
    </r>
    <r>
      <rPr>
        <i/>
        <sz val="10"/>
        <color theme="1"/>
        <rFont val="Arial"/>
        <family val="2"/>
      </rPr>
      <t>(do not complete)</t>
    </r>
  </si>
  <si>
    <r>
      <t xml:space="preserve">Registered VAT number </t>
    </r>
    <r>
      <rPr>
        <i/>
        <sz val="10"/>
        <color theme="1"/>
        <rFont val="Arial"/>
        <family val="2"/>
      </rPr>
      <t>(do not complete)</t>
    </r>
  </si>
  <si>
    <r>
      <t xml:space="preserve">Is the Company a SME? </t>
    </r>
    <r>
      <rPr>
        <i/>
        <sz val="10"/>
        <color theme="1"/>
        <rFont val="Arial"/>
        <family val="2"/>
      </rPr>
      <t>(do not complete)</t>
    </r>
  </si>
  <si>
    <r>
      <t xml:space="preserve">Trading Status </t>
    </r>
    <r>
      <rPr>
        <i/>
        <sz val="10"/>
        <color theme="1"/>
        <rFont val="Arial"/>
        <family val="2"/>
      </rPr>
      <t>(do not complete)</t>
    </r>
    <r>
      <rPr>
        <sz val="10"/>
        <color theme="1"/>
        <rFont val="Arial"/>
        <family val="2"/>
      </rPr>
      <t xml:space="preserve">
</t>
    </r>
  </si>
  <si>
    <t>Annual Contract Value</t>
  </si>
  <si>
    <t>Description of Services to be provided</t>
  </si>
  <si>
    <t>FINAL Contract end date (including all possible extensions)</t>
  </si>
  <si>
    <t>Maximum Total Contract Value (Annual Contract Value x Number of Total Years including extensions)</t>
  </si>
  <si>
    <t>Lot Number (1 or 2)</t>
  </si>
  <si>
    <t>Full name of the Service Provider who you have appointed</t>
  </si>
  <si>
    <t>ASLA</t>
  </si>
  <si>
    <t>Oaklands</t>
  </si>
  <si>
    <t>Turning Point</t>
  </si>
  <si>
    <t>Creative Support</t>
  </si>
  <si>
    <t>Voyage</t>
  </si>
  <si>
    <t>Yanicare</t>
  </si>
  <si>
    <t>LAM</t>
  </si>
  <si>
    <t>AXIS</t>
  </si>
  <si>
    <t>Mencap</t>
  </si>
  <si>
    <t>ICSL</t>
  </si>
  <si>
    <t>Axis</t>
  </si>
  <si>
    <t>Lot 1 - Supported Living</t>
  </si>
  <si>
    <t>Lot 2 - Supported Housing</t>
  </si>
  <si>
    <t>MTVH</t>
  </si>
  <si>
    <t>Saislbury Support 4 Autism</t>
  </si>
  <si>
    <t>Axis Recruitment</t>
  </si>
  <si>
    <t>NASSH</t>
  </si>
  <si>
    <t>KE247</t>
  </si>
  <si>
    <t>Ellie Sunrise</t>
  </si>
  <si>
    <t>MM</t>
  </si>
  <si>
    <t>MM Care Services</t>
  </si>
  <si>
    <t>Highland Ornate</t>
  </si>
  <si>
    <t>Fosse</t>
  </si>
  <si>
    <t>Lifeways</t>
  </si>
  <si>
    <t>DKM</t>
  </si>
  <si>
    <t>DMK</t>
  </si>
  <si>
    <t>Highland Ornate Limited</t>
  </si>
  <si>
    <t>Flat Proactive ???</t>
  </si>
  <si>
    <t>LAM Care</t>
  </si>
  <si>
    <t xml:space="preserve">Oaklands </t>
  </si>
  <si>
    <t xml:space="preserve">Highalnd Ornate </t>
  </si>
  <si>
    <t xml:space="preserve">Eden  </t>
  </si>
  <si>
    <t>Ridgeview</t>
  </si>
  <si>
    <t xml:space="preserve">Royal </t>
  </si>
  <si>
    <t>Rose Mount</t>
  </si>
  <si>
    <t>Purple Blossom</t>
  </si>
  <si>
    <t xml:space="preserve">Eden Futures </t>
  </si>
  <si>
    <t xml:space="preserve">Ridgeview </t>
  </si>
  <si>
    <t xml:space="preserve">Rosemount </t>
  </si>
  <si>
    <t xml:space="preserve">Breakthru  </t>
  </si>
  <si>
    <t>Becks - Eden</t>
  </si>
  <si>
    <t>KE 24/7</t>
  </si>
  <si>
    <t xml:space="preserve">Royal Care </t>
  </si>
  <si>
    <t xml:space="preserve">Highland Ornate </t>
  </si>
  <si>
    <t>Wise</t>
  </si>
  <si>
    <t>Ridgeview (possible) back out on Proactis</t>
  </si>
  <si>
    <t>RoyalCareHealth</t>
  </si>
  <si>
    <t>Royal Care Health</t>
  </si>
  <si>
    <t>Pinicle Support</t>
  </si>
  <si>
    <t>St Chads</t>
  </si>
  <si>
    <t>Pinnacle</t>
  </si>
  <si>
    <t>Chambers Healthcare</t>
  </si>
  <si>
    <t>Ebeneezer</t>
  </si>
  <si>
    <t>Chambers</t>
  </si>
  <si>
    <t>Metropolitan</t>
  </si>
  <si>
    <t>24.11.2021</t>
  </si>
  <si>
    <t>22.11.2021</t>
  </si>
  <si>
    <t>contract_id</t>
  </si>
  <si>
    <t>contract_title</t>
  </si>
  <si>
    <t>contract_start_date</t>
  </si>
  <si>
    <t>DN536624</t>
  </si>
  <si>
    <t>4/30/2021</t>
  </si>
  <si>
    <t>DN536812</t>
  </si>
  <si>
    <t>5/31/2021</t>
  </si>
  <si>
    <t>DN537394</t>
  </si>
  <si>
    <t>DN537403</t>
  </si>
  <si>
    <t>DN537987</t>
  </si>
  <si>
    <t>5/16/2021</t>
  </si>
  <si>
    <t>DN538008</t>
  </si>
  <si>
    <t>DN539493</t>
  </si>
  <si>
    <t>5/23/2021</t>
  </si>
  <si>
    <t>DN540146</t>
  </si>
  <si>
    <t>DN540154</t>
  </si>
  <si>
    <t>DN541230</t>
  </si>
  <si>
    <t>DN542681</t>
  </si>
  <si>
    <t>DN542830</t>
  </si>
  <si>
    <t>DN543278</t>
  </si>
  <si>
    <t>DN543708</t>
  </si>
  <si>
    <t>6/14/2021</t>
  </si>
  <si>
    <t>DN544063</t>
  </si>
  <si>
    <t>6/15/2021</t>
  </si>
  <si>
    <t>DN544086</t>
  </si>
  <si>
    <t>DN544108</t>
  </si>
  <si>
    <t>DN544500</t>
  </si>
  <si>
    <t>6/18/2021</t>
  </si>
  <si>
    <t>DN545688</t>
  </si>
  <si>
    <t>6/22/2021</t>
  </si>
  <si>
    <t>DN546140</t>
  </si>
  <si>
    <t>6/25/2021</t>
  </si>
  <si>
    <t>DN546720</t>
  </si>
  <si>
    <t>6/27/2021</t>
  </si>
  <si>
    <t>DN547523</t>
  </si>
  <si>
    <t>7/31/2021</t>
  </si>
  <si>
    <t>DN547632</t>
  </si>
  <si>
    <t>DN548071</t>
  </si>
  <si>
    <t>DN549222</t>
  </si>
  <si>
    <t>7/30/2021</t>
  </si>
  <si>
    <t>DN549256</t>
  </si>
  <si>
    <t>DN549299</t>
  </si>
  <si>
    <t>DN549365</t>
  </si>
  <si>
    <t>DN549374</t>
  </si>
  <si>
    <t>DN549659</t>
  </si>
  <si>
    <t>7/13/2021</t>
  </si>
  <si>
    <t>DN549752</t>
  </si>
  <si>
    <t>DN551386</t>
  </si>
  <si>
    <t>7/20/2021</t>
  </si>
  <si>
    <t>DN551482</t>
  </si>
  <si>
    <t>DN551931</t>
  </si>
  <si>
    <t>7/24/2021</t>
  </si>
  <si>
    <t>DN552053</t>
  </si>
  <si>
    <t>DN552266</t>
  </si>
  <si>
    <t>6/23/2021</t>
  </si>
  <si>
    <t>DN553856</t>
  </si>
  <si>
    <t>8/31/2021</t>
  </si>
  <si>
    <t>DN554874</t>
  </si>
  <si>
    <t>DN555180</t>
  </si>
  <si>
    <t>DN555220</t>
  </si>
  <si>
    <t>DN555232</t>
  </si>
  <si>
    <t>DN556177</t>
  </si>
  <si>
    <t>8/14/2021</t>
  </si>
  <si>
    <t>DN556306</t>
  </si>
  <si>
    <t>DN556835</t>
  </si>
  <si>
    <t>7/15/2021</t>
  </si>
  <si>
    <t>8/16/2021</t>
  </si>
  <si>
    <t>DN556973</t>
  </si>
  <si>
    <t>DN556975</t>
  </si>
  <si>
    <t>DN557218</t>
  </si>
  <si>
    <t>7/16/2021</t>
  </si>
  <si>
    <t>DN557942</t>
  </si>
  <si>
    <t>7/21/2021</t>
  </si>
  <si>
    <t>DN557997</t>
  </si>
  <si>
    <t>DN558039</t>
  </si>
  <si>
    <t>8/22/2021</t>
  </si>
  <si>
    <t>DN558436</t>
  </si>
  <si>
    <t>7/22/2021</t>
  </si>
  <si>
    <t>DN558742</t>
  </si>
  <si>
    <t>DN558856</t>
  </si>
  <si>
    <t>DN558857</t>
  </si>
  <si>
    <t>Lot 1/2</t>
  </si>
  <si>
    <t>DN558975</t>
  </si>
  <si>
    <t>8/27/2021</t>
  </si>
  <si>
    <t>DN559310</t>
  </si>
  <si>
    <t>7/27/2021</t>
  </si>
  <si>
    <t>DN560660</t>
  </si>
  <si>
    <t>9/30/2021</t>
  </si>
  <si>
    <t>DN562271</t>
  </si>
  <si>
    <t>DN562278</t>
  </si>
  <si>
    <t>DN562321</t>
  </si>
  <si>
    <t>DN562458</t>
  </si>
  <si>
    <t>DN562547</t>
  </si>
  <si>
    <t>DN562637</t>
  </si>
  <si>
    <t>DN562651</t>
  </si>
  <si>
    <t>DN562748</t>
  </si>
  <si>
    <t>DN563211</t>
  </si>
  <si>
    <t>DN563669</t>
  </si>
  <si>
    <t>9/17/2021</t>
  </si>
  <si>
    <t>DN564412</t>
  </si>
  <si>
    <t>8/15/2021</t>
  </si>
  <si>
    <t>DN564648</t>
  </si>
  <si>
    <t>DN564823</t>
  </si>
  <si>
    <t>8/28/2021</t>
  </si>
  <si>
    <t>DN565768</t>
  </si>
  <si>
    <t>9/25/2021</t>
  </si>
  <si>
    <t>DN566180</t>
  </si>
  <si>
    <t>8/26/2021</t>
  </si>
  <si>
    <t>DN566213</t>
  </si>
  <si>
    <t>9/27/2021</t>
  </si>
  <si>
    <t>DN566644</t>
  </si>
  <si>
    <t>DN566902</t>
  </si>
  <si>
    <t>DN567268</t>
  </si>
  <si>
    <t>DN567875</t>
  </si>
  <si>
    <t>DN568597</t>
  </si>
  <si>
    <t>10/17/2021</t>
  </si>
  <si>
    <t>DN569362</t>
  </si>
  <si>
    <t>9/14/2021</t>
  </si>
  <si>
    <t>DN569680</t>
  </si>
  <si>
    <t>DN570028</t>
  </si>
  <si>
    <t>9/16/2021</t>
  </si>
  <si>
    <t>DN570042</t>
  </si>
  <si>
    <t>DN570242</t>
  </si>
  <si>
    <t>DN570869</t>
  </si>
  <si>
    <t>DN571221</t>
  </si>
  <si>
    <t>9/22/2021</t>
  </si>
  <si>
    <t>DN571393</t>
  </si>
  <si>
    <t>DN571539</t>
  </si>
  <si>
    <t>DN572024</t>
  </si>
  <si>
    <t>9/23/2021</t>
  </si>
  <si>
    <t>DN572025</t>
  </si>
  <si>
    <t>DN572027</t>
  </si>
  <si>
    <t>10/18/2021</t>
  </si>
  <si>
    <t>DN572159</t>
  </si>
  <si>
    <t>DN572166</t>
  </si>
  <si>
    <t>DN572545</t>
  </si>
  <si>
    <t>9/26/2021</t>
  </si>
  <si>
    <t>DN572883</t>
  </si>
  <si>
    <t>DN573492</t>
  </si>
  <si>
    <t>DN573512</t>
  </si>
  <si>
    <t>DN573656</t>
  </si>
  <si>
    <t>DN575095</t>
  </si>
  <si>
    <t>DN575103</t>
  </si>
  <si>
    <t>DN575140</t>
  </si>
  <si>
    <t>DN575292</t>
  </si>
  <si>
    <t>Support &amp; Accommodation</t>
  </si>
  <si>
    <t>Barclay House (Out of City Specialist Resi)</t>
  </si>
  <si>
    <t>Fortescue House</t>
  </si>
  <si>
    <t xml:space="preserve">Metropolitan Housing </t>
  </si>
  <si>
    <t>Kit Care</t>
  </si>
  <si>
    <t xml:space="preserve">Pinnacle support </t>
  </si>
  <si>
    <t xml:space="preserve">Ridgeview   </t>
  </si>
  <si>
    <t>Royal Healthcare</t>
  </si>
  <si>
    <t>Rethink</t>
  </si>
  <si>
    <t>Oakland</t>
  </si>
  <si>
    <t>Eden</t>
  </si>
  <si>
    <t>KitCare</t>
  </si>
  <si>
    <t>Highand Ornate</t>
  </si>
  <si>
    <t>Outreach support to customer</t>
  </si>
  <si>
    <t>8/20/2021</t>
  </si>
  <si>
    <t>8/31/2020</t>
  </si>
  <si>
    <t>7/17/2020</t>
  </si>
  <si>
    <t>8/24/2020</t>
  </si>
  <si>
    <t>6/22/2020</t>
  </si>
  <si>
    <t>9/16/2020</t>
  </si>
  <si>
    <t>10/28/2020</t>
  </si>
  <si>
    <t>3/25/2021</t>
  </si>
  <si>
    <t>4/19/2021</t>
  </si>
  <si>
    <t>2/17/2021</t>
  </si>
  <si>
    <t>11/16/2020</t>
  </si>
  <si>
    <t>12/18/2020</t>
  </si>
  <si>
    <t>1/13/2021</t>
  </si>
  <si>
    <t>1/29/2021</t>
  </si>
  <si>
    <t>7/19/2021</t>
  </si>
  <si>
    <t>9/13/2021</t>
  </si>
  <si>
    <t>7/23/2021</t>
  </si>
  <si>
    <t>4/17/2021</t>
  </si>
  <si>
    <t>2/22/2021</t>
  </si>
  <si>
    <t>3/29/2021</t>
  </si>
  <si>
    <t>5/15/2021</t>
  </si>
  <si>
    <t>3/22/2021</t>
  </si>
  <si>
    <t>4/18/2021</t>
  </si>
  <si>
    <t>3/31/2021</t>
  </si>
  <si>
    <t>4/16/2021</t>
  </si>
  <si>
    <t>4/26/2021</t>
  </si>
  <si>
    <t>7/26/2021</t>
  </si>
  <si>
    <t>6/21/2021</t>
  </si>
  <si>
    <t>6/19/2021</t>
  </si>
  <si>
    <t>7/17/2021</t>
  </si>
  <si>
    <t>8/23/2021</t>
  </si>
  <si>
    <t>10/22/2021</t>
  </si>
  <si>
    <t>8/17/2021</t>
  </si>
  <si>
    <t>10/25/2021</t>
  </si>
  <si>
    <t>11/15/2021</t>
  </si>
  <si>
    <t>9/21/2021</t>
  </si>
  <si>
    <t>12/20/2021</t>
  </si>
  <si>
    <t>1/14/2022</t>
  </si>
  <si>
    <t>2/21/2022</t>
  </si>
  <si>
    <t>6/13/2022</t>
  </si>
  <si>
    <t>5/16/2022</t>
  </si>
  <si>
    <t>5/28/2022</t>
  </si>
  <si>
    <t>6/27/2022</t>
  </si>
  <si>
    <t>5/25/2022</t>
  </si>
  <si>
    <t>5/19/2022</t>
  </si>
  <si>
    <t>25.05.2022</t>
  </si>
  <si>
    <t>09.06.2022</t>
  </si>
  <si>
    <t>Contract Years (2)</t>
  </si>
  <si>
    <t>Number of years of Contract</t>
  </si>
  <si>
    <t>2019/20</t>
  </si>
  <si>
    <t>2020/21</t>
  </si>
  <si>
    <t>2021/22</t>
  </si>
  <si>
    <t>For Year</t>
  </si>
  <si>
    <t>Cummulative</t>
  </si>
  <si>
    <t xml:space="preserve">Maximum Contract Years </t>
  </si>
  <si>
    <t>TD1492 - Contract Awards via Supported Accommodation DPS (01.06.2020 to 13.07.2022)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</si>
</sst>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£&quot;#,##0;[Red]\-&quot;£&quot;#,##0"/>
    <numFmt numFmtId="44" formatCode="_-&quot;£&quot;* #,##0.00_-;\-&quot;£&quot;* #,##0.00_-;_-&quot;£&quot;* &quot;-&quot;??_-;_-@_-"/>
    <numFmt numFmtId="164" formatCode="dd/mm/yyyy;@"/>
    <numFmt numFmtId="165" formatCode="[$-F800]dddd\,\ mmmm\ dd\,\ yyyy"/>
    <numFmt numFmtId="166" formatCode="#,##0.00_ ;\-#,##0.00\ "/>
  </numFmts>
  <fonts count="7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4472C4"/>
        <bgColor rgb="FF4472C4"/>
      </patternFill>
    </fill>
    <fill>
      <patternFill patternType="solid">
        <fgColor rgb="FFD9E1F2"/>
        <bgColor rgb="FFD9E1F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0" fontId="1" fillId="2" borderId="1" xfId="0" applyFont="1" applyFill="1" applyBorder="1"/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4" fillId="0" borderId="0" xfId="0" applyFont="1"/>
    <xf numFmtId="164" fontId="0" fillId="3" borderId="1" xfId="0" applyNumberFormat="1" applyFont="1" applyFill="1" applyBorder="1" applyAlignment="1">
      <alignment horizontal="center" vertical="center" wrapText="1"/>
    </xf>
    <xf numFmtId="0" fontId="5" fillId="4" borderId="0" xfId="0" applyFont="1" applyFill="1"/>
    <xf numFmtId="0" fontId="4" fillId="5" borderId="0" xfId="0" applyFont="1" applyFill="1"/>
    <xf numFmtId="14" fontId="4" fillId="5" borderId="0" xfId="0" applyNumberFormat="1" applyFont="1" applyFill="1"/>
    <xf numFmtId="6" fontId="4" fillId="5" borderId="0" xfId="0" applyNumberFormat="1" applyFont="1" applyFill="1"/>
    <xf numFmtId="14" fontId="4" fillId="0" borderId="0" xfId="0" applyNumberFormat="1" applyFont="1"/>
    <xf numFmtId="6" fontId="4" fillId="0" borderId="0" xfId="0" applyNumberFormat="1" applyFont="1"/>
    <xf numFmtId="44" fontId="0" fillId="3" borderId="1" xfId="1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5" fillId="4" borderId="0" xfId="0" applyFont="1" applyFill="1" applyAlignment="1">
      <alignment horizontal="left"/>
    </xf>
    <xf numFmtId="0" fontId="4" fillId="5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14" fontId="4" fillId="5" borderId="0" xfId="0" applyNumberFormat="1" applyFont="1" applyFill="1" applyAlignment="1">
      <alignment horizontal="left"/>
    </xf>
    <xf numFmtId="14" fontId="4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0" fillId="0" borderId="1" xfId="0" applyNumberFormat="1" applyFill="1" applyBorder="1" applyAlignment="1">
      <alignment horizontal="center" vertical="center" wrapText="1"/>
    </xf>
    <xf numFmtId="165" fontId="0" fillId="3" borderId="1" xfId="0" applyNumberFormat="1" applyFont="1" applyFill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44" fontId="0" fillId="0" borderId="0" xfId="1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vertical="center"/>
    </xf>
    <xf numFmtId="0" fontId="4" fillId="0" borderId="1" xfId="0" applyFont="1" applyBorder="1" applyAlignment="1">
      <alignment vertical="center"/>
    </xf>
    <xf numFmtId="166" fontId="0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4" fontId="1" fillId="0" borderId="0" xfId="1" applyFont="1" applyAlignment="1">
      <alignment horizontal="center" vertical="center"/>
    </xf>
    <xf numFmtId="164" fontId="0" fillId="0" borderId="0" xfId="0" applyNumberFormat="1" applyFont="1" applyAlignment="1">
      <alignment vertical="center"/>
    </xf>
    <xf numFmtId="44" fontId="6" fillId="0" borderId="1" xfId="1" applyFont="1" applyBorder="1" applyAlignment="1">
      <alignment vertical="center"/>
    </xf>
    <xf numFmtId="0" fontId="0" fillId="0" borderId="0" xfId="0" applyFont="1" applyAlignment="1">
      <alignment vertical="center"/>
    </xf>
  </cellXfs>
  <cellStyles count="2">
    <cellStyle name="Currency" xfId="1" builtinId="4"/>
    <cellStyle name="Normal" xfId="0" builtinId="0"/>
  </cellStyles>
  <dxfs count="30">
    <dxf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6"/>
  <sheetViews>
    <sheetView zoomScaleNormal="100" workbookViewId="0">
      <selection activeCell="A4" sqref="A4:B26"/>
    </sheetView>
  </sheetViews>
  <sheetFormatPr defaultRowHeight="12.5" x14ac:dyDescent="0.25"/>
  <cols>
    <col min="1" max="1" width="43.81640625" customWidth="1"/>
    <col min="2" max="2" width="53.7265625" customWidth="1"/>
  </cols>
  <sheetData>
    <row r="1" spans="1:2" ht="13" x14ac:dyDescent="0.3">
      <c r="A1" s="1" t="s">
        <v>16</v>
      </c>
    </row>
    <row r="4" spans="1:2" ht="13" x14ac:dyDescent="0.3">
      <c r="A4" s="4" t="s">
        <v>0</v>
      </c>
      <c r="B4" s="4" t="s">
        <v>1</v>
      </c>
    </row>
    <row r="5" spans="1:2" x14ac:dyDescent="0.25">
      <c r="A5" s="2" t="s">
        <v>2</v>
      </c>
      <c r="B5" s="2"/>
    </row>
    <row r="6" spans="1:2" x14ac:dyDescent="0.25">
      <c r="A6" s="2" t="s">
        <v>3</v>
      </c>
      <c r="B6" s="2"/>
    </row>
    <row r="7" spans="1:2" x14ac:dyDescent="0.25">
      <c r="A7" s="2" t="s">
        <v>4</v>
      </c>
      <c r="B7" s="2"/>
    </row>
    <row r="8" spans="1:2" x14ac:dyDescent="0.25">
      <c r="A8" s="2" t="s">
        <v>13</v>
      </c>
      <c r="B8" s="2"/>
    </row>
    <row r="9" spans="1:2" x14ac:dyDescent="0.25">
      <c r="A9" s="2" t="s">
        <v>14</v>
      </c>
      <c r="B9" s="2"/>
    </row>
    <row r="10" spans="1:2" x14ac:dyDescent="0.25">
      <c r="A10" s="2" t="s">
        <v>5</v>
      </c>
      <c r="B10" s="2"/>
    </row>
    <row r="11" spans="1:2" x14ac:dyDescent="0.25">
      <c r="A11" s="2" t="s">
        <v>6</v>
      </c>
      <c r="B11" s="2"/>
    </row>
    <row r="12" spans="1:2" x14ac:dyDescent="0.25">
      <c r="A12" s="2" t="s">
        <v>15</v>
      </c>
      <c r="B12" s="2"/>
    </row>
    <row r="13" spans="1:2" ht="13" x14ac:dyDescent="0.3">
      <c r="A13" s="2" t="s">
        <v>18</v>
      </c>
      <c r="B13" s="2"/>
    </row>
    <row r="14" spans="1:2" ht="26" x14ac:dyDescent="0.3">
      <c r="A14" s="3" t="s">
        <v>24</v>
      </c>
      <c r="B14" s="2"/>
    </row>
    <row r="15" spans="1:2" ht="13" x14ac:dyDescent="0.3">
      <c r="A15" s="2" t="s">
        <v>19</v>
      </c>
      <c r="B15" s="2"/>
    </row>
    <row r="16" spans="1:2" ht="13" x14ac:dyDescent="0.3">
      <c r="A16" s="2" t="s">
        <v>20</v>
      </c>
      <c r="B16" s="2"/>
    </row>
    <row r="17" spans="1:2" ht="13" x14ac:dyDescent="0.3">
      <c r="A17" s="2" t="s">
        <v>21</v>
      </c>
      <c r="B17" s="2"/>
    </row>
    <row r="18" spans="1:2" ht="13" x14ac:dyDescent="0.3">
      <c r="A18" s="2" t="s">
        <v>22</v>
      </c>
      <c r="B18" s="2"/>
    </row>
    <row r="19" spans="1:2" ht="13" x14ac:dyDescent="0.3">
      <c r="A19" s="2" t="s">
        <v>23</v>
      </c>
      <c r="B19" s="2"/>
    </row>
    <row r="20" spans="1:2" ht="25" x14ac:dyDescent="0.25">
      <c r="A20" s="3" t="s">
        <v>7</v>
      </c>
      <c r="B20" s="2"/>
    </row>
    <row r="21" spans="1:2" x14ac:dyDescent="0.25">
      <c r="A21" s="2" t="s">
        <v>11</v>
      </c>
      <c r="B21" s="2"/>
    </row>
    <row r="22" spans="1:2" x14ac:dyDescent="0.25">
      <c r="A22" s="2" t="s">
        <v>9</v>
      </c>
      <c r="B22" s="2"/>
    </row>
    <row r="23" spans="1:2" x14ac:dyDescent="0.25">
      <c r="A23" s="2" t="s">
        <v>10</v>
      </c>
      <c r="B23" s="2"/>
    </row>
    <row r="24" spans="1:2" ht="25" x14ac:dyDescent="0.25">
      <c r="A24" s="3" t="s">
        <v>12</v>
      </c>
      <c r="B24" s="2"/>
    </row>
    <row r="25" spans="1:2" ht="25" x14ac:dyDescent="0.25">
      <c r="A25" s="3" t="s">
        <v>17</v>
      </c>
      <c r="B25" s="2"/>
    </row>
    <row r="26" spans="1:2" x14ac:dyDescent="0.25">
      <c r="A26" s="2" t="s">
        <v>8</v>
      </c>
      <c r="B26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60"/>
  <sheetViews>
    <sheetView tabSelected="1" zoomScale="70" zoomScaleNormal="70" workbookViewId="0">
      <pane xSplit="4" ySplit="3" topLeftCell="E4" activePane="bottomRight" state="frozen"/>
      <selection pane="topRight" activeCell="C1" sqref="C1"/>
      <selection pane="bottomLeft" activeCell="A7" sqref="A7"/>
      <selection pane="bottomRight"/>
    </sheetView>
  </sheetViews>
  <sheetFormatPr defaultRowHeight="12.5" x14ac:dyDescent="0.25"/>
  <cols>
    <col min="1" max="1" width="21.81640625" style="36" customWidth="1"/>
    <col min="2" max="2" width="21.453125" style="28" customWidth="1"/>
    <col min="3" max="3" width="32.90625" style="36" customWidth="1"/>
    <col min="4" max="4" width="18.90625" style="28" customWidth="1"/>
    <col min="5" max="5" width="22.81640625" style="26" bestFit="1" customWidth="1"/>
    <col min="6" max="6" width="14.90625" style="37" customWidth="1"/>
    <col min="7" max="7" width="25.7265625" style="36" customWidth="1"/>
    <col min="8" max="8" width="14.08984375" style="36" customWidth="1"/>
    <col min="9" max="9" width="23.54296875" style="36" customWidth="1"/>
    <col min="10" max="10" width="12.453125" style="38" customWidth="1"/>
    <col min="11" max="11" width="10.1796875" style="38" customWidth="1"/>
    <col min="12" max="12" width="23.7265625" style="38" customWidth="1"/>
    <col min="13" max="16384" width="8.7265625" style="36"/>
  </cols>
  <sheetData>
    <row r="1" spans="1:12" ht="13" x14ac:dyDescent="0.25">
      <c r="A1" s="35" t="s">
        <v>302</v>
      </c>
      <c r="D1" s="36"/>
      <c r="E1" s="36"/>
      <c r="F1" s="36"/>
      <c r="H1" s="28"/>
      <c r="I1" s="26"/>
      <c r="J1" s="45"/>
      <c r="K1" s="36"/>
      <c r="L1" s="47"/>
    </row>
    <row r="2" spans="1:12" ht="13" x14ac:dyDescent="0.25">
      <c r="A2" s="35"/>
      <c r="D2" s="36"/>
      <c r="E2" s="36"/>
      <c r="F2" s="36"/>
      <c r="H2" s="28"/>
      <c r="I2" s="26"/>
      <c r="J2" s="45"/>
      <c r="K2" s="36"/>
      <c r="L2" s="47"/>
    </row>
    <row r="3" spans="1:12" s="5" customFormat="1" ht="87" customHeight="1" x14ac:dyDescent="0.25">
      <c r="A3" s="7" t="s">
        <v>29</v>
      </c>
      <c r="B3" s="7" t="s">
        <v>30</v>
      </c>
      <c r="C3" s="7" t="s">
        <v>26</v>
      </c>
      <c r="D3" s="7" t="s">
        <v>9</v>
      </c>
      <c r="E3" s="25" t="s">
        <v>10</v>
      </c>
      <c r="F3" s="9" t="s">
        <v>294</v>
      </c>
      <c r="G3" s="7" t="s">
        <v>12</v>
      </c>
      <c r="H3" s="7" t="s">
        <v>301</v>
      </c>
      <c r="I3" s="7" t="s">
        <v>27</v>
      </c>
      <c r="J3" s="16" t="s">
        <v>25</v>
      </c>
      <c r="K3" s="16" t="s">
        <v>295</v>
      </c>
      <c r="L3" s="16" t="s">
        <v>28</v>
      </c>
    </row>
    <row r="4" spans="1:12" s="6" customFormat="1" ht="32.25" customHeight="1" x14ac:dyDescent="0.25">
      <c r="A4" s="41" t="s">
        <v>43</v>
      </c>
      <c r="B4" s="29" t="s">
        <v>32</v>
      </c>
      <c r="C4" s="39" t="s">
        <v>233</v>
      </c>
      <c r="D4" s="29"/>
      <c r="E4" s="27">
        <v>43969</v>
      </c>
      <c r="F4" s="29">
        <v>2</v>
      </c>
      <c r="G4" s="17">
        <f t="shared" ref="G4:G34" si="0">DATE(YEAR(E4)+F4,MONTH(E4),DAY(E4))</f>
        <v>44699</v>
      </c>
      <c r="H4" s="24">
        <v>10</v>
      </c>
      <c r="I4" s="17">
        <f t="shared" ref="I4:I34" si="1">DATE(YEAR(E4)+H4,MONTH(E4),DAY(E4))</f>
        <v>47621</v>
      </c>
      <c r="J4" s="46">
        <v>4538.8</v>
      </c>
      <c r="K4" s="42">
        <f>DATEDIF(G4,I4,"Y")</f>
        <v>8</v>
      </c>
      <c r="L4" s="42">
        <f>J4*K4</f>
        <v>36310.400000000001</v>
      </c>
    </row>
    <row r="5" spans="1:12" s="6" customFormat="1" ht="32.25" customHeight="1" x14ac:dyDescent="0.25">
      <c r="A5" s="41" t="s">
        <v>42</v>
      </c>
      <c r="B5" s="29" t="s">
        <v>31</v>
      </c>
      <c r="C5" s="40" t="s">
        <v>246</v>
      </c>
      <c r="D5" s="30">
        <v>43989</v>
      </c>
      <c r="E5" s="27">
        <v>43989</v>
      </c>
      <c r="F5" s="29">
        <v>2</v>
      </c>
      <c r="G5" s="17">
        <f t="shared" si="0"/>
        <v>44719</v>
      </c>
      <c r="H5" s="24">
        <v>10</v>
      </c>
      <c r="I5" s="17">
        <f t="shared" si="1"/>
        <v>47641</v>
      </c>
      <c r="J5" s="46">
        <v>10556</v>
      </c>
      <c r="K5" s="42">
        <f>DATEDIF(G5,I5,"Y")</f>
        <v>8</v>
      </c>
      <c r="L5" s="42">
        <f>J5*K5</f>
        <v>84448</v>
      </c>
    </row>
    <row r="6" spans="1:12" s="6" customFormat="1" ht="32.25" customHeight="1" x14ac:dyDescent="0.25">
      <c r="A6" s="41" t="s">
        <v>43</v>
      </c>
      <c r="B6" s="29" t="s">
        <v>39</v>
      </c>
      <c r="C6" s="39" t="s">
        <v>233</v>
      </c>
      <c r="D6" s="29" t="s">
        <v>251</v>
      </c>
      <c r="E6" s="27">
        <v>44004</v>
      </c>
      <c r="F6" s="29">
        <v>2</v>
      </c>
      <c r="G6" s="17">
        <f t="shared" si="0"/>
        <v>44734</v>
      </c>
      <c r="H6" s="24">
        <v>10</v>
      </c>
      <c r="I6" s="17">
        <f t="shared" si="1"/>
        <v>47656</v>
      </c>
      <c r="J6" s="46">
        <v>58028.88</v>
      </c>
      <c r="K6" s="42">
        <f>DATEDIF(G6,I6,"Y")</f>
        <v>8</v>
      </c>
      <c r="L6" s="42">
        <f>J6*K6</f>
        <v>464231.04</v>
      </c>
    </row>
    <row r="7" spans="1:12" s="6" customFormat="1" ht="32.25" customHeight="1" x14ac:dyDescent="0.25">
      <c r="A7" s="41" t="s">
        <v>43</v>
      </c>
      <c r="B7" s="29" t="s">
        <v>39</v>
      </c>
      <c r="C7" s="39" t="s">
        <v>233</v>
      </c>
      <c r="D7" s="29" t="s">
        <v>251</v>
      </c>
      <c r="E7" s="27">
        <v>44004</v>
      </c>
      <c r="F7" s="29">
        <v>2</v>
      </c>
      <c r="G7" s="17">
        <f t="shared" si="0"/>
        <v>44734</v>
      </c>
      <c r="H7" s="24">
        <v>10</v>
      </c>
      <c r="I7" s="17">
        <f t="shared" si="1"/>
        <v>47656</v>
      </c>
      <c r="J7" s="46">
        <v>52544.44</v>
      </c>
      <c r="K7" s="42">
        <f>DATEDIF(G7,I7,"Y")</f>
        <v>8</v>
      </c>
      <c r="L7" s="42">
        <f>J7*K7</f>
        <v>420355.52</v>
      </c>
    </row>
    <row r="8" spans="1:12" s="6" customFormat="1" ht="32.25" customHeight="1" x14ac:dyDescent="0.25">
      <c r="A8" s="41" t="s">
        <v>42</v>
      </c>
      <c r="B8" s="29" t="s">
        <v>32</v>
      </c>
      <c r="C8" s="40" t="s">
        <v>246</v>
      </c>
      <c r="D8" s="30">
        <v>44021</v>
      </c>
      <c r="E8" s="27">
        <v>44021</v>
      </c>
      <c r="F8" s="29">
        <v>2</v>
      </c>
      <c r="G8" s="17">
        <f t="shared" si="0"/>
        <v>44751</v>
      </c>
      <c r="H8" s="24">
        <v>10</v>
      </c>
      <c r="I8" s="17">
        <f t="shared" si="1"/>
        <v>47673</v>
      </c>
      <c r="J8" s="46">
        <v>27560</v>
      </c>
      <c r="K8" s="42">
        <f>DATEDIF(G8,I8,"Y")</f>
        <v>8</v>
      </c>
      <c r="L8" s="42">
        <f>J8*K8</f>
        <v>220480</v>
      </c>
    </row>
    <row r="9" spans="1:12" s="6" customFormat="1" ht="32.25" customHeight="1" x14ac:dyDescent="0.25">
      <c r="A9" s="41" t="s">
        <v>43</v>
      </c>
      <c r="B9" s="29" t="s">
        <v>36</v>
      </c>
      <c r="C9" s="39" t="s">
        <v>233</v>
      </c>
      <c r="D9" s="29" t="s">
        <v>249</v>
      </c>
      <c r="E9" s="27">
        <v>44029</v>
      </c>
      <c r="F9" s="29">
        <v>2</v>
      </c>
      <c r="G9" s="17">
        <f t="shared" si="0"/>
        <v>44759</v>
      </c>
      <c r="H9" s="24">
        <v>10</v>
      </c>
      <c r="I9" s="17">
        <f t="shared" si="1"/>
        <v>47681</v>
      </c>
      <c r="J9" s="46">
        <v>363941.76</v>
      </c>
      <c r="K9" s="42">
        <f>DATEDIF(G9,I9,"Y")</f>
        <v>8</v>
      </c>
      <c r="L9" s="42">
        <f>J9*K9</f>
        <v>2911534.08</v>
      </c>
    </row>
    <row r="10" spans="1:12" s="6" customFormat="1" ht="32.25" customHeight="1" x14ac:dyDescent="0.25">
      <c r="A10" s="41" t="s">
        <v>42</v>
      </c>
      <c r="B10" s="29" t="s">
        <v>40</v>
      </c>
      <c r="C10" s="40" t="s">
        <v>246</v>
      </c>
      <c r="D10" s="29"/>
      <c r="E10" s="27">
        <v>44032</v>
      </c>
      <c r="F10" s="29">
        <v>2</v>
      </c>
      <c r="G10" s="17">
        <f t="shared" si="0"/>
        <v>44762</v>
      </c>
      <c r="H10" s="24">
        <v>10</v>
      </c>
      <c r="I10" s="17">
        <f t="shared" si="1"/>
        <v>47684</v>
      </c>
      <c r="J10" s="46">
        <v>10920</v>
      </c>
      <c r="K10" s="42">
        <f>DATEDIF(G10,I10,"Y")</f>
        <v>8</v>
      </c>
      <c r="L10" s="42">
        <f>J10*K10</f>
        <v>87360</v>
      </c>
    </row>
    <row r="11" spans="1:12" s="6" customFormat="1" ht="32.25" customHeight="1" x14ac:dyDescent="0.25">
      <c r="A11" s="41" t="s">
        <v>42</v>
      </c>
      <c r="B11" s="29" t="s">
        <v>37</v>
      </c>
      <c r="C11" s="40" t="s">
        <v>246</v>
      </c>
      <c r="D11" s="29"/>
      <c r="E11" s="27">
        <v>44036</v>
      </c>
      <c r="F11" s="29">
        <v>2</v>
      </c>
      <c r="G11" s="17">
        <f t="shared" si="0"/>
        <v>44766</v>
      </c>
      <c r="H11" s="24">
        <v>10</v>
      </c>
      <c r="I11" s="17">
        <f t="shared" si="1"/>
        <v>47688</v>
      </c>
      <c r="J11" s="46">
        <v>3095.04</v>
      </c>
      <c r="K11" s="42">
        <f>DATEDIF(G11,I11,"Y")</f>
        <v>8</v>
      </c>
      <c r="L11" s="42">
        <f>J11*K11</f>
        <v>24760.32</v>
      </c>
    </row>
    <row r="12" spans="1:12" s="6" customFormat="1" ht="32.25" customHeight="1" x14ac:dyDescent="0.25">
      <c r="A12" s="41" t="s">
        <v>43</v>
      </c>
      <c r="B12" s="29" t="s">
        <v>32</v>
      </c>
      <c r="C12" s="39" t="s">
        <v>233</v>
      </c>
      <c r="D12" s="29"/>
      <c r="E12" s="27">
        <v>44049</v>
      </c>
      <c r="F12" s="29">
        <v>2</v>
      </c>
      <c r="G12" s="17">
        <f t="shared" si="0"/>
        <v>44779</v>
      </c>
      <c r="H12" s="24">
        <v>10</v>
      </c>
      <c r="I12" s="17">
        <f t="shared" si="1"/>
        <v>47701</v>
      </c>
      <c r="J12" s="46">
        <v>67514.720000000001</v>
      </c>
      <c r="K12" s="42">
        <f>DATEDIF(G12,I12,"Y")</f>
        <v>8</v>
      </c>
      <c r="L12" s="42">
        <f>J12*K12</f>
        <v>540117.76000000001</v>
      </c>
    </row>
    <row r="13" spans="1:12" s="6" customFormat="1" ht="32.25" customHeight="1" x14ac:dyDescent="0.25">
      <c r="A13" s="41" t="s">
        <v>43</v>
      </c>
      <c r="B13" s="29" t="s">
        <v>32</v>
      </c>
      <c r="C13" s="39" t="s">
        <v>233</v>
      </c>
      <c r="D13" s="29"/>
      <c r="E13" s="27">
        <v>44054</v>
      </c>
      <c r="F13" s="29">
        <v>2</v>
      </c>
      <c r="G13" s="17">
        <f t="shared" si="0"/>
        <v>44784</v>
      </c>
      <c r="H13" s="24">
        <v>10</v>
      </c>
      <c r="I13" s="17">
        <f t="shared" si="1"/>
        <v>47706</v>
      </c>
      <c r="J13" s="46">
        <v>32934.720000000001</v>
      </c>
      <c r="K13" s="42">
        <f>DATEDIF(G13,I13,"Y")</f>
        <v>8</v>
      </c>
      <c r="L13" s="42">
        <f>J13*K13</f>
        <v>263477.76000000001</v>
      </c>
    </row>
    <row r="14" spans="1:12" s="6" customFormat="1" ht="32.25" customHeight="1" x14ac:dyDescent="0.25">
      <c r="A14" s="41" t="s">
        <v>43</v>
      </c>
      <c r="B14" s="29" t="s">
        <v>234</v>
      </c>
      <c r="C14" s="39" t="s">
        <v>233</v>
      </c>
      <c r="D14" s="29"/>
      <c r="E14" s="27">
        <v>44061</v>
      </c>
      <c r="F14" s="29">
        <v>2</v>
      </c>
      <c r="G14" s="17">
        <f t="shared" si="0"/>
        <v>44791</v>
      </c>
      <c r="H14" s="24">
        <v>10</v>
      </c>
      <c r="I14" s="17">
        <f t="shared" si="1"/>
        <v>47713</v>
      </c>
      <c r="J14" s="46">
        <v>88400</v>
      </c>
      <c r="K14" s="42">
        <f>DATEDIF(G14,I14,"Y")</f>
        <v>8</v>
      </c>
      <c r="L14" s="42">
        <f>J14*K14</f>
        <v>707200</v>
      </c>
    </row>
    <row r="15" spans="1:12" s="6" customFormat="1" ht="32.25" customHeight="1" x14ac:dyDescent="0.25">
      <c r="A15" s="41" t="s">
        <v>43</v>
      </c>
      <c r="B15" s="29" t="s">
        <v>32</v>
      </c>
      <c r="C15" s="39" t="s">
        <v>233</v>
      </c>
      <c r="D15" s="29"/>
      <c r="E15" s="27">
        <v>44067</v>
      </c>
      <c r="F15" s="29">
        <v>2</v>
      </c>
      <c r="G15" s="17">
        <f t="shared" si="0"/>
        <v>44797</v>
      </c>
      <c r="H15" s="24">
        <v>10</v>
      </c>
      <c r="I15" s="17">
        <f t="shared" si="1"/>
        <v>47719</v>
      </c>
      <c r="J15" s="46">
        <v>36583.56</v>
      </c>
      <c r="K15" s="42">
        <f>DATEDIF(G15,I15,"Y")</f>
        <v>8</v>
      </c>
      <c r="L15" s="42">
        <f>J15*K15</f>
        <v>292668.48</v>
      </c>
    </row>
    <row r="16" spans="1:12" s="6" customFormat="1" ht="32.25" customHeight="1" x14ac:dyDescent="0.25">
      <c r="A16" s="41" t="s">
        <v>43</v>
      </c>
      <c r="B16" s="29" t="s">
        <v>37</v>
      </c>
      <c r="C16" s="39" t="s">
        <v>233</v>
      </c>
      <c r="D16" s="29" t="s">
        <v>250</v>
      </c>
      <c r="E16" s="27">
        <v>44067</v>
      </c>
      <c r="F16" s="29">
        <v>2</v>
      </c>
      <c r="G16" s="17">
        <f t="shared" si="0"/>
        <v>44797</v>
      </c>
      <c r="H16" s="24">
        <v>10</v>
      </c>
      <c r="I16" s="17">
        <f t="shared" si="1"/>
        <v>47719</v>
      </c>
      <c r="J16" s="46">
        <v>74846.720000000001</v>
      </c>
      <c r="K16" s="42">
        <f>DATEDIF(G16,I16,"Y")</f>
        <v>8</v>
      </c>
      <c r="L16" s="42">
        <f>J16*K16</f>
        <v>598773.76000000001</v>
      </c>
    </row>
    <row r="17" spans="1:12" s="6" customFormat="1" ht="32.25" customHeight="1" x14ac:dyDescent="0.25">
      <c r="A17" s="41" t="s">
        <v>42</v>
      </c>
      <c r="B17" s="29" t="s">
        <v>32</v>
      </c>
      <c r="C17" s="40" t="s">
        <v>246</v>
      </c>
      <c r="D17" s="29" t="s">
        <v>248</v>
      </c>
      <c r="E17" s="27">
        <v>44074</v>
      </c>
      <c r="F17" s="29">
        <v>2</v>
      </c>
      <c r="G17" s="17">
        <f t="shared" si="0"/>
        <v>44804</v>
      </c>
      <c r="H17" s="24">
        <v>10</v>
      </c>
      <c r="I17" s="17">
        <f t="shared" si="1"/>
        <v>47726</v>
      </c>
      <c r="J17" s="46">
        <v>19256.64</v>
      </c>
      <c r="K17" s="42">
        <f>DATEDIF(G17,I17,"Y")</f>
        <v>8</v>
      </c>
      <c r="L17" s="42">
        <f>J17*K17</f>
        <v>154053.12</v>
      </c>
    </row>
    <row r="18" spans="1:12" s="6" customFormat="1" ht="32.25" customHeight="1" x14ac:dyDescent="0.25">
      <c r="A18" s="41" t="s">
        <v>43</v>
      </c>
      <c r="B18" s="29" t="s">
        <v>33</v>
      </c>
      <c r="C18" s="39" t="s">
        <v>233</v>
      </c>
      <c r="D18" s="29"/>
      <c r="E18" s="27">
        <v>44077</v>
      </c>
      <c r="F18" s="29">
        <v>2</v>
      </c>
      <c r="G18" s="17">
        <f t="shared" si="0"/>
        <v>44807</v>
      </c>
      <c r="H18" s="24">
        <v>10</v>
      </c>
      <c r="I18" s="17">
        <f t="shared" si="1"/>
        <v>47729</v>
      </c>
      <c r="J18" s="46">
        <v>201808.88</v>
      </c>
      <c r="K18" s="42">
        <f>DATEDIF(G18,I18,"Y")</f>
        <v>8</v>
      </c>
      <c r="L18" s="42">
        <f>J18*K18</f>
        <v>1614471.04</v>
      </c>
    </row>
    <row r="19" spans="1:12" s="6" customFormat="1" ht="32.25" customHeight="1" x14ac:dyDescent="0.25">
      <c r="A19" s="41" t="s">
        <v>42</v>
      </c>
      <c r="B19" s="29" t="s">
        <v>45</v>
      </c>
      <c r="C19" s="40" t="s">
        <v>246</v>
      </c>
      <c r="D19" s="29"/>
      <c r="E19" s="27">
        <v>44081</v>
      </c>
      <c r="F19" s="29">
        <v>2</v>
      </c>
      <c r="G19" s="17">
        <f t="shared" si="0"/>
        <v>44811</v>
      </c>
      <c r="H19" s="24">
        <v>10</v>
      </c>
      <c r="I19" s="17">
        <f t="shared" si="1"/>
        <v>47733</v>
      </c>
      <c r="J19" s="46">
        <v>130858</v>
      </c>
      <c r="K19" s="42">
        <f>DATEDIF(G19,I19,"Y")</f>
        <v>8</v>
      </c>
      <c r="L19" s="42">
        <f>J19*K19</f>
        <v>1046864</v>
      </c>
    </row>
    <row r="20" spans="1:12" s="6" customFormat="1" ht="32.25" customHeight="1" x14ac:dyDescent="0.25">
      <c r="A20" s="41" t="s">
        <v>42</v>
      </c>
      <c r="B20" s="29" t="s">
        <v>50</v>
      </c>
      <c r="C20" s="40" t="s">
        <v>246</v>
      </c>
      <c r="D20" s="30">
        <v>44085</v>
      </c>
      <c r="E20" s="27">
        <v>44085</v>
      </c>
      <c r="F20" s="29">
        <v>2</v>
      </c>
      <c r="G20" s="17">
        <f t="shared" si="0"/>
        <v>44815</v>
      </c>
      <c r="H20" s="24">
        <v>10</v>
      </c>
      <c r="I20" s="17">
        <f t="shared" si="1"/>
        <v>47737</v>
      </c>
      <c r="J20" s="46">
        <v>3113.76</v>
      </c>
      <c r="K20" s="42">
        <f>DATEDIF(G20,I20,"Y")</f>
        <v>8</v>
      </c>
      <c r="L20" s="42">
        <f>J20*K20</f>
        <v>24910.080000000002</v>
      </c>
    </row>
    <row r="21" spans="1:12" s="6" customFormat="1" ht="32.25" customHeight="1" x14ac:dyDescent="0.25">
      <c r="A21" s="41" t="s">
        <v>42</v>
      </c>
      <c r="B21" s="29" t="s">
        <v>38</v>
      </c>
      <c r="C21" s="40" t="s">
        <v>246</v>
      </c>
      <c r="D21" s="29"/>
      <c r="E21" s="27">
        <v>44088</v>
      </c>
      <c r="F21" s="29">
        <v>2</v>
      </c>
      <c r="G21" s="17">
        <f t="shared" si="0"/>
        <v>44818</v>
      </c>
      <c r="H21" s="24">
        <v>10</v>
      </c>
      <c r="I21" s="17">
        <f t="shared" si="1"/>
        <v>47740</v>
      </c>
      <c r="J21" s="46">
        <v>5967</v>
      </c>
      <c r="K21" s="42">
        <f>DATEDIF(G21,I21,"Y")</f>
        <v>8</v>
      </c>
      <c r="L21" s="42">
        <f>J21*K21</f>
        <v>47736</v>
      </c>
    </row>
    <row r="22" spans="1:12" s="6" customFormat="1" ht="32.25" customHeight="1" x14ac:dyDescent="0.25">
      <c r="A22" s="41" t="s">
        <v>42</v>
      </c>
      <c r="B22" s="29" t="s">
        <v>46</v>
      </c>
      <c r="C22" s="40" t="s">
        <v>246</v>
      </c>
      <c r="D22" s="29" t="s">
        <v>252</v>
      </c>
      <c r="E22" s="27">
        <v>44090</v>
      </c>
      <c r="F22" s="29">
        <v>2</v>
      </c>
      <c r="G22" s="17">
        <f t="shared" si="0"/>
        <v>44820</v>
      </c>
      <c r="H22" s="24">
        <v>10</v>
      </c>
      <c r="I22" s="17">
        <f t="shared" si="1"/>
        <v>47742</v>
      </c>
      <c r="J22" s="46">
        <v>4642.5600000000004</v>
      </c>
      <c r="K22" s="42">
        <f>DATEDIF(G22,I22,"Y")</f>
        <v>8</v>
      </c>
      <c r="L22" s="42">
        <f>J22*K22</f>
        <v>37140.480000000003</v>
      </c>
    </row>
    <row r="23" spans="1:12" s="6" customFormat="1" ht="32.25" customHeight="1" x14ac:dyDescent="0.25">
      <c r="A23" s="41" t="s">
        <v>43</v>
      </c>
      <c r="B23" s="29" t="s">
        <v>34</v>
      </c>
      <c r="C23" s="39" t="s">
        <v>233</v>
      </c>
      <c r="D23" s="29"/>
      <c r="E23" s="27">
        <v>44095</v>
      </c>
      <c r="F23" s="29">
        <v>2</v>
      </c>
      <c r="G23" s="17">
        <f t="shared" si="0"/>
        <v>44825</v>
      </c>
      <c r="H23" s="24">
        <v>10</v>
      </c>
      <c r="I23" s="17">
        <f t="shared" si="1"/>
        <v>47747</v>
      </c>
      <c r="J23" s="46">
        <v>12261.6</v>
      </c>
      <c r="K23" s="42">
        <f>DATEDIF(G23,I23,"Y")</f>
        <v>8</v>
      </c>
      <c r="L23" s="42">
        <f>J23*K23</f>
        <v>98092.800000000003</v>
      </c>
    </row>
    <row r="24" spans="1:12" s="6" customFormat="1" ht="32.25" customHeight="1" x14ac:dyDescent="0.25">
      <c r="A24" s="41" t="s">
        <v>43</v>
      </c>
      <c r="B24" s="29" t="s">
        <v>37</v>
      </c>
      <c r="C24" s="39" t="s">
        <v>233</v>
      </c>
      <c r="D24" s="29"/>
      <c r="E24" s="27">
        <v>44109</v>
      </c>
      <c r="F24" s="29">
        <v>2</v>
      </c>
      <c r="G24" s="17">
        <f t="shared" si="0"/>
        <v>44839</v>
      </c>
      <c r="H24" s="24">
        <v>10</v>
      </c>
      <c r="I24" s="17">
        <f t="shared" si="1"/>
        <v>47761</v>
      </c>
      <c r="J24" s="46">
        <v>63350.559999999998</v>
      </c>
      <c r="K24" s="42">
        <f>DATEDIF(G24,I24,"Y")</f>
        <v>8</v>
      </c>
      <c r="L24" s="42">
        <f>J24*K24</f>
        <v>506804.47999999998</v>
      </c>
    </row>
    <row r="25" spans="1:12" s="6" customFormat="1" ht="32.25" customHeight="1" x14ac:dyDescent="0.25">
      <c r="A25" s="41" t="s">
        <v>42</v>
      </c>
      <c r="B25" s="29" t="s">
        <v>46</v>
      </c>
      <c r="C25" s="40" t="s">
        <v>246</v>
      </c>
      <c r="D25" s="29"/>
      <c r="E25" s="27">
        <v>44116</v>
      </c>
      <c r="F25" s="29">
        <v>2</v>
      </c>
      <c r="G25" s="17">
        <f t="shared" si="0"/>
        <v>44846</v>
      </c>
      <c r="H25" s="24">
        <v>10</v>
      </c>
      <c r="I25" s="17">
        <f t="shared" si="1"/>
        <v>47768</v>
      </c>
      <c r="J25" s="46">
        <v>17503.2</v>
      </c>
      <c r="K25" s="42">
        <f>DATEDIF(G25,I25,"Y")</f>
        <v>8</v>
      </c>
      <c r="L25" s="42">
        <f>J25*K25</f>
        <v>140025.60000000001</v>
      </c>
    </row>
    <row r="26" spans="1:12" s="6" customFormat="1" ht="32.25" customHeight="1" x14ac:dyDescent="0.25">
      <c r="A26" s="41" t="s">
        <v>42</v>
      </c>
      <c r="B26" s="29" t="s">
        <v>32</v>
      </c>
      <c r="C26" s="40" t="s">
        <v>246</v>
      </c>
      <c r="D26" s="30">
        <v>44116</v>
      </c>
      <c r="E26" s="27">
        <v>44116</v>
      </c>
      <c r="F26" s="29">
        <v>2</v>
      </c>
      <c r="G26" s="17">
        <f t="shared" si="0"/>
        <v>44846</v>
      </c>
      <c r="H26" s="24">
        <v>10</v>
      </c>
      <c r="I26" s="17">
        <f t="shared" si="1"/>
        <v>47768</v>
      </c>
      <c r="J26" s="46">
        <v>1589.12</v>
      </c>
      <c r="K26" s="42">
        <f>DATEDIF(G26,I26,"Y")</f>
        <v>8</v>
      </c>
      <c r="L26" s="42">
        <f>J26*K26</f>
        <v>12712.96</v>
      </c>
    </row>
    <row r="27" spans="1:12" s="6" customFormat="1" ht="32.25" customHeight="1" x14ac:dyDescent="0.25">
      <c r="A27" s="41" t="s">
        <v>43</v>
      </c>
      <c r="B27" s="29" t="s">
        <v>35</v>
      </c>
      <c r="C27" s="39" t="s">
        <v>233</v>
      </c>
      <c r="D27" s="29"/>
      <c r="E27" s="27">
        <v>44130</v>
      </c>
      <c r="F27" s="29">
        <v>2</v>
      </c>
      <c r="G27" s="17">
        <f t="shared" si="0"/>
        <v>44860</v>
      </c>
      <c r="H27" s="24">
        <v>10</v>
      </c>
      <c r="I27" s="17">
        <f t="shared" si="1"/>
        <v>47782</v>
      </c>
      <c r="J27" s="46">
        <v>29320.2</v>
      </c>
      <c r="K27" s="42">
        <f>DATEDIF(G27,I27,"Y")</f>
        <v>8</v>
      </c>
      <c r="L27" s="42">
        <f>J27*K27</f>
        <v>234561.6</v>
      </c>
    </row>
    <row r="28" spans="1:12" s="6" customFormat="1" ht="32.25" customHeight="1" x14ac:dyDescent="0.25">
      <c r="A28" s="41" t="s">
        <v>43</v>
      </c>
      <c r="B28" s="29" t="s">
        <v>37</v>
      </c>
      <c r="C28" s="39" t="s">
        <v>233</v>
      </c>
      <c r="D28" s="29" t="s">
        <v>253</v>
      </c>
      <c r="E28" s="27">
        <v>44132</v>
      </c>
      <c r="F28" s="29">
        <v>2</v>
      </c>
      <c r="G28" s="17">
        <f t="shared" si="0"/>
        <v>44862</v>
      </c>
      <c r="H28" s="24">
        <v>10</v>
      </c>
      <c r="I28" s="17">
        <f t="shared" si="1"/>
        <v>47784</v>
      </c>
      <c r="J28" s="46">
        <v>59241</v>
      </c>
      <c r="K28" s="42">
        <f>DATEDIF(G28,I28,"Y")</f>
        <v>8</v>
      </c>
      <c r="L28" s="42">
        <f>J28*K28</f>
        <v>473928</v>
      </c>
    </row>
    <row r="29" spans="1:12" s="6" customFormat="1" ht="32.25" customHeight="1" x14ac:dyDescent="0.25">
      <c r="A29" s="41" t="s">
        <v>43</v>
      </c>
      <c r="B29" s="29" t="s">
        <v>41</v>
      </c>
      <c r="C29" s="39" t="s">
        <v>233</v>
      </c>
      <c r="D29" s="29"/>
      <c r="E29" s="27">
        <v>44137</v>
      </c>
      <c r="F29" s="29">
        <v>2</v>
      </c>
      <c r="G29" s="17">
        <f t="shared" si="0"/>
        <v>44867</v>
      </c>
      <c r="H29" s="24">
        <v>10</v>
      </c>
      <c r="I29" s="17">
        <f t="shared" si="1"/>
        <v>47789</v>
      </c>
      <c r="J29" s="46">
        <v>16751.28</v>
      </c>
      <c r="K29" s="42">
        <f>DATEDIF(G29,I29,"Y")</f>
        <v>8</v>
      </c>
      <c r="L29" s="42">
        <f>J29*K29</f>
        <v>134010.23999999999</v>
      </c>
    </row>
    <row r="30" spans="1:12" s="6" customFormat="1" ht="32.25" customHeight="1" x14ac:dyDescent="0.25">
      <c r="A30" s="41" t="s">
        <v>42</v>
      </c>
      <c r="B30" s="29" t="s">
        <v>51</v>
      </c>
      <c r="C30" s="40" t="s">
        <v>246</v>
      </c>
      <c r="D30" s="29" t="s">
        <v>257</v>
      </c>
      <c r="E30" s="27">
        <v>44151</v>
      </c>
      <c r="F30" s="29">
        <v>2</v>
      </c>
      <c r="G30" s="17">
        <f t="shared" si="0"/>
        <v>44881</v>
      </c>
      <c r="H30" s="24">
        <v>10</v>
      </c>
      <c r="I30" s="17">
        <f t="shared" si="1"/>
        <v>47803</v>
      </c>
      <c r="J30" s="46">
        <v>2335.3200000000002</v>
      </c>
      <c r="K30" s="42">
        <f>DATEDIF(G30,I30,"Y")</f>
        <v>8</v>
      </c>
      <c r="L30" s="42">
        <f>J30*K30</f>
        <v>18682.560000000001</v>
      </c>
    </row>
    <row r="31" spans="1:12" s="6" customFormat="1" ht="32.25" customHeight="1" x14ac:dyDescent="0.25">
      <c r="A31" s="41" t="s">
        <v>43</v>
      </c>
      <c r="B31" s="29" t="s">
        <v>34</v>
      </c>
      <c r="C31" s="39" t="s">
        <v>233</v>
      </c>
      <c r="D31" s="29"/>
      <c r="E31" s="27">
        <v>44154</v>
      </c>
      <c r="F31" s="29">
        <v>2</v>
      </c>
      <c r="G31" s="17">
        <f t="shared" si="0"/>
        <v>44884</v>
      </c>
      <c r="H31" s="24">
        <v>10</v>
      </c>
      <c r="I31" s="17">
        <f t="shared" si="1"/>
        <v>47806</v>
      </c>
      <c r="J31" s="46">
        <v>7914.4</v>
      </c>
      <c r="K31" s="42">
        <f>DATEDIF(G31,I31,"Y")</f>
        <v>8</v>
      </c>
      <c r="L31" s="42">
        <f>J31*K31</f>
        <v>63315.199999999997</v>
      </c>
    </row>
    <row r="32" spans="1:12" s="6" customFormat="1" ht="32.25" customHeight="1" x14ac:dyDescent="0.25">
      <c r="A32" s="41" t="s">
        <v>42</v>
      </c>
      <c r="B32" s="29" t="s">
        <v>49</v>
      </c>
      <c r="C32" s="40" t="s">
        <v>246</v>
      </c>
      <c r="D32" s="30">
        <v>44175</v>
      </c>
      <c r="E32" s="27">
        <v>44175</v>
      </c>
      <c r="F32" s="29">
        <v>2</v>
      </c>
      <c r="G32" s="17">
        <f t="shared" si="0"/>
        <v>44905</v>
      </c>
      <c r="H32" s="24">
        <v>10</v>
      </c>
      <c r="I32" s="17">
        <f t="shared" si="1"/>
        <v>47827</v>
      </c>
      <c r="J32" s="46">
        <v>3952</v>
      </c>
      <c r="K32" s="42">
        <f>DATEDIF(G32,I32,"Y")</f>
        <v>8</v>
      </c>
      <c r="L32" s="42">
        <f>J32*K32</f>
        <v>31616</v>
      </c>
    </row>
    <row r="33" spans="1:12" s="6" customFormat="1" ht="32.25" customHeight="1" x14ac:dyDescent="0.25">
      <c r="A33" s="41" t="s">
        <v>42</v>
      </c>
      <c r="B33" s="29" t="s">
        <v>37</v>
      </c>
      <c r="C33" s="40" t="s">
        <v>246</v>
      </c>
      <c r="D33" s="29"/>
      <c r="E33" s="27">
        <v>44183</v>
      </c>
      <c r="F33" s="29">
        <v>2</v>
      </c>
      <c r="G33" s="17">
        <f t="shared" si="0"/>
        <v>44913</v>
      </c>
      <c r="H33" s="24">
        <v>10</v>
      </c>
      <c r="I33" s="17">
        <f t="shared" si="1"/>
        <v>47835</v>
      </c>
      <c r="J33" s="46">
        <v>4642.5600000000004</v>
      </c>
      <c r="K33" s="42">
        <f>DATEDIF(G33,I33,"Y")</f>
        <v>8</v>
      </c>
      <c r="L33" s="42">
        <f>J33*K33</f>
        <v>37140.480000000003</v>
      </c>
    </row>
    <row r="34" spans="1:12" s="6" customFormat="1" ht="32.25" customHeight="1" x14ac:dyDescent="0.25">
      <c r="A34" s="41" t="s">
        <v>42</v>
      </c>
      <c r="B34" s="29" t="s">
        <v>41</v>
      </c>
      <c r="C34" s="40" t="s">
        <v>246</v>
      </c>
      <c r="D34" s="29" t="s">
        <v>258</v>
      </c>
      <c r="E34" s="27">
        <v>44183</v>
      </c>
      <c r="F34" s="29">
        <v>2</v>
      </c>
      <c r="G34" s="17">
        <f t="shared" si="0"/>
        <v>44913</v>
      </c>
      <c r="H34" s="24">
        <v>10</v>
      </c>
      <c r="I34" s="17">
        <f t="shared" si="1"/>
        <v>47835</v>
      </c>
      <c r="J34" s="46">
        <v>2397.7199999999998</v>
      </c>
      <c r="K34" s="42">
        <f>DATEDIF(G34,I34,"Y")</f>
        <v>8</v>
      </c>
      <c r="L34" s="42">
        <f>J34*K34</f>
        <v>19181.759999999998</v>
      </c>
    </row>
    <row r="35" spans="1:12" s="6" customFormat="1" ht="32.25" customHeight="1" x14ac:dyDescent="0.25">
      <c r="A35" s="41" t="s">
        <v>42</v>
      </c>
      <c r="B35" s="29" t="s">
        <v>32</v>
      </c>
      <c r="C35" s="40" t="s">
        <v>246</v>
      </c>
      <c r="D35" s="29"/>
      <c r="E35" s="27">
        <v>44202</v>
      </c>
      <c r="F35" s="29">
        <v>2</v>
      </c>
      <c r="G35" s="17">
        <f t="shared" ref="G35:G56" si="2">DATE(YEAR(E35)+F35,MONTH(E35),DAY(E35))</f>
        <v>44932</v>
      </c>
      <c r="H35" s="24">
        <v>10</v>
      </c>
      <c r="I35" s="17">
        <f t="shared" ref="I35:I56" si="3">DATE(YEAR(E35)+H35,MONTH(E35),DAY(E35))</f>
        <v>47854</v>
      </c>
      <c r="J35" s="46">
        <v>57220.800000000003</v>
      </c>
      <c r="K35" s="42">
        <f>DATEDIF(G35,I35,"Y")</f>
        <v>8</v>
      </c>
      <c r="L35" s="42">
        <f>J35*K35</f>
        <v>457766.40000000002</v>
      </c>
    </row>
    <row r="36" spans="1:12" s="6" customFormat="1" ht="32.25" customHeight="1" x14ac:dyDescent="0.25">
      <c r="A36" s="41" t="s">
        <v>43</v>
      </c>
      <c r="B36" s="43" t="s">
        <v>72</v>
      </c>
      <c r="C36" s="39" t="s">
        <v>233</v>
      </c>
      <c r="D36" s="30">
        <v>44207</v>
      </c>
      <c r="E36" s="27">
        <v>44207</v>
      </c>
      <c r="F36" s="29">
        <v>2</v>
      </c>
      <c r="G36" s="17">
        <f t="shared" si="2"/>
        <v>44937</v>
      </c>
      <c r="H36" s="24">
        <v>10</v>
      </c>
      <c r="I36" s="17">
        <f t="shared" si="3"/>
        <v>47859</v>
      </c>
      <c r="J36" s="46">
        <v>115861.2</v>
      </c>
      <c r="K36" s="42">
        <f>DATEDIF(G36,I36,"Y")</f>
        <v>8</v>
      </c>
      <c r="L36" s="42">
        <f>J36*K36</f>
        <v>926889.6</v>
      </c>
    </row>
    <row r="37" spans="1:12" s="6" customFormat="1" ht="32.25" customHeight="1" x14ac:dyDescent="0.25">
      <c r="A37" s="41" t="s">
        <v>42</v>
      </c>
      <c r="B37" s="29" t="s">
        <v>63</v>
      </c>
      <c r="C37" s="40" t="s">
        <v>246</v>
      </c>
      <c r="D37" s="30">
        <v>44207</v>
      </c>
      <c r="E37" s="27">
        <v>44207</v>
      </c>
      <c r="F37" s="29">
        <v>2</v>
      </c>
      <c r="G37" s="17">
        <f t="shared" si="2"/>
        <v>44937</v>
      </c>
      <c r="H37" s="24">
        <v>10</v>
      </c>
      <c r="I37" s="17">
        <f t="shared" si="3"/>
        <v>47859</v>
      </c>
      <c r="J37" s="46">
        <v>10067.200000000001</v>
      </c>
      <c r="K37" s="42">
        <f>DATEDIF(G37,I37,"Y")</f>
        <v>8</v>
      </c>
      <c r="L37" s="42">
        <f>J37*K37</f>
        <v>80537.600000000006</v>
      </c>
    </row>
    <row r="38" spans="1:12" s="6" customFormat="1" ht="32.25" customHeight="1" x14ac:dyDescent="0.25">
      <c r="A38" s="41" t="s">
        <v>42</v>
      </c>
      <c r="B38" s="29" t="s">
        <v>49</v>
      </c>
      <c r="C38" s="40" t="s">
        <v>246</v>
      </c>
      <c r="D38" s="29" t="s">
        <v>259</v>
      </c>
      <c r="E38" s="27">
        <v>44209</v>
      </c>
      <c r="F38" s="29">
        <v>2</v>
      </c>
      <c r="G38" s="17">
        <f t="shared" si="2"/>
        <v>44939</v>
      </c>
      <c r="H38" s="24">
        <v>10</v>
      </c>
      <c r="I38" s="17">
        <f t="shared" si="3"/>
        <v>47861</v>
      </c>
      <c r="J38" s="46">
        <v>50191.96</v>
      </c>
      <c r="K38" s="42">
        <f>DATEDIF(G38,I38,"Y")</f>
        <v>8</v>
      </c>
      <c r="L38" s="42">
        <f>J38*K38</f>
        <v>401535.68</v>
      </c>
    </row>
    <row r="39" spans="1:12" s="6" customFormat="1" ht="32.25" customHeight="1" x14ac:dyDescent="0.25">
      <c r="A39" s="41" t="s">
        <v>42</v>
      </c>
      <c r="B39" s="29" t="s">
        <v>49</v>
      </c>
      <c r="C39" s="40" t="s">
        <v>246</v>
      </c>
      <c r="D39" s="29" t="s">
        <v>259</v>
      </c>
      <c r="E39" s="27">
        <v>44209</v>
      </c>
      <c r="F39" s="29">
        <v>2</v>
      </c>
      <c r="G39" s="17">
        <f t="shared" si="2"/>
        <v>44939</v>
      </c>
      <c r="H39" s="24">
        <v>10</v>
      </c>
      <c r="I39" s="17">
        <f t="shared" si="3"/>
        <v>47861</v>
      </c>
      <c r="J39" s="46">
        <v>33203.56</v>
      </c>
      <c r="K39" s="42">
        <f>DATEDIF(G39,I39,"Y")</f>
        <v>8</v>
      </c>
      <c r="L39" s="42">
        <f>J39*K39</f>
        <v>265628.48</v>
      </c>
    </row>
    <row r="40" spans="1:12" s="6" customFormat="1" ht="32.25" customHeight="1" x14ac:dyDescent="0.25">
      <c r="A40" s="41" t="s">
        <v>42</v>
      </c>
      <c r="B40" s="29" t="s">
        <v>53</v>
      </c>
      <c r="C40" s="40" t="s">
        <v>246</v>
      </c>
      <c r="D40" s="29" t="s">
        <v>260</v>
      </c>
      <c r="E40" s="27">
        <v>44225</v>
      </c>
      <c r="F40" s="29">
        <v>2</v>
      </c>
      <c r="G40" s="17">
        <f t="shared" si="2"/>
        <v>44955</v>
      </c>
      <c r="H40" s="24">
        <v>10</v>
      </c>
      <c r="I40" s="17">
        <f t="shared" si="3"/>
        <v>47877</v>
      </c>
      <c r="J40" s="46">
        <v>5416.32</v>
      </c>
      <c r="K40" s="42">
        <f>DATEDIF(G40,I40,"Y")</f>
        <v>8</v>
      </c>
      <c r="L40" s="42">
        <f>J40*K40</f>
        <v>43330.559999999998</v>
      </c>
    </row>
    <row r="41" spans="1:12" s="6" customFormat="1" ht="32.25" customHeight="1" x14ac:dyDescent="0.25">
      <c r="A41" s="41" t="s">
        <v>42</v>
      </c>
      <c r="B41" s="29" t="s">
        <v>52</v>
      </c>
      <c r="C41" s="40" t="s">
        <v>246</v>
      </c>
      <c r="D41" s="30">
        <v>44228</v>
      </c>
      <c r="E41" s="27">
        <v>44228</v>
      </c>
      <c r="F41" s="29">
        <v>2</v>
      </c>
      <c r="G41" s="17">
        <f t="shared" si="2"/>
        <v>44958</v>
      </c>
      <c r="H41" s="24">
        <v>10</v>
      </c>
      <c r="I41" s="17">
        <f t="shared" si="3"/>
        <v>47880</v>
      </c>
      <c r="J41" s="46">
        <v>11606.4</v>
      </c>
      <c r="K41" s="42">
        <f>DATEDIF(G41,I41,"Y")</f>
        <v>8</v>
      </c>
      <c r="L41" s="42">
        <f>J41*K41</f>
        <v>92851.199999999997</v>
      </c>
    </row>
    <row r="42" spans="1:12" s="6" customFormat="1" ht="32.25" customHeight="1" x14ac:dyDescent="0.25">
      <c r="A42" s="41" t="s">
        <v>43</v>
      </c>
      <c r="B42" s="29" t="s">
        <v>48</v>
      </c>
      <c r="C42" s="39" t="s">
        <v>233</v>
      </c>
      <c r="D42" s="30">
        <v>44228</v>
      </c>
      <c r="E42" s="27">
        <v>44228</v>
      </c>
      <c r="F42" s="29">
        <v>2</v>
      </c>
      <c r="G42" s="17">
        <f t="shared" si="2"/>
        <v>44958</v>
      </c>
      <c r="H42" s="24">
        <v>10</v>
      </c>
      <c r="I42" s="17">
        <f t="shared" si="3"/>
        <v>47880</v>
      </c>
      <c r="J42" s="46">
        <v>108566.64</v>
      </c>
      <c r="K42" s="42">
        <f>DATEDIF(G42,I42,"Y")</f>
        <v>8</v>
      </c>
      <c r="L42" s="42">
        <f>J42*K42</f>
        <v>868533.12</v>
      </c>
    </row>
    <row r="43" spans="1:12" s="6" customFormat="1" ht="32.25" customHeight="1" x14ac:dyDescent="0.25">
      <c r="A43" s="41" t="s">
        <v>42</v>
      </c>
      <c r="B43" s="29" t="s">
        <v>63</v>
      </c>
      <c r="C43" s="40" t="s">
        <v>246</v>
      </c>
      <c r="D43" s="30">
        <v>44235</v>
      </c>
      <c r="E43" s="27">
        <v>44235</v>
      </c>
      <c r="F43" s="29">
        <v>2</v>
      </c>
      <c r="G43" s="17">
        <f t="shared" si="2"/>
        <v>44965</v>
      </c>
      <c r="H43" s="24">
        <v>10</v>
      </c>
      <c r="I43" s="17">
        <f t="shared" si="3"/>
        <v>47887</v>
      </c>
      <c r="J43" s="46">
        <v>9497.2800000000007</v>
      </c>
      <c r="K43" s="42">
        <f>DATEDIF(G43,I43,"Y")</f>
        <v>8</v>
      </c>
      <c r="L43" s="42">
        <f>J43*K43</f>
        <v>75978.240000000005</v>
      </c>
    </row>
    <row r="44" spans="1:12" s="6" customFormat="1" ht="32.25" customHeight="1" x14ac:dyDescent="0.25">
      <c r="A44" s="41" t="s">
        <v>42</v>
      </c>
      <c r="B44" s="29" t="s">
        <v>79</v>
      </c>
      <c r="C44" s="40" t="s">
        <v>246</v>
      </c>
      <c r="D44" s="29"/>
      <c r="E44" s="27">
        <v>44237</v>
      </c>
      <c r="F44" s="29">
        <v>2</v>
      </c>
      <c r="G44" s="17">
        <f t="shared" si="2"/>
        <v>44967</v>
      </c>
      <c r="H44" s="24">
        <v>10</v>
      </c>
      <c r="I44" s="17">
        <f t="shared" si="3"/>
        <v>47889</v>
      </c>
      <c r="J44" s="46">
        <v>13062.4</v>
      </c>
      <c r="K44" s="42">
        <f>DATEDIF(G44,I44,"Y")</f>
        <v>8</v>
      </c>
      <c r="L44" s="42">
        <f>J44*K44</f>
        <v>104499.2</v>
      </c>
    </row>
    <row r="45" spans="1:12" s="6" customFormat="1" ht="32.25" customHeight="1" x14ac:dyDescent="0.25">
      <c r="A45" s="41" t="s">
        <v>43</v>
      </c>
      <c r="B45" s="29" t="s">
        <v>63</v>
      </c>
      <c r="C45" s="39" t="s">
        <v>233</v>
      </c>
      <c r="D45" s="30">
        <v>44238</v>
      </c>
      <c r="E45" s="27">
        <v>44238</v>
      </c>
      <c r="F45" s="29">
        <v>2</v>
      </c>
      <c r="G45" s="17">
        <f t="shared" si="2"/>
        <v>44968</v>
      </c>
      <c r="H45" s="24">
        <v>10</v>
      </c>
      <c r="I45" s="17">
        <f t="shared" si="3"/>
        <v>47890</v>
      </c>
      <c r="J45" s="46">
        <v>11080.16</v>
      </c>
      <c r="K45" s="42">
        <f>DATEDIF(G45,I45,"Y")</f>
        <v>8</v>
      </c>
      <c r="L45" s="42">
        <f>J45*K45</f>
        <v>88641.279999999999</v>
      </c>
    </row>
    <row r="46" spans="1:12" s="6" customFormat="1" ht="32.25" customHeight="1" x14ac:dyDescent="0.25">
      <c r="A46" s="41" t="s">
        <v>43</v>
      </c>
      <c r="B46" s="29" t="s">
        <v>44</v>
      </c>
      <c r="C46" s="39" t="s">
        <v>233</v>
      </c>
      <c r="D46" s="29"/>
      <c r="E46" s="27">
        <v>44242</v>
      </c>
      <c r="F46" s="29">
        <v>2</v>
      </c>
      <c r="G46" s="17">
        <f t="shared" si="2"/>
        <v>44972</v>
      </c>
      <c r="H46" s="24">
        <v>10</v>
      </c>
      <c r="I46" s="17">
        <f t="shared" si="3"/>
        <v>47894</v>
      </c>
      <c r="J46" s="46">
        <v>27861.08</v>
      </c>
      <c r="K46" s="42">
        <f>DATEDIF(G46,I46,"Y")</f>
        <v>8</v>
      </c>
      <c r="L46" s="42">
        <f>J46*K46</f>
        <v>222888.64</v>
      </c>
    </row>
    <row r="47" spans="1:12" s="6" customFormat="1" ht="32.25" customHeight="1" x14ac:dyDescent="0.25">
      <c r="A47" s="41" t="s">
        <v>43</v>
      </c>
      <c r="B47" s="29" t="s">
        <v>37</v>
      </c>
      <c r="C47" s="39" t="s">
        <v>233</v>
      </c>
      <c r="D47" s="29" t="s">
        <v>256</v>
      </c>
      <c r="E47" s="27">
        <v>44244</v>
      </c>
      <c r="F47" s="29">
        <v>2</v>
      </c>
      <c r="G47" s="17">
        <f t="shared" si="2"/>
        <v>44974</v>
      </c>
      <c r="H47" s="24">
        <v>10</v>
      </c>
      <c r="I47" s="17">
        <f t="shared" si="3"/>
        <v>47896</v>
      </c>
      <c r="J47" s="46">
        <v>29343.599999999999</v>
      </c>
      <c r="K47" s="42">
        <f>DATEDIF(G47,I47,"Y")</f>
        <v>8</v>
      </c>
      <c r="L47" s="42">
        <f>J47*K47</f>
        <v>234748.79999999999</v>
      </c>
    </row>
    <row r="48" spans="1:12" s="6" customFormat="1" ht="32.25" customHeight="1" x14ac:dyDescent="0.25">
      <c r="A48" s="41" t="s">
        <v>42</v>
      </c>
      <c r="B48" s="29" t="s">
        <v>57</v>
      </c>
      <c r="C48" s="40" t="s">
        <v>246</v>
      </c>
      <c r="D48" s="29" t="s">
        <v>265</v>
      </c>
      <c r="E48" s="27">
        <v>44249</v>
      </c>
      <c r="F48" s="29">
        <v>2</v>
      </c>
      <c r="G48" s="17">
        <f t="shared" si="2"/>
        <v>44979</v>
      </c>
      <c r="H48" s="24">
        <v>10</v>
      </c>
      <c r="I48" s="17">
        <f t="shared" si="3"/>
        <v>47901</v>
      </c>
      <c r="J48" s="46">
        <v>54163.199999999997</v>
      </c>
      <c r="K48" s="42">
        <f>DATEDIF(G48,I48,"Y")</f>
        <v>8</v>
      </c>
      <c r="L48" s="42">
        <f>J48*K48</f>
        <v>433305.59999999998</v>
      </c>
    </row>
    <row r="49" spans="1:12" s="6" customFormat="1" ht="32.25" customHeight="1" x14ac:dyDescent="0.25">
      <c r="A49" s="41" t="s">
        <v>42</v>
      </c>
      <c r="B49" s="29" t="s">
        <v>52</v>
      </c>
      <c r="C49" s="40" t="s">
        <v>246</v>
      </c>
      <c r="D49" s="29"/>
      <c r="E49" s="27">
        <v>44250</v>
      </c>
      <c r="F49" s="29">
        <v>2</v>
      </c>
      <c r="G49" s="17">
        <f t="shared" si="2"/>
        <v>44980</v>
      </c>
      <c r="H49" s="24">
        <v>10</v>
      </c>
      <c r="I49" s="17">
        <f t="shared" si="3"/>
        <v>47902</v>
      </c>
      <c r="J49" s="46">
        <v>3095.04</v>
      </c>
      <c r="K49" s="42">
        <f>DATEDIF(G49,I49,"Y")</f>
        <v>8</v>
      </c>
      <c r="L49" s="42">
        <f>J49*K49</f>
        <v>24760.32</v>
      </c>
    </row>
    <row r="50" spans="1:12" s="6" customFormat="1" ht="32.25" customHeight="1" x14ac:dyDescent="0.25">
      <c r="A50" s="41" t="s">
        <v>43</v>
      </c>
      <c r="B50" s="29" t="s">
        <v>37</v>
      </c>
      <c r="C50" s="39" t="s">
        <v>233</v>
      </c>
      <c r="D50" s="30">
        <v>44258</v>
      </c>
      <c r="E50" s="27">
        <v>44258</v>
      </c>
      <c r="F50" s="29">
        <v>2</v>
      </c>
      <c r="G50" s="17">
        <f t="shared" si="2"/>
        <v>44988</v>
      </c>
      <c r="H50" s="24">
        <v>10</v>
      </c>
      <c r="I50" s="17">
        <f t="shared" si="3"/>
        <v>47910</v>
      </c>
      <c r="J50" s="46">
        <v>64995.839999999997</v>
      </c>
      <c r="K50" s="42">
        <f>DATEDIF(G50,I50,"Y")</f>
        <v>8</v>
      </c>
      <c r="L50" s="42">
        <f>J50*K50</f>
        <v>519966.71999999997</v>
      </c>
    </row>
    <row r="51" spans="1:12" s="6" customFormat="1" ht="32.25" customHeight="1" x14ac:dyDescent="0.25">
      <c r="A51" s="41" t="s">
        <v>43</v>
      </c>
      <c r="B51" s="29" t="s">
        <v>235</v>
      </c>
      <c r="C51" s="39" t="s">
        <v>233</v>
      </c>
      <c r="D51" s="30">
        <v>44261</v>
      </c>
      <c r="E51" s="27">
        <v>44261</v>
      </c>
      <c r="F51" s="29">
        <v>2</v>
      </c>
      <c r="G51" s="17">
        <f t="shared" si="2"/>
        <v>44991</v>
      </c>
      <c r="H51" s="24">
        <v>10</v>
      </c>
      <c r="I51" s="17">
        <f t="shared" si="3"/>
        <v>47913</v>
      </c>
      <c r="J51" s="46">
        <v>24553.88</v>
      </c>
      <c r="K51" s="42">
        <f>DATEDIF(G51,I51,"Y")</f>
        <v>8</v>
      </c>
      <c r="L51" s="42">
        <f>J51*K51</f>
        <v>196431.04</v>
      </c>
    </row>
    <row r="52" spans="1:12" s="6" customFormat="1" ht="32.25" customHeight="1" x14ac:dyDescent="0.25">
      <c r="A52" s="41" t="s">
        <v>42</v>
      </c>
      <c r="B52" s="29" t="s">
        <v>47</v>
      </c>
      <c r="C52" s="40" t="s">
        <v>246</v>
      </c>
      <c r="D52" s="29" t="s">
        <v>268</v>
      </c>
      <c r="E52" s="27">
        <v>44277</v>
      </c>
      <c r="F52" s="29">
        <v>2</v>
      </c>
      <c r="G52" s="17">
        <f t="shared" si="2"/>
        <v>45007</v>
      </c>
      <c r="H52" s="24">
        <v>10</v>
      </c>
      <c r="I52" s="17">
        <f t="shared" si="3"/>
        <v>47929</v>
      </c>
      <c r="J52" s="46">
        <v>4642.5600000000004</v>
      </c>
      <c r="K52" s="42">
        <f>DATEDIF(G52,I52,"Y")</f>
        <v>8</v>
      </c>
      <c r="L52" s="42">
        <f>J52*K52</f>
        <v>37140.480000000003</v>
      </c>
    </row>
    <row r="53" spans="1:12" s="6" customFormat="1" ht="32.25" customHeight="1" x14ac:dyDescent="0.25">
      <c r="A53" s="41" t="s">
        <v>43</v>
      </c>
      <c r="B53" s="29" t="s">
        <v>47</v>
      </c>
      <c r="C53" s="39" t="s">
        <v>233</v>
      </c>
      <c r="D53" s="29" t="s">
        <v>254</v>
      </c>
      <c r="E53" s="27">
        <v>44280</v>
      </c>
      <c r="F53" s="29">
        <v>2</v>
      </c>
      <c r="G53" s="17">
        <f t="shared" si="2"/>
        <v>45010</v>
      </c>
      <c r="H53" s="24">
        <v>10</v>
      </c>
      <c r="I53" s="17">
        <f t="shared" si="3"/>
        <v>47932</v>
      </c>
      <c r="J53" s="46">
        <v>110728.8</v>
      </c>
      <c r="K53" s="42">
        <f>DATEDIF(G53,I53,"Y")</f>
        <v>8</v>
      </c>
      <c r="L53" s="42">
        <f>J53*K53</f>
        <v>885830.4</v>
      </c>
    </row>
    <row r="54" spans="1:12" s="6" customFormat="1" ht="32.25" customHeight="1" x14ac:dyDescent="0.25">
      <c r="A54" s="41" t="s">
        <v>43</v>
      </c>
      <c r="B54" s="29" t="s">
        <v>44</v>
      </c>
      <c r="C54" s="39" t="s">
        <v>233</v>
      </c>
      <c r="D54" s="29" t="s">
        <v>254</v>
      </c>
      <c r="E54" s="27">
        <v>44280</v>
      </c>
      <c r="F54" s="29">
        <v>2</v>
      </c>
      <c r="G54" s="17">
        <f t="shared" si="2"/>
        <v>45010</v>
      </c>
      <c r="H54" s="24">
        <v>10</v>
      </c>
      <c r="I54" s="17">
        <f t="shared" si="3"/>
        <v>47932</v>
      </c>
      <c r="J54" s="46">
        <v>20717.32</v>
      </c>
      <c r="K54" s="42">
        <f>DATEDIF(G54,I54,"Y")</f>
        <v>8</v>
      </c>
      <c r="L54" s="42">
        <f>J54*K54</f>
        <v>165738.56</v>
      </c>
    </row>
    <row r="55" spans="1:12" s="6" customFormat="1" ht="32.25" customHeight="1" x14ac:dyDescent="0.25">
      <c r="A55" s="41" t="s">
        <v>43</v>
      </c>
      <c r="B55" s="29" t="s">
        <v>58</v>
      </c>
      <c r="C55" s="39" t="s">
        <v>233</v>
      </c>
      <c r="D55" s="29" t="s">
        <v>266</v>
      </c>
      <c r="E55" s="27">
        <v>44284</v>
      </c>
      <c r="F55" s="29">
        <v>2</v>
      </c>
      <c r="G55" s="17">
        <f t="shared" si="2"/>
        <v>45014</v>
      </c>
      <c r="H55" s="24">
        <v>10</v>
      </c>
      <c r="I55" s="17">
        <f t="shared" si="3"/>
        <v>47936</v>
      </c>
      <c r="J55" s="46">
        <v>138700.12</v>
      </c>
      <c r="K55" s="42">
        <f>DATEDIF(G55,I55,"Y")</f>
        <v>8</v>
      </c>
      <c r="L55" s="42">
        <f>J55*K55</f>
        <v>1109600.96</v>
      </c>
    </row>
    <row r="56" spans="1:12" s="6" customFormat="1" ht="32.25" customHeight="1" x14ac:dyDescent="0.25">
      <c r="A56" s="41" t="s">
        <v>43</v>
      </c>
      <c r="B56" s="29" t="s">
        <v>60</v>
      </c>
      <c r="C56" s="39" t="s">
        <v>233</v>
      </c>
      <c r="D56" s="29" t="s">
        <v>270</v>
      </c>
      <c r="E56" s="27">
        <v>44286</v>
      </c>
      <c r="F56" s="29">
        <v>2</v>
      </c>
      <c r="G56" s="17">
        <f t="shared" si="2"/>
        <v>45016</v>
      </c>
      <c r="H56" s="24">
        <v>10</v>
      </c>
      <c r="I56" s="17">
        <f t="shared" si="3"/>
        <v>47938</v>
      </c>
      <c r="J56" s="46">
        <v>17166.240000000002</v>
      </c>
      <c r="K56" s="42">
        <f>DATEDIF(G56,I56,"Y")</f>
        <v>8</v>
      </c>
      <c r="L56" s="42">
        <f>J56*K56</f>
        <v>137329.92000000001</v>
      </c>
    </row>
    <row r="57" spans="1:12" s="6" customFormat="1" ht="32.25" customHeight="1" x14ac:dyDescent="0.25">
      <c r="A57" s="41" t="s">
        <v>42</v>
      </c>
      <c r="B57" s="43" t="s">
        <v>68</v>
      </c>
      <c r="C57" s="40" t="s">
        <v>246</v>
      </c>
      <c r="D57" s="30">
        <v>44294</v>
      </c>
      <c r="E57" s="27">
        <v>44294</v>
      </c>
      <c r="F57" s="29">
        <v>2</v>
      </c>
      <c r="G57" s="17">
        <f t="shared" ref="G57:G88" si="4">DATE(YEAR(E57)+F57,MONTH(E57),DAY(E57))</f>
        <v>45024</v>
      </c>
      <c r="H57" s="24">
        <v>10</v>
      </c>
      <c r="I57" s="17">
        <f t="shared" ref="I57:I88" si="5">DATE(YEAR(E57)+H57,MONTH(E57),DAY(E57))</f>
        <v>47946</v>
      </c>
      <c r="J57" s="46">
        <v>3957.2</v>
      </c>
      <c r="K57" s="42">
        <f>DATEDIF(G57,I57,"Y")</f>
        <v>8</v>
      </c>
      <c r="L57" s="42">
        <f>J57*K57</f>
        <v>31657.599999999999</v>
      </c>
    </row>
    <row r="58" spans="1:12" s="6" customFormat="1" ht="32.25" customHeight="1" x14ac:dyDescent="0.25">
      <c r="A58" s="41" t="s">
        <v>43</v>
      </c>
      <c r="B58" s="29" t="s">
        <v>76</v>
      </c>
      <c r="C58" s="39" t="s">
        <v>233</v>
      </c>
      <c r="D58" s="30">
        <v>44296</v>
      </c>
      <c r="E58" s="27">
        <v>44296</v>
      </c>
      <c r="F58" s="29">
        <v>2</v>
      </c>
      <c r="G58" s="17">
        <f t="shared" si="4"/>
        <v>45026</v>
      </c>
      <c r="H58" s="24">
        <v>10</v>
      </c>
      <c r="I58" s="17">
        <f t="shared" si="5"/>
        <v>47948</v>
      </c>
      <c r="J58" s="46">
        <v>10684.44</v>
      </c>
      <c r="K58" s="42">
        <f>DATEDIF(G58,I58,"Y")</f>
        <v>8</v>
      </c>
      <c r="L58" s="42">
        <f>J58*K58</f>
        <v>85475.520000000004</v>
      </c>
    </row>
    <row r="59" spans="1:12" s="6" customFormat="1" ht="32.25" customHeight="1" x14ac:dyDescent="0.25">
      <c r="A59" s="41" t="s">
        <v>43</v>
      </c>
      <c r="B59" s="29" t="s">
        <v>32</v>
      </c>
      <c r="C59" s="39" t="s">
        <v>233</v>
      </c>
      <c r="D59" s="30">
        <v>44298</v>
      </c>
      <c r="E59" s="27">
        <v>44298</v>
      </c>
      <c r="F59" s="29">
        <v>2</v>
      </c>
      <c r="G59" s="17">
        <f t="shared" si="4"/>
        <v>45028</v>
      </c>
      <c r="H59" s="24">
        <v>10</v>
      </c>
      <c r="I59" s="17">
        <f t="shared" si="5"/>
        <v>47950</v>
      </c>
      <c r="J59" s="46">
        <v>2610.7199999999998</v>
      </c>
      <c r="K59" s="42">
        <f>DATEDIF(G59,I59,"Y")</f>
        <v>8</v>
      </c>
      <c r="L59" s="42">
        <f>J59*K59</f>
        <v>20885.759999999998</v>
      </c>
    </row>
    <row r="60" spans="1:12" s="6" customFormat="1" ht="32.25" customHeight="1" x14ac:dyDescent="0.25">
      <c r="A60" s="41" t="s">
        <v>42</v>
      </c>
      <c r="B60" s="29" t="s">
        <v>41</v>
      </c>
      <c r="C60" s="40" t="s">
        <v>246</v>
      </c>
      <c r="D60" s="29" t="s">
        <v>271</v>
      </c>
      <c r="E60" s="27">
        <v>44302</v>
      </c>
      <c r="F60" s="29">
        <v>2</v>
      </c>
      <c r="G60" s="17">
        <f t="shared" si="4"/>
        <v>45032</v>
      </c>
      <c r="H60" s="24">
        <v>10</v>
      </c>
      <c r="I60" s="17">
        <f t="shared" si="5"/>
        <v>47954</v>
      </c>
      <c r="J60" s="46">
        <v>11080.16</v>
      </c>
      <c r="K60" s="42">
        <f>DATEDIF(G60,I60,"Y")</f>
        <v>8</v>
      </c>
      <c r="L60" s="42">
        <f>J60*K60</f>
        <v>88641.279999999999</v>
      </c>
    </row>
    <row r="61" spans="1:12" ht="32.25" customHeight="1" x14ac:dyDescent="0.25">
      <c r="A61" s="41" t="s">
        <v>43</v>
      </c>
      <c r="B61" s="29" t="s">
        <v>56</v>
      </c>
      <c r="C61" s="39" t="s">
        <v>233</v>
      </c>
      <c r="D61" s="29" t="s">
        <v>264</v>
      </c>
      <c r="E61" s="27">
        <v>44303</v>
      </c>
      <c r="F61" s="29">
        <v>2</v>
      </c>
      <c r="G61" s="17">
        <f t="shared" si="4"/>
        <v>45033</v>
      </c>
      <c r="H61" s="24">
        <v>10</v>
      </c>
      <c r="I61" s="17">
        <f t="shared" si="5"/>
        <v>47955</v>
      </c>
      <c r="J61" s="46">
        <v>23212.799999999999</v>
      </c>
      <c r="K61" s="42">
        <f>DATEDIF(G61,I61,"Y")</f>
        <v>8</v>
      </c>
      <c r="L61" s="42">
        <f>J61*K61</f>
        <v>185702.39999999999</v>
      </c>
    </row>
    <row r="62" spans="1:12" ht="32.25" customHeight="1" x14ac:dyDescent="0.25">
      <c r="A62" s="41" t="s">
        <v>43</v>
      </c>
      <c r="B62" s="29" t="s">
        <v>59</v>
      </c>
      <c r="C62" s="39" t="s">
        <v>233</v>
      </c>
      <c r="D62" s="29" t="s">
        <v>269</v>
      </c>
      <c r="E62" s="27">
        <v>44304</v>
      </c>
      <c r="F62" s="29">
        <v>2</v>
      </c>
      <c r="G62" s="17">
        <f t="shared" si="4"/>
        <v>45034</v>
      </c>
      <c r="H62" s="24">
        <v>10</v>
      </c>
      <c r="I62" s="17">
        <f t="shared" si="5"/>
        <v>47956</v>
      </c>
      <c r="J62" s="46">
        <v>80295.8</v>
      </c>
      <c r="K62" s="42">
        <f>DATEDIF(G62,I62,"Y")</f>
        <v>8</v>
      </c>
      <c r="L62" s="42">
        <f>J62*K62</f>
        <v>642366.4</v>
      </c>
    </row>
    <row r="63" spans="1:12" ht="32.25" customHeight="1" x14ac:dyDescent="0.25">
      <c r="A63" s="41" t="s">
        <v>43</v>
      </c>
      <c r="B63" s="29" t="s">
        <v>48</v>
      </c>
      <c r="C63" s="39" t="s">
        <v>233</v>
      </c>
      <c r="D63" s="29" t="s">
        <v>255</v>
      </c>
      <c r="E63" s="27">
        <v>44305</v>
      </c>
      <c r="F63" s="29">
        <v>2</v>
      </c>
      <c r="G63" s="17">
        <f t="shared" si="4"/>
        <v>45035</v>
      </c>
      <c r="H63" s="24">
        <v>10</v>
      </c>
      <c r="I63" s="17">
        <f t="shared" si="5"/>
        <v>47957</v>
      </c>
      <c r="J63" s="46">
        <v>119710.76</v>
      </c>
      <c r="K63" s="42">
        <f>DATEDIF(G63,I63,"Y")</f>
        <v>8</v>
      </c>
      <c r="L63" s="42">
        <f>J63*K63</f>
        <v>957686.08</v>
      </c>
    </row>
    <row r="64" spans="1:12" ht="32.25" customHeight="1" x14ac:dyDescent="0.25">
      <c r="A64" s="41" t="s">
        <v>42</v>
      </c>
      <c r="B64" s="29" t="s">
        <v>61</v>
      </c>
      <c r="C64" s="40" t="s">
        <v>246</v>
      </c>
      <c r="D64" s="29"/>
      <c r="E64" s="27">
        <v>44305</v>
      </c>
      <c r="F64" s="29">
        <v>2</v>
      </c>
      <c r="G64" s="17">
        <f t="shared" si="4"/>
        <v>45035</v>
      </c>
      <c r="H64" s="24">
        <v>10</v>
      </c>
      <c r="I64" s="17">
        <f t="shared" si="5"/>
        <v>47957</v>
      </c>
      <c r="J64" s="46">
        <v>4854.72</v>
      </c>
      <c r="K64" s="42">
        <f>DATEDIF(G64,I64,"Y")</f>
        <v>8</v>
      </c>
      <c r="L64" s="42">
        <f>J64*K64</f>
        <v>38837.760000000002</v>
      </c>
    </row>
    <row r="65" spans="1:12" ht="32.25" customHeight="1" x14ac:dyDescent="0.25">
      <c r="A65" s="41" t="s">
        <v>42</v>
      </c>
      <c r="B65" s="29" t="s">
        <v>64</v>
      </c>
      <c r="C65" s="40" t="s">
        <v>246</v>
      </c>
      <c r="D65" s="29" t="s">
        <v>272</v>
      </c>
      <c r="E65" s="27">
        <v>44312</v>
      </c>
      <c r="F65" s="29">
        <v>2</v>
      </c>
      <c r="G65" s="17">
        <f t="shared" si="4"/>
        <v>45042</v>
      </c>
      <c r="H65" s="24">
        <v>10</v>
      </c>
      <c r="I65" s="17">
        <f t="shared" si="5"/>
        <v>47964</v>
      </c>
      <c r="J65" s="46">
        <v>6963.84</v>
      </c>
      <c r="K65" s="42">
        <f>DATEDIF(G65,I65,"Y")</f>
        <v>8</v>
      </c>
      <c r="L65" s="42">
        <f>J65*K65</f>
        <v>55710.720000000001</v>
      </c>
    </row>
    <row r="66" spans="1:12" ht="32.25" customHeight="1" x14ac:dyDescent="0.25">
      <c r="A66" s="41" t="s">
        <v>43</v>
      </c>
      <c r="B66" s="43" t="s">
        <v>65</v>
      </c>
      <c r="C66" s="39" t="s">
        <v>233</v>
      </c>
      <c r="D66" s="30">
        <v>44323</v>
      </c>
      <c r="E66" s="27">
        <v>44323</v>
      </c>
      <c r="F66" s="29">
        <v>2</v>
      </c>
      <c r="G66" s="17">
        <f t="shared" si="4"/>
        <v>45053</v>
      </c>
      <c r="H66" s="24">
        <v>10</v>
      </c>
      <c r="I66" s="17">
        <f t="shared" si="5"/>
        <v>47975</v>
      </c>
      <c r="J66" s="46">
        <v>11233.04</v>
      </c>
      <c r="K66" s="42">
        <f>DATEDIF(G66,I66,"Y")</f>
        <v>8</v>
      </c>
      <c r="L66" s="42">
        <f>J66*K66</f>
        <v>89864.320000000007</v>
      </c>
    </row>
    <row r="67" spans="1:12" ht="32.25" customHeight="1" x14ac:dyDescent="0.25">
      <c r="A67" s="41" t="s">
        <v>43</v>
      </c>
      <c r="B67" s="29" t="s">
        <v>69</v>
      </c>
      <c r="C67" s="39" t="s">
        <v>233</v>
      </c>
      <c r="D67" s="30">
        <v>44323</v>
      </c>
      <c r="E67" s="27">
        <v>44323</v>
      </c>
      <c r="F67" s="29">
        <v>2</v>
      </c>
      <c r="G67" s="17">
        <f t="shared" si="4"/>
        <v>45053</v>
      </c>
      <c r="H67" s="24">
        <v>10</v>
      </c>
      <c r="I67" s="17">
        <f t="shared" si="5"/>
        <v>47975</v>
      </c>
      <c r="J67" s="46">
        <v>30866.16</v>
      </c>
      <c r="K67" s="42">
        <f>DATEDIF(G67,I67,"Y")</f>
        <v>8</v>
      </c>
      <c r="L67" s="42">
        <f>J67*K67</f>
        <v>246929.28</v>
      </c>
    </row>
    <row r="68" spans="1:12" ht="32.25" customHeight="1" x14ac:dyDescent="0.25">
      <c r="A68" s="41" t="s">
        <v>43</v>
      </c>
      <c r="B68" s="29" t="s">
        <v>32</v>
      </c>
      <c r="C68" s="39" t="s">
        <v>233</v>
      </c>
      <c r="D68" s="29"/>
      <c r="E68" s="27">
        <v>44328</v>
      </c>
      <c r="F68" s="29">
        <v>2</v>
      </c>
      <c r="G68" s="17">
        <f t="shared" si="4"/>
        <v>45058</v>
      </c>
      <c r="H68" s="24">
        <v>10</v>
      </c>
      <c r="I68" s="17">
        <f t="shared" si="5"/>
        <v>47980</v>
      </c>
      <c r="J68" s="46">
        <v>84466.2</v>
      </c>
      <c r="K68" s="42">
        <f>DATEDIF(G68,I68,"Y")</f>
        <v>8</v>
      </c>
      <c r="L68" s="42">
        <f>J68*K68</f>
        <v>675729.6</v>
      </c>
    </row>
    <row r="69" spans="1:12" ht="32.25" customHeight="1" x14ac:dyDescent="0.25">
      <c r="A69" s="41" t="s">
        <v>42</v>
      </c>
      <c r="B69" s="29" t="s">
        <v>32</v>
      </c>
      <c r="C69" s="40" t="s">
        <v>246</v>
      </c>
      <c r="D69" s="29" t="s">
        <v>267</v>
      </c>
      <c r="E69" s="27">
        <v>44335</v>
      </c>
      <c r="F69" s="29">
        <v>2</v>
      </c>
      <c r="G69" s="17">
        <f t="shared" si="4"/>
        <v>45065</v>
      </c>
      <c r="H69" s="24">
        <v>10</v>
      </c>
      <c r="I69" s="17">
        <f t="shared" si="5"/>
        <v>47987</v>
      </c>
      <c r="J69" s="46">
        <v>1187.1600000000001</v>
      </c>
      <c r="K69" s="42">
        <f>DATEDIF(G69,I69,"Y")</f>
        <v>8</v>
      </c>
      <c r="L69" s="42">
        <f>J69*K69</f>
        <v>9497.2800000000007</v>
      </c>
    </row>
    <row r="70" spans="1:12" ht="32.25" customHeight="1" x14ac:dyDescent="0.25">
      <c r="A70" s="41" t="s">
        <v>43</v>
      </c>
      <c r="B70" s="29" t="s">
        <v>60</v>
      </c>
      <c r="C70" s="39" t="s">
        <v>233</v>
      </c>
      <c r="D70" s="32" t="s">
        <v>109</v>
      </c>
      <c r="E70" s="27">
        <v>44361</v>
      </c>
      <c r="F70" s="29">
        <v>2</v>
      </c>
      <c r="G70" s="17">
        <f t="shared" si="4"/>
        <v>45091</v>
      </c>
      <c r="H70" s="24">
        <v>10</v>
      </c>
      <c r="I70" s="17">
        <f t="shared" si="5"/>
        <v>48013</v>
      </c>
      <c r="J70" s="46">
        <v>24300.639999999999</v>
      </c>
      <c r="K70" s="42">
        <f>DATEDIF(G70,I70,"Y")</f>
        <v>8</v>
      </c>
      <c r="L70" s="42">
        <f>J70*K70</f>
        <v>194405.12</v>
      </c>
    </row>
    <row r="71" spans="1:12" ht="32.25" customHeight="1" x14ac:dyDescent="0.25">
      <c r="A71" s="41" t="s">
        <v>42</v>
      </c>
      <c r="B71" s="29" t="s">
        <v>41</v>
      </c>
      <c r="C71" s="40" t="s">
        <v>246</v>
      </c>
      <c r="D71" s="32" t="s">
        <v>109</v>
      </c>
      <c r="E71" s="27">
        <v>44361</v>
      </c>
      <c r="F71" s="29">
        <v>2</v>
      </c>
      <c r="G71" s="17">
        <f t="shared" si="4"/>
        <v>45091</v>
      </c>
      <c r="H71" s="24">
        <v>10</v>
      </c>
      <c r="I71" s="17">
        <f t="shared" si="5"/>
        <v>48013</v>
      </c>
      <c r="J71" s="46">
        <v>5569.2</v>
      </c>
      <c r="K71" s="42">
        <f>DATEDIF(G71,I71,"Y")</f>
        <v>8</v>
      </c>
      <c r="L71" s="42">
        <f>J71*K71</f>
        <v>44553.599999999999</v>
      </c>
    </row>
    <row r="72" spans="1:12" ht="32.25" customHeight="1" x14ac:dyDescent="0.25">
      <c r="A72" s="41" t="s">
        <v>42</v>
      </c>
      <c r="B72" s="29" t="s">
        <v>60</v>
      </c>
      <c r="C72" s="40" t="s">
        <v>246</v>
      </c>
      <c r="D72" s="32" t="s">
        <v>275</v>
      </c>
      <c r="E72" s="27">
        <v>44366</v>
      </c>
      <c r="F72" s="29">
        <v>2</v>
      </c>
      <c r="G72" s="17">
        <f t="shared" si="4"/>
        <v>45096</v>
      </c>
      <c r="H72" s="24">
        <v>10</v>
      </c>
      <c r="I72" s="17">
        <f t="shared" si="5"/>
        <v>48018</v>
      </c>
      <c r="J72" s="46">
        <v>5722.08</v>
      </c>
      <c r="K72" s="42">
        <f>DATEDIF(G72,I72,"Y")</f>
        <v>8</v>
      </c>
      <c r="L72" s="42">
        <f>J72*K72</f>
        <v>45776.639999999999</v>
      </c>
    </row>
    <row r="73" spans="1:12" ht="32.25" customHeight="1" x14ac:dyDescent="0.25">
      <c r="A73" s="41" t="s">
        <v>43</v>
      </c>
      <c r="B73" s="29" t="s">
        <v>67</v>
      </c>
      <c r="C73" s="39" t="s">
        <v>233</v>
      </c>
      <c r="D73" s="29" t="s">
        <v>274</v>
      </c>
      <c r="E73" s="27">
        <v>44368</v>
      </c>
      <c r="F73" s="29">
        <v>2</v>
      </c>
      <c r="G73" s="17">
        <f t="shared" si="4"/>
        <v>45098</v>
      </c>
      <c r="H73" s="24">
        <v>10</v>
      </c>
      <c r="I73" s="17">
        <f t="shared" si="5"/>
        <v>48020</v>
      </c>
      <c r="J73" s="46">
        <v>45136</v>
      </c>
      <c r="K73" s="42">
        <f>DATEDIF(G73,I73,"Y")</f>
        <v>8</v>
      </c>
      <c r="L73" s="42">
        <f>J73*K73</f>
        <v>361088</v>
      </c>
    </row>
    <row r="74" spans="1:12" ht="32.25" customHeight="1" x14ac:dyDescent="0.25">
      <c r="A74" s="41" t="s">
        <v>43</v>
      </c>
      <c r="B74" s="43" t="s">
        <v>37</v>
      </c>
      <c r="C74" s="39" t="s">
        <v>233</v>
      </c>
      <c r="D74" s="32" t="s">
        <v>274</v>
      </c>
      <c r="E74" s="27">
        <v>44368</v>
      </c>
      <c r="F74" s="29">
        <v>2</v>
      </c>
      <c r="G74" s="17">
        <f t="shared" si="4"/>
        <v>45098</v>
      </c>
      <c r="H74" s="24">
        <v>10</v>
      </c>
      <c r="I74" s="17">
        <f t="shared" si="5"/>
        <v>48020</v>
      </c>
      <c r="J74" s="46">
        <v>66124.240000000005</v>
      </c>
      <c r="K74" s="42">
        <f>DATEDIF(G74,I74,"Y")</f>
        <v>8</v>
      </c>
      <c r="L74" s="42">
        <f>J74*K74</f>
        <v>528993.92000000004</v>
      </c>
    </row>
    <row r="75" spans="1:12" ht="32.25" customHeight="1" x14ac:dyDescent="0.25">
      <c r="A75" s="41" t="s">
        <v>43</v>
      </c>
      <c r="B75" s="29" t="s">
        <v>71</v>
      </c>
      <c r="C75" s="39" t="s">
        <v>233</v>
      </c>
      <c r="D75" s="30">
        <v>44384</v>
      </c>
      <c r="E75" s="27">
        <v>44384</v>
      </c>
      <c r="F75" s="29">
        <v>2</v>
      </c>
      <c r="G75" s="17">
        <f t="shared" si="4"/>
        <v>45114</v>
      </c>
      <c r="H75" s="24">
        <v>10</v>
      </c>
      <c r="I75" s="17">
        <f t="shared" si="5"/>
        <v>48036</v>
      </c>
      <c r="J75" s="46">
        <v>16248.96</v>
      </c>
      <c r="K75" s="42">
        <f>DATEDIF(G75,I75,"Y")</f>
        <v>8</v>
      </c>
      <c r="L75" s="42">
        <f>J75*K75</f>
        <v>129991.67999999999</v>
      </c>
    </row>
    <row r="76" spans="1:12" ht="32.25" customHeight="1" x14ac:dyDescent="0.25">
      <c r="A76" s="41" t="s">
        <v>42</v>
      </c>
      <c r="B76" s="29" t="s">
        <v>49</v>
      </c>
      <c r="C76" s="40" t="s">
        <v>246</v>
      </c>
      <c r="D76" s="30">
        <v>44387</v>
      </c>
      <c r="E76" s="27">
        <v>44387</v>
      </c>
      <c r="F76" s="29">
        <v>2</v>
      </c>
      <c r="G76" s="17">
        <f t="shared" si="4"/>
        <v>45117</v>
      </c>
      <c r="H76" s="24">
        <v>10</v>
      </c>
      <c r="I76" s="17">
        <f t="shared" si="5"/>
        <v>48039</v>
      </c>
      <c r="J76" s="46">
        <v>49822.239999999998</v>
      </c>
      <c r="K76" s="42">
        <f>DATEDIF(G76,I76,"Y")</f>
        <v>8</v>
      </c>
      <c r="L76" s="42">
        <f>J76*K76</f>
        <v>398577.91999999998</v>
      </c>
    </row>
    <row r="77" spans="1:12" ht="32.25" customHeight="1" x14ac:dyDescent="0.25">
      <c r="A77" s="41" t="s">
        <v>42</v>
      </c>
      <c r="B77" s="29" t="s">
        <v>51</v>
      </c>
      <c r="C77" s="40" t="s">
        <v>246</v>
      </c>
      <c r="D77" s="29" t="s">
        <v>276</v>
      </c>
      <c r="E77" s="27">
        <v>44394</v>
      </c>
      <c r="F77" s="29">
        <v>2</v>
      </c>
      <c r="G77" s="17">
        <f t="shared" si="4"/>
        <v>45124</v>
      </c>
      <c r="H77" s="24">
        <v>10</v>
      </c>
      <c r="I77" s="17">
        <f t="shared" si="5"/>
        <v>48046</v>
      </c>
      <c r="J77" s="46">
        <v>3900</v>
      </c>
      <c r="K77" s="42">
        <f>DATEDIF(G77,I77,"Y")</f>
        <v>8</v>
      </c>
      <c r="L77" s="42">
        <f>J77*K77</f>
        <v>31200</v>
      </c>
    </row>
    <row r="78" spans="1:12" ht="32.25" customHeight="1" x14ac:dyDescent="0.25">
      <c r="A78" s="41" t="s">
        <v>43</v>
      </c>
      <c r="B78" s="29" t="s">
        <v>47</v>
      </c>
      <c r="C78" s="39" t="s">
        <v>233</v>
      </c>
      <c r="D78" s="29" t="s">
        <v>261</v>
      </c>
      <c r="E78" s="27">
        <v>44396</v>
      </c>
      <c r="F78" s="29">
        <v>2</v>
      </c>
      <c r="G78" s="17">
        <f t="shared" si="4"/>
        <v>45126</v>
      </c>
      <c r="H78" s="24">
        <v>10</v>
      </c>
      <c r="I78" s="17">
        <f t="shared" si="5"/>
        <v>48048</v>
      </c>
      <c r="J78" s="46">
        <v>111274.8</v>
      </c>
      <c r="K78" s="42">
        <f>DATEDIF(G78,I78,"Y")</f>
        <v>8</v>
      </c>
      <c r="L78" s="42">
        <f>J78*K78</f>
        <v>890198.4</v>
      </c>
    </row>
    <row r="79" spans="1:12" ht="32.25" customHeight="1" x14ac:dyDescent="0.25">
      <c r="A79" s="41" t="s">
        <v>42</v>
      </c>
      <c r="B79" s="29" t="s">
        <v>73</v>
      </c>
      <c r="C79" s="40" t="s">
        <v>246</v>
      </c>
      <c r="D79" s="29" t="s">
        <v>261</v>
      </c>
      <c r="E79" s="27">
        <v>44396</v>
      </c>
      <c r="F79" s="29">
        <v>2</v>
      </c>
      <c r="G79" s="17">
        <f t="shared" si="4"/>
        <v>45126</v>
      </c>
      <c r="H79" s="24">
        <v>10</v>
      </c>
      <c r="I79" s="17">
        <f t="shared" si="5"/>
        <v>48048</v>
      </c>
      <c r="J79" s="46">
        <v>3095.04</v>
      </c>
      <c r="K79" s="42">
        <f>DATEDIF(G79,I79,"Y")</f>
        <v>8</v>
      </c>
      <c r="L79" s="42">
        <f>J79*K79</f>
        <v>24760.32</v>
      </c>
    </row>
    <row r="80" spans="1:12" ht="32.25" customHeight="1" x14ac:dyDescent="0.25">
      <c r="A80" s="41" t="s">
        <v>43</v>
      </c>
      <c r="B80" s="43" t="s">
        <v>236</v>
      </c>
      <c r="C80" s="39" t="s">
        <v>233</v>
      </c>
      <c r="D80" s="29" t="s">
        <v>263</v>
      </c>
      <c r="E80" s="27">
        <v>44400</v>
      </c>
      <c r="F80" s="29">
        <v>2</v>
      </c>
      <c r="G80" s="17">
        <f t="shared" si="4"/>
        <v>45130</v>
      </c>
      <c r="H80" s="24">
        <v>10</v>
      </c>
      <c r="I80" s="17">
        <f t="shared" si="5"/>
        <v>48052</v>
      </c>
      <c r="J80" s="46">
        <v>28908.36</v>
      </c>
      <c r="K80" s="42">
        <f>DATEDIF(G80,I80,"Y")</f>
        <v>8</v>
      </c>
      <c r="L80" s="42">
        <f>J80*K80</f>
        <v>231266.88</v>
      </c>
    </row>
    <row r="81" spans="1:12" ht="32.25" customHeight="1" x14ac:dyDescent="0.25">
      <c r="A81" s="41" t="s">
        <v>42</v>
      </c>
      <c r="B81" s="29" t="s">
        <v>60</v>
      </c>
      <c r="C81" s="40" t="s">
        <v>246</v>
      </c>
      <c r="D81" s="29" t="s">
        <v>139</v>
      </c>
      <c r="E81" s="27">
        <v>44401</v>
      </c>
      <c r="F81" s="29">
        <v>2</v>
      </c>
      <c r="G81" s="17">
        <f t="shared" si="4"/>
        <v>45131</v>
      </c>
      <c r="H81" s="24">
        <v>10</v>
      </c>
      <c r="I81" s="17">
        <f t="shared" si="5"/>
        <v>48053</v>
      </c>
      <c r="J81" s="46">
        <v>22888.32</v>
      </c>
      <c r="K81" s="42">
        <f>DATEDIF(G81,I81,"Y")</f>
        <v>8</v>
      </c>
      <c r="L81" s="42">
        <f>J81*K81</f>
        <v>183106.56</v>
      </c>
    </row>
    <row r="82" spans="1:12" ht="32.25" customHeight="1" x14ac:dyDescent="0.25">
      <c r="A82" s="41" t="s">
        <v>43</v>
      </c>
      <c r="B82" s="43" t="s">
        <v>60</v>
      </c>
      <c r="C82" s="39" t="s">
        <v>233</v>
      </c>
      <c r="D82" s="29" t="s">
        <v>273</v>
      </c>
      <c r="E82" s="27">
        <v>44403</v>
      </c>
      <c r="F82" s="29">
        <v>2</v>
      </c>
      <c r="G82" s="17">
        <f t="shared" si="4"/>
        <v>45133</v>
      </c>
      <c r="H82" s="24">
        <v>10</v>
      </c>
      <c r="I82" s="17">
        <f t="shared" si="5"/>
        <v>48055</v>
      </c>
      <c r="J82" s="46">
        <v>11444.16</v>
      </c>
      <c r="K82" s="42">
        <f>DATEDIF(G82,I82,"Y")</f>
        <v>8</v>
      </c>
      <c r="L82" s="42">
        <f>J82*K82</f>
        <v>91553.279999999999</v>
      </c>
    </row>
    <row r="83" spans="1:12" ht="32.25" customHeight="1" x14ac:dyDescent="0.25">
      <c r="A83" s="41" t="s">
        <v>43</v>
      </c>
      <c r="B83" s="29" t="s">
        <v>32</v>
      </c>
      <c r="C83" s="39" t="s">
        <v>233</v>
      </c>
      <c r="D83" s="30">
        <v>44415</v>
      </c>
      <c r="E83" s="27">
        <v>44415</v>
      </c>
      <c r="F83" s="29">
        <v>2</v>
      </c>
      <c r="G83" s="17">
        <f t="shared" si="4"/>
        <v>45145</v>
      </c>
      <c r="H83" s="24">
        <v>10</v>
      </c>
      <c r="I83" s="17">
        <f t="shared" si="5"/>
        <v>48067</v>
      </c>
      <c r="J83" s="46">
        <v>37189.360000000001</v>
      </c>
      <c r="K83" s="42">
        <f>DATEDIF(G83,I83,"Y")</f>
        <v>8</v>
      </c>
      <c r="L83" s="42">
        <f>J83*K83</f>
        <v>297514.88</v>
      </c>
    </row>
    <row r="84" spans="1:12" ht="32.25" customHeight="1" x14ac:dyDescent="0.25">
      <c r="A84" s="41" t="s">
        <v>42</v>
      </c>
      <c r="B84" s="29" t="s">
        <v>72</v>
      </c>
      <c r="C84" s="40" t="s">
        <v>246</v>
      </c>
      <c r="D84" s="29"/>
      <c r="E84" s="27">
        <v>44417</v>
      </c>
      <c r="F84" s="29">
        <v>2</v>
      </c>
      <c r="G84" s="17">
        <f t="shared" si="4"/>
        <v>45147</v>
      </c>
      <c r="H84" s="24">
        <v>10</v>
      </c>
      <c r="I84" s="17">
        <f t="shared" si="5"/>
        <v>48069</v>
      </c>
      <c r="J84" s="46">
        <v>13454.48</v>
      </c>
      <c r="K84" s="42">
        <f>DATEDIF(G84,I84,"Y")</f>
        <v>8</v>
      </c>
      <c r="L84" s="42">
        <f>J84*K84</f>
        <v>107635.84</v>
      </c>
    </row>
    <row r="85" spans="1:12" ht="32.25" customHeight="1" x14ac:dyDescent="0.25">
      <c r="A85" s="41" t="s">
        <v>43</v>
      </c>
      <c r="B85" s="29" t="s">
        <v>63</v>
      </c>
      <c r="C85" s="39" t="s">
        <v>233</v>
      </c>
      <c r="D85" s="30">
        <v>44418</v>
      </c>
      <c r="E85" s="27">
        <v>44418</v>
      </c>
      <c r="F85" s="29">
        <v>2</v>
      </c>
      <c r="G85" s="17">
        <f t="shared" si="4"/>
        <v>45148</v>
      </c>
      <c r="H85" s="24">
        <v>10</v>
      </c>
      <c r="I85" s="17">
        <f t="shared" si="5"/>
        <v>48070</v>
      </c>
      <c r="J85" s="46">
        <v>34288.800000000003</v>
      </c>
      <c r="K85" s="42">
        <f>DATEDIF(G85,I85,"Y")</f>
        <v>8</v>
      </c>
      <c r="L85" s="42">
        <f>J85*K85</f>
        <v>274310.40000000002</v>
      </c>
    </row>
    <row r="86" spans="1:12" ht="32.25" customHeight="1" x14ac:dyDescent="0.25">
      <c r="A86" s="41" t="s">
        <v>42</v>
      </c>
      <c r="B86" s="29" t="s">
        <v>44</v>
      </c>
      <c r="C86" s="40" t="s">
        <v>246</v>
      </c>
      <c r="D86" s="29" t="s">
        <v>279</v>
      </c>
      <c r="E86" s="27">
        <v>44425</v>
      </c>
      <c r="F86" s="29">
        <v>2</v>
      </c>
      <c r="G86" s="17">
        <f t="shared" si="4"/>
        <v>45155</v>
      </c>
      <c r="H86" s="24">
        <v>10</v>
      </c>
      <c r="I86" s="17">
        <f t="shared" si="5"/>
        <v>48077</v>
      </c>
      <c r="J86" s="46">
        <v>3269.76</v>
      </c>
      <c r="K86" s="42">
        <f>DATEDIF(G86,I86,"Y")</f>
        <v>8</v>
      </c>
      <c r="L86" s="42">
        <f>J86*K86</f>
        <v>26158.080000000002</v>
      </c>
    </row>
    <row r="87" spans="1:12" ht="32.25" customHeight="1" x14ac:dyDescent="0.25">
      <c r="A87" s="41" t="s">
        <v>42</v>
      </c>
      <c r="B87" s="29" t="s">
        <v>31</v>
      </c>
      <c r="C87" s="40" t="s">
        <v>246</v>
      </c>
      <c r="D87" s="31" t="s">
        <v>247</v>
      </c>
      <c r="E87" s="27">
        <v>44428</v>
      </c>
      <c r="F87" s="29">
        <v>2</v>
      </c>
      <c r="G87" s="17">
        <f t="shared" si="4"/>
        <v>45158</v>
      </c>
      <c r="H87" s="24">
        <v>10</v>
      </c>
      <c r="I87" s="17">
        <f t="shared" si="5"/>
        <v>48080</v>
      </c>
      <c r="J87" s="46">
        <v>23998</v>
      </c>
      <c r="K87" s="42">
        <f>DATEDIF(G87,I87,"Y")</f>
        <v>8</v>
      </c>
      <c r="L87" s="42">
        <f>J87*K87</f>
        <v>191984</v>
      </c>
    </row>
    <row r="88" spans="1:12" ht="32.25" customHeight="1" x14ac:dyDescent="0.25">
      <c r="A88" s="41" t="s">
        <v>42</v>
      </c>
      <c r="B88" s="29" t="s">
        <v>75</v>
      </c>
      <c r="C88" s="40" t="s">
        <v>246</v>
      </c>
      <c r="D88" s="29" t="s">
        <v>247</v>
      </c>
      <c r="E88" s="27">
        <v>44428</v>
      </c>
      <c r="F88" s="29">
        <v>2</v>
      </c>
      <c r="G88" s="17">
        <f t="shared" si="4"/>
        <v>45158</v>
      </c>
      <c r="H88" s="24">
        <v>10</v>
      </c>
      <c r="I88" s="17">
        <f t="shared" si="5"/>
        <v>48080</v>
      </c>
      <c r="J88" s="46">
        <v>21621.599999999999</v>
      </c>
      <c r="K88" s="42">
        <f>DATEDIF(G88,I88,"Y")</f>
        <v>8</v>
      </c>
      <c r="L88" s="42">
        <f>J88*K88</f>
        <v>172972.79999999999</v>
      </c>
    </row>
    <row r="89" spans="1:12" ht="32.25" customHeight="1" x14ac:dyDescent="0.25">
      <c r="A89" s="41" t="s">
        <v>42</v>
      </c>
      <c r="B89" s="29" t="s">
        <v>60</v>
      </c>
      <c r="C89" s="40" t="s">
        <v>246</v>
      </c>
      <c r="D89" s="29" t="s">
        <v>277</v>
      </c>
      <c r="E89" s="27">
        <v>44431</v>
      </c>
      <c r="F89" s="29">
        <v>2</v>
      </c>
      <c r="G89" s="17">
        <f t="shared" ref="G89:G120" si="6">DATE(YEAR(E89)+F89,MONTH(E89),DAY(E89))</f>
        <v>45161</v>
      </c>
      <c r="H89" s="24">
        <v>10</v>
      </c>
      <c r="I89" s="17">
        <f t="shared" ref="I89:I120" si="7">DATE(YEAR(E89)+H89,MONTH(E89),DAY(E89))</f>
        <v>48083</v>
      </c>
      <c r="J89" s="46">
        <v>7356.96</v>
      </c>
      <c r="K89" s="42">
        <f>DATEDIF(G89,I89,"Y")</f>
        <v>8</v>
      </c>
      <c r="L89" s="42">
        <f>J89*K89</f>
        <v>58855.68</v>
      </c>
    </row>
    <row r="90" spans="1:12" ht="32.25" customHeight="1" x14ac:dyDescent="0.25">
      <c r="A90" s="41" t="s">
        <v>43</v>
      </c>
      <c r="B90" s="29" t="s">
        <v>37</v>
      </c>
      <c r="C90" s="39" t="s">
        <v>233</v>
      </c>
      <c r="D90" s="29"/>
      <c r="E90" s="27">
        <v>44438</v>
      </c>
      <c r="F90" s="29">
        <v>2</v>
      </c>
      <c r="G90" s="17">
        <f t="shared" si="6"/>
        <v>45168</v>
      </c>
      <c r="H90" s="24">
        <v>10</v>
      </c>
      <c r="I90" s="17">
        <f t="shared" si="7"/>
        <v>48090</v>
      </c>
      <c r="J90" s="46">
        <v>1190.17</v>
      </c>
      <c r="K90" s="42">
        <f>DATEDIF(G90,I90,"Y")</f>
        <v>8</v>
      </c>
      <c r="L90" s="42">
        <f>J90*K90</f>
        <v>9521.36</v>
      </c>
    </row>
    <row r="91" spans="1:12" ht="32.25" customHeight="1" x14ac:dyDescent="0.25">
      <c r="A91" s="41" t="s">
        <v>42</v>
      </c>
      <c r="B91" s="29" t="s">
        <v>63</v>
      </c>
      <c r="C91" s="40" t="s">
        <v>246</v>
      </c>
      <c r="D91" s="30">
        <v>44440</v>
      </c>
      <c r="E91" s="27">
        <v>44440</v>
      </c>
      <c r="F91" s="29">
        <v>2</v>
      </c>
      <c r="G91" s="17">
        <f t="shared" si="6"/>
        <v>45170</v>
      </c>
      <c r="H91" s="24">
        <v>10</v>
      </c>
      <c r="I91" s="17">
        <f t="shared" si="7"/>
        <v>48092</v>
      </c>
      <c r="J91" s="46">
        <v>3165.76</v>
      </c>
      <c r="K91" s="42">
        <f>DATEDIF(G91,I91,"Y")</f>
        <v>8</v>
      </c>
      <c r="L91" s="42">
        <f>J91*K91</f>
        <v>25326.080000000002</v>
      </c>
    </row>
    <row r="92" spans="1:12" ht="32.25" customHeight="1" x14ac:dyDescent="0.25">
      <c r="A92" s="41" t="s">
        <v>42</v>
      </c>
      <c r="B92" s="29" t="s">
        <v>72</v>
      </c>
      <c r="C92" s="40" t="s">
        <v>246</v>
      </c>
      <c r="D92" s="29"/>
      <c r="E92" s="27">
        <v>44447</v>
      </c>
      <c r="F92" s="29">
        <v>2</v>
      </c>
      <c r="G92" s="17">
        <f t="shared" si="6"/>
        <v>45177</v>
      </c>
      <c r="H92" s="24">
        <v>10</v>
      </c>
      <c r="I92" s="17">
        <f t="shared" si="7"/>
        <v>48099</v>
      </c>
      <c r="J92" s="46">
        <v>10288.719999999999</v>
      </c>
      <c r="K92" s="42">
        <f>DATEDIF(G92,I92,"Y")</f>
        <v>8</v>
      </c>
      <c r="L92" s="42">
        <f>J92*K92</f>
        <v>82309.759999999995</v>
      </c>
    </row>
    <row r="93" spans="1:12" ht="32.25" customHeight="1" x14ac:dyDescent="0.25">
      <c r="A93" s="41" t="s">
        <v>43</v>
      </c>
      <c r="B93" s="29" t="s">
        <v>54</v>
      </c>
      <c r="C93" s="39" t="s">
        <v>233</v>
      </c>
      <c r="D93" s="29" t="s">
        <v>262</v>
      </c>
      <c r="E93" s="27">
        <v>44452</v>
      </c>
      <c r="F93" s="29">
        <v>2</v>
      </c>
      <c r="G93" s="17">
        <f t="shared" si="6"/>
        <v>45182</v>
      </c>
      <c r="H93" s="24">
        <v>10</v>
      </c>
      <c r="I93" s="17">
        <f t="shared" si="7"/>
        <v>48104</v>
      </c>
      <c r="J93" s="46">
        <v>55400.800000000003</v>
      </c>
      <c r="K93" s="42">
        <f>DATEDIF(G93,I93,"Y")</f>
        <v>8</v>
      </c>
      <c r="L93" s="42">
        <f>J93*K93</f>
        <v>443206.40000000002</v>
      </c>
    </row>
    <row r="94" spans="1:12" ht="32.25" customHeight="1" x14ac:dyDescent="0.25">
      <c r="A94" s="41" t="s">
        <v>42</v>
      </c>
      <c r="B94" s="29" t="s">
        <v>77</v>
      </c>
      <c r="C94" s="40" t="s">
        <v>246</v>
      </c>
      <c r="D94" s="30">
        <v>44440</v>
      </c>
      <c r="E94" s="27">
        <v>44453</v>
      </c>
      <c r="F94" s="29">
        <v>2</v>
      </c>
      <c r="G94" s="17">
        <f t="shared" si="6"/>
        <v>45183</v>
      </c>
      <c r="H94" s="24">
        <v>10</v>
      </c>
      <c r="I94" s="17">
        <f t="shared" si="7"/>
        <v>48105</v>
      </c>
      <c r="J94" s="46">
        <v>4643.08</v>
      </c>
      <c r="K94" s="42">
        <f>DATEDIF(G94,I94,"Y")</f>
        <v>8</v>
      </c>
      <c r="L94" s="42">
        <f>J94*K94</f>
        <v>37144.639999999999</v>
      </c>
    </row>
    <row r="95" spans="1:12" ht="32.25" customHeight="1" x14ac:dyDescent="0.25">
      <c r="A95" s="41" t="s">
        <v>42</v>
      </c>
      <c r="B95" s="29" t="s">
        <v>240</v>
      </c>
      <c r="C95" s="40" t="s">
        <v>246</v>
      </c>
      <c r="D95" s="30">
        <v>44440</v>
      </c>
      <c r="E95" s="27">
        <v>44453</v>
      </c>
      <c r="F95" s="29">
        <v>2</v>
      </c>
      <c r="G95" s="17">
        <f t="shared" si="6"/>
        <v>45183</v>
      </c>
      <c r="H95" s="24">
        <v>10</v>
      </c>
      <c r="I95" s="17">
        <f t="shared" si="7"/>
        <v>48105</v>
      </c>
      <c r="J95" s="46">
        <v>4642.5600000000004</v>
      </c>
      <c r="K95" s="42">
        <f>DATEDIF(G95,I95,"Y")</f>
        <v>8</v>
      </c>
      <c r="L95" s="42">
        <f>J95*K95</f>
        <v>37140.480000000003</v>
      </c>
    </row>
    <row r="96" spans="1:12" ht="32.25" customHeight="1" x14ac:dyDescent="0.25">
      <c r="A96" s="41" t="s">
        <v>43</v>
      </c>
      <c r="B96" s="29" t="s">
        <v>37</v>
      </c>
      <c r="C96" s="39" t="s">
        <v>233</v>
      </c>
      <c r="D96" s="29" t="s">
        <v>282</v>
      </c>
      <c r="E96" s="27">
        <v>44460</v>
      </c>
      <c r="F96" s="29">
        <v>2</v>
      </c>
      <c r="G96" s="17">
        <f t="shared" si="6"/>
        <v>45190</v>
      </c>
      <c r="H96" s="24">
        <v>10</v>
      </c>
      <c r="I96" s="17">
        <f t="shared" si="7"/>
        <v>48112</v>
      </c>
      <c r="J96" s="46">
        <v>63022.96</v>
      </c>
      <c r="K96" s="42">
        <f>DATEDIF(G96,I96,"Y")</f>
        <v>8</v>
      </c>
      <c r="L96" s="42">
        <f>J96*K96</f>
        <v>504183.68</v>
      </c>
    </row>
    <row r="97" spans="1:12" ht="32.25" customHeight="1" x14ac:dyDescent="0.25">
      <c r="A97" s="41" t="s">
        <v>43</v>
      </c>
      <c r="B97" s="29" t="s">
        <v>54</v>
      </c>
      <c r="C97" s="39" t="s">
        <v>233</v>
      </c>
      <c r="D97" s="30">
        <v>44440</v>
      </c>
      <c r="E97" s="27">
        <v>44463</v>
      </c>
      <c r="F97" s="29">
        <v>2</v>
      </c>
      <c r="G97" s="17">
        <f t="shared" si="6"/>
        <v>45193</v>
      </c>
      <c r="H97" s="24">
        <v>10</v>
      </c>
      <c r="I97" s="17">
        <f t="shared" si="7"/>
        <v>48115</v>
      </c>
      <c r="J97" s="46">
        <v>44526.559999999998</v>
      </c>
      <c r="K97" s="42">
        <f>DATEDIF(G97,I97,"Y")</f>
        <v>8</v>
      </c>
      <c r="L97" s="42">
        <f>J97*K97</f>
        <v>356212.47999999998</v>
      </c>
    </row>
    <row r="98" spans="1:12" ht="32.25" customHeight="1" x14ac:dyDescent="0.25">
      <c r="A98" s="41" t="s">
        <v>42</v>
      </c>
      <c r="B98" s="29" t="s">
        <v>63</v>
      </c>
      <c r="C98" s="40" t="s">
        <v>246</v>
      </c>
      <c r="D98" s="30">
        <v>44444</v>
      </c>
      <c r="E98" s="27">
        <v>44466</v>
      </c>
      <c r="F98" s="29">
        <v>2</v>
      </c>
      <c r="G98" s="17">
        <f t="shared" si="6"/>
        <v>45196</v>
      </c>
      <c r="H98" s="24">
        <v>10</v>
      </c>
      <c r="I98" s="17">
        <f t="shared" si="7"/>
        <v>48118</v>
      </c>
      <c r="J98" s="46">
        <v>3957.2</v>
      </c>
      <c r="K98" s="42">
        <f>DATEDIF(G98,I98,"Y")</f>
        <v>8</v>
      </c>
      <c r="L98" s="42">
        <f>J98*K98</f>
        <v>31657.599999999999</v>
      </c>
    </row>
    <row r="99" spans="1:12" ht="32.25" customHeight="1" x14ac:dyDescent="0.25">
      <c r="A99" s="41" t="s">
        <v>42</v>
      </c>
      <c r="B99" s="29" t="s">
        <v>63</v>
      </c>
      <c r="C99" s="40" t="s">
        <v>246</v>
      </c>
      <c r="D99" s="30">
        <v>44474</v>
      </c>
      <c r="E99" s="27">
        <v>44474</v>
      </c>
      <c r="F99" s="29">
        <v>2</v>
      </c>
      <c r="G99" s="17">
        <f t="shared" si="6"/>
        <v>45204</v>
      </c>
      <c r="H99" s="24">
        <v>10</v>
      </c>
      <c r="I99" s="17">
        <f t="shared" si="7"/>
        <v>48126</v>
      </c>
      <c r="J99" s="46">
        <v>16931.2</v>
      </c>
      <c r="K99" s="42">
        <f>DATEDIF(G99,I99,"Y")</f>
        <v>8</v>
      </c>
      <c r="L99" s="42">
        <f>J99*K99</f>
        <v>135449.60000000001</v>
      </c>
    </row>
    <row r="100" spans="1:12" ht="32.25" customHeight="1" x14ac:dyDescent="0.25">
      <c r="A100" s="41" t="s">
        <v>43</v>
      </c>
      <c r="B100" s="29" t="s">
        <v>78</v>
      </c>
      <c r="C100" s="39" t="s">
        <v>233</v>
      </c>
      <c r="D100" s="30">
        <v>44474</v>
      </c>
      <c r="E100" s="27">
        <v>44481</v>
      </c>
      <c r="F100" s="29">
        <v>2</v>
      </c>
      <c r="G100" s="17">
        <f t="shared" si="6"/>
        <v>45211</v>
      </c>
      <c r="H100" s="24">
        <v>10</v>
      </c>
      <c r="I100" s="17">
        <f t="shared" si="7"/>
        <v>48133</v>
      </c>
      <c r="J100" s="46">
        <v>6190.08</v>
      </c>
      <c r="K100" s="42">
        <f>DATEDIF(G100,I100,"Y")</f>
        <v>8</v>
      </c>
      <c r="L100" s="42">
        <f>J100*K100</f>
        <v>49520.639999999999</v>
      </c>
    </row>
    <row r="101" spans="1:12" ht="32.25" customHeight="1" x14ac:dyDescent="0.25">
      <c r="A101" s="41" t="s">
        <v>43</v>
      </c>
      <c r="B101" s="29" t="s">
        <v>63</v>
      </c>
      <c r="C101" s="39" t="s">
        <v>233</v>
      </c>
      <c r="D101" s="30">
        <v>44470</v>
      </c>
      <c r="E101" s="27">
        <v>44485</v>
      </c>
      <c r="F101" s="29">
        <v>2</v>
      </c>
      <c r="G101" s="17">
        <f t="shared" si="6"/>
        <v>45215</v>
      </c>
      <c r="H101" s="24">
        <v>10</v>
      </c>
      <c r="I101" s="17">
        <f t="shared" si="7"/>
        <v>48137</v>
      </c>
      <c r="J101" s="46">
        <v>11080.16</v>
      </c>
      <c r="K101" s="42">
        <f>DATEDIF(G101,I101,"Y")</f>
        <v>8</v>
      </c>
      <c r="L101" s="42">
        <f>J101*K101</f>
        <v>88641.279999999999</v>
      </c>
    </row>
    <row r="102" spans="1:12" ht="32.25" customHeight="1" x14ac:dyDescent="0.25">
      <c r="A102" s="41" t="s">
        <v>43</v>
      </c>
      <c r="B102" s="29" t="s">
        <v>74</v>
      </c>
      <c r="C102" s="39" t="s">
        <v>233</v>
      </c>
      <c r="D102" s="29" t="s">
        <v>278</v>
      </c>
      <c r="E102" s="27">
        <v>44491</v>
      </c>
      <c r="F102" s="29">
        <v>2</v>
      </c>
      <c r="G102" s="17">
        <f t="shared" si="6"/>
        <v>45221</v>
      </c>
      <c r="H102" s="24">
        <v>10</v>
      </c>
      <c r="I102" s="17">
        <f t="shared" si="7"/>
        <v>48143</v>
      </c>
      <c r="J102" s="46">
        <v>3095.04</v>
      </c>
      <c r="K102" s="42">
        <f>DATEDIF(G102,I102,"Y")</f>
        <v>8</v>
      </c>
      <c r="L102" s="42">
        <f>J102*K102</f>
        <v>24760.32</v>
      </c>
    </row>
    <row r="103" spans="1:12" ht="32.25" customHeight="1" x14ac:dyDescent="0.25">
      <c r="A103" s="41" t="s">
        <v>43</v>
      </c>
      <c r="B103" s="43" t="s">
        <v>34</v>
      </c>
      <c r="C103" s="39" t="s">
        <v>233</v>
      </c>
      <c r="D103" s="29" t="s">
        <v>280</v>
      </c>
      <c r="E103" s="27">
        <v>44494</v>
      </c>
      <c r="F103" s="29">
        <v>2</v>
      </c>
      <c r="G103" s="17">
        <f t="shared" si="6"/>
        <v>45224</v>
      </c>
      <c r="H103" s="24">
        <v>10</v>
      </c>
      <c r="I103" s="17">
        <f t="shared" si="7"/>
        <v>48146</v>
      </c>
      <c r="J103" s="46">
        <v>6539.52</v>
      </c>
      <c r="K103" s="42">
        <f>DATEDIF(G103,I103,"Y")</f>
        <v>8</v>
      </c>
      <c r="L103" s="42">
        <f>J103*K103</f>
        <v>52316.160000000003</v>
      </c>
    </row>
    <row r="104" spans="1:12" ht="32.25" customHeight="1" x14ac:dyDescent="0.25">
      <c r="A104" s="41" t="s">
        <v>42</v>
      </c>
      <c r="B104" s="43" t="s">
        <v>239</v>
      </c>
      <c r="C104" s="40" t="s">
        <v>246</v>
      </c>
      <c r="D104" s="30">
        <v>44494</v>
      </c>
      <c r="E104" s="27">
        <v>44494</v>
      </c>
      <c r="F104" s="29">
        <v>2</v>
      </c>
      <c r="G104" s="17">
        <f t="shared" si="6"/>
        <v>45224</v>
      </c>
      <c r="H104" s="24">
        <v>10</v>
      </c>
      <c r="I104" s="17">
        <f t="shared" si="7"/>
        <v>48146</v>
      </c>
      <c r="J104" s="46">
        <v>22160.32</v>
      </c>
      <c r="K104" s="42">
        <f>DATEDIF(G104,I104,"Y")</f>
        <v>8</v>
      </c>
      <c r="L104" s="42">
        <f>J104*K104</f>
        <v>177282.56</v>
      </c>
    </row>
    <row r="105" spans="1:12" ht="32.25" customHeight="1" x14ac:dyDescent="0.25">
      <c r="A105" s="41" t="s">
        <v>42</v>
      </c>
      <c r="B105" s="29" t="s">
        <v>53</v>
      </c>
      <c r="C105" s="40" t="s">
        <v>246</v>
      </c>
      <c r="D105" s="30">
        <v>44502</v>
      </c>
      <c r="E105" s="27">
        <v>44502</v>
      </c>
      <c r="F105" s="29">
        <v>2</v>
      </c>
      <c r="G105" s="17">
        <f t="shared" si="6"/>
        <v>45232</v>
      </c>
      <c r="H105" s="24">
        <v>10</v>
      </c>
      <c r="I105" s="17">
        <f t="shared" si="7"/>
        <v>48154</v>
      </c>
      <c r="J105" s="46">
        <v>10832.64</v>
      </c>
      <c r="K105" s="42">
        <f>DATEDIF(G105,I105,"Y")</f>
        <v>8</v>
      </c>
      <c r="L105" s="42">
        <f>J105*K105</f>
        <v>86661.119999999995</v>
      </c>
    </row>
    <row r="106" spans="1:12" ht="32.25" customHeight="1" x14ac:dyDescent="0.25">
      <c r="A106" s="41" t="s">
        <v>43</v>
      </c>
      <c r="B106" s="43" t="s">
        <v>66</v>
      </c>
      <c r="C106" s="39" t="s">
        <v>233</v>
      </c>
      <c r="D106" s="30">
        <v>44507</v>
      </c>
      <c r="E106" s="27">
        <v>44507</v>
      </c>
      <c r="F106" s="29">
        <v>2</v>
      </c>
      <c r="G106" s="17">
        <f t="shared" si="6"/>
        <v>45237</v>
      </c>
      <c r="H106" s="24">
        <v>10</v>
      </c>
      <c r="I106" s="17">
        <f t="shared" si="7"/>
        <v>48159</v>
      </c>
      <c r="J106" s="46">
        <v>12380.16</v>
      </c>
      <c r="K106" s="42">
        <f>DATEDIF(G106,I106,"Y")</f>
        <v>8</v>
      </c>
      <c r="L106" s="42">
        <f>J106*K106</f>
        <v>99041.279999999999</v>
      </c>
    </row>
    <row r="107" spans="1:12" ht="32.25" customHeight="1" x14ac:dyDescent="0.25">
      <c r="A107" s="41" t="s">
        <v>42</v>
      </c>
      <c r="B107" s="43" t="s">
        <v>62</v>
      </c>
      <c r="C107" s="40" t="s">
        <v>246</v>
      </c>
      <c r="D107" s="29" t="s">
        <v>281</v>
      </c>
      <c r="E107" s="27">
        <v>44515</v>
      </c>
      <c r="F107" s="29">
        <v>2</v>
      </c>
      <c r="G107" s="17">
        <f t="shared" si="6"/>
        <v>45245</v>
      </c>
      <c r="H107" s="24">
        <v>10</v>
      </c>
      <c r="I107" s="17">
        <f t="shared" si="7"/>
        <v>48167</v>
      </c>
      <c r="J107" s="46">
        <v>45179.68</v>
      </c>
      <c r="K107" s="42">
        <f>DATEDIF(G107,I107,"Y")</f>
        <v>8</v>
      </c>
      <c r="L107" s="42">
        <f>J107*K107</f>
        <v>361437.44</v>
      </c>
    </row>
    <row r="108" spans="1:12" ht="32.25" customHeight="1" x14ac:dyDescent="0.25">
      <c r="A108" s="41" t="s">
        <v>42</v>
      </c>
      <c r="B108" s="29" t="s">
        <v>85</v>
      </c>
      <c r="C108" s="40" t="s">
        <v>246</v>
      </c>
      <c r="D108" s="30">
        <v>44501</v>
      </c>
      <c r="E108" s="27">
        <v>44515</v>
      </c>
      <c r="F108" s="29">
        <v>2</v>
      </c>
      <c r="G108" s="17">
        <f t="shared" si="6"/>
        <v>45245</v>
      </c>
      <c r="H108" s="24">
        <v>10</v>
      </c>
      <c r="I108" s="17">
        <f t="shared" si="7"/>
        <v>48167</v>
      </c>
      <c r="J108" s="46">
        <v>3269.76</v>
      </c>
      <c r="K108" s="42">
        <f>DATEDIF(G108,I108,"Y")</f>
        <v>8</v>
      </c>
      <c r="L108" s="42">
        <f>J108*K108</f>
        <v>26158.080000000002</v>
      </c>
    </row>
    <row r="109" spans="1:12" ht="32.25" customHeight="1" x14ac:dyDescent="0.25">
      <c r="A109" s="41" t="s">
        <v>42</v>
      </c>
      <c r="B109" s="29" t="s">
        <v>81</v>
      </c>
      <c r="C109" s="40" t="s">
        <v>246</v>
      </c>
      <c r="D109" s="30">
        <v>44522</v>
      </c>
      <c r="E109" s="27">
        <v>44522</v>
      </c>
      <c r="F109" s="29">
        <v>2</v>
      </c>
      <c r="G109" s="17">
        <f t="shared" si="6"/>
        <v>45252</v>
      </c>
      <c r="H109" s="24">
        <v>10</v>
      </c>
      <c r="I109" s="17">
        <f t="shared" si="7"/>
        <v>48174</v>
      </c>
      <c r="J109" s="46">
        <v>11475.88</v>
      </c>
      <c r="K109" s="42">
        <f>DATEDIF(G109,I109,"Y")</f>
        <v>8</v>
      </c>
      <c r="L109" s="42">
        <f>J109*K109</f>
        <v>91807.039999999994</v>
      </c>
    </row>
    <row r="110" spans="1:12" ht="32.25" customHeight="1" x14ac:dyDescent="0.25">
      <c r="A110" s="41" t="s">
        <v>43</v>
      </c>
      <c r="B110" s="29" t="s">
        <v>32</v>
      </c>
      <c r="C110" s="39" t="s">
        <v>233</v>
      </c>
      <c r="D110" s="30">
        <v>44501</v>
      </c>
      <c r="E110" s="27">
        <v>44522</v>
      </c>
      <c r="F110" s="29">
        <v>2</v>
      </c>
      <c r="G110" s="17">
        <f t="shared" si="6"/>
        <v>45252</v>
      </c>
      <c r="H110" s="24">
        <v>10</v>
      </c>
      <c r="I110" s="17">
        <f t="shared" si="7"/>
        <v>48174</v>
      </c>
      <c r="J110" s="46">
        <v>74556.56</v>
      </c>
      <c r="K110" s="42">
        <f>DATEDIF(G110,I110,"Y")</f>
        <v>8</v>
      </c>
      <c r="L110" s="42">
        <f>J110*K110</f>
        <v>596452.48</v>
      </c>
    </row>
    <row r="111" spans="1:12" ht="32.25" customHeight="1" x14ac:dyDescent="0.25">
      <c r="A111" s="41" t="s">
        <v>42</v>
      </c>
      <c r="B111" s="29" t="s">
        <v>55</v>
      </c>
      <c r="C111" s="40" t="s">
        <v>246</v>
      </c>
      <c r="D111" s="30">
        <v>44497</v>
      </c>
      <c r="E111" s="27">
        <v>44529</v>
      </c>
      <c r="F111" s="29">
        <v>2</v>
      </c>
      <c r="G111" s="17">
        <f t="shared" si="6"/>
        <v>45259</v>
      </c>
      <c r="H111" s="24">
        <v>10</v>
      </c>
      <c r="I111" s="17">
        <f t="shared" si="7"/>
        <v>48181</v>
      </c>
      <c r="J111" s="46">
        <v>11865.88</v>
      </c>
      <c r="K111" s="42">
        <f>DATEDIF(G111,I111,"Y")</f>
        <v>8</v>
      </c>
      <c r="L111" s="42">
        <f>J111*K111</f>
        <v>94927.039999999994</v>
      </c>
    </row>
    <row r="112" spans="1:12" ht="32.25" customHeight="1" x14ac:dyDescent="0.25">
      <c r="A112" s="41" t="s">
        <v>43</v>
      </c>
      <c r="B112" s="29" t="s">
        <v>55</v>
      </c>
      <c r="C112" s="39" t="s">
        <v>233</v>
      </c>
      <c r="D112" s="30">
        <v>44534</v>
      </c>
      <c r="E112" s="27">
        <v>44534</v>
      </c>
      <c r="F112" s="29">
        <v>2</v>
      </c>
      <c r="G112" s="17">
        <f t="shared" si="6"/>
        <v>45264</v>
      </c>
      <c r="H112" s="24">
        <v>10</v>
      </c>
      <c r="I112" s="17">
        <f t="shared" si="7"/>
        <v>48186</v>
      </c>
      <c r="J112" s="46">
        <v>65769.600000000006</v>
      </c>
      <c r="K112" s="42">
        <f>DATEDIF(G112,I112,"Y")</f>
        <v>8</v>
      </c>
      <c r="L112" s="42">
        <f>J112*K112</f>
        <v>526156.80000000005</v>
      </c>
    </row>
    <row r="113" spans="1:12" ht="32.25" customHeight="1" x14ac:dyDescent="0.25">
      <c r="A113" s="41" t="s">
        <v>43</v>
      </c>
      <c r="B113" s="29" t="s">
        <v>80</v>
      </c>
      <c r="C113" s="39" t="s">
        <v>233</v>
      </c>
      <c r="D113" s="29" t="s">
        <v>86</v>
      </c>
      <c r="E113" s="27">
        <v>44536</v>
      </c>
      <c r="F113" s="29">
        <v>2</v>
      </c>
      <c r="G113" s="17">
        <f t="shared" si="6"/>
        <v>45266</v>
      </c>
      <c r="H113" s="24">
        <v>10</v>
      </c>
      <c r="I113" s="17">
        <f t="shared" si="7"/>
        <v>48188</v>
      </c>
      <c r="J113" s="46">
        <v>11606.4</v>
      </c>
      <c r="K113" s="42">
        <f>DATEDIF(G113,I113,"Y")</f>
        <v>8</v>
      </c>
      <c r="L113" s="42">
        <f>J113*K113</f>
        <v>92851.199999999997</v>
      </c>
    </row>
    <row r="114" spans="1:12" ht="32.25" customHeight="1" x14ac:dyDescent="0.25">
      <c r="A114" s="41" t="s">
        <v>43</v>
      </c>
      <c r="B114" s="29" t="s">
        <v>238</v>
      </c>
      <c r="C114" s="40" t="s">
        <v>246</v>
      </c>
      <c r="D114" s="29"/>
      <c r="E114" s="27">
        <v>44546</v>
      </c>
      <c r="F114" s="29">
        <v>2</v>
      </c>
      <c r="G114" s="17">
        <f t="shared" si="6"/>
        <v>45276</v>
      </c>
      <c r="H114" s="24">
        <v>10</v>
      </c>
      <c r="I114" s="17">
        <f t="shared" si="7"/>
        <v>48198</v>
      </c>
      <c r="J114" s="46">
        <v>9497.2800000000007</v>
      </c>
      <c r="K114" s="42">
        <f>DATEDIF(G114,I114,"Y")</f>
        <v>8</v>
      </c>
      <c r="L114" s="42">
        <f>J114*K114</f>
        <v>75978.240000000005</v>
      </c>
    </row>
    <row r="115" spans="1:12" ht="32.25" customHeight="1" x14ac:dyDescent="0.25">
      <c r="A115" s="41" t="s">
        <v>43</v>
      </c>
      <c r="B115" s="29" t="s">
        <v>32</v>
      </c>
      <c r="C115" s="39" t="s">
        <v>233</v>
      </c>
      <c r="D115" s="29" t="s">
        <v>87</v>
      </c>
      <c r="E115" s="27">
        <v>44550</v>
      </c>
      <c r="F115" s="29">
        <v>2</v>
      </c>
      <c r="G115" s="17">
        <f t="shared" si="6"/>
        <v>45280</v>
      </c>
      <c r="H115" s="24">
        <v>10</v>
      </c>
      <c r="I115" s="17">
        <f t="shared" si="7"/>
        <v>48202</v>
      </c>
      <c r="J115" s="46">
        <v>31078.32</v>
      </c>
      <c r="K115" s="42">
        <f>DATEDIF(G115,I115,"Y")</f>
        <v>8</v>
      </c>
      <c r="L115" s="42">
        <f>J115*K115</f>
        <v>248626.56</v>
      </c>
    </row>
    <row r="116" spans="1:12" ht="32.25" customHeight="1" x14ac:dyDescent="0.25">
      <c r="A116" s="41" t="s">
        <v>42</v>
      </c>
      <c r="B116" s="29" t="s">
        <v>53</v>
      </c>
      <c r="C116" s="40" t="s">
        <v>246</v>
      </c>
      <c r="D116" s="29" t="s">
        <v>283</v>
      </c>
      <c r="E116" s="27">
        <v>44550</v>
      </c>
      <c r="F116" s="29">
        <v>2</v>
      </c>
      <c r="G116" s="17">
        <f t="shared" si="6"/>
        <v>45280</v>
      </c>
      <c r="H116" s="24">
        <v>10</v>
      </c>
      <c r="I116" s="17">
        <f t="shared" si="7"/>
        <v>48202</v>
      </c>
      <c r="J116" s="46">
        <v>1721.2</v>
      </c>
      <c r="K116" s="42">
        <f>DATEDIF(G116,I116,"Y")</f>
        <v>8</v>
      </c>
      <c r="L116" s="42">
        <f>J116*K116</f>
        <v>13769.6</v>
      </c>
    </row>
    <row r="117" spans="1:12" ht="32.25" customHeight="1" x14ac:dyDescent="0.25">
      <c r="A117" s="41" t="s">
        <v>43</v>
      </c>
      <c r="B117" s="29" t="s">
        <v>70</v>
      </c>
      <c r="C117" s="39" t="s">
        <v>233</v>
      </c>
      <c r="D117" s="29"/>
      <c r="E117" s="27">
        <v>44559</v>
      </c>
      <c r="F117" s="29">
        <v>2</v>
      </c>
      <c r="G117" s="17">
        <f t="shared" si="6"/>
        <v>45289</v>
      </c>
      <c r="H117" s="24">
        <v>10</v>
      </c>
      <c r="I117" s="17">
        <f t="shared" si="7"/>
        <v>48211</v>
      </c>
      <c r="J117" s="46">
        <v>184886</v>
      </c>
      <c r="K117" s="42">
        <f>DATEDIF(G117,I117,"Y")</f>
        <v>8</v>
      </c>
      <c r="L117" s="42">
        <f>J117*K117</f>
        <v>1479088</v>
      </c>
    </row>
    <row r="118" spans="1:12" ht="32.25" customHeight="1" x14ac:dyDescent="0.25">
      <c r="A118" s="41" t="s">
        <v>43</v>
      </c>
      <c r="B118" s="29" t="s">
        <v>32</v>
      </c>
      <c r="C118" s="39" t="s">
        <v>233</v>
      </c>
      <c r="D118" s="30">
        <v>44563</v>
      </c>
      <c r="E118" s="27">
        <v>44563</v>
      </c>
      <c r="F118" s="29">
        <v>2</v>
      </c>
      <c r="G118" s="17">
        <f t="shared" si="6"/>
        <v>45293</v>
      </c>
      <c r="H118" s="24">
        <v>10</v>
      </c>
      <c r="I118" s="17">
        <f t="shared" si="7"/>
        <v>48215</v>
      </c>
      <c r="J118" s="46">
        <v>16521.439999999999</v>
      </c>
      <c r="K118" s="42">
        <f>DATEDIF(G118,I118,"Y")</f>
        <v>8</v>
      </c>
      <c r="L118" s="42">
        <f>J118*K118</f>
        <v>132171.51999999999</v>
      </c>
    </row>
    <row r="119" spans="1:12" ht="32.25" customHeight="1" x14ac:dyDescent="0.25">
      <c r="A119" s="41" t="s">
        <v>42</v>
      </c>
      <c r="B119" s="29" t="s">
        <v>84</v>
      </c>
      <c r="C119" s="40" t="s">
        <v>246</v>
      </c>
      <c r="D119" s="29" t="s">
        <v>284</v>
      </c>
      <c r="E119" s="27">
        <v>44578</v>
      </c>
      <c r="F119" s="29">
        <v>2</v>
      </c>
      <c r="G119" s="17">
        <f t="shared" si="6"/>
        <v>45308</v>
      </c>
      <c r="H119" s="24">
        <v>10</v>
      </c>
      <c r="I119" s="17">
        <f t="shared" si="7"/>
        <v>48230</v>
      </c>
      <c r="J119" s="46">
        <v>20020</v>
      </c>
      <c r="K119" s="42">
        <f>DATEDIF(G119,I119,"Y")</f>
        <v>8</v>
      </c>
      <c r="L119" s="42">
        <f>J119*K119</f>
        <v>160160</v>
      </c>
    </row>
    <row r="120" spans="1:12" ht="32.25" customHeight="1" x14ac:dyDescent="0.25">
      <c r="A120" s="41" t="s">
        <v>42</v>
      </c>
      <c r="B120" s="29" t="s">
        <v>53</v>
      </c>
      <c r="C120" s="40" t="s">
        <v>246</v>
      </c>
      <c r="D120" s="30">
        <v>44592</v>
      </c>
      <c r="E120" s="27">
        <v>44592</v>
      </c>
      <c r="F120" s="29">
        <v>2</v>
      </c>
      <c r="G120" s="17">
        <f t="shared" si="6"/>
        <v>45322</v>
      </c>
      <c r="H120" s="24">
        <v>10</v>
      </c>
      <c r="I120" s="17">
        <f t="shared" si="7"/>
        <v>48244</v>
      </c>
      <c r="J120" s="46">
        <v>17212</v>
      </c>
      <c r="K120" s="42">
        <f>DATEDIF(G120,I120,"Y")</f>
        <v>8</v>
      </c>
      <c r="L120" s="42">
        <f>J120*K120</f>
        <v>137696</v>
      </c>
    </row>
    <row r="121" spans="1:12" ht="32.25" customHeight="1" x14ac:dyDescent="0.25">
      <c r="A121" s="41" t="s">
        <v>42</v>
      </c>
      <c r="B121" s="29" t="s">
        <v>83</v>
      </c>
      <c r="C121" s="40" t="s">
        <v>246</v>
      </c>
      <c r="D121" s="30">
        <v>44599</v>
      </c>
      <c r="E121" s="27">
        <v>44599</v>
      </c>
      <c r="F121" s="29">
        <v>2</v>
      </c>
      <c r="G121" s="17">
        <f t="shared" ref="G121:G131" si="8">DATE(YEAR(E121)+F121,MONTH(E121),DAY(E121))</f>
        <v>45329</v>
      </c>
      <c r="H121" s="24">
        <v>10</v>
      </c>
      <c r="I121" s="17">
        <f t="shared" ref="I121:I131" si="9">DATE(YEAR(E121)+H121,MONTH(E121),DAY(E121))</f>
        <v>48251</v>
      </c>
      <c r="J121" s="46">
        <v>45864</v>
      </c>
      <c r="K121" s="42">
        <f>DATEDIF(G121,I121,"Y")</f>
        <v>8</v>
      </c>
      <c r="L121" s="42">
        <f>J121*K121</f>
        <v>366912</v>
      </c>
    </row>
    <row r="122" spans="1:12" ht="32.25" customHeight="1" x14ac:dyDescent="0.25">
      <c r="A122" s="41" t="s">
        <v>43</v>
      </c>
      <c r="B122" s="29" t="s">
        <v>63</v>
      </c>
      <c r="C122" s="39" t="s">
        <v>233</v>
      </c>
      <c r="D122" s="30">
        <v>44600</v>
      </c>
      <c r="E122" s="27">
        <v>44601</v>
      </c>
      <c r="F122" s="29">
        <v>2</v>
      </c>
      <c r="G122" s="17">
        <f t="shared" si="8"/>
        <v>45331</v>
      </c>
      <c r="H122" s="24">
        <v>10</v>
      </c>
      <c r="I122" s="17">
        <f t="shared" si="9"/>
        <v>48253</v>
      </c>
      <c r="J122" s="46">
        <v>11126.96</v>
      </c>
      <c r="K122" s="42">
        <f>DATEDIF(G122,I122,"Y")</f>
        <v>8</v>
      </c>
      <c r="L122" s="42">
        <f>J122*K122</f>
        <v>89015.679999999993</v>
      </c>
    </row>
    <row r="123" spans="1:12" ht="32.25" customHeight="1" x14ac:dyDescent="0.25">
      <c r="A123" s="41" t="s">
        <v>42</v>
      </c>
      <c r="B123" s="29" t="s">
        <v>53</v>
      </c>
      <c r="C123" s="40" t="s">
        <v>246</v>
      </c>
      <c r="D123" s="30">
        <v>44603</v>
      </c>
      <c r="E123" s="27">
        <v>44609</v>
      </c>
      <c r="F123" s="29">
        <v>2</v>
      </c>
      <c r="G123" s="17">
        <f t="shared" si="8"/>
        <v>45339</v>
      </c>
      <c r="H123" s="24">
        <v>10</v>
      </c>
      <c r="I123" s="17">
        <f t="shared" si="9"/>
        <v>48261</v>
      </c>
      <c r="J123" s="46">
        <v>6879.6</v>
      </c>
      <c r="K123" s="42">
        <f>DATEDIF(G123,I123,"Y")</f>
        <v>8</v>
      </c>
      <c r="L123" s="42">
        <f>J123*K123</f>
        <v>55036.800000000003</v>
      </c>
    </row>
    <row r="124" spans="1:12" ht="32.25" customHeight="1" x14ac:dyDescent="0.25">
      <c r="A124" s="41" t="s">
        <v>42</v>
      </c>
      <c r="B124" s="29" t="s">
        <v>53</v>
      </c>
      <c r="C124" s="40" t="s">
        <v>246</v>
      </c>
      <c r="D124" s="29" t="s">
        <v>285</v>
      </c>
      <c r="E124" s="27">
        <v>44613</v>
      </c>
      <c r="F124" s="29">
        <v>2</v>
      </c>
      <c r="G124" s="17">
        <f t="shared" si="8"/>
        <v>45343</v>
      </c>
      <c r="H124" s="24">
        <v>10</v>
      </c>
      <c r="I124" s="17">
        <f t="shared" si="9"/>
        <v>48265</v>
      </c>
      <c r="J124" s="46">
        <v>6884.8</v>
      </c>
      <c r="K124" s="42">
        <f>DATEDIF(G124,I124,"Y")</f>
        <v>8</v>
      </c>
      <c r="L124" s="42">
        <f>J124*K124</f>
        <v>55078.400000000001</v>
      </c>
    </row>
    <row r="125" spans="1:12" ht="32.25" customHeight="1" x14ac:dyDescent="0.25">
      <c r="A125" s="41" t="s">
        <v>42</v>
      </c>
      <c r="B125" s="29" t="s">
        <v>53</v>
      </c>
      <c r="C125" s="40" t="s">
        <v>246</v>
      </c>
      <c r="D125" s="29"/>
      <c r="E125" s="27">
        <v>44622</v>
      </c>
      <c r="F125" s="29">
        <v>2</v>
      </c>
      <c r="G125" s="17">
        <f t="shared" si="8"/>
        <v>45353</v>
      </c>
      <c r="H125" s="24">
        <v>10</v>
      </c>
      <c r="I125" s="17">
        <f t="shared" si="9"/>
        <v>48275</v>
      </c>
      <c r="J125" s="46">
        <v>84466.2</v>
      </c>
      <c r="K125" s="42">
        <f>DATEDIF(G125,I125,"Y")</f>
        <v>8</v>
      </c>
      <c r="L125" s="42">
        <f>J125*K125</f>
        <v>675729.6</v>
      </c>
    </row>
    <row r="126" spans="1:12" ht="32.25" customHeight="1" x14ac:dyDescent="0.25">
      <c r="A126" s="41" t="s">
        <v>43</v>
      </c>
      <c r="B126" s="43" t="s">
        <v>237</v>
      </c>
      <c r="C126" s="39" t="s">
        <v>233</v>
      </c>
      <c r="D126" s="30">
        <v>44573</v>
      </c>
      <c r="E126" s="27">
        <v>44625</v>
      </c>
      <c r="F126" s="29">
        <v>2</v>
      </c>
      <c r="G126" s="17">
        <f t="shared" si="8"/>
        <v>45356</v>
      </c>
      <c r="H126" s="24">
        <v>10</v>
      </c>
      <c r="I126" s="17">
        <f t="shared" si="9"/>
        <v>48278</v>
      </c>
      <c r="J126" s="46">
        <v>40098.76</v>
      </c>
      <c r="K126" s="42">
        <f>DATEDIF(G126,I126,"Y")</f>
        <v>8</v>
      </c>
      <c r="L126" s="42">
        <f>J126*K126</f>
        <v>320790.08</v>
      </c>
    </row>
    <row r="127" spans="1:12" ht="32.25" customHeight="1" x14ac:dyDescent="0.25">
      <c r="A127" s="41" t="s">
        <v>43</v>
      </c>
      <c r="B127" s="29" t="s">
        <v>32</v>
      </c>
      <c r="C127" s="39" t="s">
        <v>233</v>
      </c>
      <c r="D127" s="29"/>
      <c r="E127" s="27">
        <v>44627</v>
      </c>
      <c r="F127" s="29">
        <v>2</v>
      </c>
      <c r="G127" s="17">
        <f t="shared" si="8"/>
        <v>45358</v>
      </c>
      <c r="H127" s="24">
        <v>10</v>
      </c>
      <c r="I127" s="17">
        <f t="shared" si="9"/>
        <v>48280</v>
      </c>
      <c r="J127" s="46">
        <v>26566.799999999999</v>
      </c>
      <c r="K127" s="42">
        <f>DATEDIF(G127,I127,"Y")</f>
        <v>8</v>
      </c>
      <c r="L127" s="42">
        <f>J127*K127</f>
        <v>212534.39999999999</v>
      </c>
    </row>
    <row r="128" spans="1:12" ht="32.25" customHeight="1" x14ac:dyDescent="0.25">
      <c r="A128" s="41" t="s">
        <v>42</v>
      </c>
      <c r="B128" s="29" t="s">
        <v>85</v>
      </c>
      <c r="C128" s="40" t="s">
        <v>246</v>
      </c>
      <c r="D128" s="30">
        <v>44603</v>
      </c>
      <c r="E128" s="27">
        <v>44627</v>
      </c>
      <c r="F128" s="29">
        <v>2</v>
      </c>
      <c r="G128" s="17">
        <f t="shared" si="8"/>
        <v>45358</v>
      </c>
      <c r="H128" s="24">
        <v>10</v>
      </c>
      <c r="I128" s="17">
        <f t="shared" si="9"/>
        <v>48280</v>
      </c>
      <c r="J128" s="46">
        <v>3269.76</v>
      </c>
      <c r="K128" s="42">
        <f>DATEDIF(G128,I128,"Y")</f>
        <v>8</v>
      </c>
      <c r="L128" s="42">
        <f>J128*K128</f>
        <v>26158.080000000002</v>
      </c>
    </row>
    <row r="129" spans="1:12" ht="32.25" customHeight="1" x14ac:dyDescent="0.25">
      <c r="A129" s="41" t="s">
        <v>43</v>
      </c>
      <c r="B129" s="29" t="s">
        <v>241</v>
      </c>
      <c r="C129" s="39" t="s">
        <v>233</v>
      </c>
      <c r="D129" s="29"/>
      <c r="E129" s="27">
        <v>44643</v>
      </c>
      <c r="F129" s="29">
        <v>2</v>
      </c>
      <c r="G129" s="17">
        <f t="shared" si="8"/>
        <v>45374</v>
      </c>
      <c r="H129" s="24">
        <v>10</v>
      </c>
      <c r="I129" s="17">
        <f t="shared" si="9"/>
        <v>48296</v>
      </c>
      <c r="J129" s="46">
        <v>11180</v>
      </c>
      <c r="K129" s="42">
        <f>DATEDIF(G129,I129,"Y")</f>
        <v>8</v>
      </c>
      <c r="L129" s="42">
        <f>J129*K129</f>
        <v>89440</v>
      </c>
    </row>
    <row r="130" spans="1:12" ht="32.25" customHeight="1" x14ac:dyDescent="0.25">
      <c r="A130" s="41" t="s">
        <v>43</v>
      </c>
      <c r="B130" s="29" t="s">
        <v>44</v>
      </c>
      <c r="C130" s="39" t="s">
        <v>233</v>
      </c>
      <c r="D130" s="30">
        <v>44899</v>
      </c>
      <c r="E130" s="27">
        <v>44649</v>
      </c>
      <c r="F130" s="29">
        <v>2</v>
      </c>
      <c r="G130" s="17">
        <f t="shared" si="8"/>
        <v>45380</v>
      </c>
      <c r="H130" s="24">
        <v>10</v>
      </c>
      <c r="I130" s="17">
        <f t="shared" si="9"/>
        <v>48302</v>
      </c>
      <c r="J130" s="46">
        <v>12351.51</v>
      </c>
      <c r="K130" s="42">
        <f>DATEDIF(G130,I130,"Y")</f>
        <v>8</v>
      </c>
      <c r="L130" s="42">
        <f>J130*K130</f>
        <v>98812.08</v>
      </c>
    </row>
    <row r="131" spans="1:12" ht="32.25" customHeight="1" x14ac:dyDescent="0.25">
      <c r="A131" s="41" t="s">
        <v>43</v>
      </c>
      <c r="B131" s="29" t="s">
        <v>32</v>
      </c>
      <c r="C131" s="39" t="s">
        <v>233</v>
      </c>
      <c r="D131" s="30">
        <v>44650</v>
      </c>
      <c r="E131" s="27">
        <v>44651</v>
      </c>
      <c r="F131" s="29">
        <v>2</v>
      </c>
      <c r="G131" s="17">
        <f t="shared" si="8"/>
        <v>45382</v>
      </c>
      <c r="H131" s="24">
        <v>10</v>
      </c>
      <c r="I131" s="17">
        <f t="shared" si="9"/>
        <v>48304</v>
      </c>
      <c r="J131" s="46">
        <v>26752.959999999999</v>
      </c>
      <c r="K131" s="42">
        <f>DATEDIF(G131,I131,"Y")</f>
        <v>8</v>
      </c>
      <c r="L131" s="42">
        <f>J131*K131</f>
        <v>214023.67999999999</v>
      </c>
    </row>
    <row r="132" spans="1:12" ht="32.25" customHeight="1" x14ac:dyDescent="0.25">
      <c r="A132" s="41" t="s">
        <v>42</v>
      </c>
      <c r="B132" s="29" t="s">
        <v>243</v>
      </c>
      <c r="C132" s="40" t="s">
        <v>246</v>
      </c>
      <c r="D132" s="30">
        <v>44658</v>
      </c>
      <c r="E132" s="27">
        <v>44658</v>
      </c>
      <c r="F132" s="29">
        <v>2</v>
      </c>
      <c r="G132" s="17">
        <f t="shared" ref="G132:G158" si="10">DATE(YEAR(E132)+F132,MONTH(E132),DAY(E132))</f>
        <v>45389</v>
      </c>
      <c r="H132" s="24">
        <v>10</v>
      </c>
      <c r="I132" s="17">
        <f t="shared" ref="I132:I158" si="11">DATE(YEAR(E132)+H132,MONTH(E132),DAY(E132))</f>
        <v>48311</v>
      </c>
      <c r="J132" s="46">
        <v>48108.32</v>
      </c>
      <c r="K132" s="42">
        <f>DATEDIF(G132,I132,"Y")</f>
        <v>8</v>
      </c>
      <c r="L132" s="42">
        <f>J132*K132</f>
        <v>384866.56</v>
      </c>
    </row>
    <row r="133" spans="1:12" ht="32.25" customHeight="1" x14ac:dyDescent="0.25">
      <c r="A133" s="41" t="s">
        <v>43</v>
      </c>
      <c r="B133" s="29" t="s">
        <v>47</v>
      </c>
      <c r="C133" s="39" t="s">
        <v>233</v>
      </c>
      <c r="D133" s="30">
        <v>44665</v>
      </c>
      <c r="E133" s="27">
        <v>44665</v>
      </c>
      <c r="F133" s="29">
        <v>2</v>
      </c>
      <c r="G133" s="17">
        <f t="shared" si="10"/>
        <v>45396</v>
      </c>
      <c r="H133" s="24">
        <v>10</v>
      </c>
      <c r="I133" s="17">
        <f t="shared" si="11"/>
        <v>48318</v>
      </c>
      <c r="J133" s="46">
        <v>65520</v>
      </c>
      <c r="K133" s="42">
        <f>DATEDIF(G133,I133,"Y")</f>
        <v>8</v>
      </c>
      <c r="L133" s="42">
        <f>J133*K133</f>
        <v>524160</v>
      </c>
    </row>
    <row r="134" spans="1:12" ht="32.25" customHeight="1" x14ac:dyDescent="0.25">
      <c r="A134" s="41" t="s">
        <v>42</v>
      </c>
      <c r="B134" s="29" t="s">
        <v>47</v>
      </c>
      <c r="C134" s="40" t="s">
        <v>246</v>
      </c>
      <c r="D134" s="30">
        <v>44665</v>
      </c>
      <c r="E134" s="27">
        <v>44665</v>
      </c>
      <c r="F134" s="29">
        <v>2</v>
      </c>
      <c r="G134" s="17">
        <f t="shared" si="10"/>
        <v>45396</v>
      </c>
      <c r="H134" s="24">
        <v>10</v>
      </c>
      <c r="I134" s="17">
        <f t="shared" si="11"/>
        <v>48318</v>
      </c>
      <c r="J134" s="46">
        <v>65520</v>
      </c>
      <c r="K134" s="42">
        <f>DATEDIF(G134,I134,"Y")</f>
        <v>8</v>
      </c>
      <c r="L134" s="42">
        <f>J134*K134</f>
        <v>524160</v>
      </c>
    </row>
    <row r="135" spans="1:12" ht="32.25" customHeight="1" x14ac:dyDescent="0.25">
      <c r="A135" s="41" t="s">
        <v>43</v>
      </c>
      <c r="B135" s="43" t="s">
        <v>32</v>
      </c>
      <c r="C135" s="39" t="s">
        <v>233</v>
      </c>
      <c r="D135" s="29"/>
      <c r="E135" s="27">
        <v>44670</v>
      </c>
      <c r="F135" s="29">
        <v>2</v>
      </c>
      <c r="G135" s="17">
        <f t="shared" si="10"/>
        <v>45401</v>
      </c>
      <c r="H135" s="24">
        <v>10</v>
      </c>
      <c r="I135" s="17">
        <f t="shared" si="11"/>
        <v>48323</v>
      </c>
      <c r="J135" s="46">
        <v>9484.7999999999993</v>
      </c>
      <c r="K135" s="42">
        <f>DATEDIF(G135,I135,"Y")</f>
        <v>8</v>
      </c>
      <c r="L135" s="42">
        <f>J135*K135</f>
        <v>75878.399999999994</v>
      </c>
    </row>
    <row r="136" spans="1:12" ht="32.25" customHeight="1" x14ac:dyDescent="0.25">
      <c r="A136" s="41" t="s">
        <v>42</v>
      </c>
      <c r="B136" s="29" t="s">
        <v>50</v>
      </c>
      <c r="C136" s="40" t="s">
        <v>246</v>
      </c>
      <c r="D136" s="30">
        <v>44684</v>
      </c>
      <c r="E136" s="27">
        <v>44687</v>
      </c>
      <c r="F136" s="29">
        <v>2</v>
      </c>
      <c r="G136" s="17">
        <f t="shared" si="10"/>
        <v>45418</v>
      </c>
      <c r="H136" s="24">
        <v>10</v>
      </c>
      <c r="I136" s="17">
        <f t="shared" si="11"/>
        <v>48340</v>
      </c>
      <c r="J136" s="46">
        <v>7282.08</v>
      </c>
      <c r="K136" s="42">
        <f>DATEDIF(G136,I136,"Y")</f>
        <v>8</v>
      </c>
      <c r="L136" s="42">
        <f>J136*K136</f>
        <v>58256.639999999999</v>
      </c>
    </row>
    <row r="137" spans="1:12" ht="32.25" customHeight="1" x14ac:dyDescent="0.25">
      <c r="A137" s="41" t="s">
        <v>42</v>
      </c>
      <c r="B137" s="29" t="s">
        <v>53</v>
      </c>
      <c r="C137" s="40" t="s">
        <v>246</v>
      </c>
      <c r="D137" s="30">
        <v>44678</v>
      </c>
      <c r="E137" s="27">
        <v>44690</v>
      </c>
      <c r="F137" s="29">
        <v>2</v>
      </c>
      <c r="G137" s="17">
        <f t="shared" si="10"/>
        <v>45421</v>
      </c>
      <c r="H137" s="24">
        <v>10</v>
      </c>
      <c r="I137" s="17">
        <f t="shared" si="11"/>
        <v>48343</v>
      </c>
      <c r="J137" s="46">
        <v>30981.599999999999</v>
      </c>
      <c r="K137" s="42">
        <f>DATEDIF(G137,I137,"Y")</f>
        <v>8</v>
      </c>
      <c r="L137" s="42">
        <f>J137*K137</f>
        <v>247852.79999999999</v>
      </c>
    </row>
    <row r="138" spans="1:12" ht="32.25" customHeight="1" x14ac:dyDescent="0.25">
      <c r="A138" s="41" t="s">
        <v>42</v>
      </c>
      <c r="B138" s="29" t="s">
        <v>32</v>
      </c>
      <c r="C138" s="40" t="s">
        <v>246</v>
      </c>
      <c r="D138" s="29" t="s">
        <v>287</v>
      </c>
      <c r="E138" s="27">
        <v>44697</v>
      </c>
      <c r="F138" s="29">
        <v>2</v>
      </c>
      <c r="G138" s="17">
        <f t="shared" si="10"/>
        <v>45428</v>
      </c>
      <c r="H138" s="24">
        <v>10</v>
      </c>
      <c r="I138" s="17">
        <f t="shared" si="11"/>
        <v>48350</v>
      </c>
      <c r="J138" s="46">
        <v>70077.279999999999</v>
      </c>
      <c r="K138" s="42">
        <f>DATEDIF(G138,I138,"Y")</f>
        <v>8</v>
      </c>
      <c r="L138" s="42">
        <f>J138*K138</f>
        <v>560618.23999999999</v>
      </c>
    </row>
    <row r="139" spans="1:12" ht="32.25" customHeight="1" x14ac:dyDescent="0.25">
      <c r="A139" s="41" t="s">
        <v>43</v>
      </c>
      <c r="B139" s="29" t="s">
        <v>32</v>
      </c>
      <c r="C139" s="39" t="s">
        <v>233</v>
      </c>
      <c r="D139" s="30">
        <v>44697</v>
      </c>
      <c r="E139" s="27">
        <v>44697</v>
      </c>
      <c r="F139" s="29">
        <v>2</v>
      </c>
      <c r="G139" s="17">
        <f t="shared" si="10"/>
        <v>45428</v>
      </c>
      <c r="H139" s="24">
        <v>10</v>
      </c>
      <c r="I139" s="17">
        <f t="shared" si="11"/>
        <v>48350</v>
      </c>
      <c r="J139" s="46">
        <v>26084.240000000002</v>
      </c>
      <c r="K139" s="42">
        <f>DATEDIF(G139,I139,"Y")</f>
        <v>8</v>
      </c>
      <c r="L139" s="42">
        <f>J139*K139</f>
        <v>208673.92000000001</v>
      </c>
    </row>
    <row r="140" spans="1:12" ht="32.25" customHeight="1" x14ac:dyDescent="0.25">
      <c r="A140" s="41" t="s">
        <v>42</v>
      </c>
      <c r="B140" s="29" t="s">
        <v>52</v>
      </c>
      <c r="C140" s="40" t="s">
        <v>246</v>
      </c>
      <c r="D140" s="29"/>
      <c r="E140" s="27">
        <v>44704</v>
      </c>
      <c r="F140" s="29">
        <v>2</v>
      </c>
      <c r="G140" s="17">
        <f t="shared" si="10"/>
        <v>45435</v>
      </c>
      <c r="H140" s="24">
        <v>10</v>
      </c>
      <c r="I140" s="17">
        <f t="shared" si="11"/>
        <v>48357</v>
      </c>
      <c r="J140" s="46">
        <v>1641.12</v>
      </c>
      <c r="K140" s="42">
        <f>DATEDIF(G140,I140,"Y")</f>
        <v>8</v>
      </c>
      <c r="L140" s="42">
        <f>J140*K140</f>
        <v>13128.96</v>
      </c>
    </row>
    <row r="141" spans="1:12" ht="32.25" customHeight="1" x14ac:dyDescent="0.25">
      <c r="A141" s="41" t="s">
        <v>42</v>
      </c>
      <c r="B141" s="29" t="s">
        <v>47</v>
      </c>
      <c r="C141" s="40" t="s">
        <v>246</v>
      </c>
      <c r="D141" s="29" t="s">
        <v>290</v>
      </c>
      <c r="E141" s="27">
        <v>44704</v>
      </c>
      <c r="F141" s="29">
        <v>2</v>
      </c>
      <c r="G141" s="17">
        <f t="shared" si="10"/>
        <v>45435</v>
      </c>
      <c r="H141" s="24">
        <v>10</v>
      </c>
      <c r="I141" s="17">
        <f t="shared" si="11"/>
        <v>48357</v>
      </c>
      <c r="J141" s="46">
        <v>4904.6400000000003</v>
      </c>
      <c r="K141" s="42">
        <f>DATEDIF(G141,I141,"Y")</f>
        <v>8</v>
      </c>
      <c r="L141" s="42">
        <f>J141*K141</f>
        <v>39237.120000000003</v>
      </c>
    </row>
    <row r="142" spans="1:12" ht="32.25" customHeight="1" x14ac:dyDescent="0.25">
      <c r="A142" s="41" t="s">
        <v>42</v>
      </c>
      <c r="B142" s="29" t="s">
        <v>63</v>
      </c>
      <c r="C142" s="40" t="s">
        <v>246</v>
      </c>
      <c r="D142" s="29" t="s">
        <v>291</v>
      </c>
      <c r="E142" s="27">
        <v>44704</v>
      </c>
      <c r="F142" s="29">
        <v>2</v>
      </c>
      <c r="G142" s="17">
        <f t="shared" si="10"/>
        <v>45435</v>
      </c>
      <c r="H142" s="24">
        <v>10</v>
      </c>
      <c r="I142" s="17">
        <f t="shared" si="11"/>
        <v>48357</v>
      </c>
      <c r="J142" s="46">
        <v>19786</v>
      </c>
      <c r="K142" s="42">
        <f>DATEDIF(G142,I142,"Y")</f>
        <v>8</v>
      </c>
      <c r="L142" s="42">
        <f>J142*K142</f>
        <v>158288</v>
      </c>
    </row>
    <row r="143" spans="1:12" ht="32.25" customHeight="1" x14ac:dyDescent="0.25">
      <c r="A143" s="41" t="s">
        <v>43</v>
      </c>
      <c r="B143" s="29" t="s">
        <v>242</v>
      </c>
      <c r="C143" s="39" t="s">
        <v>233</v>
      </c>
      <c r="D143" s="29" t="s">
        <v>288</v>
      </c>
      <c r="E143" s="27">
        <v>44709</v>
      </c>
      <c r="F143" s="29">
        <v>2</v>
      </c>
      <c r="G143" s="17">
        <f t="shared" si="10"/>
        <v>45440</v>
      </c>
      <c r="H143" s="24">
        <v>10</v>
      </c>
      <c r="I143" s="17">
        <f t="shared" si="11"/>
        <v>48362</v>
      </c>
      <c r="J143" s="46">
        <v>19553.98</v>
      </c>
      <c r="K143" s="42">
        <f>DATEDIF(G143,I143,"Y")</f>
        <v>8</v>
      </c>
      <c r="L143" s="42">
        <f>J143*K143</f>
        <v>156431.84</v>
      </c>
    </row>
    <row r="144" spans="1:12" ht="32.25" customHeight="1" x14ac:dyDescent="0.25">
      <c r="A144" s="41" t="s">
        <v>43</v>
      </c>
      <c r="B144" s="29" t="s">
        <v>47</v>
      </c>
      <c r="C144" s="39" t="s">
        <v>233</v>
      </c>
      <c r="D144" s="29"/>
      <c r="E144" s="27">
        <v>44711</v>
      </c>
      <c r="F144" s="29">
        <v>2</v>
      </c>
      <c r="G144" s="17">
        <f t="shared" si="10"/>
        <v>45442</v>
      </c>
      <c r="H144" s="24">
        <v>10</v>
      </c>
      <c r="I144" s="17">
        <f t="shared" si="11"/>
        <v>48364</v>
      </c>
      <c r="J144" s="46">
        <v>84520.8</v>
      </c>
      <c r="K144" s="42">
        <f>DATEDIF(G144,I144,"Y")</f>
        <v>8</v>
      </c>
      <c r="L144" s="42">
        <f>J144*K144</f>
        <v>676166.4</v>
      </c>
    </row>
    <row r="145" spans="1:12" ht="32.25" customHeight="1" x14ac:dyDescent="0.25">
      <c r="A145" s="41" t="s">
        <v>42</v>
      </c>
      <c r="B145" s="29" t="s">
        <v>47</v>
      </c>
      <c r="C145" s="40" t="s">
        <v>246</v>
      </c>
      <c r="D145" s="29"/>
      <c r="E145" s="27">
        <v>44711</v>
      </c>
      <c r="F145" s="29">
        <v>2</v>
      </c>
      <c r="G145" s="17">
        <f t="shared" si="10"/>
        <v>45442</v>
      </c>
      <c r="H145" s="24">
        <v>10</v>
      </c>
      <c r="I145" s="17">
        <f t="shared" si="11"/>
        <v>48364</v>
      </c>
      <c r="J145" s="46">
        <v>7823.49</v>
      </c>
      <c r="K145" s="42">
        <f>DATEDIF(G145,I145,"Y")</f>
        <v>8</v>
      </c>
      <c r="L145" s="42">
        <f>J145*K145</f>
        <v>62587.92</v>
      </c>
    </row>
    <row r="146" spans="1:12" ht="32.25" customHeight="1" x14ac:dyDescent="0.25">
      <c r="A146" s="41" t="s">
        <v>42</v>
      </c>
      <c r="B146" s="29" t="s">
        <v>53</v>
      </c>
      <c r="C146" s="40" t="s">
        <v>246</v>
      </c>
      <c r="D146" s="29" t="s">
        <v>292</v>
      </c>
      <c r="E146" s="27">
        <v>44718</v>
      </c>
      <c r="F146" s="29">
        <v>2</v>
      </c>
      <c r="G146" s="17">
        <f t="shared" si="10"/>
        <v>45449</v>
      </c>
      <c r="H146" s="24">
        <v>10</v>
      </c>
      <c r="I146" s="17">
        <f t="shared" si="11"/>
        <v>48371</v>
      </c>
      <c r="J146" s="46">
        <v>7300.8</v>
      </c>
      <c r="K146" s="42">
        <f>DATEDIF(G146,I146,"Y")</f>
        <v>8</v>
      </c>
      <c r="L146" s="42">
        <f>J146*K146</f>
        <v>58406.400000000001</v>
      </c>
    </row>
    <row r="147" spans="1:12" ht="32.25" customHeight="1" x14ac:dyDescent="0.25">
      <c r="A147" s="41" t="s">
        <v>42</v>
      </c>
      <c r="B147" s="29" t="s">
        <v>44</v>
      </c>
      <c r="C147" s="40" t="s">
        <v>246</v>
      </c>
      <c r="D147" s="29"/>
      <c r="E147" s="27">
        <v>44721</v>
      </c>
      <c r="F147" s="29">
        <v>2</v>
      </c>
      <c r="G147" s="17">
        <f t="shared" si="10"/>
        <v>45452</v>
      </c>
      <c r="H147" s="24">
        <v>10</v>
      </c>
      <c r="I147" s="17">
        <f t="shared" si="11"/>
        <v>48374</v>
      </c>
      <c r="J147" s="46">
        <v>45776.639999999999</v>
      </c>
      <c r="K147" s="42">
        <f>DATEDIF(G147,I147,"Y")</f>
        <v>8</v>
      </c>
      <c r="L147" s="42">
        <f>J147*K147</f>
        <v>366213.12</v>
      </c>
    </row>
    <row r="148" spans="1:12" ht="32.25" customHeight="1" x14ac:dyDescent="0.25">
      <c r="A148" s="41" t="s">
        <v>42</v>
      </c>
      <c r="B148" s="29" t="s">
        <v>63</v>
      </c>
      <c r="C148" s="40" t="s">
        <v>246</v>
      </c>
      <c r="D148" s="29" t="s">
        <v>286</v>
      </c>
      <c r="E148" s="27">
        <v>44725</v>
      </c>
      <c r="F148" s="29">
        <v>2</v>
      </c>
      <c r="G148" s="17">
        <f t="shared" si="10"/>
        <v>45456</v>
      </c>
      <c r="H148" s="24">
        <v>10</v>
      </c>
      <c r="I148" s="17">
        <f t="shared" si="11"/>
        <v>48378</v>
      </c>
      <c r="J148" s="46">
        <v>11080.16</v>
      </c>
      <c r="K148" s="42">
        <f>DATEDIF(G148,I148,"Y")</f>
        <v>8</v>
      </c>
      <c r="L148" s="42">
        <f>J148*K148</f>
        <v>88641.279999999999</v>
      </c>
    </row>
    <row r="149" spans="1:12" ht="32.25" customHeight="1" x14ac:dyDescent="0.25">
      <c r="A149" s="41" t="s">
        <v>43</v>
      </c>
      <c r="B149" s="29" t="s">
        <v>32</v>
      </c>
      <c r="C149" s="39" t="s">
        <v>233</v>
      </c>
      <c r="D149" s="30">
        <v>44810</v>
      </c>
      <c r="E149" s="27">
        <v>44725</v>
      </c>
      <c r="F149" s="29">
        <v>2</v>
      </c>
      <c r="G149" s="17">
        <f t="shared" si="10"/>
        <v>45456</v>
      </c>
      <c r="H149" s="24">
        <v>10</v>
      </c>
      <c r="I149" s="17">
        <f t="shared" si="11"/>
        <v>48378</v>
      </c>
      <c r="J149" s="46">
        <v>35554.480000000003</v>
      </c>
      <c r="K149" s="42">
        <f>DATEDIF(G149,I149,"Y")</f>
        <v>8</v>
      </c>
      <c r="L149" s="42">
        <f>J149*K149</f>
        <v>284435.84000000003</v>
      </c>
    </row>
    <row r="150" spans="1:12" ht="32.25" customHeight="1" x14ac:dyDescent="0.25">
      <c r="A150" s="41" t="s">
        <v>42</v>
      </c>
      <c r="B150" s="29" t="s">
        <v>52</v>
      </c>
      <c r="C150" s="40" t="s">
        <v>246</v>
      </c>
      <c r="D150" s="29" t="s">
        <v>293</v>
      </c>
      <c r="E150" s="27">
        <v>44725</v>
      </c>
      <c r="F150" s="29">
        <v>2</v>
      </c>
      <c r="G150" s="17">
        <f t="shared" si="10"/>
        <v>45456</v>
      </c>
      <c r="H150" s="24">
        <v>10</v>
      </c>
      <c r="I150" s="17">
        <f t="shared" si="11"/>
        <v>48378</v>
      </c>
      <c r="J150" s="46">
        <v>13079.04</v>
      </c>
      <c r="K150" s="42">
        <f>DATEDIF(G150,I150,"Y")</f>
        <v>8</v>
      </c>
      <c r="L150" s="42">
        <f>J150*K150</f>
        <v>104632.32000000001</v>
      </c>
    </row>
    <row r="151" spans="1:12" ht="32.25" customHeight="1" x14ac:dyDescent="0.25">
      <c r="A151" s="41" t="s">
        <v>42</v>
      </c>
      <c r="B151" s="29" t="s">
        <v>47</v>
      </c>
      <c r="C151" s="40" t="s">
        <v>246</v>
      </c>
      <c r="D151" s="30">
        <v>44707</v>
      </c>
      <c r="E151" s="27">
        <v>44726</v>
      </c>
      <c r="F151" s="29">
        <v>2</v>
      </c>
      <c r="G151" s="17">
        <f t="shared" si="10"/>
        <v>45457</v>
      </c>
      <c r="H151" s="24">
        <v>10</v>
      </c>
      <c r="I151" s="17">
        <f t="shared" si="11"/>
        <v>48379</v>
      </c>
      <c r="J151" s="46">
        <v>7122.96</v>
      </c>
      <c r="K151" s="42">
        <f>DATEDIF(G151,I151,"Y")</f>
        <v>8</v>
      </c>
      <c r="L151" s="42">
        <f>J151*K151</f>
        <v>56983.68</v>
      </c>
    </row>
    <row r="152" spans="1:12" ht="32.25" customHeight="1" x14ac:dyDescent="0.25">
      <c r="A152" s="41" t="s">
        <v>42</v>
      </c>
      <c r="B152" s="29" t="s">
        <v>245</v>
      </c>
      <c r="C152" s="40" t="s">
        <v>246</v>
      </c>
      <c r="D152" s="30">
        <v>44732</v>
      </c>
      <c r="E152" s="27">
        <v>44734</v>
      </c>
      <c r="F152" s="29">
        <v>2</v>
      </c>
      <c r="G152" s="17">
        <f t="shared" si="10"/>
        <v>45465</v>
      </c>
      <c r="H152" s="24">
        <v>10</v>
      </c>
      <c r="I152" s="17">
        <f t="shared" si="11"/>
        <v>48387</v>
      </c>
      <c r="J152" s="46">
        <v>12267.32</v>
      </c>
      <c r="K152" s="42">
        <f>DATEDIF(G152,I152,"Y")</f>
        <v>8</v>
      </c>
      <c r="L152" s="42">
        <f>J152*K152</f>
        <v>98138.559999999998</v>
      </c>
    </row>
    <row r="153" spans="1:12" ht="32.25" customHeight="1" x14ac:dyDescent="0.25">
      <c r="A153" s="41" t="s">
        <v>43</v>
      </c>
      <c r="B153" s="29" t="s">
        <v>244</v>
      </c>
      <c r="C153" s="39" t="s">
        <v>233</v>
      </c>
      <c r="D153" s="29"/>
      <c r="E153" s="27">
        <v>44736</v>
      </c>
      <c r="F153" s="29">
        <v>2</v>
      </c>
      <c r="G153" s="17">
        <f t="shared" si="10"/>
        <v>45467</v>
      </c>
      <c r="H153" s="24">
        <v>10</v>
      </c>
      <c r="I153" s="17">
        <f t="shared" si="11"/>
        <v>48389</v>
      </c>
      <c r="J153" s="46">
        <v>6088</v>
      </c>
      <c r="K153" s="42">
        <f>DATEDIF(G153,I153,"Y")</f>
        <v>8</v>
      </c>
      <c r="L153" s="42">
        <f>J153*K153</f>
        <v>48704</v>
      </c>
    </row>
    <row r="154" spans="1:12" ht="32.25" customHeight="1" x14ac:dyDescent="0.25">
      <c r="A154" s="41" t="s">
        <v>42</v>
      </c>
      <c r="B154" s="29" t="s">
        <v>52</v>
      </c>
      <c r="C154" s="40" t="s">
        <v>246</v>
      </c>
      <c r="D154" s="29" t="s">
        <v>289</v>
      </c>
      <c r="E154" s="27">
        <v>44739</v>
      </c>
      <c r="F154" s="29">
        <v>2</v>
      </c>
      <c r="G154" s="17">
        <f t="shared" si="10"/>
        <v>45470</v>
      </c>
      <c r="H154" s="24">
        <v>10</v>
      </c>
      <c r="I154" s="17">
        <f t="shared" si="11"/>
        <v>48392</v>
      </c>
      <c r="J154" s="46">
        <v>4748.6400000000003</v>
      </c>
      <c r="K154" s="42">
        <f>DATEDIF(G154,I154,"Y")</f>
        <v>8</v>
      </c>
      <c r="L154" s="42">
        <f>J154*K154</f>
        <v>37989.120000000003</v>
      </c>
    </row>
    <row r="155" spans="1:12" ht="32.25" customHeight="1" x14ac:dyDescent="0.25">
      <c r="A155" s="41" t="s">
        <v>42</v>
      </c>
      <c r="B155" s="29" t="s">
        <v>52</v>
      </c>
      <c r="C155" s="40" t="s">
        <v>246</v>
      </c>
      <c r="D155" s="30">
        <v>44741</v>
      </c>
      <c r="E155" s="27">
        <v>44743</v>
      </c>
      <c r="F155" s="29">
        <v>2</v>
      </c>
      <c r="G155" s="17">
        <f t="shared" si="10"/>
        <v>45474</v>
      </c>
      <c r="H155" s="24">
        <v>10</v>
      </c>
      <c r="I155" s="17">
        <f t="shared" si="11"/>
        <v>48396</v>
      </c>
      <c r="J155" s="46">
        <v>7122.96</v>
      </c>
      <c r="K155" s="42">
        <f>DATEDIF(G155,I155,"Y")</f>
        <v>8</v>
      </c>
      <c r="L155" s="42">
        <f>J155*K155</f>
        <v>56983.68</v>
      </c>
    </row>
    <row r="156" spans="1:12" ht="32.25" customHeight="1" x14ac:dyDescent="0.25">
      <c r="A156" s="41" t="s">
        <v>42</v>
      </c>
      <c r="B156" s="29" t="s">
        <v>52</v>
      </c>
      <c r="C156" s="40" t="s">
        <v>246</v>
      </c>
      <c r="D156" s="29"/>
      <c r="E156" s="27">
        <v>44749</v>
      </c>
      <c r="F156" s="29">
        <v>2</v>
      </c>
      <c r="G156" s="17">
        <f t="shared" si="10"/>
        <v>45480</v>
      </c>
      <c r="H156" s="24">
        <v>10</v>
      </c>
      <c r="I156" s="17">
        <f t="shared" si="11"/>
        <v>48402</v>
      </c>
      <c r="J156" s="46">
        <v>3282.24</v>
      </c>
      <c r="K156" s="42">
        <f>DATEDIF(G156,I156,"Y")</f>
        <v>8</v>
      </c>
      <c r="L156" s="42">
        <f>J156*K156</f>
        <v>26257.919999999998</v>
      </c>
    </row>
    <row r="157" spans="1:12" ht="32.25" customHeight="1" x14ac:dyDescent="0.25">
      <c r="A157" s="41" t="s">
        <v>43</v>
      </c>
      <c r="B157" s="29" t="s">
        <v>63</v>
      </c>
      <c r="C157" s="39" t="s">
        <v>233</v>
      </c>
      <c r="D157" s="30">
        <v>44749</v>
      </c>
      <c r="E157" s="27">
        <v>44750</v>
      </c>
      <c r="F157" s="29">
        <v>2</v>
      </c>
      <c r="G157" s="17">
        <f t="shared" si="10"/>
        <v>45481</v>
      </c>
      <c r="H157" s="24">
        <v>10</v>
      </c>
      <c r="I157" s="17">
        <f t="shared" si="11"/>
        <v>48403</v>
      </c>
      <c r="J157" s="46">
        <v>11444.16</v>
      </c>
      <c r="K157" s="42">
        <f>DATEDIF(G157,I157,"Y")</f>
        <v>8</v>
      </c>
      <c r="L157" s="42">
        <f>J157*K157</f>
        <v>91553.279999999999</v>
      </c>
    </row>
    <row r="158" spans="1:12" ht="32.25" customHeight="1" x14ac:dyDescent="0.25">
      <c r="A158" s="41" t="s">
        <v>43</v>
      </c>
      <c r="B158" s="29" t="s">
        <v>82</v>
      </c>
      <c r="C158" s="39" t="s">
        <v>233</v>
      </c>
      <c r="D158" s="30">
        <v>44713</v>
      </c>
      <c r="E158" s="27">
        <v>44835</v>
      </c>
      <c r="F158" s="29">
        <v>2</v>
      </c>
      <c r="G158" s="17">
        <f t="shared" si="10"/>
        <v>45566</v>
      </c>
      <c r="H158" s="24">
        <v>10</v>
      </c>
      <c r="I158" s="17">
        <f t="shared" si="11"/>
        <v>48488</v>
      </c>
      <c r="J158" s="46">
        <v>18720</v>
      </c>
      <c r="K158" s="42">
        <f>DATEDIF(G158,I158,"Y")</f>
        <v>8</v>
      </c>
      <c r="L158" s="42">
        <f>J158*K158</f>
        <v>149760</v>
      </c>
    </row>
    <row r="160" spans="1:12" ht="13" x14ac:dyDescent="0.25">
      <c r="L160" s="44">
        <f>SUM(L4:L159)</f>
        <v>39774976.560000002</v>
      </c>
    </row>
  </sheetData>
  <autoFilter ref="A3:L142" xr:uid="{00000000-0001-0000-0100-000000000000}"/>
  <sortState xmlns:xlrd2="http://schemas.microsoft.com/office/spreadsheetml/2017/richdata2" ref="A4:L158">
    <sortCondition ref="E4:E158"/>
  </sortState>
  <conditionalFormatting sqref="C15 C23 C31 C33:C35 C37:C42 C44:C48 C51 C55 C58 C60:C61 C64:C67 C69 C79:C81 C83:C84 C86:C89 C92:C95 C99:C102 C108:C109 C111:C115 C117 C120 C122:C123 C127 C135:C136 C138:C139 C144:C152 C7:C9 C12 C18 C20 C130:C133">
    <cfRule type="expression" dxfId="29" priority="277">
      <formula>$J7=6</formula>
    </cfRule>
    <cfRule type="expression" dxfId="28" priority="278">
      <formula>$J7=5</formula>
    </cfRule>
    <cfRule type="expression" dxfId="27" priority="279">
      <formula>$J7=4</formula>
    </cfRule>
    <cfRule type="expression" dxfId="26" priority="280">
      <formula>$J7=3</formula>
    </cfRule>
    <cfRule type="expression" dxfId="25" priority="281">
      <formula>$J7=2</formula>
    </cfRule>
    <cfRule type="expression" dxfId="24" priority="282">
      <formula>$J7=1</formula>
    </cfRule>
  </conditionalFormatting>
  <conditionalFormatting sqref="C154">
    <cfRule type="expression" dxfId="23" priority="43">
      <formula>$J154=6</formula>
    </cfRule>
    <cfRule type="expression" dxfId="22" priority="44">
      <formula>$J154=5</formula>
    </cfRule>
    <cfRule type="expression" dxfId="21" priority="45">
      <formula>$J154=4</formula>
    </cfRule>
    <cfRule type="expression" dxfId="20" priority="46">
      <formula>$J154=3</formula>
    </cfRule>
    <cfRule type="expression" dxfId="19" priority="47">
      <formula>$J154=2</formula>
    </cfRule>
    <cfRule type="expression" dxfId="18" priority="48">
      <formula>$J154=1</formula>
    </cfRule>
  </conditionalFormatting>
  <conditionalFormatting sqref="C156">
    <cfRule type="expression" dxfId="17" priority="37">
      <formula>$J156=6</formula>
    </cfRule>
    <cfRule type="expression" dxfId="16" priority="38">
      <formula>$J156=5</formula>
    </cfRule>
    <cfRule type="expression" dxfId="15" priority="39">
      <formula>$J156=4</formula>
    </cfRule>
    <cfRule type="expression" dxfId="14" priority="40">
      <formula>$J156=3</formula>
    </cfRule>
    <cfRule type="expression" dxfId="13" priority="41">
      <formula>$J156=2</formula>
    </cfRule>
    <cfRule type="expression" dxfId="12" priority="42">
      <formula>$J156=1</formula>
    </cfRule>
  </conditionalFormatting>
  <conditionalFormatting sqref="C157">
    <cfRule type="expression" dxfId="11" priority="31">
      <formula>$J157=6</formula>
    </cfRule>
    <cfRule type="expression" dxfId="10" priority="32">
      <formula>$J157=5</formula>
    </cfRule>
    <cfRule type="expression" dxfId="9" priority="33">
      <formula>$J157=4</formula>
    </cfRule>
    <cfRule type="expression" dxfId="8" priority="34">
      <formula>$J157=3</formula>
    </cfRule>
    <cfRule type="expression" dxfId="7" priority="35">
      <formula>$J157=2</formula>
    </cfRule>
    <cfRule type="expression" dxfId="6" priority="36">
      <formula>$J157=1</formula>
    </cfRule>
  </conditionalFormatting>
  <conditionalFormatting sqref="C158">
    <cfRule type="expression" dxfId="5" priority="25">
      <formula>$J158=6</formula>
    </cfRule>
    <cfRule type="expression" dxfId="4" priority="26">
      <formula>$J158=5</formula>
    </cfRule>
    <cfRule type="expression" dxfId="3" priority="27">
      <formula>$J158=4</formula>
    </cfRule>
    <cfRule type="expression" dxfId="2" priority="28">
      <formula>$J158=3</formula>
    </cfRule>
    <cfRule type="expression" dxfId="1" priority="29">
      <formula>$J158=2</formula>
    </cfRule>
    <cfRule type="expression" dxfId="0" priority="30">
      <formula>$J158=1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J183"/>
  <sheetViews>
    <sheetView workbookViewId="0">
      <selection activeCell="B186" sqref="B186"/>
    </sheetView>
  </sheetViews>
  <sheetFormatPr defaultRowHeight="12.5" x14ac:dyDescent="0.25"/>
  <cols>
    <col min="1" max="1" width="19.453125" customWidth="1"/>
    <col min="2" max="2" width="14.7265625" customWidth="1"/>
    <col min="3" max="3" width="19.7265625" style="23" customWidth="1"/>
    <col min="4" max="4" width="13" customWidth="1"/>
    <col min="5" max="5" width="16.54296875" customWidth="1"/>
    <col min="6" max="6" width="18.08984375" customWidth="1"/>
    <col min="7" max="7" width="19.6328125" customWidth="1"/>
    <col min="8" max="8" width="14.54296875" customWidth="1"/>
    <col min="9" max="9" width="23.7265625" customWidth="1"/>
    <col min="10" max="10" width="12.1796875" customWidth="1"/>
  </cols>
  <sheetData>
    <row r="2" spans="1:10" ht="14.5" x14ac:dyDescent="0.35">
      <c r="A2" s="10" t="s">
        <v>89</v>
      </c>
      <c r="B2" s="10" t="s">
        <v>88</v>
      </c>
      <c r="C2" s="18" t="s">
        <v>90</v>
      </c>
      <c r="D2" s="10"/>
      <c r="E2" s="10"/>
      <c r="F2" s="10"/>
      <c r="G2" s="10"/>
      <c r="H2" s="10"/>
      <c r="I2" s="10"/>
      <c r="J2" s="10"/>
    </row>
    <row r="3" spans="1:10" ht="14.5" x14ac:dyDescent="0.35">
      <c r="A3" s="11">
        <v>6005407</v>
      </c>
      <c r="B3" s="11" t="s">
        <v>91</v>
      </c>
      <c r="C3" s="19" t="s">
        <v>92</v>
      </c>
      <c r="D3" s="12"/>
      <c r="E3" s="11"/>
      <c r="F3" s="11"/>
      <c r="G3" s="11"/>
      <c r="H3" s="13"/>
      <c r="I3" s="11"/>
      <c r="J3" s="11"/>
    </row>
    <row r="4" spans="1:10" ht="14.5" x14ac:dyDescent="0.35">
      <c r="A4" s="8">
        <v>6005407</v>
      </c>
      <c r="B4" s="8" t="s">
        <v>91</v>
      </c>
      <c r="C4" s="20" t="s">
        <v>92</v>
      </c>
      <c r="D4" s="14"/>
      <c r="E4" s="8"/>
      <c r="F4" s="8"/>
      <c r="G4" s="8"/>
      <c r="H4" s="15"/>
      <c r="I4" s="8"/>
      <c r="J4" s="8"/>
    </row>
    <row r="5" spans="1:10" ht="14.5" x14ac:dyDescent="0.35">
      <c r="A5" s="11">
        <v>1674193</v>
      </c>
      <c r="B5" s="11" t="s">
        <v>93</v>
      </c>
      <c r="C5" s="21">
        <v>44444</v>
      </c>
      <c r="D5" s="12"/>
      <c r="E5" s="11"/>
      <c r="F5" s="12"/>
      <c r="G5" s="11"/>
      <c r="H5" s="13"/>
      <c r="I5" s="11"/>
      <c r="J5" s="11"/>
    </row>
    <row r="6" spans="1:10" ht="14.5" x14ac:dyDescent="0.35">
      <c r="A6" s="8">
        <v>1674193</v>
      </c>
      <c r="B6" s="8" t="s">
        <v>93</v>
      </c>
      <c r="C6" s="22">
        <v>44444</v>
      </c>
      <c r="D6" s="14"/>
      <c r="E6" s="8"/>
      <c r="F6" s="14"/>
      <c r="G6" s="8"/>
      <c r="H6" s="15"/>
      <c r="I6" s="8"/>
      <c r="J6" s="8"/>
    </row>
    <row r="7" spans="1:10" ht="14.5" x14ac:dyDescent="0.35">
      <c r="A7" s="11">
        <v>1250414</v>
      </c>
      <c r="B7" s="11" t="s">
        <v>95</v>
      </c>
      <c r="C7" s="21">
        <v>44505</v>
      </c>
      <c r="D7" s="12"/>
      <c r="E7" s="11"/>
      <c r="F7" s="12"/>
      <c r="G7" s="11"/>
      <c r="H7" s="13"/>
      <c r="I7" s="11"/>
      <c r="J7" s="11"/>
    </row>
    <row r="8" spans="1:10" ht="14.5" x14ac:dyDescent="0.35">
      <c r="A8" s="8">
        <v>1250414</v>
      </c>
      <c r="B8" s="8" t="s">
        <v>95</v>
      </c>
      <c r="C8" s="22">
        <v>44505</v>
      </c>
      <c r="D8" s="14"/>
      <c r="E8" s="8"/>
      <c r="F8" s="14"/>
      <c r="G8" s="8"/>
      <c r="H8" s="15"/>
      <c r="I8" s="8"/>
      <c r="J8" s="8"/>
    </row>
    <row r="9" spans="1:10" ht="14.5" x14ac:dyDescent="0.35">
      <c r="A9" s="11">
        <v>1170212</v>
      </c>
      <c r="B9" s="11" t="s">
        <v>96</v>
      </c>
      <c r="C9" s="21">
        <v>44505</v>
      </c>
      <c r="D9" s="12"/>
      <c r="E9" s="11"/>
      <c r="F9" s="12"/>
      <c r="G9" s="11"/>
      <c r="H9" s="13"/>
      <c r="I9" s="11"/>
      <c r="J9" s="11"/>
    </row>
    <row r="10" spans="1:10" ht="14.5" x14ac:dyDescent="0.35">
      <c r="A10" s="8">
        <v>1170212</v>
      </c>
      <c r="B10" s="8" t="s">
        <v>96</v>
      </c>
      <c r="C10" s="22">
        <v>44505</v>
      </c>
      <c r="D10" s="14"/>
      <c r="E10" s="8"/>
      <c r="F10" s="14"/>
      <c r="G10" s="8"/>
      <c r="H10" s="15"/>
      <c r="I10" s="8"/>
      <c r="J10" s="8"/>
    </row>
    <row r="11" spans="1:10" ht="14.5" x14ac:dyDescent="0.35">
      <c r="A11" s="11">
        <v>1253809</v>
      </c>
      <c r="B11" s="11" t="s">
        <v>97</v>
      </c>
      <c r="C11" s="19" t="s">
        <v>98</v>
      </c>
      <c r="D11" s="11"/>
      <c r="E11" s="11"/>
      <c r="F11" s="11"/>
      <c r="G11" s="11"/>
      <c r="H11" s="13"/>
      <c r="I11" s="11"/>
      <c r="J11" s="11"/>
    </row>
    <row r="12" spans="1:10" ht="14.5" x14ac:dyDescent="0.35">
      <c r="A12" s="8">
        <v>6008925</v>
      </c>
      <c r="B12" s="8" t="s">
        <v>99</v>
      </c>
      <c r="C12" s="20" t="s">
        <v>98</v>
      </c>
      <c r="D12" s="8"/>
      <c r="E12" s="8"/>
      <c r="F12" s="8"/>
      <c r="G12" s="8"/>
      <c r="H12" s="15"/>
      <c r="I12" s="8"/>
      <c r="J12" s="8"/>
    </row>
    <row r="13" spans="1:10" ht="14.5" x14ac:dyDescent="0.35">
      <c r="A13" s="11">
        <v>6008925</v>
      </c>
      <c r="B13" s="11" t="s">
        <v>99</v>
      </c>
      <c r="C13" s="19" t="s">
        <v>98</v>
      </c>
      <c r="D13" s="11"/>
      <c r="E13" s="11"/>
      <c r="F13" s="11"/>
      <c r="G13" s="11"/>
      <c r="H13" s="13"/>
      <c r="I13" s="11"/>
      <c r="J13" s="11"/>
    </row>
    <row r="14" spans="1:10" ht="14.5" x14ac:dyDescent="0.35">
      <c r="A14" s="8">
        <v>1156678</v>
      </c>
      <c r="B14" s="8" t="s">
        <v>100</v>
      </c>
      <c r="C14" s="20" t="s">
        <v>101</v>
      </c>
      <c r="D14" s="8"/>
      <c r="E14" s="8"/>
      <c r="F14" s="8"/>
      <c r="G14" s="8"/>
      <c r="H14" s="15"/>
      <c r="I14" s="8"/>
      <c r="J14" s="8"/>
    </row>
    <row r="15" spans="1:10" ht="14.5" x14ac:dyDescent="0.35">
      <c r="A15" s="11" t="s">
        <v>43</v>
      </c>
      <c r="B15" s="11" t="s">
        <v>102</v>
      </c>
      <c r="C15" s="21">
        <v>44260</v>
      </c>
      <c r="D15" s="11"/>
      <c r="E15" s="11"/>
      <c r="F15" s="12"/>
      <c r="G15" s="11"/>
      <c r="H15" s="13"/>
      <c r="I15" s="11"/>
      <c r="J15" s="11"/>
    </row>
    <row r="16" spans="1:10" ht="14.5" x14ac:dyDescent="0.35">
      <c r="A16" s="8">
        <v>1062171</v>
      </c>
      <c r="B16" s="8" t="s">
        <v>103</v>
      </c>
      <c r="C16" s="22">
        <v>44260</v>
      </c>
      <c r="D16" s="8"/>
      <c r="E16" s="8"/>
      <c r="F16" s="14"/>
      <c r="G16" s="8"/>
      <c r="H16" s="15"/>
      <c r="I16" s="8"/>
      <c r="J16" s="8"/>
    </row>
    <row r="17" spans="1:10" ht="14.5" x14ac:dyDescent="0.35">
      <c r="A17" s="11">
        <v>1117760</v>
      </c>
      <c r="B17" s="11" t="s">
        <v>104</v>
      </c>
      <c r="C17" s="19" t="s">
        <v>94</v>
      </c>
      <c r="D17" s="11"/>
      <c r="E17" s="11"/>
      <c r="F17" s="11"/>
      <c r="G17" s="12"/>
      <c r="H17" s="13"/>
      <c r="I17" s="11"/>
      <c r="J17" s="11"/>
    </row>
    <row r="18" spans="1:10" ht="14.5" x14ac:dyDescent="0.35">
      <c r="A18" s="8">
        <v>1117760</v>
      </c>
      <c r="B18" s="8" t="s">
        <v>104</v>
      </c>
      <c r="C18" s="20" t="s">
        <v>94</v>
      </c>
      <c r="D18" s="8"/>
      <c r="E18" s="8"/>
      <c r="F18" s="8"/>
      <c r="G18" s="14"/>
      <c r="H18" s="15"/>
      <c r="I18" s="8"/>
      <c r="J18" s="8"/>
    </row>
    <row r="19" spans="1:10" ht="14.5" x14ac:dyDescent="0.35">
      <c r="A19" s="11">
        <v>1002990</v>
      </c>
      <c r="B19" s="11" t="s">
        <v>105</v>
      </c>
      <c r="C19" s="21">
        <v>44414</v>
      </c>
      <c r="D19" s="12"/>
      <c r="E19" s="11"/>
      <c r="F19" s="12"/>
      <c r="G19" s="11"/>
      <c r="H19" s="13"/>
      <c r="I19" s="11"/>
      <c r="J19" s="11"/>
    </row>
    <row r="20" spans="1:10" ht="14.5" x14ac:dyDescent="0.35">
      <c r="A20" s="8">
        <v>1002990</v>
      </c>
      <c r="B20" s="8" t="s">
        <v>105</v>
      </c>
      <c r="C20" s="22">
        <v>44414</v>
      </c>
      <c r="D20" s="14"/>
      <c r="E20" s="8"/>
      <c r="F20" s="14"/>
      <c r="G20" s="8"/>
      <c r="H20" s="15"/>
      <c r="I20" s="8"/>
      <c r="J20" s="8"/>
    </row>
    <row r="21" spans="1:10" ht="14.5" x14ac:dyDescent="0.35">
      <c r="A21" s="11">
        <v>1085891</v>
      </c>
      <c r="B21" s="11" t="s">
        <v>106</v>
      </c>
      <c r="C21" s="21">
        <v>44506</v>
      </c>
      <c r="D21" s="12"/>
      <c r="E21" s="11"/>
      <c r="F21" s="12"/>
      <c r="G21" s="11"/>
      <c r="H21" s="13"/>
      <c r="I21" s="11"/>
      <c r="J21" s="11"/>
    </row>
    <row r="22" spans="1:10" ht="14.5" x14ac:dyDescent="0.35">
      <c r="A22" s="8">
        <v>1085891</v>
      </c>
      <c r="B22" s="8" t="s">
        <v>106</v>
      </c>
      <c r="C22" s="22">
        <v>44506</v>
      </c>
      <c r="D22" s="14"/>
      <c r="E22" s="8"/>
      <c r="F22" s="14"/>
      <c r="G22" s="8"/>
      <c r="H22" s="15"/>
      <c r="I22" s="8"/>
      <c r="J22" s="8"/>
    </row>
    <row r="23" spans="1:10" ht="14.5" x14ac:dyDescent="0.35">
      <c r="A23" s="11">
        <v>1540924</v>
      </c>
      <c r="B23" s="11" t="s">
        <v>107</v>
      </c>
      <c r="C23" s="21">
        <v>44536</v>
      </c>
      <c r="D23" s="12"/>
      <c r="E23" s="11"/>
      <c r="F23" s="12"/>
      <c r="G23" s="11"/>
      <c r="H23" s="13"/>
      <c r="I23" s="11"/>
      <c r="J23" s="11"/>
    </row>
    <row r="24" spans="1:10" ht="14.5" x14ac:dyDescent="0.35">
      <c r="A24" s="8">
        <v>1540924</v>
      </c>
      <c r="B24" s="8" t="s">
        <v>107</v>
      </c>
      <c r="C24" s="22">
        <v>44536</v>
      </c>
      <c r="D24" s="14"/>
      <c r="E24" s="8"/>
      <c r="F24" s="14"/>
      <c r="G24" s="8"/>
      <c r="H24" s="15"/>
      <c r="I24" s="8"/>
      <c r="J24" s="8"/>
    </row>
    <row r="25" spans="1:10" ht="14.5" x14ac:dyDescent="0.35">
      <c r="A25" s="11">
        <v>6020526</v>
      </c>
      <c r="B25" s="11" t="s">
        <v>108</v>
      </c>
      <c r="C25" s="19" t="s">
        <v>109</v>
      </c>
      <c r="D25" s="11"/>
      <c r="E25" s="11"/>
      <c r="F25" s="11"/>
      <c r="G25" s="11"/>
      <c r="H25" s="13"/>
      <c r="I25" s="11"/>
      <c r="J25" s="11"/>
    </row>
    <row r="26" spans="1:10" ht="14.5" x14ac:dyDescent="0.35">
      <c r="A26" s="8">
        <v>6020526</v>
      </c>
      <c r="B26" s="8" t="s">
        <v>108</v>
      </c>
      <c r="C26" s="20" t="s">
        <v>109</v>
      </c>
      <c r="D26" s="8"/>
      <c r="E26" s="8"/>
      <c r="F26" s="8"/>
      <c r="G26" s="8"/>
      <c r="H26" s="15"/>
      <c r="I26" s="8"/>
      <c r="J26" s="8"/>
    </row>
    <row r="27" spans="1:10" ht="14.5" x14ac:dyDescent="0.35">
      <c r="A27" s="11">
        <v>1156678</v>
      </c>
      <c r="B27" s="11" t="s">
        <v>110</v>
      </c>
      <c r="C27" s="19" t="s">
        <v>111</v>
      </c>
      <c r="D27" s="11"/>
      <c r="E27" s="11"/>
      <c r="F27" s="11"/>
      <c r="G27" s="11"/>
      <c r="H27" s="13"/>
      <c r="I27" s="11"/>
      <c r="J27" s="11"/>
    </row>
    <row r="28" spans="1:10" ht="14.5" x14ac:dyDescent="0.35">
      <c r="A28" s="8">
        <v>1156678</v>
      </c>
      <c r="B28" s="8" t="s">
        <v>110</v>
      </c>
      <c r="C28" s="20" t="s">
        <v>111</v>
      </c>
      <c r="D28" s="8"/>
      <c r="E28" s="8"/>
      <c r="F28" s="8"/>
      <c r="G28" s="8"/>
      <c r="H28" s="15"/>
      <c r="I28" s="8"/>
      <c r="J28" s="8"/>
    </row>
    <row r="29" spans="1:10" ht="14.5" x14ac:dyDescent="0.35">
      <c r="A29" s="11">
        <v>6000655</v>
      </c>
      <c r="B29" s="11" t="s">
        <v>112</v>
      </c>
      <c r="C29" s="19" t="s">
        <v>111</v>
      </c>
      <c r="D29" s="11"/>
      <c r="E29" s="11"/>
      <c r="F29" s="11"/>
      <c r="G29" s="11"/>
      <c r="H29" s="13"/>
      <c r="I29" s="11"/>
      <c r="J29" s="11"/>
    </row>
    <row r="30" spans="1:10" ht="14.5" x14ac:dyDescent="0.35">
      <c r="A30" s="8">
        <v>6000655</v>
      </c>
      <c r="B30" s="8" t="s">
        <v>112</v>
      </c>
      <c r="C30" s="20" t="s">
        <v>111</v>
      </c>
      <c r="D30" s="8"/>
      <c r="E30" s="8"/>
      <c r="F30" s="8"/>
      <c r="G30" s="8"/>
      <c r="H30" s="15"/>
      <c r="I30" s="8"/>
      <c r="J30" s="8"/>
    </row>
    <row r="31" spans="1:10" ht="14.5" x14ac:dyDescent="0.35">
      <c r="A31" s="11">
        <v>1017376</v>
      </c>
      <c r="B31" s="11" t="s">
        <v>113</v>
      </c>
      <c r="C31" s="19" t="s">
        <v>111</v>
      </c>
      <c r="D31" s="11"/>
      <c r="E31" s="11"/>
      <c r="F31" s="11"/>
      <c r="G31" s="11"/>
      <c r="H31" s="13"/>
      <c r="I31" s="11"/>
      <c r="J31" s="11"/>
    </row>
    <row r="32" spans="1:10" ht="14.5" x14ac:dyDescent="0.35">
      <c r="A32" s="8">
        <v>1017376</v>
      </c>
      <c r="B32" s="8" t="s">
        <v>113</v>
      </c>
      <c r="C32" s="20" t="s">
        <v>111</v>
      </c>
      <c r="D32" s="8"/>
      <c r="E32" s="8"/>
      <c r="F32" s="8"/>
      <c r="G32" s="8"/>
      <c r="H32" s="15"/>
      <c r="I32" s="8"/>
      <c r="J32" s="8"/>
    </row>
    <row r="33" spans="1:10" ht="14.5" x14ac:dyDescent="0.35">
      <c r="A33" s="11">
        <v>6003285</v>
      </c>
      <c r="B33" s="11" t="s">
        <v>114</v>
      </c>
      <c r="C33" s="19" t="s">
        <v>115</v>
      </c>
      <c r="D33" s="11"/>
      <c r="E33" s="11"/>
      <c r="F33" s="11"/>
      <c r="G33" s="11"/>
      <c r="H33" s="13"/>
      <c r="I33" s="11"/>
      <c r="J33" s="11"/>
    </row>
    <row r="34" spans="1:10" ht="14.5" x14ac:dyDescent="0.35">
      <c r="A34" s="8">
        <v>6003285</v>
      </c>
      <c r="B34" s="8" t="s">
        <v>114</v>
      </c>
      <c r="C34" s="20" t="s">
        <v>115</v>
      </c>
      <c r="D34" s="8"/>
      <c r="E34" s="8"/>
      <c r="F34" s="8"/>
      <c r="G34" s="8"/>
      <c r="H34" s="15"/>
      <c r="I34" s="8"/>
      <c r="J34" s="8"/>
    </row>
    <row r="35" spans="1:10" ht="14.5" x14ac:dyDescent="0.35">
      <c r="A35" s="11">
        <v>1035001</v>
      </c>
      <c r="B35" s="11" t="s">
        <v>116</v>
      </c>
      <c r="C35" s="19" t="s">
        <v>117</v>
      </c>
      <c r="D35" s="11"/>
      <c r="E35" s="11"/>
      <c r="F35" s="11"/>
      <c r="G35" s="11"/>
      <c r="H35" s="13"/>
      <c r="I35" s="11"/>
      <c r="J35" s="11"/>
    </row>
    <row r="36" spans="1:10" ht="14.5" x14ac:dyDescent="0.35">
      <c r="A36" s="8">
        <v>1035001</v>
      </c>
      <c r="B36" s="8" t="s">
        <v>116</v>
      </c>
      <c r="C36" s="20" t="s">
        <v>117</v>
      </c>
      <c r="D36" s="8"/>
      <c r="E36" s="8"/>
      <c r="F36" s="8"/>
      <c r="G36" s="8"/>
      <c r="H36" s="15"/>
      <c r="I36" s="8"/>
      <c r="J36" s="8"/>
    </row>
    <row r="37" spans="1:10" ht="14.5" x14ac:dyDescent="0.35">
      <c r="A37" s="11">
        <v>1039467</v>
      </c>
      <c r="B37" s="11" t="s">
        <v>118</v>
      </c>
      <c r="C37" s="19" t="s">
        <v>119</v>
      </c>
      <c r="D37" s="11"/>
      <c r="E37" s="11"/>
      <c r="F37" s="11"/>
      <c r="G37" s="11"/>
      <c r="H37" s="13"/>
      <c r="I37" s="11"/>
      <c r="J37" s="11"/>
    </row>
    <row r="38" spans="1:10" ht="14.5" x14ac:dyDescent="0.35">
      <c r="A38" s="8">
        <v>1039467</v>
      </c>
      <c r="B38" s="8" t="s">
        <v>118</v>
      </c>
      <c r="C38" s="20" t="s">
        <v>119</v>
      </c>
      <c r="D38" s="8"/>
      <c r="E38" s="8"/>
      <c r="F38" s="8"/>
      <c r="G38" s="8"/>
      <c r="H38" s="15"/>
      <c r="I38" s="8"/>
      <c r="J38" s="8"/>
    </row>
    <row r="39" spans="1:10" ht="14.5" x14ac:dyDescent="0.35">
      <c r="A39" s="11">
        <v>6014930</v>
      </c>
      <c r="B39" s="11" t="s">
        <v>120</v>
      </c>
      <c r="C39" s="19" t="s">
        <v>121</v>
      </c>
      <c r="D39" s="11"/>
      <c r="E39" s="11"/>
      <c r="F39" s="11"/>
      <c r="G39" s="11"/>
      <c r="H39" s="13"/>
      <c r="I39" s="11"/>
      <c r="J39" s="11"/>
    </row>
    <row r="40" spans="1:10" ht="14.5" x14ac:dyDescent="0.35">
      <c r="A40" s="8">
        <v>6014930</v>
      </c>
      <c r="B40" s="8" t="s">
        <v>120</v>
      </c>
      <c r="C40" s="20" t="s">
        <v>121</v>
      </c>
      <c r="D40" s="8"/>
      <c r="E40" s="8"/>
      <c r="F40" s="8"/>
      <c r="G40" s="8"/>
      <c r="H40" s="15"/>
      <c r="I40" s="8"/>
      <c r="J40" s="8"/>
    </row>
    <row r="41" spans="1:10" ht="14.5" x14ac:dyDescent="0.35">
      <c r="A41" s="11">
        <v>6000655</v>
      </c>
      <c r="B41" s="11" t="s">
        <v>122</v>
      </c>
      <c r="C41" s="21">
        <v>44262</v>
      </c>
      <c r="D41" s="12"/>
      <c r="E41" s="11"/>
      <c r="F41" s="12"/>
      <c r="G41" s="11"/>
      <c r="H41" s="13"/>
      <c r="I41" s="11"/>
      <c r="J41" s="11"/>
    </row>
    <row r="42" spans="1:10" ht="14.5" x14ac:dyDescent="0.35">
      <c r="A42" s="8">
        <v>6000655</v>
      </c>
      <c r="B42" s="8" t="s">
        <v>122</v>
      </c>
      <c r="C42" s="22">
        <v>44262</v>
      </c>
      <c r="D42" s="14"/>
      <c r="E42" s="8"/>
      <c r="F42" s="14"/>
      <c r="G42" s="8"/>
      <c r="H42" s="15"/>
      <c r="I42" s="8"/>
      <c r="J42" s="8"/>
    </row>
    <row r="43" spans="1:10" ht="14.5" x14ac:dyDescent="0.35">
      <c r="A43" s="11">
        <v>1156678</v>
      </c>
      <c r="B43" s="11" t="s">
        <v>124</v>
      </c>
      <c r="C43" s="21">
        <v>44262</v>
      </c>
      <c r="D43" s="12"/>
      <c r="E43" s="11"/>
      <c r="F43" s="12"/>
      <c r="G43" s="11"/>
      <c r="H43" s="13"/>
      <c r="I43" s="11"/>
      <c r="J43" s="11"/>
    </row>
    <row r="44" spans="1:10" ht="14.5" x14ac:dyDescent="0.35">
      <c r="A44" s="8">
        <v>1156678</v>
      </c>
      <c r="B44" s="8" t="s">
        <v>124</v>
      </c>
      <c r="C44" s="22">
        <v>44262</v>
      </c>
      <c r="D44" s="14"/>
      <c r="E44" s="8"/>
      <c r="F44" s="14"/>
      <c r="G44" s="8"/>
      <c r="H44" s="15"/>
      <c r="I44" s="8"/>
      <c r="J44" s="8"/>
    </row>
    <row r="45" spans="1:10" ht="14.5" x14ac:dyDescent="0.35">
      <c r="A45" s="11">
        <v>6019897</v>
      </c>
      <c r="B45" s="11" t="s">
        <v>125</v>
      </c>
      <c r="C45" s="21">
        <v>44323</v>
      </c>
      <c r="D45" s="12"/>
      <c r="E45" s="11"/>
      <c r="F45" s="12"/>
      <c r="G45" s="11"/>
      <c r="H45" s="13"/>
      <c r="I45" s="11"/>
      <c r="J45" s="11"/>
    </row>
    <row r="46" spans="1:10" ht="14.5" x14ac:dyDescent="0.35">
      <c r="A46" s="8">
        <v>6019897</v>
      </c>
      <c r="B46" s="8" t="s">
        <v>125</v>
      </c>
      <c r="C46" s="22">
        <v>44323</v>
      </c>
      <c r="D46" s="14"/>
      <c r="E46" s="8"/>
      <c r="F46" s="14"/>
      <c r="G46" s="8"/>
      <c r="H46" s="15"/>
      <c r="I46" s="8"/>
      <c r="J46" s="8"/>
    </row>
    <row r="47" spans="1:10" ht="14.5" x14ac:dyDescent="0.35">
      <c r="A47" s="11">
        <v>1001822</v>
      </c>
      <c r="B47" s="11" t="s">
        <v>126</v>
      </c>
      <c r="C47" s="21">
        <v>44507</v>
      </c>
      <c r="D47" s="12"/>
      <c r="E47" s="11"/>
      <c r="F47" s="12"/>
      <c r="G47" s="11"/>
      <c r="H47" s="13"/>
      <c r="I47" s="11"/>
      <c r="J47" s="11"/>
    </row>
    <row r="48" spans="1:10" ht="14.5" x14ac:dyDescent="0.35">
      <c r="A48" s="8">
        <v>1001822</v>
      </c>
      <c r="B48" s="8" t="s">
        <v>126</v>
      </c>
      <c r="C48" s="22">
        <v>44507</v>
      </c>
      <c r="D48" s="14"/>
      <c r="E48" s="8"/>
      <c r="F48" s="14"/>
      <c r="G48" s="8"/>
      <c r="H48" s="15"/>
      <c r="I48" s="8"/>
      <c r="J48" s="8"/>
    </row>
    <row r="49" spans="1:10" ht="14.5" x14ac:dyDescent="0.35">
      <c r="A49" s="11">
        <v>1039026</v>
      </c>
      <c r="B49" s="11" t="s">
        <v>128</v>
      </c>
      <c r="C49" s="19" t="s">
        <v>109</v>
      </c>
      <c r="D49" s="12"/>
      <c r="E49" s="11"/>
      <c r="F49" s="11"/>
      <c r="G49" s="11"/>
      <c r="H49" s="13"/>
      <c r="I49" s="11"/>
      <c r="J49" s="11"/>
    </row>
    <row r="50" spans="1:10" ht="14.5" x14ac:dyDescent="0.35">
      <c r="A50" s="8">
        <v>1039026</v>
      </c>
      <c r="B50" s="8" t="s">
        <v>128</v>
      </c>
      <c r="C50" s="20" t="s">
        <v>109</v>
      </c>
      <c r="D50" s="14"/>
      <c r="E50" s="8"/>
      <c r="F50" s="8"/>
      <c r="G50" s="8"/>
      <c r="H50" s="15"/>
      <c r="I50" s="8"/>
      <c r="J50" s="8"/>
    </row>
    <row r="51" spans="1:10" ht="14.5" x14ac:dyDescent="0.35">
      <c r="A51" s="11">
        <v>1826362</v>
      </c>
      <c r="B51" s="11" t="s">
        <v>129</v>
      </c>
      <c r="C51" s="19" t="s">
        <v>117</v>
      </c>
      <c r="D51" s="12"/>
      <c r="E51" s="11"/>
      <c r="F51" s="11"/>
      <c r="G51" s="11"/>
      <c r="H51" s="13"/>
      <c r="I51" s="11"/>
      <c r="J51" s="11"/>
    </row>
    <row r="52" spans="1:10" ht="14.5" x14ac:dyDescent="0.35">
      <c r="A52" s="8">
        <v>1826362</v>
      </c>
      <c r="B52" s="8" t="s">
        <v>129</v>
      </c>
      <c r="C52" s="20" t="s">
        <v>117</v>
      </c>
      <c r="D52" s="14"/>
      <c r="E52" s="8"/>
      <c r="F52" s="8"/>
      <c r="G52" s="8"/>
      <c r="H52" s="15"/>
      <c r="I52" s="8"/>
      <c r="J52" s="8"/>
    </row>
    <row r="53" spans="1:10" ht="14.5" x14ac:dyDescent="0.35">
      <c r="A53" s="11">
        <v>6003285</v>
      </c>
      <c r="B53" s="11" t="s">
        <v>130</v>
      </c>
      <c r="C53" s="21">
        <v>44537</v>
      </c>
      <c r="D53" s="12"/>
      <c r="E53" s="11"/>
      <c r="F53" s="12"/>
      <c r="G53" s="11"/>
      <c r="H53" s="13"/>
      <c r="I53" s="11"/>
      <c r="J53" s="11"/>
    </row>
    <row r="54" spans="1:10" ht="14.5" x14ac:dyDescent="0.35">
      <c r="A54" s="8">
        <v>6003285</v>
      </c>
      <c r="B54" s="8" t="s">
        <v>130</v>
      </c>
      <c r="C54" s="22">
        <v>44537</v>
      </c>
      <c r="D54" s="14"/>
      <c r="E54" s="8"/>
      <c r="F54" s="14"/>
      <c r="G54" s="8"/>
      <c r="H54" s="15"/>
      <c r="I54" s="8"/>
      <c r="J54" s="8"/>
    </row>
    <row r="55" spans="1:10" ht="14.5" x14ac:dyDescent="0.35">
      <c r="A55" s="11">
        <v>1858880</v>
      </c>
      <c r="B55" s="11" t="s">
        <v>131</v>
      </c>
      <c r="C55" s="21">
        <v>44537</v>
      </c>
      <c r="D55" s="12"/>
      <c r="E55" s="11"/>
      <c r="F55" s="12"/>
      <c r="G55" s="11"/>
      <c r="H55" s="13"/>
      <c r="I55" s="11"/>
      <c r="J55" s="11"/>
    </row>
    <row r="56" spans="1:10" ht="14.5" x14ac:dyDescent="0.35">
      <c r="A56" s="8">
        <v>1858880</v>
      </c>
      <c r="B56" s="8" t="s">
        <v>131</v>
      </c>
      <c r="C56" s="22">
        <v>44537</v>
      </c>
      <c r="D56" s="14"/>
      <c r="E56" s="8"/>
      <c r="F56" s="14"/>
      <c r="G56" s="8"/>
      <c r="H56" s="15"/>
      <c r="I56" s="8"/>
      <c r="J56" s="8"/>
    </row>
    <row r="57" spans="1:10" ht="14.5" x14ac:dyDescent="0.35">
      <c r="A57" s="11">
        <v>1127347</v>
      </c>
      <c r="B57" s="11" t="s">
        <v>132</v>
      </c>
      <c r="C57" s="19" t="s">
        <v>133</v>
      </c>
      <c r="D57" s="12"/>
      <c r="E57" s="11"/>
      <c r="F57" s="11"/>
      <c r="G57" s="11"/>
      <c r="H57" s="13"/>
      <c r="I57" s="11"/>
      <c r="J57" s="11"/>
    </row>
    <row r="58" spans="1:10" ht="14.5" x14ac:dyDescent="0.35">
      <c r="A58" s="8">
        <v>1127347</v>
      </c>
      <c r="B58" s="8" t="s">
        <v>132</v>
      </c>
      <c r="C58" s="20" t="s">
        <v>133</v>
      </c>
      <c r="D58" s="14"/>
      <c r="E58" s="8"/>
      <c r="F58" s="8"/>
      <c r="G58" s="8"/>
      <c r="H58" s="15"/>
      <c r="I58" s="8"/>
      <c r="J58" s="8"/>
    </row>
    <row r="59" spans="1:10" ht="14.5" x14ac:dyDescent="0.35">
      <c r="A59" s="11">
        <v>1060951</v>
      </c>
      <c r="B59" s="11" t="s">
        <v>134</v>
      </c>
      <c r="C59" s="19" t="s">
        <v>133</v>
      </c>
      <c r="D59" s="12"/>
      <c r="E59" s="11"/>
      <c r="F59" s="11"/>
      <c r="G59" s="11"/>
      <c r="H59" s="13"/>
      <c r="I59" s="11"/>
      <c r="J59" s="11"/>
    </row>
    <row r="60" spans="1:10" ht="14.5" x14ac:dyDescent="0.35">
      <c r="A60" s="8">
        <v>1012088</v>
      </c>
      <c r="B60" s="8" t="s">
        <v>135</v>
      </c>
      <c r="C60" s="20" t="s">
        <v>136</v>
      </c>
      <c r="D60" s="8"/>
      <c r="E60" s="8"/>
      <c r="F60" s="8"/>
      <c r="G60" s="8"/>
      <c r="H60" s="15"/>
      <c r="I60" s="8"/>
      <c r="J60" s="8"/>
    </row>
    <row r="61" spans="1:10" ht="14.5" x14ac:dyDescent="0.35">
      <c r="A61" s="11">
        <v>1012088</v>
      </c>
      <c r="B61" s="11" t="s">
        <v>135</v>
      </c>
      <c r="C61" s="19" t="s">
        <v>136</v>
      </c>
      <c r="D61" s="11"/>
      <c r="E61" s="11"/>
      <c r="F61" s="11"/>
      <c r="G61" s="11"/>
      <c r="H61" s="13"/>
      <c r="I61" s="11"/>
      <c r="J61" s="11"/>
    </row>
    <row r="62" spans="1:10" ht="14.5" x14ac:dyDescent="0.35">
      <c r="A62" s="8">
        <v>1063458</v>
      </c>
      <c r="B62" s="8" t="s">
        <v>137</v>
      </c>
      <c r="C62" s="20" t="s">
        <v>115</v>
      </c>
      <c r="D62" s="8"/>
      <c r="E62" s="8"/>
      <c r="F62" s="8"/>
      <c r="G62" s="8"/>
      <c r="H62" s="15"/>
      <c r="I62" s="8"/>
      <c r="J62" s="8"/>
    </row>
    <row r="63" spans="1:10" ht="14.5" x14ac:dyDescent="0.35">
      <c r="A63" s="11">
        <v>1253809</v>
      </c>
      <c r="B63" s="11" t="s">
        <v>138</v>
      </c>
      <c r="C63" s="19" t="s">
        <v>139</v>
      </c>
      <c r="D63" s="11"/>
      <c r="E63" s="11"/>
      <c r="F63" s="11"/>
      <c r="G63" s="11"/>
      <c r="H63" s="13"/>
      <c r="I63" s="11"/>
      <c r="J63" s="11"/>
    </row>
    <row r="64" spans="1:10" ht="14.5" x14ac:dyDescent="0.35">
      <c r="A64" s="8">
        <v>1253809</v>
      </c>
      <c r="B64" s="8" t="s">
        <v>138</v>
      </c>
      <c r="C64" s="20" t="s">
        <v>139</v>
      </c>
      <c r="D64" s="8"/>
      <c r="E64" s="8"/>
      <c r="F64" s="8"/>
      <c r="G64" s="8"/>
      <c r="H64" s="15"/>
      <c r="I64" s="8"/>
      <c r="J64" s="8"/>
    </row>
    <row r="65" spans="1:10" ht="14.5" x14ac:dyDescent="0.35">
      <c r="A65" s="11">
        <v>6019897</v>
      </c>
      <c r="B65" s="11" t="s">
        <v>140</v>
      </c>
      <c r="C65" s="19" t="s">
        <v>139</v>
      </c>
      <c r="D65" s="11"/>
      <c r="E65" s="11"/>
      <c r="F65" s="11"/>
      <c r="G65" s="11"/>
      <c r="H65" s="13"/>
      <c r="I65" s="11"/>
      <c r="J65" s="11"/>
    </row>
    <row r="66" spans="1:10" ht="14.5" x14ac:dyDescent="0.35">
      <c r="A66" s="8">
        <v>1150139</v>
      </c>
      <c r="B66" s="8" t="s">
        <v>141</v>
      </c>
      <c r="C66" s="20" t="s">
        <v>142</v>
      </c>
      <c r="D66" s="8"/>
      <c r="E66" s="8"/>
      <c r="F66" s="8"/>
      <c r="G66" s="8"/>
      <c r="H66" s="15"/>
      <c r="I66" s="8"/>
      <c r="J66" s="8"/>
    </row>
    <row r="67" spans="1:10" ht="14.5" x14ac:dyDescent="0.35">
      <c r="A67" s="11">
        <v>1059210</v>
      </c>
      <c r="B67" s="11" t="s">
        <v>143</v>
      </c>
      <c r="C67" s="21">
        <v>44204</v>
      </c>
      <c r="D67" s="11"/>
      <c r="E67" s="11"/>
      <c r="F67" s="12"/>
      <c r="G67" s="11"/>
      <c r="H67" s="13"/>
      <c r="I67" s="11"/>
      <c r="J67" s="11"/>
    </row>
    <row r="68" spans="1:10" ht="14.5" x14ac:dyDescent="0.35">
      <c r="A68" s="8">
        <v>1059210</v>
      </c>
      <c r="B68" s="8" t="s">
        <v>143</v>
      </c>
      <c r="C68" s="22">
        <v>44204</v>
      </c>
      <c r="D68" s="8"/>
      <c r="E68" s="8"/>
      <c r="F68" s="14"/>
      <c r="G68" s="8"/>
      <c r="H68" s="15"/>
      <c r="I68" s="8"/>
      <c r="J68" s="8"/>
    </row>
    <row r="69" spans="1:10" ht="14.5" x14ac:dyDescent="0.35">
      <c r="A69" s="11">
        <v>6026907</v>
      </c>
      <c r="B69" s="11" t="s">
        <v>145</v>
      </c>
      <c r="C69" s="21">
        <v>44354</v>
      </c>
      <c r="D69" s="12"/>
      <c r="E69" s="11"/>
      <c r="F69" s="12"/>
      <c r="G69" s="11"/>
      <c r="H69" s="13"/>
      <c r="I69" s="11"/>
      <c r="J69" s="11"/>
    </row>
    <row r="70" spans="1:10" ht="14.5" x14ac:dyDescent="0.35">
      <c r="A70" s="8">
        <v>1053055</v>
      </c>
      <c r="B70" s="8" t="s">
        <v>146</v>
      </c>
      <c r="C70" s="22">
        <v>44476</v>
      </c>
      <c r="D70" s="14"/>
      <c r="E70" s="8"/>
      <c r="F70" s="14"/>
      <c r="G70" s="8"/>
      <c r="H70" s="15"/>
      <c r="I70" s="8"/>
      <c r="J70" s="8"/>
    </row>
    <row r="71" spans="1:10" ht="14.5" x14ac:dyDescent="0.35">
      <c r="A71" s="11">
        <v>1019992</v>
      </c>
      <c r="B71" s="11" t="s">
        <v>147</v>
      </c>
      <c r="C71" s="21">
        <v>44537</v>
      </c>
      <c r="D71" s="12"/>
      <c r="E71" s="11"/>
      <c r="F71" s="12"/>
      <c r="G71" s="11"/>
      <c r="H71" s="13"/>
      <c r="I71" s="11"/>
      <c r="J71" s="11"/>
    </row>
    <row r="72" spans="1:10" ht="14.5" x14ac:dyDescent="0.35">
      <c r="A72" s="8">
        <v>1048010</v>
      </c>
      <c r="B72" s="8" t="s">
        <v>148</v>
      </c>
      <c r="C72" s="22">
        <v>44537</v>
      </c>
      <c r="D72" s="14"/>
      <c r="E72" s="8"/>
      <c r="F72" s="14"/>
      <c r="G72" s="8"/>
      <c r="H72" s="15"/>
      <c r="I72" s="8"/>
      <c r="J72" s="8"/>
    </row>
    <row r="73" spans="1:10" ht="14.5" x14ac:dyDescent="0.35">
      <c r="A73" s="11">
        <v>1118735</v>
      </c>
      <c r="B73" s="11" t="s">
        <v>149</v>
      </c>
      <c r="C73" s="19" t="s">
        <v>150</v>
      </c>
      <c r="D73" s="11"/>
      <c r="E73" s="11"/>
      <c r="F73" s="11"/>
      <c r="G73" s="11"/>
      <c r="H73" s="13"/>
      <c r="I73" s="11"/>
      <c r="J73" s="11"/>
    </row>
    <row r="74" spans="1:10" ht="14.5" x14ac:dyDescent="0.35">
      <c r="A74" s="8">
        <v>1118735</v>
      </c>
      <c r="B74" s="8" t="s">
        <v>149</v>
      </c>
      <c r="C74" s="20" t="s">
        <v>150</v>
      </c>
      <c r="D74" s="8"/>
      <c r="E74" s="8"/>
      <c r="F74" s="8"/>
      <c r="G74" s="8"/>
      <c r="H74" s="15"/>
      <c r="I74" s="8"/>
      <c r="J74" s="8"/>
    </row>
    <row r="75" spans="1:10" ht="14.5" x14ac:dyDescent="0.35">
      <c r="A75" s="11">
        <v>1003589</v>
      </c>
      <c r="B75" s="11" t="s">
        <v>151</v>
      </c>
      <c r="C75" s="19" t="s">
        <v>150</v>
      </c>
      <c r="D75" s="11"/>
      <c r="E75" s="11"/>
      <c r="F75" s="11"/>
      <c r="G75" s="11"/>
      <c r="H75" s="13"/>
      <c r="I75" s="11"/>
      <c r="J75" s="11"/>
    </row>
    <row r="76" spans="1:10" ht="14.5" x14ac:dyDescent="0.35">
      <c r="A76" s="8">
        <v>1003589</v>
      </c>
      <c r="B76" s="8" t="s">
        <v>151</v>
      </c>
      <c r="C76" s="20" t="s">
        <v>150</v>
      </c>
      <c r="D76" s="8"/>
      <c r="E76" s="8"/>
      <c r="F76" s="8"/>
      <c r="G76" s="8"/>
      <c r="H76" s="15"/>
      <c r="I76" s="8"/>
      <c r="J76" s="8"/>
    </row>
    <row r="77" spans="1:10" ht="14.5" x14ac:dyDescent="0.35">
      <c r="A77" s="11">
        <v>1321320</v>
      </c>
      <c r="B77" s="11" t="s">
        <v>152</v>
      </c>
      <c r="C77" s="19" t="s">
        <v>154</v>
      </c>
      <c r="D77" s="11"/>
      <c r="E77" s="11"/>
      <c r="F77" s="11"/>
      <c r="G77" s="11"/>
      <c r="H77" s="13"/>
      <c r="I77" s="11"/>
      <c r="J77" s="11"/>
    </row>
    <row r="78" spans="1:10" ht="14.5" x14ac:dyDescent="0.35">
      <c r="A78" s="8">
        <v>1321320</v>
      </c>
      <c r="B78" s="8" t="s">
        <v>152</v>
      </c>
      <c r="C78" s="20" t="s">
        <v>154</v>
      </c>
      <c r="D78" s="8"/>
      <c r="E78" s="8"/>
      <c r="F78" s="8"/>
      <c r="G78" s="8"/>
      <c r="H78" s="15"/>
      <c r="I78" s="8"/>
      <c r="J78" s="8"/>
    </row>
    <row r="79" spans="1:10" ht="14.5" x14ac:dyDescent="0.35">
      <c r="A79" s="11">
        <v>1039467</v>
      </c>
      <c r="B79" s="11" t="s">
        <v>155</v>
      </c>
      <c r="C79" s="19" t="s">
        <v>153</v>
      </c>
      <c r="D79" s="11"/>
      <c r="E79" s="11"/>
      <c r="F79" s="11"/>
      <c r="G79" s="11"/>
      <c r="H79" s="13"/>
      <c r="I79" s="11"/>
      <c r="J79" s="11"/>
    </row>
    <row r="80" spans="1:10" ht="14.5" x14ac:dyDescent="0.35">
      <c r="A80" s="8">
        <v>1039467</v>
      </c>
      <c r="B80" s="8" t="s">
        <v>155</v>
      </c>
      <c r="C80" s="20" t="s">
        <v>153</v>
      </c>
      <c r="D80" s="8"/>
      <c r="E80" s="8"/>
      <c r="F80" s="8"/>
      <c r="G80" s="8"/>
      <c r="H80" s="15"/>
      <c r="I80" s="8"/>
      <c r="J80" s="8"/>
    </row>
    <row r="81" spans="1:10" ht="14.5" x14ac:dyDescent="0.35">
      <c r="A81" s="11">
        <v>1573502</v>
      </c>
      <c r="B81" s="11" t="s">
        <v>156</v>
      </c>
      <c r="C81" s="19" t="s">
        <v>153</v>
      </c>
      <c r="D81" s="11"/>
      <c r="E81" s="11"/>
      <c r="F81" s="11"/>
      <c r="G81" s="11"/>
      <c r="H81" s="13"/>
      <c r="I81" s="11"/>
      <c r="J81" s="11"/>
    </row>
    <row r="82" spans="1:10" ht="14.5" x14ac:dyDescent="0.35">
      <c r="A82" s="8">
        <v>1573502</v>
      </c>
      <c r="B82" s="8" t="s">
        <v>156</v>
      </c>
      <c r="C82" s="20" t="s">
        <v>153</v>
      </c>
      <c r="D82" s="8"/>
      <c r="E82" s="8"/>
      <c r="F82" s="8"/>
      <c r="G82" s="8"/>
      <c r="H82" s="15"/>
      <c r="I82" s="8"/>
      <c r="J82" s="8"/>
    </row>
    <row r="83" spans="1:10" ht="14.5" x14ac:dyDescent="0.35">
      <c r="A83" s="11">
        <v>1001822</v>
      </c>
      <c r="B83" s="11" t="s">
        <v>157</v>
      </c>
      <c r="C83" s="19" t="s">
        <v>158</v>
      </c>
      <c r="D83" s="11"/>
      <c r="E83" s="11"/>
      <c r="F83" s="11"/>
      <c r="G83" s="11"/>
      <c r="H83" s="13"/>
      <c r="I83" s="11"/>
      <c r="J83" s="11"/>
    </row>
    <row r="84" spans="1:10" ht="14.5" x14ac:dyDescent="0.35">
      <c r="A84" s="8">
        <v>1001822</v>
      </c>
      <c r="B84" s="8" t="s">
        <v>157</v>
      </c>
      <c r="C84" s="20" t="s">
        <v>158</v>
      </c>
      <c r="D84" s="8"/>
      <c r="E84" s="8"/>
      <c r="F84" s="8"/>
      <c r="G84" s="8"/>
      <c r="H84" s="15"/>
      <c r="I84" s="8"/>
      <c r="J84" s="8"/>
    </row>
    <row r="85" spans="1:10" ht="14.5" x14ac:dyDescent="0.35">
      <c r="A85" s="11">
        <v>6009881</v>
      </c>
      <c r="B85" s="11" t="s">
        <v>159</v>
      </c>
      <c r="C85" s="19" t="s">
        <v>160</v>
      </c>
      <c r="D85" s="11"/>
      <c r="E85" s="11"/>
      <c r="F85" s="11"/>
      <c r="G85" s="11"/>
      <c r="H85" s="13"/>
      <c r="I85" s="11"/>
      <c r="J85" s="11"/>
    </row>
    <row r="86" spans="1:10" ht="14.5" x14ac:dyDescent="0.35">
      <c r="A86" s="8">
        <v>6009881</v>
      </c>
      <c r="B86" s="8" t="s">
        <v>159</v>
      </c>
      <c r="C86" s="20" t="s">
        <v>160</v>
      </c>
      <c r="D86" s="8"/>
      <c r="E86" s="8"/>
      <c r="F86" s="8"/>
      <c r="G86" s="8"/>
      <c r="H86" s="15"/>
      <c r="I86" s="8"/>
      <c r="J86" s="8"/>
    </row>
    <row r="87" spans="1:10" ht="14.5" x14ac:dyDescent="0.35">
      <c r="A87" s="11">
        <v>6008144</v>
      </c>
      <c r="B87" s="11" t="s">
        <v>161</v>
      </c>
      <c r="C87" s="19" t="s">
        <v>160</v>
      </c>
      <c r="D87" s="11"/>
      <c r="E87" s="11"/>
      <c r="F87" s="11"/>
      <c r="G87" s="11"/>
      <c r="H87" s="13"/>
      <c r="I87" s="11"/>
      <c r="J87" s="11"/>
    </row>
    <row r="88" spans="1:10" ht="14.5" x14ac:dyDescent="0.35">
      <c r="A88" s="8">
        <v>6008144</v>
      </c>
      <c r="B88" s="8" t="s">
        <v>161</v>
      </c>
      <c r="C88" s="20" t="s">
        <v>160</v>
      </c>
      <c r="D88" s="8"/>
      <c r="E88" s="8"/>
      <c r="F88" s="8"/>
      <c r="G88" s="8"/>
      <c r="H88" s="15"/>
      <c r="I88" s="8"/>
      <c r="J88" s="8"/>
    </row>
    <row r="89" spans="1:10" ht="14.5" x14ac:dyDescent="0.35">
      <c r="A89" s="11">
        <v>1191591</v>
      </c>
      <c r="B89" s="11" t="s">
        <v>162</v>
      </c>
      <c r="C89" s="19" t="s">
        <v>163</v>
      </c>
      <c r="D89" s="11"/>
      <c r="E89" s="11"/>
      <c r="F89" s="11"/>
      <c r="G89" s="11"/>
      <c r="H89" s="13"/>
      <c r="I89" s="11"/>
      <c r="J89" s="11"/>
    </row>
    <row r="90" spans="1:10" ht="14.5" x14ac:dyDescent="0.35">
      <c r="A90" s="8">
        <v>1191591</v>
      </c>
      <c r="B90" s="8" t="s">
        <v>162</v>
      </c>
      <c r="C90" s="20" t="s">
        <v>163</v>
      </c>
      <c r="D90" s="8"/>
      <c r="E90" s="8"/>
      <c r="F90" s="8"/>
      <c r="G90" s="8"/>
      <c r="H90" s="15"/>
      <c r="I90" s="8"/>
      <c r="J90" s="8"/>
    </row>
    <row r="91" spans="1:10" ht="14.5" x14ac:dyDescent="0.35">
      <c r="A91" s="11">
        <v>6011246</v>
      </c>
      <c r="B91" s="11" t="s">
        <v>164</v>
      </c>
      <c r="C91" s="19" t="s">
        <v>165</v>
      </c>
      <c r="D91" s="11"/>
      <c r="E91" s="11"/>
      <c r="F91" s="11"/>
      <c r="G91" s="11"/>
      <c r="H91" s="13"/>
      <c r="I91" s="11"/>
      <c r="J91" s="11"/>
    </row>
    <row r="92" spans="1:10" ht="14.5" x14ac:dyDescent="0.35">
      <c r="A92" s="8">
        <v>1019992</v>
      </c>
      <c r="B92" s="8" t="s">
        <v>166</v>
      </c>
      <c r="C92" s="20" t="s">
        <v>127</v>
      </c>
      <c r="D92" s="8"/>
      <c r="E92" s="8"/>
      <c r="F92" s="8"/>
      <c r="G92" s="8"/>
      <c r="H92" s="15"/>
      <c r="I92" s="8"/>
      <c r="J92" s="8"/>
    </row>
    <row r="93" spans="1:10" ht="14.5" x14ac:dyDescent="0.35">
      <c r="A93" s="11">
        <v>6021971</v>
      </c>
      <c r="B93" s="11" t="s">
        <v>167</v>
      </c>
      <c r="C93" s="19" t="s">
        <v>123</v>
      </c>
      <c r="D93" s="11"/>
      <c r="E93" s="11"/>
      <c r="F93" s="11"/>
      <c r="G93" s="11"/>
      <c r="H93" s="13"/>
      <c r="I93" s="11"/>
      <c r="J93" s="11"/>
    </row>
    <row r="94" spans="1:10" ht="14.5" x14ac:dyDescent="0.35">
      <c r="A94" s="8">
        <v>6021971</v>
      </c>
      <c r="B94" s="8" t="s">
        <v>167</v>
      </c>
      <c r="C94" s="20" t="s">
        <v>123</v>
      </c>
      <c r="D94" s="8"/>
      <c r="E94" s="8"/>
      <c r="F94" s="8"/>
      <c r="G94" s="8"/>
      <c r="H94" s="15"/>
      <c r="I94" s="8"/>
      <c r="J94" s="8"/>
    </row>
    <row r="95" spans="1:10" ht="14.5" x14ac:dyDescent="0.35">
      <c r="A95" s="11" t="s">
        <v>169</v>
      </c>
      <c r="B95" s="11" t="s">
        <v>168</v>
      </c>
      <c r="C95" s="19" t="s">
        <v>123</v>
      </c>
      <c r="D95" s="11"/>
      <c r="E95" s="11"/>
      <c r="F95" s="11"/>
      <c r="G95" s="11"/>
      <c r="H95" s="13"/>
      <c r="I95" s="11"/>
      <c r="J95" s="11"/>
    </row>
    <row r="96" spans="1:10" ht="14.5" x14ac:dyDescent="0.35">
      <c r="A96" s="8" t="s">
        <v>169</v>
      </c>
      <c r="B96" s="8" t="s">
        <v>168</v>
      </c>
      <c r="C96" s="20" t="s">
        <v>123</v>
      </c>
      <c r="D96" s="8"/>
      <c r="E96" s="8"/>
      <c r="F96" s="8"/>
      <c r="G96" s="8"/>
      <c r="H96" s="15"/>
      <c r="I96" s="8"/>
      <c r="J96" s="8"/>
    </row>
    <row r="97" spans="1:10" ht="14.5" x14ac:dyDescent="0.35">
      <c r="A97" s="11">
        <v>6028133</v>
      </c>
      <c r="B97" s="11" t="s">
        <v>170</v>
      </c>
      <c r="C97" s="19" t="s">
        <v>171</v>
      </c>
      <c r="D97" s="11"/>
      <c r="E97" s="11"/>
      <c r="F97" s="11"/>
      <c r="G97" s="11"/>
      <c r="H97" s="13"/>
      <c r="I97" s="11"/>
      <c r="J97" s="11"/>
    </row>
    <row r="98" spans="1:10" ht="14.5" x14ac:dyDescent="0.35">
      <c r="A98" s="8">
        <v>6028133</v>
      </c>
      <c r="B98" s="8" t="s">
        <v>170</v>
      </c>
      <c r="C98" s="20" t="s">
        <v>171</v>
      </c>
      <c r="D98" s="8"/>
      <c r="E98" s="8"/>
      <c r="F98" s="8"/>
      <c r="G98" s="8"/>
      <c r="H98" s="15"/>
      <c r="I98" s="8"/>
      <c r="J98" s="8"/>
    </row>
    <row r="99" spans="1:10" ht="14.5" x14ac:dyDescent="0.35">
      <c r="A99" s="11">
        <v>6013899</v>
      </c>
      <c r="B99" s="11" t="s">
        <v>172</v>
      </c>
      <c r="C99" s="19" t="s">
        <v>173</v>
      </c>
      <c r="D99" s="11"/>
      <c r="E99" s="11"/>
      <c r="F99" s="11"/>
      <c r="G99" s="11"/>
      <c r="H99" s="13"/>
      <c r="I99" s="11"/>
      <c r="J99" s="11"/>
    </row>
    <row r="100" spans="1:10" ht="14.5" x14ac:dyDescent="0.35">
      <c r="A100" s="8">
        <v>6013899</v>
      </c>
      <c r="B100" s="8" t="s">
        <v>172</v>
      </c>
      <c r="C100" s="20" t="s">
        <v>173</v>
      </c>
      <c r="D100" s="8"/>
      <c r="E100" s="8"/>
      <c r="F100" s="8"/>
      <c r="G100" s="8"/>
      <c r="H100" s="15"/>
      <c r="I100" s="8"/>
      <c r="J100" s="8"/>
    </row>
    <row r="101" spans="1:10" ht="14.5" x14ac:dyDescent="0.35">
      <c r="A101" s="11">
        <v>6019812</v>
      </c>
      <c r="B101" s="11" t="s">
        <v>174</v>
      </c>
      <c r="C101" s="21">
        <v>44205</v>
      </c>
      <c r="D101" s="12"/>
      <c r="E101" s="11"/>
      <c r="F101" s="12"/>
      <c r="G101" s="11"/>
      <c r="H101" s="13"/>
      <c r="I101" s="11"/>
      <c r="J101" s="11"/>
    </row>
    <row r="102" spans="1:10" ht="14.5" x14ac:dyDescent="0.35">
      <c r="A102" s="8">
        <v>6019812</v>
      </c>
      <c r="B102" s="8" t="s">
        <v>174</v>
      </c>
      <c r="C102" s="22">
        <v>44205</v>
      </c>
      <c r="D102" s="14"/>
      <c r="E102" s="8"/>
      <c r="F102" s="14"/>
      <c r="G102" s="8"/>
      <c r="H102" s="15"/>
      <c r="I102" s="8"/>
      <c r="J102" s="8"/>
    </row>
    <row r="103" spans="1:10" ht="14.5" x14ac:dyDescent="0.35">
      <c r="A103" s="11">
        <v>1058324</v>
      </c>
      <c r="B103" s="11" t="s">
        <v>176</v>
      </c>
      <c r="C103" s="21">
        <v>44478</v>
      </c>
      <c r="D103" s="12"/>
      <c r="E103" s="11"/>
      <c r="F103" s="12"/>
      <c r="G103" s="11"/>
      <c r="H103" s="13"/>
      <c r="I103" s="11"/>
      <c r="J103" s="11"/>
    </row>
    <row r="104" spans="1:10" ht="14.5" x14ac:dyDescent="0.35">
      <c r="A104" s="8">
        <v>1058324</v>
      </c>
      <c r="B104" s="8" t="s">
        <v>176</v>
      </c>
      <c r="C104" s="22">
        <v>44478</v>
      </c>
      <c r="D104" s="14"/>
      <c r="E104" s="8"/>
      <c r="F104" s="14"/>
      <c r="G104" s="8"/>
      <c r="H104" s="15"/>
      <c r="I104" s="8"/>
      <c r="J104" s="8"/>
    </row>
    <row r="105" spans="1:10" ht="14.5" x14ac:dyDescent="0.35">
      <c r="A105" s="11">
        <v>1030613</v>
      </c>
      <c r="B105" s="11" t="s">
        <v>177</v>
      </c>
      <c r="C105" s="21">
        <v>44478</v>
      </c>
      <c r="D105" s="12"/>
      <c r="E105" s="11"/>
      <c r="F105" s="12"/>
      <c r="G105" s="11"/>
      <c r="H105" s="13"/>
      <c r="I105" s="11"/>
      <c r="J105" s="11"/>
    </row>
    <row r="106" spans="1:10" ht="14.5" x14ac:dyDescent="0.35">
      <c r="A106" s="8">
        <v>1030613</v>
      </c>
      <c r="B106" s="8" t="s">
        <v>177</v>
      </c>
      <c r="C106" s="22">
        <v>44478</v>
      </c>
      <c r="D106" s="14"/>
      <c r="E106" s="8"/>
      <c r="F106" s="14"/>
      <c r="G106" s="8"/>
      <c r="H106" s="15"/>
      <c r="I106" s="8"/>
      <c r="J106" s="8"/>
    </row>
    <row r="107" spans="1:10" ht="14.5" x14ac:dyDescent="0.35">
      <c r="A107" s="11">
        <v>1429801</v>
      </c>
      <c r="B107" s="11" t="s">
        <v>178</v>
      </c>
      <c r="C107" s="21">
        <v>44477</v>
      </c>
      <c r="D107" s="12"/>
      <c r="E107" s="11"/>
      <c r="F107" s="12"/>
      <c r="G107" s="11"/>
      <c r="H107" s="13"/>
      <c r="I107" s="11"/>
      <c r="J107" s="11"/>
    </row>
    <row r="108" spans="1:10" ht="14.5" x14ac:dyDescent="0.35">
      <c r="A108" s="8">
        <v>1429801</v>
      </c>
      <c r="B108" s="8" t="s">
        <v>178</v>
      </c>
      <c r="C108" s="22">
        <v>44477</v>
      </c>
      <c r="D108" s="14"/>
      <c r="E108" s="8"/>
      <c r="F108" s="14"/>
      <c r="G108" s="8"/>
      <c r="H108" s="15"/>
      <c r="I108" s="8"/>
      <c r="J108" s="8"/>
    </row>
    <row r="109" spans="1:10" ht="14.5" x14ac:dyDescent="0.35">
      <c r="A109" s="11">
        <v>1044320</v>
      </c>
      <c r="B109" s="11" t="s">
        <v>179</v>
      </c>
      <c r="C109" s="19" t="s">
        <v>144</v>
      </c>
      <c r="D109" s="12"/>
      <c r="E109" s="11"/>
      <c r="F109" s="11"/>
      <c r="G109" s="11"/>
      <c r="H109" s="13"/>
      <c r="I109" s="11"/>
      <c r="J109" s="11"/>
    </row>
    <row r="110" spans="1:10" ht="14.5" x14ac:dyDescent="0.35">
      <c r="A110" s="8">
        <v>1044320</v>
      </c>
      <c r="B110" s="8" t="s">
        <v>179</v>
      </c>
      <c r="C110" s="20" t="s">
        <v>144</v>
      </c>
      <c r="D110" s="14"/>
      <c r="E110" s="8"/>
      <c r="F110" s="8"/>
      <c r="G110" s="8"/>
      <c r="H110" s="15"/>
      <c r="I110" s="8"/>
      <c r="J110" s="8"/>
    </row>
    <row r="111" spans="1:10" ht="14.5" x14ac:dyDescent="0.35">
      <c r="A111" s="11">
        <v>1253809</v>
      </c>
      <c r="B111" s="11" t="s">
        <v>180</v>
      </c>
      <c r="C111" s="21">
        <v>44416</v>
      </c>
      <c r="D111" s="12"/>
      <c r="E111" s="11"/>
      <c r="F111" s="12"/>
      <c r="G111" s="11"/>
      <c r="H111" s="13"/>
      <c r="I111" s="11"/>
      <c r="J111" s="11"/>
    </row>
    <row r="112" spans="1:10" ht="14.5" x14ac:dyDescent="0.35">
      <c r="A112" s="8">
        <v>1253809</v>
      </c>
      <c r="B112" s="8" t="s">
        <v>180</v>
      </c>
      <c r="C112" s="22">
        <v>44416</v>
      </c>
      <c r="D112" s="14"/>
      <c r="E112" s="8"/>
      <c r="F112" s="14"/>
      <c r="G112" s="8"/>
      <c r="H112" s="15"/>
      <c r="I112" s="8"/>
      <c r="J112" s="8"/>
    </row>
    <row r="113" spans="1:10" ht="14.5" x14ac:dyDescent="0.35">
      <c r="A113" s="11">
        <v>6024172</v>
      </c>
      <c r="B113" s="11" t="s">
        <v>181</v>
      </c>
      <c r="C113" s="21">
        <v>44508</v>
      </c>
      <c r="D113" s="12"/>
      <c r="E113" s="11"/>
      <c r="F113" s="12"/>
      <c r="G113" s="11"/>
      <c r="H113" s="13"/>
      <c r="I113" s="11"/>
      <c r="J113" s="11"/>
    </row>
    <row r="114" spans="1:10" ht="14.5" x14ac:dyDescent="0.35">
      <c r="A114" s="8">
        <v>6024172</v>
      </c>
      <c r="B114" s="8" t="s">
        <v>181</v>
      </c>
      <c r="C114" s="22">
        <v>44508</v>
      </c>
      <c r="D114" s="14"/>
      <c r="E114" s="8"/>
      <c r="F114" s="14"/>
      <c r="G114" s="8"/>
      <c r="H114" s="15"/>
      <c r="I114" s="8"/>
      <c r="J114" s="8"/>
    </row>
    <row r="115" spans="1:10" ht="14.5" x14ac:dyDescent="0.35">
      <c r="A115" s="11">
        <v>1040427</v>
      </c>
      <c r="B115" s="11" t="s">
        <v>182</v>
      </c>
      <c r="C115" s="21">
        <v>44508</v>
      </c>
      <c r="D115" s="12"/>
      <c r="E115" s="11"/>
      <c r="F115" s="12"/>
      <c r="G115" s="11"/>
      <c r="H115" s="13"/>
      <c r="I115" s="11"/>
      <c r="J115" s="11"/>
    </row>
    <row r="116" spans="1:10" ht="14.5" x14ac:dyDescent="0.35">
      <c r="A116" s="8">
        <v>1040427</v>
      </c>
      <c r="B116" s="8" t="s">
        <v>182</v>
      </c>
      <c r="C116" s="22">
        <v>44508</v>
      </c>
      <c r="D116" s="14"/>
      <c r="E116" s="8"/>
      <c r="F116" s="14"/>
      <c r="G116" s="8"/>
      <c r="H116" s="15"/>
      <c r="I116" s="8"/>
      <c r="J116" s="8"/>
    </row>
    <row r="117" spans="1:10" ht="14.5" x14ac:dyDescent="0.35">
      <c r="A117" s="11">
        <v>1012088</v>
      </c>
      <c r="B117" s="11" t="s">
        <v>183</v>
      </c>
      <c r="C117" s="21">
        <v>44508</v>
      </c>
      <c r="D117" s="12"/>
      <c r="E117" s="11"/>
      <c r="F117" s="12"/>
      <c r="G117" s="11"/>
      <c r="H117" s="13"/>
      <c r="I117" s="11"/>
      <c r="J117" s="11"/>
    </row>
    <row r="118" spans="1:10" ht="14.5" x14ac:dyDescent="0.35">
      <c r="A118" s="8">
        <v>1012088</v>
      </c>
      <c r="B118" s="8" t="s">
        <v>183</v>
      </c>
      <c r="C118" s="22">
        <v>44508</v>
      </c>
      <c r="D118" s="14"/>
      <c r="E118" s="8"/>
      <c r="F118" s="14"/>
      <c r="G118" s="8"/>
      <c r="H118" s="15"/>
      <c r="I118" s="8"/>
      <c r="J118" s="8"/>
    </row>
    <row r="119" spans="1:10" ht="14.5" x14ac:dyDescent="0.35">
      <c r="A119" s="11">
        <v>1073759</v>
      </c>
      <c r="B119" s="11" t="s">
        <v>184</v>
      </c>
      <c r="C119" s="21">
        <v>44416</v>
      </c>
      <c r="D119" s="12"/>
      <c r="E119" s="11"/>
      <c r="F119" s="12"/>
      <c r="G119" s="11"/>
      <c r="H119" s="13"/>
      <c r="I119" s="11"/>
      <c r="J119" s="11"/>
    </row>
    <row r="120" spans="1:10" ht="14.5" x14ac:dyDescent="0.35">
      <c r="A120" s="8">
        <v>1073759</v>
      </c>
      <c r="B120" s="8" t="s">
        <v>184</v>
      </c>
      <c r="C120" s="22">
        <v>44416</v>
      </c>
      <c r="D120" s="14"/>
      <c r="E120" s="8"/>
      <c r="F120" s="14"/>
      <c r="G120" s="8"/>
      <c r="H120" s="15"/>
      <c r="I120" s="8"/>
      <c r="J120" s="8"/>
    </row>
    <row r="121" spans="1:10" ht="14.5" x14ac:dyDescent="0.35">
      <c r="A121" s="11">
        <v>6024718</v>
      </c>
      <c r="B121" s="11" t="s">
        <v>185</v>
      </c>
      <c r="C121" s="19" t="s">
        <v>186</v>
      </c>
      <c r="D121" s="11"/>
      <c r="E121" s="11"/>
      <c r="F121" s="11"/>
      <c r="G121" s="11"/>
      <c r="H121" s="13"/>
      <c r="I121" s="11"/>
      <c r="J121" s="11"/>
    </row>
    <row r="122" spans="1:10" ht="14.5" x14ac:dyDescent="0.35">
      <c r="A122" s="8">
        <v>6024718</v>
      </c>
      <c r="B122" s="8" t="s">
        <v>185</v>
      </c>
      <c r="C122" s="20" t="s">
        <v>186</v>
      </c>
      <c r="D122" s="8"/>
      <c r="E122" s="8"/>
      <c r="F122" s="8"/>
      <c r="G122" s="8"/>
      <c r="H122" s="15"/>
      <c r="I122" s="8"/>
      <c r="J122" s="8"/>
    </row>
    <row r="123" spans="1:10" ht="14.5" x14ac:dyDescent="0.35">
      <c r="A123" s="11">
        <v>1815275</v>
      </c>
      <c r="B123" s="11" t="s">
        <v>187</v>
      </c>
      <c r="C123" s="19" t="s">
        <v>188</v>
      </c>
      <c r="D123" s="11"/>
      <c r="E123" s="11"/>
      <c r="F123" s="11"/>
      <c r="G123" s="11"/>
      <c r="H123" s="13"/>
      <c r="I123" s="11"/>
      <c r="J123" s="11"/>
    </row>
    <row r="124" spans="1:10" ht="14.5" x14ac:dyDescent="0.35">
      <c r="A124" s="8">
        <v>1815275</v>
      </c>
      <c r="B124" s="8" t="s">
        <v>187</v>
      </c>
      <c r="C124" s="20" t="s">
        <v>188</v>
      </c>
      <c r="D124" s="8"/>
      <c r="E124" s="8"/>
      <c r="F124" s="8"/>
      <c r="G124" s="8"/>
      <c r="H124" s="15"/>
      <c r="I124" s="8"/>
      <c r="J124" s="8"/>
    </row>
    <row r="125" spans="1:10" ht="14.5" x14ac:dyDescent="0.35">
      <c r="A125" s="11">
        <v>1040165</v>
      </c>
      <c r="B125" s="11" t="s">
        <v>189</v>
      </c>
      <c r="C125" s="19" t="s">
        <v>171</v>
      </c>
      <c r="D125" s="11"/>
      <c r="E125" s="11"/>
      <c r="F125" s="11"/>
      <c r="G125" s="11"/>
      <c r="H125" s="13"/>
      <c r="I125" s="11"/>
      <c r="J125" s="11"/>
    </row>
    <row r="126" spans="1:10" ht="14.5" x14ac:dyDescent="0.35">
      <c r="A126" s="8">
        <v>1040165</v>
      </c>
      <c r="B126" s="8" t="s">
        <v>189</v>
      </c>
      <c r="C126" s="20" t="s">
        <v>171</v>
      </c>
      <c r="D126" s="8"/>
      <c r="E126" s="8"/>
      <c r="F126" s="8"/>
      <c r="G126" s="8"/>
      <c r="H126" s="15"/>
      <c r="I126" s="8"/>
      <c r="J126" s="8"/>
    </row>
    <row r="127" spans="1:10" ht="14.5" x14ac:dyDescent="0.35">
      <c r="A127" s="11">
        <v>6019812</v>
      </c>
      <c r="B127" s="11" t="s">
        <v>190</v>
      </c>
      <c r="C127" s="19" t="s">
        <v>191</v>
      </c>
      <c r="D127" s="11"/>
      <c r="E127" s="11"/>
      <c r="F127" s="11"/>
      <c r="G127" s="12"/>
      <c r="H127" s="13"/>
      <c r="I127" s="11"/>
      <c r="J127" s="11"/>
    </row>
    <row r="128" spans="1:10" ht="14.5" x14ac:dyDescent="0.35">
      <c r="A128" s="8">
        <v>6019812</v>
      </c>
      <c r="B128" s="8" t="s">
        <v>190</v>
      </c>
      <c r="C128" s="20" t="s">
        <v>191</v>
      </c>
      <c r="D128" s="8"/>
      <c r="E128" s="8"/>
      <c r="F128" s="8"/>
      <c r="G128" s="14"/>
      <c r="H128" s="15"/>
      <c r="I128" s="8"/>
      <c r="J128" s="8"/>
    </row>
    <row r="129" spans="1:10" ht="14.5" x14ac:dyDescent="0.35">
      <c r="A129" s="11">
        <v>6024560</v>
      </c>
      <c r="B129" s="11" t="s">
        <v>192</v>
      </c>
      <c r="C129" s="19" t="s">
        <v>193</v>
      </c>
      <c r="D129" s="11"/>
      <c r="E129" s="11"/>
      <c r="F129" s="11"/>
      <c r="G129" s="11"/>
      <c r="H129" s="13"/>
      <c r="I129" s="11"/>
      <c r="J129" s="11"/>
    </row>
    <row r="130" spans="1:10" ht="14.5" x14ac:dyDescent="0.35">
      <c r="A130" s="8">
        <v>6024560</v>
      </c>
      <c r="B130" s="8" t="s">
        <v>192</v>
      </c>
      <c r="C130" s="20" t="s">
        <v>193</v>
      </c>
      <c r="D130" s="8"/>
      <c r="E130" s="8"/>
      <c r="F130" s="8"/>
      <c r="G130" s="8"/>
      <c r="H130" s="15"/>
      <c r="I130" s="8"/>
      <c r="J130" s="8"/>
    </row>
    <row r="131" spans="1:10" ht="14.5" x14ac:dyDescent="0.35">
      <c r="A131" s="11" t="s">
        <v>42</v>
      </c>
      <c r="B131" s="11" t="s">
        <v>194</v>
      </c>
      <c r="C131" s="19" t="s">
        <v>195</v>
      </c>
      <c r="D131" s="11"/>
      <c r="E131" s="11"/>
      <c r="F131" s="11"/>
      <c r="G131" s="12"/>
      <c r="H131" s="13"/>
      <c r="I131" s="11"/>
      <c r="J131" s="11"/>
    </row>
    <row r="132" spans="1:10" ht="14.5" x14ac:dyDescent="0.35">
      <c r="A132" s="8">
        <v>1191591</v>
      </c>
      <c r="B132" s="8" t="s">
        <v>196</v>
      </c>
      <c r="C132" s="20" t="s">
        <v>197</v>
      </c>
      <c r="D132" s="8"/>
      <c r="E132" s="8"/>
      <c r="F132" s="8"/>
      <c r="G132" s="8"/>
      <c r="H132" s="15"/>
      <c r="I132" s="8"/>
      <c r="J132" s="8"/>
    </row>
    <row r="133" spans="1:10" ht="14.5" x14ac:dyDescent="0.35">
      <c r="A133" s="11">
        <v>1191591</v>
      </c>
      <c r="B133" s="11" t="s">
        <v>196</v>
      </c>
      <c r="C133" s="19" t="s">
        <v>197</v>
      </c>
      <c r="D133" s="11"/>
      <c r="E133" s="11"/>
      <c r="F133" s="11"/>
      <c r="G133" s="11"/>
      <c r="H133" s="13"/>
      <c r="I133" s="11"/>
      <c r="J133" s="11"/>
    </row>
    <row r="134" spans="1:10" ht="14.5" x14ac:dyDescent="0.35">
      <c r="A134" s="8">
        <v>1666010</v>
      </c>
      <c r="B134" s="8" t="s">
        <v>198</v>
      </c>
      <c r="C134" s="20" t="s">
        <v>144</v>
      </c>
      <c r="D134" s="8"/>
      <c r="E134" s="8"/>
      <c r="F134" s="8"/>
      <c r="G134" s="8"/>
      <c r="H134" s="15"/>
      <c r="I134" s="8"/>
      <c r="J134" s="8"/>
    </row>
    <row r="135" spans="1:10" ht="14.5" x14ac:dyDescent="0.35">
      <c r="A135" s="11">
        <v>1192410</v>
      </c>
      <c r="B135" s="11" t="s">
        <v>199</v>
      </c>
      <c r="C135" s="21">
        <v>44265</v>
      </c>
      <c r="D135" s="12"/>
      <c r="E135" s="11"/>
      <c r="F135" s="12"/>
      <c r="G135" s="11"/>
      <c r="H135" s="13"/>
      <c r="I135" s="11"/>
      <c r="J135" s="11"/>
    </row>
    <row r="136" spans="1:10" ht="14.5" x14ac:dyDescent="0.35">
      <c r="A136" s="8">
        <v>1192410</v>
      </c>
      <c r="B136" s="8" t="s">
        <v>199</v>
      </c>
      <c r="C136" s="22">
        <v>44265</v>
      </c>
      <c r="D136" s="14"/>
      <c r="E136" s="8"/>
      <c r="F136" s="14"/>
      <c r="G136" s="8"/>
      <c r="H136" s="15"/>
      <c r="I136" s="8"/>
      <c r="J136" s="8"/>
    </row>
    <row r="137" spans="1:10" ht="14.5" x14ac:dyDescent="0.35">
      <c r="A137" s="11">
        <v>1010268</v>
      </c>
      <c r="B137" s="11" t="s">
        <v>200</v>
      </c>
      <c r="C137" s="21">
        <v>44357</v>
      </c>
      <c r="D137" s="12"/>
      <c r="E137" s="11"/>
      <c r="F137" s="12"/>
      <c r="G137" s="12"/>
      <c r="H137" s="13"/>
      <c r="I137" s="11"/>
      <c r="J137" s="11"/>
    </row>
    <row r="138" spans="1:10" ht="14.5" x14ac:dyDescent="0.35">
      <c r="A138" s="8">
        <v>1010268</v>
      </c>
      <c r="B138" s="8" t="s">
        <v>200</v>
      </c>
      <c r="C138" s="22">
        <v>44357</v>
      </c>
      <c r="D138" s="14"/>
      <c r="E138" s="8"/>
      <c r="F138" s="14"/>
      <c r="G138" s="14"/>
      <c r="H138" s="15"/>
      <c r="I138" s="8"/>
      <c r="J138" s="8"/>
    </row>
    <row r="139" spans="1:10" ht="14.5" x14ac:dyDescent="0.35">
      <c r="A139" s="11">
        <v>2256141</v>
      </c>
      <c r="B139" s="11" t="s">
        <v>201</v>
      </c>
      <c r="C139" s="21">
        <v>44539</v>
      </c>
      <c r="D139" s="12"/>
      <c r="E139" s="11"/>
      <c r="F139" s="12"/>
      <c r="G139" s="11"/>
      <c r="H139" s="13"/>
      <c r="I139" s="11"/>
      <c r="J139" s="11"/>
    </row>
    <row r="140" spans="1:10" ht="14.5" x14ac:dyDescent="0.35">
      <c r="A140" s="8">
        <v>2256141</v>
      </c>
      <c r="B140" s="8" t="s">
        <v>201</v>
      </c>
      <c r="C140" s="22">
        <v>44539</v>
      </c>
      <c r="D140" s="14"/>
      <c r="E140" s="8"/>
      <c r="F140" s="14"/>
      <c r="G140" s="8"/>
      <c r="H140" s="15"/>
      <c r="I140" s="8"/>
      <c r="J140" s="8"/>
    </row>
    <row r="141" spans="1:10" ht="14.5" x14ac:dyDescent="0.35">
      <c r="A141" s="11">
        <v>6023633</v>
      </c>
      <c r="B141" s="11" t="s">
        <v>202</v>
      </c>
      <c r="C141" s="19" t="s">
        <v>186</v>
      </c>
      <c r="D141" s="12"/>
      <c r="E141" s="11"/>
      <c r="F141" s="11"/>
      <c r="G141" s="11"/>
      <c r="H141" s="13"/>
      <c r="I141" s="11"/>
      <c r="J141" s="11"/>
    </row>
    <row r="142" spans="1:10" ht="14.5" x14ac:dyDescent="0.35">
      <c r="A142" s="8">
        <v>6023633</v>
      </c>
      <c r="B142" s="8" t="s">
        <v>202</v>
      </c>
      <c r="C142" s="20" t="s">
        <v>186</v>
      </c>
      <c r="D142" s="14"/>
      <c r="E142" s="8"/>
      <c r="F142" s="8"/>
      <c r="G142" s="8"/>
      <c r="H142" s="15"/>
      <c r="I142" s="8"/>
      <c r="J142" s="8"/>
    </row>
    <row r="143" spans="1:10" ht="14.5" x14ac:dyDescent="0.35">
      <c r="A143" s="11">
        <v>105558</v>
      </c>
      <c r="B143" s="11" t="s">
        <v>204</v>
      </c>
      <c r="C143" s="19" t="s">
        <v>205</v>
      </c>
      <c r="D143" s="11"/>
      <c r="E143" s="11"/>
      <c r="F143" s="11"/>
      <c r="G143" s="11"/>
      <c r="H143" s="13"/>
      <c r="I143" s="11"/>
      <c r="J143" s="11"/>
    </row>
    <row r="144" spans="1:10" ht="14.5" x14ac:dyDescent="0.35">
      <c r="A144" s="8">
        <v>1192410</v>
      </c>
      <c r="B144" s="8" t="s">
        <v>206</v>
      </c>
      <c r="C144" s="20" t="s">
        <v>203</v>
      </c>
      <c r="D144" s="8"/>
      <c r="E144" s="8"/>
      <c r="F144" s="8"/>
      <c r="G144" s="8"/>
      <c r="H144" s="15"/>
      <c r="I144" s="8"/>
      <c r="J144" s="8"/>
    </row>
    <row r="145" spans="1:10" ht="14.5" x14ac:dyDescent="0.35">
      <c r="A145" s="11">
        <v>1192410</v>
      </c>
      <c r="B145" s="11" t="s">
        <v>206</v>
      </c>
      <c r="C145" s="19" t="s">
        <v>203</v>
      </c>
      <c r="D145" s="11"/>
      <c r="E145" s="11"/>
      <c r="F145" s="11"/>
      <c r="G145" s="11"/>
      <c r="H145" s="13"/>
      <c r="I145" s="11"/>
      <c r="J145" s="11"/>
    </row>
    <row r="146" spans="1:10" ht="14.5" x14ac:dyDescent="0.35">
      <c r="A146" s="8">
        <v>1245451</v>
      </c>
      <c r="B146" s="8" t="s">
        <v>207</v>
      </c>
      <c r="C146" s="20" t="s">
        <v>208</v>
      </c>
      <c r="D146" s="8"/>
      <c r="E146" s="8"/>
      <c r="F146" s="8"/>
      <c r="G146" s="8"/>
      <c r="H146" s="15"/>
      <c r="I146" s="8"/>
      <c r="J146" s="8"/>
    </row>
    <row r="147" spans="1:10" ht="14.5" x14ac:dyDescent="0.35">
      <c r="A147" s="11">
        <v>1245451</v>
      </c>
      <c r="B147" s="11" t="s">
        <v>207</v>
      </c>
      <c r="C147" s="19" t="s">
        <v>208</v>
      </c>
      <c r="D147" s="11"/>
      <c r="E147" s="11"/>
      <c r="F147" s="11"/>
      <c r="G147" s="11"/>
      <c r="H147" s="13"/>
      <c r="I147" s="11"/>
      <c r="J147" s="11"/>
    </row>
    <row r="148" spans="1:10" ht="14.5" x14ac:dyDescent="0.35">
      <c r="A148" s="8">
        <v>1038922</v>
      </c>
      <c r="B148" s="8" t="s">
        <v>209</v>
      </c>
      <c r="C148" s="20" t="s">
        <v>208</v>
      </c>
      <c r="D148" s="8"/>
      <c r="E148" s="8"/>
      <c r="F148" s="8"/>
      <c r="G148" s="8"/>
      <c r="H148" s="15"/>
      <c r="I148" s="8"/>
      <c r="J148" s="8"/>
    </row>
    <row r="149" spans="1:10" ht="14.5" x14ac:dyDescent="0.35">
      <c r="A149" s="11">
        <v>1038922</v>
      </c>
      <c r="B149" s="11" t="s">
        <v>209</v>
      </c>
      <c r="C149" s="19" t="s">
        <v>208</v>
      </c>
      <c r="D149" s="11"/>
      <c r="E149" s="11"/>
      <c r="F149" s="11"/>
      <c r="G149" s="11"/>
      <c r="H149" s="13"/>
      <c r="I149" s="11"/>
      <c r="J149" s="11"/>
    </row>
    <row r="150" spans="1:10" ht="14.5" x14ac:dyDescent="0.35">
      <c r="A150" s="8">
        <v>1666010</v>
      </c>
      <c r="B150" s="8" t="s">
        <v>210</v>
      </c>
      <c r="C150" s="20" t="s">
        <v>208</v>
      </c>
      <c r="D150" s="8"/>
      <c r="E150" s="8"/>
      <c r="F150" s="8"/>
      <c r="G150" s="8"/>
      <c r="H150" s="15"/>
      <c r="I150" s="8"/>
      <c r="J150" s="8"/>
    </row>
    <row r="151" spans="1:10" ht="14.5" x14ac:dyDescent="0.35">
      <c r="A151" s="11">
        <v>1055578</v>
      </c>
      <c r="B151" s="11" t="s">
        <v>211</v>
      </c>
      <c r="C151" s="19" t="s">
        <v>175</v>
      </c>
      <c r="D151" s="11"/>
      <c r="E151" s="11"/>
      <c r="F151" s="11"/>
      <c r="G151" s="11"/>
      <c r="H151" s="13"/>
      <c r="I151" s="11"/>
      <c r="J151" s="11"/>
    </row>
    <row r="152" spans="1:10" ht="14.5" x14ac:dyDescent="0.35">
      <c r="A152" s="8">
        <v>1055578</v>
      </c>
      <c r="B152" s="8" t="s">
        <v>211</v>
      </c>
      <c r="C152" s="20" t="s">
        <v>175</v>
      </c>
      <c r="D152" s="8"/>
      <c r="E152" s="8"/>
      <c r="F152" s="8"/>
      <c r="G152" s="8"/>
      <c r="H152" s="15"/>
      <c r="I152" s="8"/>
      <c r="J152" s="8"/>
    </row>
    <row r="153" spans="1:10" ht="14.5" x14ac:dyDescent="0.35">
      <c r="A153" s="11">
        <v>1152780</v>
      </c>
      <c r="B153" s="11" t="s">
        <v>212</v>
      </c>
      <c r="C153" s="19" t="s">
        <v>213</v>
      </c>
      <c r="D153" s="11"/>
      <c r="E153" s="11"/>
      <c r="F153" s="11"/>
      <c r="G153" s="11"/>
      <c r="H153" s="13"/>
      <c r="I153" s="11"/>
      <c r="J153" s="11"/>
    </row>
    <row r="154" spans="1:10" ht="14.5" x14ac:dyDescent="0.35">
      <c r="A154" s="8">
        <v>1152780</v>
      </c>
      <c r="B154" s="8" t="s">
        <v>212</v>
      </c>
      <c r="C154" s="20" t="s">
        <v>213</v>
      </c>
      <c r="D154" s="8"/>
      <c r="E154" s="8"/>
      <c r="F154" s="8"/>
      <c r="G154" s="8"/>
      <c r="H154" s="15"/>
      <c r="I154" s="8"/>
      <c r="J154" s="8"/>
    </row>
    <row r="155" spans="1:10" ht="14.5" x14ac:dyDescent="0.35">
      <c r="A155" s="11">
        <v>1031779</v>
      </c>
      <c r="B155" s="11" t="s">
        <v>214</v>
      </c>
      <c r="C155" s="19" t="s">
        <v>213</v>
      </c>
      <c r="D155" s="11"/>
      <c r="E155" s="11"/>
      <c r="F155" s="11"/>
      <c r="G155" s="11"/>
      <c r="H155" s="13"/>
      <c r="I155" s="11"/>
      <c r="J155" s="11"/>
    </row>
    <row r="156" spans="1:10" ht="14.5" x14ac:dyDescent="0.35">
      <c r="A156" s="8">
        <v>1031779</v>
      </c>
      <c r="B156" s="8" t="s">
        <v>214</v>
      </c>
      <c r="C156" s="20" t="s">
        <v>213</v>
      </c>
      <c r="D156" s="8"/>
      <c r="E156" s="8"/>
      <c r="F156" s="8"/>
      <c r="G156" s="8"/>
      <c r="H156" s="15"/>
      <c r="I156" s="8"/>
      <c r="J156" s="8"/>
    </row>
    <row r="157" spans="1:10" ht="14.5" x14ac:dyDescent="0.35">
      <c r="A157" s="11">
        <v>1044815</v>
      </c>
      <c r="B157" s="11" t="s">
        <v>215</v>
      </c>
      <c r="C157" s="19" t="s">
        <v>213</v>
      </c>
      <c r="D157" s="11"/>
      <c r="E157" s="11"/>
      <c r="F157" s="11"/>
      <c r="G157" s="11"/>
      <c r="H157" s="13"/>
      <c r="I157" s="11"/>
      <c r="J157" s="11"/>
    </row>
    <row r="158" spans="1:10" ht="14.5" x14ac:dyDescent="0.35">
      <c r="A158" s="8">
        <v>1017871</v>
      </c>
      <c r="B158" s="8" t="s">
        <v>216</v>
      </c>
      <c r="C158" s="22">
        <v>44206</v>
      </c>
      <c r="D158" s="8"/>
      <c r="E158" s="8"/>
      <c r="F158" s="14"/>
      <c r="G158" s="14"/>
      <c r="H158" s="15"/>
      <c r="I158" s="8"/>
      <c r="J158" s="8"/>
    </row>
    <row r="159" spans="1:10" ht="14.5" x14ac:dyDescent="0.35">
      <c r="A159" s="11">
        <v>1017871</v>
      </c>
      <c r="B159" s="11" t="s">
        <v>216</v>
      </c>
      <c r="C159" s="21">
        <v>44206</v>
      </c>
      <c r="D159" s="11"/>
      <c r="E159" s="11"/>
      <c r="F159" s="12"/>
      <c r="G159" s="12"/>
      <c r="H159" s="13"/>
      <c r="I159" s="11"/>
      <c r="J159" s="11"/>
    </row>
    <row r="160" spans="1:10" ht="14.5" x14ac:dyDescent="0.35">
      <c r="A160" s="8">
        <v>1192664</v>
      </c>
      <c r="B160" s="8" t="s">
        <v>218</v>
      </c>
      <c r="C160" s="22">
        <v>44713</v>
      </c>
      <c r="D160" s="8"/>
      <c r="E160" s="8"/>
      <c r="F160" s="14"/>
      <c r="G160" s="14"/>
      <c r="H160" s="15"/>
      <c r="I160" s="8"/>
      <c r="J160" s="8"/>
    </row>
    <row r="161" spans="1:10" ht="14.5" x14ac:dyDescent="0.35">
      <c r="A161" s="11">
        <v>1192664</v>
      </c>
      <c r="B161" s="11" t="s">
        <v>218</v>
      </c>
      <c r="C161" s="21">
        <v>44713</v>
      </c>
      <c r="D161" s="11"/>
      <c r="E161" s="11"/>
      <c r="F161" s="12"/>
      <c r="G161" s="12"/>
      <c r="H161" s="13"/>
      <c r="I161" s="11"/>
      <c r="J161" s="11"/>
    </row>
    <row r="162" spans="1:10" ht="14.5" x14ac:dyDescent="0.35">
      <c r="A162" s="8">
        <v>6012032</v>
      </c>
      <c r="B162" s="8" t="s">
        <v>219</v>
      </c>
      <c r="C162" s="20" t="s">
        <v>220</v>
      </c>
      <c r="D162" s="8"/>
      <c r="E162" s="8"/>
      <c r="F162" s="8"/>
      <c r="G162" s="8"/>
      <c r="H162" s="15"/>
      <c r="I162" s="8"/>
      <c r="J162" s="8"/>
    </row>
    <row r="163" spans="1:10" ht="14.5" x14ac:dyDescent="0.35">
      <c r="A163" s="11">
        <v>6012032</v>
      </c>
      <c r="B163" s="11" t="s">
        <v>219</v>
      </c>
      <c r="C163" s="19" t="s">
        <v>220</v>
      </c>
      <c r="D163" s="11"/>
      <c r="E163" s="11"/>
      <c r="F163" s="11"/>
      <c r="G163" s="11"/>
      <c r="H163" s="13"/>
      <c r="I163" s="11"/>
      <c r="J163" s="11"/>
    </row>
    <row r="164" spans="1:10" ht="14.5" x14ac:dyDescent="0.35">
      <c r="A164" s="8">
        <v>1152780</v>
      </c>
      <c r="B164" s="8" t="s">
        <v>221</v>
      </c>
      <c r="C164" s="20" t="s">
        <v>217</v>
      </c>
      <c r="D164" s="8"/>
      <c r="E164" s="8"/>
      <c r="F164" s="8"/>
      <c r="G164" s="8"/>
      <c r="H164" s="15"/>
      <c r="I164" s="8"/>
      <c r="J164" s="8"/>
    </row>
    <row r="165" spans="1:10" ht="14.5" x14ac:dyDescent="0.35">
      <c r="A165" s="11">
        <v>1152780</v>
      </c>
      <c r="B165" s="11" t="s">
        <v>221</v>
      </c>
      <c r="C165" s="19" t="s">
        <v>217</v>
      </c>
      <c r="D165" s="11"/>
      <c r="E165" s="11"/>
      <c r="F165" s="11"/>
      <c r="G165" s="11"/>
      <c r="H165" s="13"/>
      <c r="I165" s="11"/>
      <c r="J165" s="11"/>
    </row>
    <row r="166" spans="1:10" ht="14.5" x14ac:dyDescent="0.35">
      <c r="A166" s="8">
        <v>1031075</v>
      </c>
      <c r="B166" s="8" t="s">
        <v>222</v>
      </c>
      <c r="C166" s="20" t="s">
        <v>213</v>
      </c>
      <c r="D166" s="8"/>
      <c r="E166" s="8"/>
      <c r="F166" s="8"/>
      <c r="G166" s="8"/>
      <c r="H166" s="15"/>
      <c r="I166" s="8"/>
      <c r="J166" s="8"/>
    </row>
    <row r="167" spans="1:10" ht="14.5" x14ac:dyDescent="0.35">
      <c r="A167" s="11">
        <v>1031075</v>
      </c>
      <c r="B167" s="11" t="s">
        <v>222</v>
      </c>
      <c r="C167" s="19" t="s">
        <v>213</v>
      </c>
      <c r="D167" s="11"/>
      <c r="E167" s="11"/>
      <c r="F167" s="11"/>
      <c r="G167" s="11"/>
      <c r="H167" s="13"/>
      <c r="I167" s="11"/>
      <c r="J167" s="11"/>
    </row>
    <row r="168" spans="1:10" ht="14.5" x14ac:dyDescent="0.35">
      <c r="A168" s="8">
        <v>1073759</v>
      </c>
      <c r="B168" s="8" t="s">
        <v>223</v>
      </c>
      <c r="C168" s="20" t="s">
        <v>224</v>
      </c>
      <c r="D168" s="8"/>
      <c r="E168" s="8"/>
      <c r="F168" s="8"/>
      <c r="G168" s="8"/>
      <c r="H168" s="15"/>
      <c r="I168" s="8"/>
      <c r="J168" s="8"/>
    </row>
    <row r="169" spans="1:10" ht="14.5" x14ac:dyDescent="0.35">
      <c r="A169" s="11">
        <v>1073759</v>
      </c>
      <c r="B169" s="11" t="s">
        <v>223</v>
      </c>
      <c r="C169" s="19" t="s">
        <v>224</v>
      </c>
      <c r="D169" s="11"/>
      <c r="E169" s="11"/>
      <c r="F169" s="11"/>
      <c r="G169" s="11"/>
      <c r="H169" s="13"/>
      <c r="I169" s="11"/>
      <c r="J169" s="11"/>
    </row>
    <row r="170" spans="1:10" ht="14.5" x14ac:dyDescent="0.35">
      <c r="A170" s="8">
        <v>10157158</v>
      </c>
      <c r="B170" s="8" t="s">
        <v>225</v>
      </c>
      <c r="C170" s="20" t="s">
        <v>193</v>
      </c>
      <c r="D170" s="8"/>
      <c r="E170" s="8"/>
      <c r="F170" s="8"/>
      <c r="G170" s="8"/>
      <c r="H170" s="15"/>
      <c r="I170" s="8"/>
      <c r="J170" s="8"/>
    </row>
    <row r="171" spans="1:10" ht="14.5" x14ac:dyDescent="0.35">
      <c r="A171" s="11">
        <v>10157158</v>
      </c>
      <c r="B171" s="11" t="s">
        <v>225</v>
      </c>
      <c r="C171" s="19" t="s">
        <v>193</v>
      </c>
      <c r="D171" s="11"/>
      <c r="E171" s="11"/>
      <c r="F171" s="11"/>
      <c r="G171" s="11"/>
      <c r="H171" s="13"/>
      <c r="I171" s="11"/>
      <c r="J171" s="11"/>
    </row>
    <row r="172" spans="1:10" ht="14.5" x14ac:dyDescent="0.35">
      <c r="A172" s="8">
        <v>1169000</v>
      </c>
      <c r="B172" s="8" t="s">
        <v>226</v>
      </c>
      <c r="C172" s="22">
        <v>44418</v>
      </c>
      <c r="D172" s="14"/>
      <c r="E172" s="8"/>
      <c r="F172" s="14"/>
      <c r="G172" s="14"/>
      <c r="H172" s="15"/>
      <c r="I172" s="8"/>
      <c r="J172" s="8"/>
    </row>
    <row r="173" spans="1:10" ht="14.5" x14ac:dyDescent="0.35">
      <c r="A173" s="11">
        <v>1169000</v>
      </c>
      <c r="B173" s="11" t="s">
        <v>226</v>
      </c>
      <c r="C173" s="21">
        <v>44418</v>
      </c>
      <c r="D173" s="12"/>
      <c r="E173" s="11"/>
      <c r="F173" s="12"/>
      <c r="G173" s="12"/>
      <c r="H173" s="13"/>
      <c r="I173" s="11"/>
      <c r="J173" s="11"/>
    </row>
    <row r="174" spans="1:10" ht="14.5" x14ac:dyDescent="0.35">
      <c r="A174" s="8">
        <v>6022026</v>
      </c>
      <c r="B174" s="8" t="s">
        <v>227</v>
      </c>
      <c r="C174" s="22">
        <v>44418</v>
      </c>
      <c r="D174" s="14"/>
      <c r="E174" s="8"/>
      <c r="F174" s="14"/>
      <c r="G174" s="14"/>
      <c r="H174" s="15"/>
      <c r="I174" s="8"/>
      <c r="J174" s="8"/>
    </row>
    <row r="175" spans="1:10" ht="14.5" x14ac:dyDescent="0.35">
      <c r="A175" s="11">
        <v>6022026</v>
      </c>
      <c r="B175" s="11" t="s">
        <v>227</v>
      </c>
      <c r="C175" s="21">
        <v>44418</v>
      </c>
      <c r="D175" s="12"/>
      <c r="E175" s="11"/>
      <c r="F175" s="12"/>
      <c r="G175" s="12"/>
      <c r="H175" s="13"/>
      <c r="I175" s="11"/>
      <c r="J175" s="11"/>
    </row>
    <row r="176" spans="1:10" ht="14.5" x14ac:dyDescent="0.35">
      <c r="A176" s="8">
        <v>1011450</v>
      </c>
      <c r="B176" s="8" t="s">
        <v>228</v>
      </c>
      <c r="C176" s="22">
        <v>44206</v>
      </c>
      <c r="D176" s="14"/>
      <c r="E176" s="8"/>
      <c r="F176" s="14"/>
      <c r="G176" s="8"/>
      <c r="H176" s="15"/>
      <c r="I176" s="8"/>
      <c r="J176" s="8"/>
    </row>
    <row r="177" spans="1:10" ht="14.5" x14ac:dyDescent="0.35">
      <c r="A177" s="11">
        <v>6022026</v>
      </c>
      <c r="B177" s="11" t="s">
        <v>229</v>
      </c>
      <c r="C177" s="19" t="s">
        <v>203</v>
      </c>
      <c r="D177" s="12"/>
      <c r="E177" s="11"/>
      <c r="F177" s="11"/>
      <c r="G177" s="11"/>
      <c r="H177" s="13"/>
      <c r="I177" s="11"/>
      <c r="J177" s="11"/>
    </row>
    <row r="178" spans="1:10" ht="14.5" x14ac:dyDescent="0.35">
      <c r="A178" s="8">
        <v>6022026</v>
      </c>
      <c r="B178" s="8" t="s">
        <v>229</v>
      </c>
      <c r="C178" s="20" t="s">
        <v>203</v>
      </c>
      <c r="D178" s="14"/>
      <c r="E178" s="8"/>
      <c r="F178" s="8"/>
      <c r="G178" s="8"/>
      <c r="H178" s="15"/>
      <c r="I178" s="8"/>
      <c r="J178" s="8"/>
    </row>
    <row r="179" spans="1:10" ht="14.5" x14ac:dyDescent="0.35">
      <c r="A179" s="11">
        <v>1039467</v>
      </c>
      <c r="B179" s="11" t="s">
        <v>230</v>
      </c>
      <c r="C179" s="21">
        <v>44541</v>
      </c>
      <c r="D179" s="12"/>
      <c r="E179" s="11"/>
      <c r="F179" s="12"/>
      <c r="G179" s="11"/>
      <c r="H179" s="13"/>
      <c r="I179" s="11"/>
      <c r="J179" s="11"/>
    </row>
    <row r="180" spans="1:10" ht="14.5" x14ac:dyDescent="0.35">
      <c r="A180" s="8">
        <v>1169000</v>
      </c>
      <c r="B180" s="8" t="s">
        <v>231</v>
      </c>
      <c r="C180" s="20" t="s">
        <v>203</v>
      </c>
      <c r="D180" s="14"/>
      <c r="E180" s="8"/>
      <c r="F180" s="8"/>
      <c r="G180" s="8"/>
      <c r="H180" s="15"/>
      <c r="I180" s="8"/>
      <c r="J180" s="8"/>
    </row>
    <row r="181" spans="1:10" ht="14.5" x14ac:dyDescent="0.35">
      <c r="A181" s="11">
        <v>1169000</v>
      </c>
      <c r="B181" s="11" t="s">
        <v>231</v>
      </c>
      <c r="C181" s="19" t="s">
        <v>203</v>
      </c>
      <c r="D181" s="12"/>
      <c r="E181" s="11"/>
      <c r="F181" s="11"/>
      <c r="G181" s="11"/>
      <c r="H181" s="13"/>
      <c r="I181" s="11"/>
      <c r="J181" s="11"/>
    </row>
    <row r="182" spans="1:10" ht="14.5" x14ac:dyDescent="0.35">
      <c r="A182" s="8">
        <v>6026710</v>
      </c>
      <c r="B182" s="8" t="s">
        <v>232</v>
      </c>
      <c r="C182" s="22">
        <v>44510</v>
      </c>
      <c r="D182" s="14"/>
      <c r="E182" s="8"/>
      <c r="F182" s="14"/>
      <c r="G182" s="8"/>
      <c r="H182" s="15"/>
      <c r="I182" s="8"/>
      <c r="J182" s="8"/>
    </row>
    <row r="183" spans="1:10" ht="14.5" x14ac:dyDescent="0.35">
      <c r="A183" s="11">
        <v>6026710</v>
      </c>
      <c r="B183" s="11" t="s">
        <v>232</v>
      </c>
      <c r="C183" s="21">
        <v>44510</v>
      </c>
      <c r="D183" s="12"/>
      <c r="E183" s="11"/>
      <c r="F183" s="12"/>
      <c r="G183" s="11"/>
      <c r="H183" s="13"/>
      <c r="I183" s="11"/>
      <c r="J18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EFD3D-17DE-4BE5-A2E6-0DFD5F70E77E}">
  <dimension ref="A1:C4"/>
  <sheetViews>
    <sheetView workbookViewId="0">
      <selection activeCell="C12" sqref="C12"/>
    </sheetView>
  </sheetViews>
  <sheetFormatPr defaultRowHeight="13" x14ac:dyDescent="0.3"/>
  <cols>
    <col min="1" max="1" width="8.7265625" style="1"/>
    <col min="2" max="2" width="29.81640625" style="28" customWidth="1"/>
    <col min="3" max="3" width="26.90625" style="28" customWidth="1"/>
  </cols>
  <sheetData>
    <row r="1" spans="1:3" x14ac:dyDescent="0.3">
      <c r="B1" s="33" t="s">
        <v>299</v>
      </c>
      <c r="C1" s="33" t="s">
        <v>300</v>
      </c>
    </row>
    <row r="2" spans="1:3" x14ac:dyDescent="0.3">
      <c r="A2" s="1" t="s">
        <v>296</v>
      </c>
      <c r="B2" s="34" t="e">
        <f>Contracts!#REF!</f>
        <v>#REF!</v>
      </c>
      <c r="C2" s="34" t="e">
        <f>B2</f>
        <v>#REF!</v>
      </c>
    </row>
    <row r="3" spans="1:3" x14ac:dyDescent="0.3">
      <c r="A3" s="1" t="s">
        <v>297</v>
      </c>
      <c r="B3" s="34" t="e">
        <f>Contracts!#REF!</f>
        <v>#REF!</v>
      </c>
      <c r="C3" s="34" t="e">
        <f>B3+B2</f>
        <v>#REF!</v>
      </c>
    </row>
    <row r="4" spans="1:3" x14ac:dyDescent="0.3">
      <c r="A4" s="1" t="s">
        <v>298</v>
      </c>
      <c r="B4" s="34" t="e">
        <f>Contracts!#REF!</f>
        <v>#REF!</v>
      </c>
      <c r="C4" s="34" t="e">
        <f>C3+B4</f>
        <v>#REF!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3b840ab-970c-4b25-a7b4-54f1fa3170b1" xsi:nil="true"/>
    <Expired_x0020_or_x0020_superseded_x0020_date xmlns="c10977b7-92b9-4299-ae05-b29d8274bb62" xsi:nil="true"/>
    <TaxCatchAll xmlns="c10977b7-92b9-4299-ae05-b29d8274bb62">
      <Value>7</Value>
    </TaxCatchAll>
    <b38c3dabc061432e96a395c74911d90e xmlns="569719c4-d1de-44c4-a224-2dba74bf73a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Signed Contracts</TermName>
          <TermId xmlns="http://schemas.microsoft.com/office/infopath/2007/PartnerControls">41c6e1e3-e4ed-419c-9dd9-3e7eb4303401</TermId>
        </TermInfo>
      </Terms>
    </b38c3dabc061432e96a395c74911d90e>
    <lcf76f155ced4ddcb4097134ff3c332f xmlns="a3b840ab-970c-4b25-a7b4-54f1fa3170b1">
      <Terms xmlns="http://schemas.microsoft.com/office/infopath/2007/PartnerControls"/>
    </lcf76f155ced4ddcb4097134ff3c332f>
    <_dlc_DocId xmlns="569719c4-d1de-44c4-a224-2dba74bf73ac">5P7HMVYR4EPK-1059787577-278891</_dlc_DocId>
    <_dlc_DocIdUrl xmlns="569719c4-d1de-44c4-a224-2dba74bf73ac">
      <Url>https://derby4.sharepoint.com/sites/DCCProcurementContracting/_layouts/15/DocIdRedir.aspx?ID=5P7HMVYR4EPK-1059787577-278891</Url>
      <Description>5P7HMVYR4EPK-1059787577-278891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F14CD7780F124FB5431C2FCE9DE00B" ma:contentTypeVersion="22" ma:contentTypeDescription="Create a new document." ma:contentTypeScope="" ma:versionID="b8cb2f25948836eed3c8a8a9db4cc9e6">
  <xsd:schema xmlns:xsd="http://www.w3.org/2001/XMLSchema" xmlns:xs="http://www.w3.org/2001/XMLSchema" xmlns:p="http://schemas.microsoft.com/office/2006/metadata/properties" xmlns:ns2="569719c4-d1de-44c4-a224-2dba74bf73ac" xmlns:ns3="c10977b7-92b9-4299-ae05-b29d8274bb62" xmlns:ns4="a3b840ab-970c-4b25-a7b4-54f1fa3170b1" targetNamespace="http://schemas.microsoft.com/office/2006/metadata/properties" ma:root="true" ma:fieldsID="76544f890c409a5af24e87e774458fde" ns2:_="" ns3:_="" ns4:_="">
    <xsd:import namespace="569719c4-d1de-44c4-a224-2dba74bf73ac"/>
    <xsd:import namespace="c10977b7-92b9-4299-ae05-b29d8274bb62"/>
    <xsd:import namespace="a3b840ab-970c-4b25-a7b4-54f1fa3170b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b38c3dabc061432e96a395c74911d90e" minOccurs="0"/>
                <xsd:element ref="ns3:TaxCatchAll" minOccurs="0"/>
                <xsd:element ref="ns3:Expired_x0020_or_x0020_superseded_x0020_date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OCR" minOccurs="0"/>
                <xsd:element ref="ns4:_Flow_SignoffStatus" minOccurs="0"/>
                <xsd:element ref="ns2:_dlc_DocId" minOccurs="0"/>
                <xsd:element ref="ns2:_dlc_DocIdUrl" minOccurs="0"/>
                <xsd:element ref="ns2:_dlc_DocIdPersistId" minOccurs="0"/>
                <xsd:element ref="ns4:lcf76f155ced4ddcb4097134ff3c332f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9719c4-d1de-44c4-a224-2dba74bf73a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b38c3dabc061432e96a395c74911d90e" ma:index="11" ma:taxonomy="true" ma:internalName="b38c3dabc061432e96a395c74911d90e" ma:taxonomyFieldName="Procurement_x0020_Document_x0020_Type" ma:displayName="Procurement Document Type" ma:default="" ma:fieldId="{b38c3dab-c061-432e-96a3-95c74911d90e}" ma:sspId="09a85e69-29b1-4de8-be92-21c421ab9c31" ma:termSetId="eff49705-727c-4ec6-89d4-dca158621cb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5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0977b7-92b9-4299-ae05-b29d8274bb6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113791a-4734-405e-aea5-a796a4fc009a}" ma:internalName="TaxCatchAll" ma:showField="CatchAllData" ma:web="569719c4-d1de-44c4-a224-2dba74bf73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xpired_x0020_or_x0020_superseded_x0020_date" ma:index="13" nillable="true" ma:displayName="Expired or superseded date" ma:description="The date the record expires or is superseded and from which retention is calculated." ma:format="DateOnly" ma:internalName="Expired_x0020_or_x0020_superseded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b840ab-970c-4b25-a7b4-54f1fa3170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4" nillable="true" ma:displayName="Sign-off status" ma:internalName="Sign_x002d_off_x0020_status">
      <xsd:simpleType>
        <xsd:restriction base="dms:Text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09a85e69-29b1-4de8-be92-21c421ab9c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3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41B9EC-F692-435C-BAAE-E6602D706CEE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087ADE23-F4D5-43C2-B8C8-DF1E00FDEB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B9E2F1-F7A9-4B34-8379-BCB43B337EC6}">
  <ds:schemaRefs>
    <ds:schemaRef ds:uri="http://schemas.microsoft.com/office/2006/documentManagement/types"/>
    <ds:schemaRef ds:uri="569719c4-d1de-44c4-a224-2dba74bf73ac"/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a3b840ab-970c-4b25-a7b4-54f1fa3170b1"/>
    <ds:schemaRef ds:uri="c10977b7-92b9-4299-ae05-b29d8274bb62"/>
  </ds:schemaRefs>
</ds:datastoreItem>
</file>

<file path=customXml/itemProps4.xml><?xml version="1.0" encoding="utf-8"?>
<ds:datastoreItem xmlns:ds="http://schemas.openxmlformats.org/officeDocument/2006/customXml" ds:itemID="{DAD4EB86-0E23-48FF-9775-EB82F7813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9719c4-d1de-44c4-a224-2dba74bf73ac"/>
    <ds:schemaRef ds:uri="c10977b7-92b9-4299-ae05-b29d8274bb62"/>
    <ds:schemaRef ds:uri="a3b840ab-970c-4b25-a7b4-54f1fa3170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Contracts</vt:lpstr>
      <vt:lpstr>Sheet3</vt:lpstr>
      <vt:lpstr>Summary Spend</vt:lpstr>
    </vt:vector>
  </TitlesOfParts>
  <Company>Derby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Shanen Irwin</dc:creator>
  <cp:lastModifiedBy>Stephen Cotterill</cp:lastModifiedBy>
  <dcterms:created xsi:type="dcterms:W3CDTF">2019-03-28T08:42:32Z</dcterms:created>
  <dcterms:modified xsi:type="dcterms:W3CDTF">2022-08-03T14:46:20Z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0x010100FBF14CD7780F124FB5431C2FCE9DE00B</vt:lpwstr>
  </property>
  <property fmtid="{D5CDD505-2E9C-101B-9397-08002B2CF9AE}" pid="3" name="_dlc_DocIdItemGuid">
    <vt:lpwstr>64c20cc1-c478-4c48-8512-9b0819215770</vt:lpwstr>
  </property>
  <property fmtid="{D5CDD505-2E9C-101B-9397-08002B2CF9AE}" pid="4" name="Procurement Document Type">
    <vt:lpwstr>7;#Signed Contracts|41c6e1e3-e4ed-419c-9dd9-3e7eb4303401</vt:lpwstr>
  </property>
  <property fmtid="{D5CDD505-2E9C-101B-9397-08002B2CF9AE}" pid="5" name="MediaServiceImageTags">
    <vt:lpwstr/>
  </property>
</Properties>
</file>