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eryl.begbie\Desktop\"/>
    </mc:Choice>
  </mc:AlternateContent>
  <workbookProtection workbookAlgorithmName="SHA-512" workbookHashValue="9pEnwaWQF3pW3ORnN+OE3YE9iBSVHkVMmwjOdF5Kq/EHkoIOBlcZ7amCQ2xR2D+cF74BI0ZrAC+T69XngVXPLQ==" workbookSaltValue="srU3VQWa/FdwWQHuqG/mYg==" workbookSpinCount="100000" lockStructure="1"/>
  <bookViews>
    <workbookView xWindow="0" yWindow="0" windowWidth="28800" windowHeight="11850" tabRatio="831"/>
  </bookViews>
  <sheets>
    <sheet name="Coversheet" sheetId="21" r:id="rId1"/>
    <sheet name="Index Page" sheetId="22" r:id="rId2"/>
    <sheet name="Instructions Please read" sheetId="23" r:id="rId3"/>
    <sheet name="Payment Initiation Service" sheetId="5" r:id="rId4"/>
    <sheet name="Total Basket Price" sheetId="24" r:id="rId5"/>
    <sheet name=" Drivers (Transactional Data)" sheetId="10" r:id="rId6"/>
  </sheets>
  <externalReferences>
    <externalReference r:id="rId7"/>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5" l="1"/>
  <c r="B4" i="24" l="1"/>
  <c r="B4" i="5"/>
  <c r="B4" i="10"/>
  <c r="D14" i="5" l="1"/>
  <c r="D16" i="5" l="1"/>
  <c r="C10" i="24" l="1"/>
  <c r="C12" i="24" s="1"/>
  <c r="B10" i="24"/>
  <c r="D10" i="24" s="1"/>
  <c r="B12" i="24" l="1"/>
  <c r="D12" i="24"/>
  <c r="D15" i="24" s="1"/>
</calcChain>
</file>

<file path=xl/sharedStrings.xml><?xml version="1.0" encoding="utf-8"?>
<sst xmlns="http://schemas.openxmlformats.org/spreadsheetml/2006/main" count="183" uniqueCount="106">
  <si>
    <t>Cost Per Transaction</t>
  </si>
  <si>
    <t>Credit</t>
  </si>
  <si>
    <t>F2F</t>
  </si>
  <si>
    <t>Domestic</t>
  </si>
  <si>
    <t>Debit</t>
  </si>
  <si>
    <t>Driver</t>
  </si>
  <si>
    <t>Fixed annual</t>
  </si>
  <si>
    <t>PISP trxn</t>
  </si>
  <si>
    <t>Transactions</t>
  </si>
  <si>
    <t>Turnover</t>
  </si>
  <si>
    <t>Total</t>
  </si>
  <si>
    <t>Minimum PISP fee</t>
  </si>
  <si>
    <t>Consumer</t>
  </si>
  <si>
    <t>Visa Credit</t>
  </si>
  <si>
    <t>Visa Debit</t>
  </si>
  <si>
    <t>Mastercard Credit</t>
  </si>
  <si>
    <t>Mastercard Debit</t>
  </si>
  <si>
    <t>eComm secure</t>
  </si>
  <si>
    <t>eComm n/s</t>
  </si>
  <si>
    <t>MOTO</t>
  </si>
  <si>
    <t>Intra</t>
  </si>
  <si>
    <t>Inter</t>
  </si>
  <si>
    <t>Corporate/ Business</t>
  </si>
  <si>
    <t>Transaction Volumes and Values</t>
  </si>
  <si>
    <t>Input fields</t>
  </si>
  <si>
    <t>Calculated fields</t>
  </si>
  <si>
    <t>Calculated Cost</t>
  </si>
  <si>
    <t>Fee</t>
  </si>
  <si>
    <t>% requesting next day settlement fees</t>
  </si>
  <si>
    <t>% requesting intra-day settlement fees</t>
  </si>
  <si>
    <t>Drivers: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</si>
  <si>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</si>
  <si>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</si>
  <si>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</si>
  <si>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</si>
  <si>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</si>
  <si>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</si>
  <si>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</si>
  <si>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</si>
  <si>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</si>
  <si>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</si>
  <si>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</si>
  <si>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</si>
  <si>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</si>
  <si>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</si>
  <si>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</si>
  <si>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</si>
  <si>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</si>
  <si>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</si>
  <si>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</si>
  <si>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</si>
  <si>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</si>
  <si>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</si>
  <si>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</si>
  <si>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</si>
  <si>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</si>
  <si>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</si>
  <si>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</si>
  <si>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</si>
  <si>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</si>
  <si>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</si>
  <si>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</si>
  <si>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</si>
  <si>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</si>
  <si>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</si>
  <si>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</si>
  <si>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</si>
  <si>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</si>
  <si>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</si>
  <si>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</si>
  <si>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Drivers (Transactional Data)</t>
  </si>
  <si>
    <t>Guidance</t>
  </si>
  <si>
    <t>Please enter organisation name in the green box</t>
  </si>
  <si>
    <t>Before completing this pricing matrix you must read these instructions</t>
  </si>
  <si>
    <t>The volumes relate (17-18) and are indicative figures for information only and are not a guarantee of actual volumes.</t>
  </si>
  <si>
    <t>Complete all yellow cells in the tab</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</si>
  <si>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</si>
  <si>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</si>
  <si>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</si>
  <si>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</si>
  <si>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</si>
  <si>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</si>
  <si>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</si>
  <si>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</si>
  <si>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</si>
  <si>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</si>
  <si>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for all cells shaded YELLOW in this worksheet. 
Prices are to be in pound sterling.
</t>
  </si>
  <si>
    <t xml:space="preserve"> </t>
  </si>
  <si>
    <t>Payment Initiation Service</t>
  </si>
  <si>
    <t>The volumes are one year figures that relate to RM3702 Framework (17-18 year) and are indicative figures for information only and are not a guarantee of actual volumes.</t>
  </si>
  <si>
    <t>Total Payment Inititation fees</t>
  </si>
  <si>
    <t>Average</t>
  </si>
  <si>
    <t>Payment Initiation fees</t>
  </si>
  <si>
    <t xml:space="preserve"> Attachment 3e - Pricing Matrix Lot 5</t>
  </si>
  <si>
    <t xml:space="preserve">You should also take into account our management charge of 1.5%, which shall be paid by you to us, as set out in the Framework Award form and Framework Schedule 5 (Management Charges and Information).  </t>
  </si>
  <si>
    <t>Lot 5 Total Basket Price</t>
  </si>
  <si>
    <t xml:space="preserve"> Payment Acceptance - Attachment 3e Pricing Matrix Lot 5: Index Page</t>
  </si>
  <si>
    <t xml:space="preserve"> Payment Acceptance - Attachment 3e Pricing Matrix Lot 5: Instructions Please Read  </t>
  </si>
  <si>
    <t xml:space="preserve">                  Payment Acceptance - Attachment 3e Pricing Matrix Lot 5: Payment Initiation Service</t>
  </si>
  <si>
    <t xml:space="preserve"> Payment Acceptance - Attachment 3e Pricing Matrix Lot 5 : Total Basket Price</t>
  </si>
  <si>
    <t xml:space="preserve">                Payment Acceptance - Attachment 3e Pricing Matrix Lot 5 : Driver Transitional Data</t>
  </si>
  <si>
    <t>Negative bids will not be allowed. Zero bids will not be allowed. We will investigate where we consider your bid to be abnormally low</t>
  </si>
  <si>
    <t xml:space="preserve">The cell you click on will advise you on how many decimals the cell goes up to.
</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</si>
  <si>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</si>
  <si>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</si>
  <si>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Note the figures in the calculated fields is an automated calculation.
Click on the cell in in calculated fields to see how the calculation was derived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</si>
</sst>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000%"/>
    <numFmt numFmtId="165" formatCode="[$£-809]#,##0.0000"/>
    <numFmt numFmtId="166" formatCode="[$£-809]#,##0"/>
    <numFmt numFmtId="167" formatCode="General;\-General;"/>
    <numFmt numFmtId="168" formatCode="[$£-809]#,##0.00"/>
  </numFmts>
  <fonts count="31"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b/>
      <sz val="14"/>
      <color theme="1"/>
      <name val="Arial"/>
      <family val="2"/>
    </font>
    <font>
      <b/>
      <sz val="10"/>
      <color theme="0"/>
      <name val="Arial"/>
      <family val="2"/>
    </font>
    <font>
      <sz val="10"/>
      <color theme="0"/>
      <name val="Arial"/>
      <family val="2"/>
    </font>
    <font>
      <b/>
      <sz val="11"/>
      <color theme="0"/>
      <name val="Arial"/>
      <family val="2"/>
    </font>
  </fonts>
  <fills count="19">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197">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4" fillId="4" borderId="0" xfId="0" applyFont="1" applyFill="1" applyBorder="1" applyAlignment="1">
      <alignment vertical="center"/>
    </xf>
    <xf numFmtId="0" fontId="13" fillId="4" borderId="9" xfId="0" applyFont="1" applyFill="1" applyBorder="1" applyAlignment="1">
      <alignment vertical="center" wrapText="1"/>
    </xf>
    <xf numFmtId="0" fontId="13" fillId="4" borderId="11"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6" fillId="7" borderId="16" xfId="0" applyFont="1" applyFill="1" applyBorder="1" applyAlignment="1">
      <alignment vertical="center" wrapText="1"/>
    </xf>
    <xf numFmtId="0" fontId="17" fillId="4" borderId="17"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8"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6"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9" xfId="0" applyFont="1" applyFill="1" applyBorder="1" applyAlignment="1">
      <alignment vertical="center"/>
    </xf>
    <xf numFmtId="0" fontId="23" fillId="4" borderId="2" xfId="0" applyFont="1" applyFill="1" applyBorder="1" applyAlignment="1">
      <alignment vertical="center"/>
    </xf>
    <xf numFmtId="0" fontId="4" fillId="4" borderId="6" xfId="0" applyFont="1" applyFill="1" applyBorder="1" applyAlignment="1">
      <alignment vertical="center" wrapText="1"/>
    </xf>
    <xf numFmtId="0" fontId="4" fillId="4" borderId="17" xfId="0" applyFont="1" applyFill="1" applyBorder="1" applyAlignment="1">
      <alignment vertical="center" wrapText="1"/>
    </xf>
    <xf numFmtId="0" fontId="19" fillId="4" borderId="12" xfId="8" applyFont="1" applyFill="1" applyBorder="1" applyAlignment="1">
      <alignment vertical="center"/>
    </xf>
    <xf numFmtId="0" fontId="4" fillId="4" borderId="13" xfId="0" applyFont="1" applyFill="1" applyBorder="1" applyAlignment="1">
      <alignment vertical="center" wrapText="1"/>
    </xf>
    <xf numFmtId="0" fontId="18" fillId="7" borderId="2" xfId="0" applyFont="1" applyFill="1" applyBorder="1" applyAlignment="1">
      <alignment vertical="center" wrapText="1"/>
    </xf>
    <xf numFmtId="0" fontId="17" fillId="4" borderId="6" xfId="8" applyFont="1" applyFill="1" applyBorder="1" applyAlignment="1">
      <alignment vertical="center"/>
    </xf>
    <xf numFmtId="0" fontId="18" fillId="8" borderId="0" xfId="8" applyFont="1" applyFill="1" applyBorder="1" applyAlignment="1" applyProtection="1">
      <alignment vertical="center" wrapText="1"/>
    </xf>
    <xf numFmtId="0" fontId="19" fillId="7" borderId="12" xfId="8" applyFont="1" applyFill="1" applyBorder="1" applyAlignment="1">
      <alignment vertical="center" wrapText="1"/>
    </xf>
    <xf numFmtId="0" fontId="18" fillId="8" borderId="13"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6" xfId="0" applyFont="1" applyFill="1" applyBorder="1" applyAlignment="1">
      <alignment vertical="center" wrapText="1"/>
    </xf>
    <xf numFmtId="0" fontId="23" fillId="4" borderId="16" xfId="0"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2"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19" xfId="8"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8" fillId="4" borderId="5"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167" fontId="16" fillId="4" borderId="0" xfId="0" applyNumberFormat="1" applyFont="1" applyFill="1" applyBorder="1" applyAlignment="1" applyProtection="1">
      <alignment vertical="center" wrapText="1"/>
    </xf>
    <xf numFmtId="0" fontId="7" fillId="4" borderId="0" xfId="0" applyFont="1" applyFill="1" applyAlignment="1">
      <alignment vertical="center"/>
    </xf>
    <xf numFmtId="0" fontId="15" fillId="8" borderId="0" xfId="8" applyFont="1" applyFill="1" applyBorder="1" applyAlignment="1" applyProtection="1">
      <alignment vertical="center" wrapText="1"/>
    </xf>
    <xf numFmtId="0" fontId="16"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6" fillId="4" borderId="0" xfId="0" applyFont="1" applyFill="1" applyBorder="1" applyAlignment="1" applyProtection="1">
      <alignment vertical="center" wrapText="1"/>
    </xf>
    <xf numFmtId="0" fontId="7" fillId="4" borderId="0" xfId="0" applyFont="1" applyFill="1"/>
    <xf numFmtId="3" fontId="29" fillId="14" borderId="1" xfId="2" applyNumberFormat="1" applyFont="1" applyFill="1" applyBorder="1" applyAlignment="1">
      <alignment horizontal="center" vertical="center"/>
    </xf>
    <xf numFmtId="0" fontId="28" fillId="15" borderId="9" xfId="0" applyFont="1" applyFill="1" applyBorder="1"/>
    <xf numFmtId="0" fontId="7" fillId="4" borderId="0" xfId="0" applyFont="1" applyFill="1" applyAlignment="1">
      <alignment horizontal="center"/>
    </xf>
    <xf numFmtId="3" fontId="29" fillId="14" borderId="1" xfId="2" applyNumberFormat="1" applyFont="1" applyFill="1" applyBorder="1" applyAlignment="1">
      <alignment horizontal="right" vertical="center"/>
    </xf>
    <xf numFmtId="0" fontId="28" fillId="15" borderId="10" xfId="0" applyFont="1" applyFill="1" applyBorder="1" applyAlignment="1">
      <alignment horizontal="center"/>
    </xf>
    <xf numFmtId="0" fontId="16" fillId="4" borderId="3" xfId="0" applyFont="1" applyFill="1" applyBorder="1" applyAlignment="1" applyProtection="1">
      <alignment vertical="center" wrapText="1"/>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6"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4"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0" xfId="0" applyFont="1" applyFill="1" applyBorder="1" applyAlignment="1">
      <alignment horizontal="center" vertical="top" wrapText="1"/>
    </xf>
    <xf numFmtId="164" fontId="18" fillId="4" borderId="1" xfId="2" applyNumberFormat="1" applyFont="1" applyFill="1" applyAlignment="1">
      <alignment vertical="top"/>
    </xf>
    <xf numFmtId="3" fontId="28" fillId="4" borderId="0" xfId="2" applyNumberFormat="1" applyFont="1" applyFill="1" applyBorder="1" applyAlignment="1">
      <alignment horizontal="center" vertical="top"/>
    </xf>
    <xf numFmtId="0" fontId="18" fillId="4" borderId="0" xfId="0" applyFont="1" applyFill="1" applyBorder="1"/>
    <xf numFmtId="3" fontId="28" fillId="4" borderId="0" xfId="2" applyNumberFormat="1" applyFont="1" applyFill="1" applyBorder="1" applyAlignment="1">
      <alignment horizontal="right" vertical="top"/>
    </xf>
    <xf numFmtId="0" fontId="16" fillId="4" borderId="2" xfId="0" applyFont="1" applyFill="1" applyBorder="1" applyAlignment="1">
      <alignment vertical="center" wrapText="1"/>
    </xf>
    <xf numFmtId="0" fontId="13" fillId="4" borderId="6" xfId="0" applyFont="1" applyFill="1" applyBorder="1" applyAlignment="1">
      <alignment vertical="center" wrapText="1"/>
    </xf>
    <xf numFmtId="0" fontId="27" fillId="4" borderId="0" xfId="0" applyFont="1" applyFill="1"/>
    <xf numFmtId="166" fontId="0" fillId="4" borderId="0" xfId="0" applyNumberFormat="1" applyFont="1" applyFill="1" applyAlignment="1">
      <alignment horizontal="right"/>
    </xf>
    <xf numFmtId="0" fontId="3" fillId="4" borderId="0" xfId="0" applyFont="1" applyFill="1"/>
    <xf numFmtId="166" fontId="30" fillId="15" borderId="11" xfId="0" applyNumberFormat="1" applyFont="1" applyFill="1" applyBorder="1" applyAlignment="1">
      <alignment horizontal="right"/>
    </xf>
    <xf numFmtId="3" fontId="4" fillId="13" borderId="10" xfId="0" applyNumberFormat="1" applyFont="1" applyFill="1" applyBorder="1" applyAlignment="1" applyProtection="1">
      <alignment horizontal="left" vertical="top" wrapText="1"/>
    </xf>
    <xf numFmtId="3" fontId="4" fillId="13" borderId="11" xfId="0" applyNumberFormat="1" applyFont="1" applyFill="1" applyBorder="1" applyAlignment="1" applyProtection="1">
      <alignment horizontal="left" vertical="top" wrapText="1"/>
    </xf>
    <xf numFmtId="0" fontId="13" fillId="4" borderId="0" xfId="0" applyFont="1" applyFill="1" applyAlignment="1">
      <alignment horizontal="center"/>
    </xf>
    <xf numFmtId="0" fontId="13" fillId="4" borderId="0" xfId="0" applyFont="1" applyFill="1" applyAlignment="1">
      <alignment horizontal="right"/>
    </xf>
    <xf numFmtId="166" fontId="4" fillId="4" borderId="0" xfId="0" applyNumberFormat="1" applyFont="1" applyFill="1"/>
    <xf numFmtId="166" fontId="4" fillId="4" borderId="0" xfId="0" applyNumberFormat="1" applyFont="1" applyFill="1" applyAlignment="1">
      <alignment horizontal="right"/>
    </xf>
    <xf numFmtId="165" fontId="4" fillId="12" borderId="1" xfId="2" applyNumberFormat="1" applyFont="1" applyFill="1" applyBorder="1" applyAlignment="1" applyProtection="1">
      <alignment horizontal="center" vertical="center" wrapText="1"/>
      <protection locked="0"/>
    </xf>
    <xf numFmtId="166" fontId="4" fillId="12" borderId="1" xfId="2" applyNumberFormat="1" applyFont="1" applyFill="1" applyBorder="1" applyAlignment="1" applyProtection="1">
      <alignment horizontal="center" vertical="center" wrapText="1"/>
      <protection locked="0"/>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168" fontId="4" fillId="4" borderId="19" xfId="0" applyNumberFormat="1" applyFont="1" applyFill="1" applyBorder="1" applyAlignment="1">
      <alignment vertical="center"/>
    </xf>
    <xf numFmtId="0" fontId="4" fillId="4" borderId="5" xfId="0" applyFont="1" applyFill="1" applyBorder="1" applyAlignment="1">
      <alignment vertical="center"/>
    </xf>
    <xf numFmtId="166" fontId="16" fillId="16" borderId="3" xfId="0" applyNumberFormat="1" applyFont="1" applyFill="1" applyBorder="1" applyAlignment="1">
      <alignment horizontal="right" vertical="center"/>
    </xf>
    <xf numFmtId="168" fontId="16" fillId="16" borderId="11" xfId="0" applyNumberFormat="1" applyFont="1" applyFill="1" applyBorder="1" applyAlignment="1">
      <alignment vertical="center"/>
    </xf>
    <xf numFmtId="168" fontId="30" fillId="18" borderId="11" xfId="0" applyNumberFormat="1" applyFont="1" applyFill="1" applyBorder="1" applyAlignment="1">
      <alignment vertical="center"/>
    </xf>
    <xf numFmtId="166" fontId="4" fillId="4" borderId="5" xfId="0" applyNumberFormat="1" applyFont="1" applyFill="1" applyBorder="1" applyAlignment="1">
      <alignment horizontal="right" vertical="center"/>
    </xf>
    <xf numFmtId="0" fontId="16" fillId="16" borderId="12" xfId="0" applyFont="1" applyFill="1" applyBorder="1" applyAlignment="1">
      <alignment vertical="center"/>
    </xf>
    <xf numFmtId="0" fontId="0" fillId="4" borderId="19" xfId="0" applyFill="1" applyBorder="1"/>
    <xf numFmtId="0" fontId="13" fillId="4" borderId="3" xfId="0" applyFont="1" applyFill="1" applyBorder="1" applyAlignment="1">
      <alignment horizontal="right" vertical="center"/>
    </xf>
    <xf numFmtId="0" fontId="25" fillId="4" borderId="12" xfId="8" applyFont="1" applyFill="1" applyBorder="1" applyAlignment="1">
      <alignment vertical="center" wrapText="1"/>
    </xf>
    <xf numFmtId="0" fontId="3" fillId="0" borderId="11" xfId="0" applyFont="1" applyBorder="1" applyAlignment="1">
      <alignment horizontal="right" vertical="center"/>
    </xf>
    <xf numFmtId="0" fontId="4" fillId="4" borderId="7" xfId="0" applyFont="1" applyFill="1" applyBorder="1" applyAlignment="1">
      <alignment vertical="center"/>
    </xf>
    <xf numFmtId="166" fontId="16" fillId="16" borderId="11" xfId="0" applyNumberFormat="1" applyFont="1" applyFill="1" applyBorder="1" applyAlignment="1">
      <alignment horizontal="right" vertical="center"/>
    </xf>
    <xf numFmtId="166" fontId="0" fillId="4" borderId="19" xfId="0" applyNumberFormat="1" applyFont="1" applyFill="1" applyBorder="1" applyAlignment="1">
      <alignment horizontal="right"/>
    </xf>
    <xf numFmtId="44" fontId="18" fillId="4" borderId="1" xfId="7" applyFont="1" applyFill="1" applyBorder="1" applyAlignment="1">
      <alignment vertical="top"/>
    </xf>
    <xf numFmtId="2" fontId="18" fillId="4" borderId="1" xfId="2" applyNumberFormat="1" applyFont="1" applyFill="1" applyAlignment="1">
      <alignment vertical="top"/>
    </xf>
    <xf numFmtId="10" fontId="10" fillId="5" borderId="14" xfId="7" applyNumberFormat="1" applyFont="1" applyFill="1" applyBorder="1" applyAlignment="1" applyProtection="1">
      <alignment horizontal="center" vertical="center" wrapText="1"/>
      <protection locked="0"/>
    </xf>
    <xf numFmtId="0" fontId="10" fillId="0" borderId="15" xfId="0" applyFont="1" applyBorder="1" applyAlignment="1" applyProtection="1">
      <alignment wrapText="1"/>
      <protection locked="0"/>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4" xfId="0" applyFont="1" applyFill="1" applyBorder="1" applyAlignment="1">
      <alignment horizontal="left" vertical="center"/>
    </xf>
    <xf numFmtId="0" fontId="13" fillId="4" borderId="6"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3" xfId="0" applyFont="1" applyFill="1" applyBorder="1" applyAlignment="1">
      <alignment horizontal="left" vertical="center"/>
    </xf>
    <xf numFmtId="3" fontId="4" fillId="10" borderId="3" xfId="0" applyNumberFormat="1" applyFont="1" applyFill="1" applyBorder="1" applyAlignment="1" applyProtection="1">
      <alignment horizontal="left" vertical="top" wrapText="1"/>
    </xf>
    <xf numFmtId="3" fontId="4" fillId="13" borderId="9" xfId="0" applyNumberFormat="1" applyFont="1" applyFill="1" applyBorder="1" applyAlignment="1" applyProtection="1">
      <alignment horizontal="left" vertical="center" wrapText="1"/>
    </xf>
    <xf numFmtId="3" fontId="4" fillId="13" borderId="10" xfId="0" applyNumberFormat="1"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4" fillId="8" borderId="9" xfId="8" applyFill="1" applyBorder="1" applyAlignment="1" applyProtection="1">
      <alignment horizontal="left" vertical="center" wrapText="1"/>
    </xf>
    <xf numFmtId="0" fontId="14" fillId="8" borderId="11" xfId="8" applyFill="1" applyBorder="1" applyAlignment="1" applyProtection="1">
      <alignment horizontal="left" vertical="center" wrapText="1"/>
    </xf>
    <xf numFmtId="0" fontId="15" fillId="8" borderId="9" xfId="8" applyFont="1" applyFill="1" applyBorder="1" applyAlignment="1" applyProtection="1">
      <alignment horizontal="center" vertical="center" wrapText="1"/>
    </xf>
    <xf numFmtId="0" fontId="15" fillId="8" borderId="10" xfId="8" applyFont="1" applyFill="1" applyBorder="1" applyAlignment="1" applyProtection="1">
      <alignment horizontal="center" vertical="center" wrapText="1"/>
    </xf>
    <xf numFmtId="0" fontId="15" fillId="8" borderId="11" xfId="8" applyFont="1" applyFill="1" applyBorder="1" applyAlignment="1" applyProtection="1">
      <alignment horizontal="center" vertical="center" wrapText="1"/>
    </xf>
    <xf numFmtId="167" fontId="16" fillId="4" borderId="9" xfId="0" applyNumberFormat="1" applyFont="1" applyFill="1" applyBorder="1" applyAlignment="1" applyProtection="1">
      <alignment horizontal="center" vertical="center" wrapText="1"/>
    </xf>
    <xf numFmtId="167" fontId="16" fillId="4" borderId="10" xfId="0" applyNumberFormat="1" applyFont="1" applyFill="1" applyBorder="1" applyAlignment="1" applyProtection="1">
      <alignment horizontal="center" vertical="center" wrapText="1"/>
    </xf>
    <xf numFmtId="167" fontId="16" fillId="4" borderId="11" xfId="0" applyNumberFormat="1" applyFont="1" applyFill="1" applyBorder="1" applyAlignment="1" applyProtection="1">
      <alignment horizontal="center" vertical="center" wrapText="1"/>
    </xf>
    <xf numFmtId="0" fontId="16" fillId="4" borderId="9" xfId="0" applyFont="1" applyFill="1" applyBorder="1" applyAlignment="1" applyProtection="1">
      <alignment horizontal="left" vertical="center" wrapText="1"/>
    </xf>
    <xf numFmtId="0" fontId="16" fillId="4" borderId="10" xfId="0" applyFont="1" applyFill="1" applyBorder="1" applyAlignment="1" applyProtection="1">
      <alignment horizontal="left" vertical="center" wrapText="1"/>
    </xf>
    <xf numFmtId="0" fontId="16" fillId="4" borderId="11" xfId="0" applyFont="1" applyFill="1" applyBorder="1" applyAlignment="1" applyProtection="1">
      <alignment horizontal="left" vertical="center" wrapText="1"/>
    </xf>
    <xf numFmtId="0" fontId="30" fillId="17" borderId="9" xfId="0" applyFont="1" applyFill="1" applyBorder="1" applyAlignment="1">
      <alignment horizontal="center" vertical="center"/>
    </xf>
    <xf numFmtId="0" fontId="30" fillId="17" borderId="11"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4" xfId="0" applyFont="1" applyFill="1" applyBorder="1" applyAlignment="1" applyProtection="1">
      <alignment horizontal="center" vertical="center" wrapText="1"/>
    </xf>
    <xf numFmtId="0" fontId="26" fillId="6" borderId="6"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15" fillId="8" borderId="3" xfId="8" applyFont="1" applyFill="1" applyBorder="1" applyAlignment="1" applyProtection="1">
      <alignment horizontal="left" vertical="center" wrapText="1"/>
    </xf>
    <xf numFmtId="167" fontId="16" fillId="4" borderId="9" xfId="0" applyNumberFormat="1" applyFont="1" applyFill="1" applyBorder="1" applyAlignment="1" applyProtection="1">
      <alignment horizontal="left" vertical="center" wrapText="1"/>
    </xf>
    <xf numFmtId="167" fontId="16" fillId="4" borderId="10" xfId="0" applyNumberFormat="1" applyFont="1" applyFill="1" applyBorder="1" applyAlignment="1" applyProtection="1">
      <alignment horizontal="left" vertical="center" wrapText="1"/>
    </xf>
    <xf numFmtId="167" fontId="16" fillId="4" borderId="11"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3" borderId="3" xfId="0" applyNumberFormat="1" applyFont="1" applyFill="1" applyBorder="1" applyAlignment="1" applyProtection="1">
      <alignment horizontal="left" vertical="center" wrapText="1"/>
    </xf>
    <xf numFmtId="0" fontId="26" fillId="6" borderId="2" xfId="0" applyFont="1" applyFill="1" applyBorder="1" applyAlignment="1" applyProtection="1">
      <alignment horizontal="left" vertical="center" wrapText="1"/>
    </xf>
    <xf numFmtId="0" fontId="26" fillId="6" borderId="4" xfId="0" applyFont="1" applyFill="1" applyBorder="1" applyAlignment="1" applyProtection="1">
      <alignment horizontal="left" vertical="center" wrapText="1"/>
    </xf>
    <xf numFmtId="0" fontId="26" fillId="6" borderId="6" xfId="0" applyFont="1" applyFill="1" applyBorder="1" applyAlignment="1" applyProtection="1">
      <alignment horizontal="left" vertical="center" wrapText="1"/>
    </xf>
    <xf numFmtId="0" fontId="26" fillId="8" borderId="12" xfId="0" applyFont="1" applyFill="1" applyBorder="1" applyAlignment="1" applyProtection="1">
      <alignment horizontal="left" vertical="center" wrapText="1"/>
    </xf>
    <xf numFmtId="0" fontId="26" fillId="8"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3" fontId="4" fillId="13" borderId="3" xfId="0" applyNumberFormat="1" applyFont="1" applyFill="1" applyBorder="1" applyAlignment="1" applyProtection="1">
      <alignment horizontal="left" vertical="top"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16" fillId="4" borderId="5" xfId="0" applyFont="1" applyFill="1" applyBorder="1" applyAlignment="1">
      <alignment horizontal="center"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95250</xdr:colOff>
      <xdr:row>0</xdr:row>
      <xdr:rowOff>63500</xdr:rowOff>
    </xdr:from>
    <xdr:to>
      <xdr:col>0</xdr:col>
      <xdr:colOff>1136650</xdr:colOff>
      <xdr:row>1</xdr:row>
      <xdr:rowOff>641350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95250" y="63500"/>
          <a:ext cx="1041400" cy="7620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k.kowe/Desktop/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15">
          <cell r="C15">
            <v>7004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topLeftCell="A3" workbookViewId="0">
      <selection activeCell="B18" sqref="B18"/>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6"/>
      <c r="C1" s="2"/>
    </row>
    <row r="6" spans="1:3" ht="15.5" x14ac:dyDescent="0.35">
      <c r="B6" s="127" t="s">
        <v>93</v>
      </c>
      <c r="C6" s="127"/>
    </row>
    <row r="7" spans="1:3" ht="15.5" x14ac:dyDescent="0.35">
      <c r="B7" s="25"/>
    </row>
    <row r="8" spans="1:3" ht="20" x14ac:dyDescent="0.3">
      <c r="B8" s="128" t="s">
        <v>47</v>
      </c>
      <c r="C8" s="128"/>
    </row>
    <row r="9" spans="1:3" ht="15.5" x14ac:dyDescent="0.35">
      <c r="B9" s="25"/>
    </row>
    <row r="10" spans="1:3" ht="15.5" x14ac:dyDescent="0.35">
      <c r="B10" s="127" t="s">
        <v>44</v>
      </c>
      <c r="C10" s="127"/>
    </row>
    <row r="11" spans="1:3" ht="15.5" x14ac:dyDescent="0.35">
      <c r="B11" s="25"/>
    </row>
    <row r="12" spans="1:3" s="3" customFormat="1" ht="20" x14ac:dyDescent="0.35">
      <c r="B12" s="128" t="s">
        <v>46</v>
      </c>
      <c r="C12" s="128"/>
    </row>
    <row r="14" spans="1:3" ht="15.5" x14ac:dyDescent="0.35">
      <c r="B14" s="129" t="s">
        <v>45</v>
      </c>
      <c r="C14" s="130"/>
    </row>
    <row r="15" spans="1:3" ht="14.5" thickBot="1" x14ac:dyDescent="0.35"/>
    <row r="16" spans="1:3" ht="20.5" thickBot="1" x14ac:dyDescent="0.45">
      <c r="B16" s="125"/>
      <c r="C16" s="126"/>
    </row>
    <row r="19" spans="1:8" x14ac:dyDescent="0.3">
      <c r="C19" s="2"/>
    </row>
    <row r="20" spans="1:8" x14ac:dyDescent="0.3">
      <c r="A20" s="4" t="s">
        <v>48</v>
      </c>
    </row>
    <row r="26" spans="1:8" x14ac:dyDescent="0.3">
      <c r="C26" s="2"/>
    </row>
    <row r="29" spans="1:8" x14ac:dyDescent="0.3">
      <c r="A29" s="5"/>
      <c r="B29" s="5"/>
      <c r="C29" s="5"/>
      <c r="D29" s="5"/>
      <c r="E29" s="5"/>
      <c r="F29" s="5"/>
      <c r="G29" s="5"/>
      <c r="H29" s="5"/>
    </row>
  </sheetData>
  <sheetProtection algorithmName="SHA-512" hashValue="d/ijgQNNYiUwEc0VfL5nf7Z6WjPmYvZMPx8nejjEWYIibpdXWs1jSj0O819/l9vYRrRxhZ69P2vtDDGUgu1qSA==" saltValue="4J4w294aZD4SKF9QMzHtmw=="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2"/>
  <sheetViews>
    <sheetView topLeftCell="A13" workbookViewId="0">
      <selection activeCell="B32" sqref="B32"/>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131" t="s">
        <v>96</v>
      </c>
      <c r="B1" s="132"/>
      <c r="C1" s="132"/>
      <c r="D1" s="132"/>
      <c r="E1" s="132"/>
      <c r="F1" s="133"/>
    </row>
    <row r="3" spans="1:6" ht="12.5" customHeight="1" x14ac:dyDescent="0.25">
      <c r="A3" s="134" t="s">
        <v>49</v>
      </c>
      <c r="B3" s="135"/>
      <c r="C3" s="135"/>
      <c r="D3" s="135"/>
      <c r="E3" s="135"/>
      <c r="F3" s="136"/>
    </row>
    <row r="4" spans="1:6" ht="12.5" customHeight="1" x14ac:dyDescent="0.25">
      <c r="A4" s="137"/>
      <c r="B4" s="138"/>
      <c r="C4" s="138"/>
      <c r="D4" s="138"/>
      <c r="E4" s="138"/>
      <c r="F4" s="139"/>
    </row>
    <row r="5" spans="1:6" ht="12.5" customHeight="1" x14ac:dyDescent="0.25">
      <c r="A5" s="137"/>
      <c r="B5" s="138"/>
      <c r="C5" s="138"/>
      <c r="D5" s="138"/>
      <c r="E5" s="138"/>
      <c r="F5" s="139"/>
    </row>
    <row r="6" spans="1:6" ht="12.5" customHeight="1" x14ac:dyDescent="0.25">
      <c r="A6" s="140"/>
      <c r="B6" s="141"/>
      <c r="C6" s="141"/>
      <c r="D6" s="141"/>
      <c r="E6" s="141"/>
      <c r="F6" s="142"/>
    </row>
    <row r="9" spans="1:6" ht="13" x14ac:dyDescent="0.25">
      <c r="A9" s="27" t="s">
        <v>50</v>
      </c>
      <c r="B9" s="10" t="s">
        <v>71</v>
      </c>
      <c r="C9" s="7"/>
      <c r="D9" s="7"/>
      <c r="E9" s="7"/>
      <c r="F9" s="7"/>
    </row>
    <row r="10" spans="1:6" ht="13" x14ac:dyDescent="0.25">
      <c r="A10" s="28"/>
      <c r="B10" s="29"/>
      <c r="C10" s="7"/>
      <c r="D10" s="7"/>
      <c r="E10" s="7"/>
      <c r="F10" s="7"/>
    </row>
    <row r="11" spans="1:6" ht="22.5" customHeight="1" x14ac:dyDescent="0.25">
      <c r="A11" s="24" t="s">
        <v>51</v>
      </c>
      <c r="B11" s="30" t="s">
        <v>72</v>
      </c>
      <c r="C11" s="7"/>
      <c r="D11" s="7"/>
      <c r="E11" s="7"/>
      <c r="F11" s="7"/>
    </row>
    <row r="12" spans="1:6" ht="33" customHeight="1" x14ac:dyDescent="0.25">
      <c r="A12" s="31" t="s">
        <v>52</v>
      </c>
      <c r="B12" s="32" t="s">
        <v>73</v>
      </c>
      <c r="C12" s="7"/>
      <c r="D12" s="7"/>
      <c r="E12" s="7"/>
      <c r="F12" s="7"/>
    </row>
    <row r="13" spans="1:6" x14ac:dyDescent="0.25">
      <c r="A13" s="8"/>
      <c r="B13" s="8"/>
      <c r="C13" s="7"/>
      <c r="D13" s="7"/>
      <c r="E13" s="7"/>
      <c r="F13" s="7"/>
    </row>
    <row r="14" spans="1:6" ht="13" x14ac:dyDescent="0.3">
      <c r="A14" s="9" t="s">
        <v>53</v>
      </c>
      <c r="B14" s="10" t="s">
        <v>71</v>
      </c>
      <c r="C14" s="11"/>
      <c r="D14" s="7"/>
      <c r="E14" s="7"/>
      <c r="F14" s="7"/>
    </row>
    <row r="15" spans="1:6" s="7" customFormat="1" ht="13" x14ac:dyDescent="0.25">
      <c r="A15" s="33"/>
      <c r="B15" s="34"/>
      <c r="C15" s="12"/>
    </row>
    <row r="16" spans="1:6" ht="13" x14ac:dyDescent="0.25">
      <c r="A16" s="16" t="s">
        <v>54</v>
      </c>
      <c r="B16" s="17"/>
      <c r="C16" s="12"/>
      <c r="D16" s="7"/>
      <c r="E16" s="7"/>
      <c r="F16" s="7"/>
    </row>
    <row r="17" spans="1:6" ht="13" x14ac:dyDescent="0.25">
      <c r="A17" s="16"/>
      <c r="B17" s="17"/>
      <c r="C17" s="12"/>
      <c r="D17" s="7"/>
      <c r="E17" s="7"/>
      <c r="F17" s="7"/>
    </row>
    <row r="18" spans="1:6" ht="25" x14ac:dyDescent="0.25">
      <c r="A18" s="36" t="s">
        <v>70</v>
      </c>
      <c r="B18" s="37" t="s">
        <v>74</v>
      </c>
      <c r="C18" s="12"/>
      <c r="D18" s="7"/>
      <c r="E18" s="7"/>
      <c r="F18" s="7"/>
    </row>
    <row r="19" spans="1:6" x14ac:dyDescent="0.25">
      <c r="A19" s="38"/>
      <c r="B19" s="35"/>
      <c r="C19" s="12"/>
      <c r="D19" s="7"/>
      <c r="E19" s="7"/>
      <c r="F19" s="7"/>
    </row>
    <row r="20" spans="1:6" x14ac:dyDescent="0.25">
      <c r="A20" s="38"/>
      <c r="B20" s="35"/>
      <c r="C20" s="12"/>
      <c r="D20" s="7"/>
      <c r="E20" s="7"/>
      <c r="F20" s="7"/>
    </row>
    <row r="21" spans="1:6" ht="13" x14ac:dyDescent="0.25">
      <c r="A21" s="9" t="s">
        <v>53</v>
      </c>
      <c r="B21" s="10" t="s">
        <v>71</v>
      </c>
      <c r="C21" s="12"/>
      <c r="D21" s="7"/>
      <c r="E21" s="7"/>
      <c r="F21" s="7"/>
    </row>
    <row r="22" spans="1:6" ht="13" x14ac:dyDescent="0.25">
      <c r="A22" s="92"/>
      <c r="B22" s="93"/>
      <c r="C22" s="12"/>
      <c r="D22" s="7"/>
      <c r="E22" s="7"/>
      <c r="F22" s="7"/>
    </row>
    <row r="23" spans="1:6" ht="13" x14ac:dyDescent="0.25">
      <c r="A23" s="39" t="s">
        <v>55</v>
      </c>
      <c r="B23" s="15"/>
      <c r="C23" s="12"/>
      <c r="D23" s="7"/>
      <c r="E23" s="7"/>
      <c r="F23" s="7"/>
    </row>
    <row r="24" spans="1:6" ht="13" x14ac:dyDescent="0.25">
      <c r="A24" s="40"/>
      <c r="B24" s="15"/>
      <c r="C24" s="12"/>
      <c r="D24" s="7"/>
      <c r="E24" s="7"/>
      <c r="F24" s="7"/>
    </row>
    <row r="25" spans="1:6" ht="14.5" x14ac:dyDescent="0.25">
      <c r="A25" s="118" t="s">
        <v>88</v>
      </c>
      <c r="B25" s="32" t="s">
        <v>75</v>
      </c>
      <c r="C25" s="12"/>
      <c r="D25" s="7"/>
      <c r="E25" s="7"/>
      <c r="F25" s="7"/>
    </row>
    <row r="26" spans="1:6" x14ac:dyDescent="0.25">
      <c r="A26" s="41"/>
      <c r="B26" s="42"/>
      <c r="C26" s="12"/>
      <c r="D26" s="7"/>
      <c r="E26" s="7"/>
      <c r="F26" s="7"/>
    </row>
    <row r="27" spans="1:6" x14ac:dyDescent="0.25">
      <c r="A27" s="41"/>
      <c r="B27" s="42"/>
      <c r="C27" s="12"/>
      <c r="D27" s="7"/>
      <c r="E27" s="7"/>
      <c r="F27" s="7"/>
    </row>
    <row r="28" spans="1:6" ht="13" x14ac:dyDescent="0.25">
      <c r="A28" s="43" t="s">
        <v>55</v>
      </c>
      <c r="B28" s="10" t="s">
        <v>71</v>
      </c>
      <c r="C28" s="12"/>
      <c r="D28" s="7"/>
      <c r="E28" s="7"/>
      <c r="F28" s="7"/>
    </row>
    <row r="29" spans="1:6" ht="25" x14ac:dyDescent="0.25">
      <c r="A29" s="44" t="s">
        <v>76</v>
      </c>
      <c r="B29" s="32" t="s">
        <v>77</v>
      </c>
      <c r="C29" s="12"/>
      <c r="D29" s="7"/>
      <c r="E29" s="7"/>
      <c r="F29" s="7"/>
    </row>
    <row r="30" spans="1:6" ht="13" x14ac:dyDescent="0.25">
      <c r="A30" s="45"/>
      <c r="B30" s="46"/>
      <c r="C30" s="12"/>
      <c r="D30" s="7"/>
      <c r="E30" s="7"/>
      <c r="F30" s="7"/>
    </row>
    <row r="31" spans="1:6" ht="13" x14ac:dyDescent="0.25">
      <c r="A31" s="46"/>
      <c r="B31" s="46"/>
      <c r="C31" s="12"/>
      <c r="D31" s="7"/>
      <c r="E31" s="7"/>
      <c r="F31" s="7"/>
    </row>
    <row r="32" spans="1:6" ht="13" x14ac:dyDescent="0.25">
      <c r="A32" s="46"/>
      <c r="B32" s="46"/>
      <c r="C32" s="12"/>
      <c r="D32" s="7"/>
      <c r="E32" s="7"/>
      <c r="F32" s="7"/>
    </row>
    <row r="33" spans="1:8" x14ac:dyDescent="0.25">
      <c r="A33" s="42"/>
      <c r="B33" s="47"/>
      <c r="C33" s="7"/>
      <c r="D33" s="7"/>
      <c r="E33" s="7"/>
      <c r="F33" s="7"/>
    </row>
    <row r="34" spans="1:8" x14ac:dyDescent="0.25">
      <c r="A34" s="48"/>
      <c r="B34" s="7"/>
      <c r="C34" s="7"/>
      <c r="D34" s="7"/>
      <c r="E34" s="7"/>
      <c r="F34" s="7"/>
    </row>
    <row r="35" spans="1:8" x14ac:dyDescent="0.25">
      <c r="A35" s="48"/>
      <c r="B35" s="7"/>
      <c r="C35" s="7"/>
      <c r="D35" s="7"/>
      <c r="E35" s="7"/>
      <c r="F35" s="7"/>
    </row>
    <row r="42" spans="1:8" x14ac:dyDescent="0.25">
      <c r="A42" s="13"/>
      <c r="B42" s="14"/>
      <c r="C42" s="14"/>
      <c r="D42" s="14"/>
      <c r="E42" s="14"/>
      <c r="F42" s="14"/>
      <c r="G42" s="14"/>
      <c r="H42" s="14"/>
    </row>
  </sheetData>
  <sheetProtection algorithmName="SHA-512" hashValue="GvU2YDVRMLBP27WzwXzMx0yQv43K83q3ks57gnmqE2MSkwTi7XBCwudH64ZAt3gMKThqmUE5OqCUDghd3iWBPg==" saltValue="OAPTxBGxy/lDAHsSnB/I/w=="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 Drivers (Transactional Data)'!A1" display="Drivers (Transactional Data)"/>
    <hyperlink ref="A29" location="'Total Basket Price'!A1" display="Total Basket Price"/>
    <hyperlink ref="A25" location="'Payment Initiation Service'!A1" display="Payment Initiation Servi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4"/>
  <sheetViews>
    <sheetView topLeftCell="A10" workbookViewId="0">
      <selection activeCell="A20" sqref="A20"/>
    </sheetView>
  </sheetViews>
  <sheetFormatPr defaultColWidth="8.1796875" defaultRowHeight="14.5" x14ac:dyDescent="0.35"/>
  <cols>
    <col min="1" max="1" width="166.90625" style="23" customWidth="1"/>
    <col min="2" max="2" width="8.1796875" style="19"/>
    <col min="3" max="3" width="13.1796875" style="19" customWidth="1"/>
    <col min="4" max="16384" width="8.1796875" style="19"/>
  </cols>
  <sheetData>
    <row r="1" spans="1:8" ht="75" customHeight="1" x14ac:dyDescent="0.35">
      <c r="A1" s="49" t="s">
        <v>97</v>
      </c>
      <c r="B1" s="18"/>
      <c r="C1" s="18"/>
      <c r="D1" s="18"/>
      <c r="E1" s="18"/>
      <c r="F1" s="18"/>
      <c r="G1" s="18"/>
      <c r="H1" s="18"/>
    </row>
    <row r="2" spans="1:8" x14ac:dyDescent="0.35">
      <c r="A2" s="50" t="s">
        <v>56</v>
      </c>
    </row>
    <row r="3" spans="1:8" ht="64.5" customHeight="1" x14ac:dyDescent="0.35">
      <c r="A3" s="51" t="s">
        <v>78</v>
      </c>
    </row>
    <row r="4" spans="1:8" x14ac:dyDescent="0.35">
      <c r="A4" s="22" t="s">
        <v>57</v>
      </c>
    </row>
    <row r="5" spans="1:8" x14ac:dyDescent="0.35">
      <c r="A5" s="22"/>
    </row>
    <row r="6" spans="1:8" x14ac:dyDescent="0.35">
      <c r="A6" s="22" t="s">
        <v>58</v>
      </c>
    </row>
    <row r="7" spans="1:8" x14ac:dyDescent="0.35">
      <c r="A7" s="22"/>
    </row>
    <row r="8" spans="1:8" x14ac:dyDescent="0.35">
      <c r="A8" s="22" t="s">
        <v>59</v>
      </c>
    </row>
    <row r="9" spans="1:8" x14ac:dyDescent="0.35">
      <c r="A9" s="52"/>
    </row>
    <row r="10" spans="1:8" x14ac:dyDescent="0.35">
      <c r="A10" s="20"/>
    </row>
    <row r="11" spans="1:8" ht="26.25" customHeight="1" x14ac:dyDescent="0.35">
      <c r="A11" s="51" t="s">
        <v>60</v>
      </c>
    </row>
    <row r="12" spans="1:8" ht="25" x14ac:dyDescent="0.35">
      <c r="A12" s="22" t="s">
        <v>69</v>
      </c>
    </row>
    <row r="13" spans="1:8" x14ac:dyDescent="0.35">
      <c r="A13" s="22"/>
    </row>
    <row r="14" spans="1:8" x14ac:dyDescent="0.35">
      <c r="A14" s="52" t="s">
        <v>61</v>
      </c>
    </row>
    <row r="15" spans="1:8" x14ac:dyDescent="0.35">
      <c r="A15" s="53"/>
    </row>
    <row r="16" spans="1:8" x14ac:dyDescent="0.35">
      <c r="A16" s="53"/>
    </row>
    <row r="17" spans="1:1" x14ac:dyDescent="0.35">
      <c r="A17" s="54" t="s">
        <v>62</v>
      </c>
    </row>
    <row r="18" spans="1:1" x14ac:dyDescent="0.35">
      <c r="A18" s="21"/>
    </row>
    <row r="19" spans="1:1" ht="58" customHeight="1" x14ac:dyDescent="0.35">
      <c r="A19" s="55" t="s">
        <v>79</v>
      </c>
    </row>
    <row r="20" spans="1:1" ht="52.5" customHeight="1" x14ac:dyDescent="0.35">
      <c r="A20" s="53" t="s">
        <v>104</v>
      </c>
    </row>
    <row r="21" spans="1:1" ht="23.5" customHeight="1" x14ac:dyDescent="0.35">
      <c r="A21" s="56" t="s">
        <v>63</v>
      </c>
    </row>
    <row r="22" spans="1:1" ht="21" customHeight="1" x14ac:dyDescent="0.35">
      <c r="A22" s="57" t="s">
        <v>64</v>
      </c>
    </row>
    <row r="23" spans="1:1" ht="21" customHeight="1" x14ac:dyDescent="0.35">
      <c r="A23" s="58" t="s">
        <v>65</v>
      </c>
    </row>
    <row r="24" spans="1:1" ht="27.5" customHeight="1" x14ac:dyDescent="0.35">
      <c r="A24" s="22" t="s">
        <v>66</v>
      </c>
    </row>
    <row r="25" spans="1:1" ht="23.5" customHeight="1" x14ac:dyDescent="0.35">
      <c r="A25" s="22" t="s">
        <v>67</v>
      </c>
    </row>
    <row r="26" spans="1:1" ht="27.5" customHeight="1" x14ac:dyDescent="0.35">
      <c r="A26" s="22" t="s">
        <v>94</v>
      </c>
    </row>
    <row r="27" spans="1:1" ht="60" customHeight="1" x14ac:dyDescent="0.35">
      <c r="A27" s="22" t="s">
        <v>80</v>
      </c>
    </row>
    <row r="28" spans="1:1" ht="21" customHeight="1" x14ac:dyDescent="0.35">
      <c r="A28" s="22" t="s">
        <v>101</v>
      </c>
    </row>
    <row r="29" spans="1:1" ht="23.5" customHeight="1" x14ac:dyDescent="0.35">
      <c r="A29" s="22" t="s">
        <v>102</v>
      </c>
    </row>
    <row r="30" spans="1:1" ht="25.5" customHeight="1" x14ac:dyDescent="0.35">
      <c r="A30" s="22" t="s">
        <v>103</v>
      </c>
    </row>
    <row r="31" spans="1:1" ht="32" customHeight="1" x14ac:dyDescent="0.35">
      <c r="A31" s="22" t="s">
        <v>81</v>
      </c>
    </row>
    <row r="32" spans="1:1" ht="19" customHeight="1" x14ac:dyDescent="0.35">
      <c r="A32" s="52" t="s">
        <v>82</v>
      </c>
    </row>
    <row r="33" spans="1:1" x14ac:dyDescent="0.35">
      <c r="A33" s="59" t="s">
        <v>68</v>
      </c>
    </row>
    <row r="34" spans="1:1" ht="20.5" customHeight="1" x14ac:dyDescent="0.35">
      <c r="A34" s="60" t="s">
        <v>83</v>
      </c>
    </row>
  </sheetData>
  <sheetProtection algorithmName="SHA-512" hashValue="5/FinhMWsYp5onrLgsU5ctL7CNjbNzzUaP5KsISkFNfpUG3xqcwa2rbfR9s3lE8BDIKmQWGfI/d/DCyelS2KDg==" saltValue="sG1XUJ/LkCXf+XH0OytovQ=="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6"/>
  <sheetViews>
    <sheetView topLeftCell="A7" workbookViewId="0">
      <selection activeCell="E26" sqref="E26"/>
    </sheetView>
  </sheetViews>
  <sheetFormatPr defaultRowHeight="14" x14ac:dyDescent="0.3"/>
  <cols>
    <col min="1" max="1" width="21.81640625" style="68" customWidth="1"/>
    <col min="2" max="4" width="16" style="71" customWidth="1"/>
    <col min="5" max="5" width="53.54296875" style="68" customWidth="1"/>
    <col min="6" max="7" width="8.7265625" style="68"/>
    <col min="8" max="8" width="24.7265625" style="68" customWidth="1"/>
    <col min="9" max="16384" width="8.7265625" style="68"/>
  </cols>
  <sheetData>
    <row r="1" spans="1:11" x14ac:dyDescent="0.3">
      <c r="A1" s="146" t="s">
        <v>98</v>
      </c>
      <c r="B1" s="146"/>
      <c r="C1" s="146"/>
      <c r="D1" s="146"/>
      <c r="E1" s="146"/>
      <c r="F1" s="146"/>
      <c r="G1" s="146"/>
      <c r="H1" s="146"/>
    </row>
    <row r="2" spans="1:11" ht="56" customHeight="1" x14ac:dyDescent="0.3">
      <c r="A2" s="147"/>
      <c r="B2" s="147"/>
      <c r="C2" s="147"/>
      <c r="D2" s="147"/>
      <c r="E2" s="147"/>
      <c r="F2" s="147"/>
      <c r="G2" s="147"/>
      <c r="H2" s="147"/>
    </row>
    <row r="3" spans="1:11" ht="20" customHeight="1" x14ac:dyDescent="0.3">
      <c r="A3" s="148" t="s">
        <v>56</v>
      </c>
      <c r="B3" s="149"/>
      <c r="C3" s="150"/>
      <c r="D3" s="151"/>
      <c r="E3" s="151"/>
      <c r="F3" s="151"/>
      <c r="G3" s="151"/>
      <c r="H3" s="152"/>
      <c r="I3" s="63"/>
      <c r="J3" s="63"/>
      <c r="K3" s="63"/>
    </row>
    <row r="4" spans="1:11" ht="20" customHeight="1" x14ac:dyDescent="0.3">
      <c r="A4" s="74" t="s">
        <v>84</v>
      </c>
      <c r="B4" s="153">
        <f>[1]Coversheet!B16</f>
        <v>0</v>
      </c>
      <c r="C4" s="154"/>
      <c r="D4" s="154"/>
      <c r="E4" s="154"/>
      <c r="F4" s="154"/>
      <c r="G4" s="154"/>
      <c r="H4" s="155"/>
      <c r="I4" s="61"/>
      <c r="J4" s="61"/>
      <c r="K4" s="61"/>
    </row>
    <row r="5" spans="1:11" ht="20" customHeight="1" x14ac:dyDescent="0.3">
      <c r="A5" s="156" t="s">
        <v>85</v>
      </c>
      <c r="B5" s="157"/>
      <c r="C5" s="157"/>
      <c r="D5" s="157"/>
      <c r="E5" s="157"/>
      <c r="F5" s="157"/>
      <c r="G5" s="157"/>
      <c r="H5" s="158"/>
      <c r="I5" s="67"/>
      <c r="J5" s="67"/>
      <c r="K5" s="67"/>
    </row>
    <row r="6" spans="1:11" ht="34" customHeight="1" x14ac:dyDescent="0.3">
      <c r="A6" s="143" t="s">
        <v>86</v>
      </c>
      <c r="B6" s="143"/>
      <c r="C6" s="143"/>
      <c r="D6" s="143"/>
      <c r="E6" s="143"/>
      <c r="F6" s="143"/>
      <c r="G6" s="143"/>
      <c r="H6" s="143"/>
    </row>
    <row r="7" spans="1:11" ht="34" customHeight="1" x14ac:dyDescent="0.3">
      <c r="A7" s="144" t="s">
        <v>105</v>
      </c>
      <c r="B7" s="145"/>
      <c r="C7" s="145"/>
      <c r="D7" s="145"/>
      <c r="E7" s="145"/>
      <c r="F7" s="98"/>
      <c r="G7" s="98"/>
      <c r="H7" s="99"/>
    </row>
    <row r="9" spans="1:11" ht="18" x14ac:dyDescent="0.4">
      <c r="A9" s="94"/>
      <c r="C9" s="69" t="s">
        <v>24</v>
      </c>
      <c r="D9" s="72" t="s">
        <v>25</v>
      </c>
    </row>
    <row r="10" spans="1:11" x14ac:dyDescent="0.3">
      <c r="C10" s="68"/>
      <c r="D10" s="68"/>
    </row>
    <row r="11" spans="1:11" x14ac:dyDescent="0.3">
      <c r="C11" s="68"/>
      <c r="D11" s="68"/>
    </row>
    <row r="12" spans="1:11" x14ac:dyDescent="0.3">
      <c r="A12" s="6"/>
      <c r="B12" s="100" t="s">
        <v>5</v>
      </c>
      <c r="C12" s="100" t="s">
        <v>27</v>
      </c>
      <c r="D12" s="101" t="s">
        <v>26</v>
      </c>
      <c r="E12" s="96"/>
    </row>
    <row r="13" spans="1:11" x14ac:dyDescent="0.3">
      <c r="A13" s="6" t="s">
        <v>0</v>
      </c>
      <c r="B13" s="13" t="s">
        <v>7</v>
      </c>
      <c r="C13" s="104"/>
      <c r="D13" s="102">
        <f>C13*' Drivers (Transactional Data)'!C18</f>
        <v>0</v>
      </c>
    </row>
    <row r="14" spans="1:11" x14ac:dyDescent="0.3">
      <c r="A14" s="6" t="s">
        <v>11</v>
      </c>
      <c r="B14" s="13" t="s">
        <v>6</v>
      </c>
      <c r="C14" s="105"/>
      <c r="D14" s="103">
        <f>C14</f>
        <v>0</v>
      </c>
    </row>
    <row r="16" spans="1:11" x14ac:dyDescent="0.3">
      <c r="A16" s="70" t="s">
        <v>90</v>
      </c>
      <c r="B16" s="73"/>
      <c r="C16" s="73"/>
      <c r="D16" s="97">
        <f>SUM(D13:D15)</f>
        <v>0</v>
      </c>
    </row>
  </sheetData>
  <sheetProtection algorithmName="SHA-512" hashValue="w7cRIsJs2UBB24uV4TnbW7EbrAeUok3Dt0EiMZkPnEwCfj3bsQV1WOTnfOD0l54MO7vQ1oeyiE+KJN+W04PAQQ==" saltValue="R1LHcCsFAqhD3/grvClkEQ==" spinCount="100000" sheet="1" objects="1" scenarios="1"/>
  <mergeCells count="7">
    <mergeCell ref="A6:H6"/>
    <mergeCell ref="A7:E7"/>
    <mergeCell ref="A1:H2"/>
    <mergeCell ref="A3:B3"/>
    <mergeCell ref="C3:H3"/>
    <mergeCell ref="B4:H4"/>
    <mergeCell ref="A5:H5"/>
  </mergeCells>
  <dataValidations count="2">
    <dataValidation allowBlank="1" showInputMessage="1" showErrorMessage="1" prompt="This cell is up to four decimal places" sqref="C13"/>
    <dataValidation allowBlank="1" showInputMessage="1" showErrorMessage="1" prompt="This cell is up to zero decimal places" sqref="C14"/>
  </dataValidations>
  <hyperlinks>
    <hyperlink ref="A3:B3" location="'Index Page'!A1" display="Click to return to Index Pag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5"/>
  <sheetViews>
    <sheetView workbookViewId="0">
      <selection activeCell="C11" sqref="C11"/>
    </sheetView>
  </sheetViews>
  <sheetFormatPr defaultRowHeight="14" x14ac:dyDescent="0.35"/>
  <cols>
    <col min="1" max="1" width="27" style="62" customWidth="1"/>
    <col min="2" max="3" width="16.1796875" style="62" customWidth="1"/>
    <col min="4" max="4" width="19.08984375" style="62" customWidth="1"/>
    <col min="5" max="10" width="8.7265625" style="62"/>
    <col min="11" max="11" width="36.08984375" style="62" customWidth="1"/>
    <col min="12" max="16384" width="8.7265625" style="62"/>
  </cols>
  <sheetData>
    <row r="1" spans="1:11" x14ac:dyDescent="0.35">
      <c r="A1" s="161" t="s">
        <v>99</v>
      </c>
      <c r="B1" s="162"/>
      <c r="C1" s="162"/>
      <c r="D1" s="162"/>
      <c r="E1" s="162"/>
      <c r="F1" s="162"/>
      <c r="G1" s="162"/>
      <c r="H1" s="162"/>
      <c r="I1" s="162"/>
      <c r="J1" s="162"/>
      <c r="K1" s="163"/>
    </row>
    <row r="2" spans="1:11" ht="72" customHeight="1" x14ac:dyDescent="0.35">
      <c r="A2" s="164"/>
      <c r="B2" s="165"/>
      <c r="C2" s="165"/>
      <c r="D2" s="165"/>
      <c r="E2" s="165"/>
      <c r="F2" s="165"/>
      <c r="G2" s="165"/>
      <c r="H2" s="165"/>
      <c r="I2" s="165"/>
      <c r="J2" s="165"/>
      <c r="K2" s="166"/>
    </row>
    <row r="3" spans="1:11" x14ac:dyDescent="0.35">
      <c r="A3" s="167" t="s">
        <v>56</v>
      </c>
      <c r="B3" s="167"/>
      <c r="C3" s="167"/>
      <c r="D3" s="167"/>
      <c r="E3" s="167"/>
      <c r="F3" s="167"/>
      <c r="G3" s="167"/>
      <c r="H3" s="167"/>
      <c r="I3" s="167"/>
      <c r="J3" s="167"/>
      <c r="K3" s="167"/>
    </row>
    <row r="4" spans="1:11" x14ac:dyDescent="0.35">
      <c r="A4" s="74" t="s">
        <v>84</v>
      </c>
      <c r="B4" s="168">
        <f>[1]Coversheet!B16</f>
        <v>0</v>
      </c>
      <c r="C4" s="169"/>
      <c r="D4" s="169"/>
      <c r="E4" s="169"/>
      <c r="F4" s="169"/>
      <c r="G4" s="169"/>
      <c r="H4" s="169"/>
      <c r="I4" s="169"/>
      <c r="J4" s="169"/>
      <c r="K4" s="170"/>
    </row>
    <row r="5" spans="1:11" x14ac:dyDescent="0.35">
      <c r="A5" s="171" t="s">
        <v>85</v>
      </c>
      <c r="B5" s="171"/>
      <c r="C5" s="171"/>
      <c r="D5" s="171"/>
      <c r="E5" s="171"/>
      <c r="F5" s="171"/>
      <c r="G5" s="171"/>
      <c r="H5" s="171"/>
      <c r="I5" s="171"/>
      <c r="J5" s="171"/>
      <c r="K5" s="171"/>
    </row>
    <row r="6" spans="1:11" x14ac:dyDescent="0.35">
      <c r="A6" s="172" t="s">
        <v>77</v>
      </c>
      <c r="B6" s="172"/>
      <c r="C6" s="172"/>
      <c r="D6" s="172"/>
      <c r="E6" s="172"/>
      <c r="F6" s="172"/>
      <c r="G6" s="172"/>
      <c r="H6" s="172"/>
      <c r="I6" s="172"/>
      <c r="J6" s="172"/>
      <c r="K6" s="172"/>
    </row>
    <row r="7" spans="1:11" x14ac:dyDescent="0.35">
      <c r="A7" s="106"/>
      <c r="B7" s="107"/>
      <c r="C7" s="107"/>
      <c r="D7" s="107"/>
      <c r="E7" s="107"/>
    </row>
    <row r="8" spans="1:11" x14ac:dyDescent="0.35">
      <c r="A8" s="107"/>
      <c r="B8" s="107"/>
      <c r="C8" s="107"/>
      <c r="D8" s="107"/>
      <c r="E8" s="107"/>
    </row>
    <row r="9" spans="1:11" x14ac:dyDescent="0.35">
      <c r="A9" s="107"/>
      <c r="B9" s="108" t="s">
        <v>42</v>
      </c>
      <c r="C9" s="119" t="s">
        <v>43</v>
      </c>
      <c r="D9" s="117" t="s">
        <v>91</v>
      </c>
      <c r="E9" s="107"/>
    </row>
    <row r="10" spans="1:11" ht="14.5" x14ac:dyDescent="0.35">
      <c r="A10" s="116" t="s">
        <v>92</v>
      </c>
      <c r="B10" s="122">
        <f>'Payment Initiation Service'!$D$16</f>
        <v>0</v>
      </c>
      <c r="C10" s="95">
        <f>'Payment Initiation Service'!$D$16</f>
        <v>0</v>
      </c>
      <c r="D10" s="109">
        <f>AVERAGE(B10:C10)</f>
        <v>0</v>
      </c>
      <c r="E10" s="107"/>
    </row>
    <row r="11" spans="1:11" x14ac:dyDescent="0.35">
      <c r="A11" s="110"/>
      <c r="B11" s="114"/>
      <c r="C11" s="120"/>
      <c r="D11" s="110"/>
      <c r="E11" s="107"/>
    </row>
    <row r="12" spans="1:11" x14ac:dyDescent="0.35">
      <c r="A12" s="115" t="s">
        <v>31</v>
      </c>
      <c r="B12" s="111">
        <f>SUM(B10:B10)</f>
        <v>0</v>
      </c>
      <c r="C12" s="121">
        <f>SUM(C10)</f>
        <v>0</v>
      </c>
      <c r="D12" s="112">
        <f>SUM(D10:D10)</f>
        <v>0</v>
      </c>
      <c r="E12" s="107"/>
    </row>
    <row r="13" spans="1:11" x14ac:dyDescent="0.35">
      <c r="A13" s="107"/>
      <c r="B13" s="107"/>
      <c r="C13" s="107"/>
      <c r="D13" s="107"/>
      <c r="E13" s="107"/>
    </row>
    <row r="15" spans="1:11" x14ac:dyDescent="0.35">
      <c r="B15" s="159" t="s">
        <v>95</v>
      </c>
      <c r="C15" s="160"/>
      <c r="D15" s="113">
        <f>D12</f>
        <v>0</v>
      </c>
    </row>
  </sheetData>
  <sheetProtection algorithmName="SHA-512" hashValue="XZyXhEPyPHDFM08kFrw8c9PXGJHnMv7fLyBXYC81xb00eoVvbZfU6IwrePUHIoVBdDQeq0LuPWsIzCdCqf/mmQ==" saltValue="rdfwByTE9+2xwOL2kDu7KA==" spinCount="100000" sheet="1" objects="1" scenarios="1"/>
  <mergeCells count="6">
    <mergeCell ref="B15:C1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ignoredErrors>
    <ignoredError sqref="C12"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9" workbookViewId="0">
      <selection activeCell="C20" sqref="C20"/>
    </sheetView>
  </sheetViews>
  <sheetFormatPr defaultRowHeight="12.5" x14ac:dyDescent="0.25"/>
  <cols>
    <col min="1" max="1" width="28.453125" style="75" customWidth="1"/>
    <col min="2" max="2" width="36.453125" style="75" bestFit="1" customWidth="1"/>
    <col min="3" max="3" width="14.1796875" style="75" customWidth="1"/>
    <col min="4" max="20" width="16.453125" style="75" customWidth="1"/>
    <col min="21" max="16384" width="8.7265625" style="75"/>
  </cols>
  <sheetData>
    <row r="1" spans="1:11" ht="12.5" customHeight="1" x14ac:dyDescent="0.25">
      <c r="A1" s="173" t="s">
        <v>100</v>
      </c>
      <c r="B1" s="174"/>
      <c r="C1" s="174"/>
      <c r="D1" s="174"/>
      <c r="E1" s="174"/>
      <c r="F1" s="174"/>
      <c r="G1" s="174"/>
      <c r="H1" s="174"/>
      <c r="I1" s="174"/>
      <c r="J1" s="174"/>
      <c r="K1" s="175"/>
    </row>
    <row r="2" spans="1:11" ht="75.5" customHeight="1" x14ac:dyDescent="0.25">
      <c r="A2" s="176"/>
      <c r="B2" s="177"/>
      <c r="C2" s="177"/>
      <c r="D2" s="177"/>
      <c r="E2" s="177"/>
      <c r="F2" s="177"/>
      <c r="G2" s="177"/>
      <c r="H2" s="177"/>
      <c r="I2" s="177"/>
      <c r="J2" s="177"/>
      <c r="K2" s="178"/>
    </row>
    <row r="3" spans="1:11" ht="21.5" customHeight="1" x14ac:dyDescent="0.25">
      <c r="A3" s="167" t="s">
        <v>56</v>
      </c>
      <c r="B3" s="167"/>
      <c r="C3" s="167"/>
      <c r="D3" s="167"/>
      <c r="E3" s="167"/>
      <c r="F3" s="167"/>
      <c r="G3" s="167"/>
      <c r="H3" s="167"/>
      <c r="I3" s="167"/>
      <c r="J3" s="167"/>
      <c r="K3" s="167"/>
    </row>
    <row r="4" spans="1:11" ht="21.5" customHeight="1" x14ac:dyDescent="0.25">
      <c r="A4" s="74" t="s">
        <v>84</v>
      </c>
      <c r="B4" s="168">
        <f>[1]Coversheet!B16</f>
        <v>0</v>
      </c>
      <c r="C4" s="169"/>
      <c r="D4" s="169"/>
      <c r="E4" s="169"/>
      <c r="F4" s="169"/>
      <c r="G4" s="169"/>
      <c r="H4" s="169"/>
      <c r="I4" s="169"/>
      <c r="J4" s="169"/>
      <c r="K4" s="170"/>
    </row>
    <row r="5" spans="1:11" ht="23" customHeight="1" x14ac:dyDescent="0.25">
      <c r="A5" s="171" t="s">
        <v>85</v>
      </c>
      <c r="B5" s="171"/>
      <c r="C5" s="171"/>
      <c r="D5" s="171"/>
      <c r="E5" s="171"/>
      <c r="F5" s="171"/>
      <c r="G5" s="171"/>
      <c r="H5" s="171"/>
      <c r="I5" s="171"/>
      <c r="J5" s="171"/>
      <c r="K5" s="171"/>
    </row>
    <row r="6" spans="1:11" ht="34" customHeight="1" x14ac:dyDescent="0.25">
      <c r="A6" s="179" t="s">
        <v>89</v>
      </c>
      <c r="B6" s="179"/>
      <c r="C6" s="179"/>
      <c r="D6" s="179"/>
      <c r="E6" s="179"/>
      <c r="F6" s="179"/>
      <c r="G6" s="179"/>
      <c r="H6" s="179"/>
      <c r="I6" s="179"/>
      <c r="J6" s="179"/>
      <c r="K6" s="179"/>
    </row>
    <row r="8" spans="1:11" ht="12.5" customHeight="1" x14ac:dyDescent="0.25"/>
    <row r="9" spans="1:11" ht="13" x14ac:dyDescent="0.3">
      <c r="A9" s="76"/>
      <c r="C9" s="89" t="s">
        <v>24</v>
      </c>
      <c r="D9" s="90"/>
      <c r="E9" s="91" t="s">
        <v>25</v>
      </c>
    </row>
    <row r="10" spans="1:11" ht="13" x14ac:dyDescent="0.3">
      <c r="A10" s="76"/>
    </row>
    <row r="11" spans="1:11" x14ac:dyDescent="0.25">
      <c r="A11" s="77"/>
      <c r="B11" s="77"/>
    </row>
    <row r="12" spans="1:11" x14ac:dyDescent="0.25">
      <c r="A12" s="77"/>
      <c r="B12" s="77"/>
    </row>
    <row r="13" spans="1:11" ht="13" x14ac:dyDescent="0.3">
      <c r="A13" s="77"/>
      <c r="B13" s="78" t="s">
        <v>30</v>
      </c>
    </row>
    <row r="14" spans="1:11" x14ac:dyDescent="0.25">
      <c r="A14" s="77"/>
      <c r="B14" s="77" t="s">
        <v>41</v>
      </c>
      <c r="C14" s="79">
        <v>35845</v>
      </c>
      <c r="E14" s="77" t="s">
        <v>40</v>
      </c>
    </row>
    <row r="15" spans="1:11" x14ac:dyDescent="0.25">
      <c r="A15" s="77" t="s">
        <v>87</v>
      </c>
      <c r="B15" s="77" t="s">
        <v>39</v>
      </c>
      <c r="C15" s="79">
        <v>7004</v>
      </c>
      <c r="E15" s="77"/>
    </row>
    <row r="16" spans="1:11" x14ac:dyDescent="0.25">
      <c r="A16" s="77"/>
      <c r="B16" s="77" t="s">
        <v>38</v>
      </c>
      <c r="C16" s="79">
        <v>1685372</v>
      </c>
      <c r="E16" s="77"/>
    </row>
    <row r="17" spans="1:20" x14ac:dyDescent="0.25">
      <c r="A17" s="77"/>
      <c r="B17" s="77" t="s">
        <v>37</v>
      </c>
      <c r="C17" s="79">
        <v>0</v>
      </c>
      <c r="E17" s="77"/>
    </row>
    <row r="18" spans="1:20" x14ac:dyDescent="0.25">
      <c r="A18" s="77"/>
      <c r="B18" s="77" t="s">
        <v>36</v>
      </c>
      <c r="C18" s="79">
        <v>200000</v>
      </c>
      <c r="E18" s="77"/>
    </row>
    <row r="19" spans="1:20" x14ac:dyDescent="0.25">
      <c r="A19" s="77"/>
      <c r="B19" s="80" t="s">
        <v>35</v>
      </c>
      <c r="C19" s="123">
        <v>1467873</v>
      </c>
      <c r="E19" s="77" t="s">
        <v>34</v>
      </c>
    </row>
    <row r="20" spans="1:20" x14ac:dyDescent="0.25">
      <c r="A20" s="77"/>
      <c r="B20" s="80" t="s">
        <v>33</v>
      </c>
      <c r="C20" s="124">
        <v>27634</v>
      </c>
    </row>
    <row r="21" spans="1:20" x14ac:dyDescent="0.25">
      <c r="A21" s="77"/>
      <c r="B21" s="80" t="s">
        <v>32</v>
      </c>
      <c r="C21" s="79">
        <v>3</v>
      </c>
    </row>
    <row r="22" spans="1:20" x14ac:dyDescent="0.25">
      <c r="A22" s="77"/>
      <c r="B22" s="80" t="s">
        <v>28</v>
      </c>
      <c r="C22" s="82">
        <v>0</v>
      </c>
    </row>
    <row r="23" spans="1:20" x14ac:dyDescent="0.25">
      <c r="A23" s="77"/>
      <c r="B23" s="80" t="s">
        <v>29</v>
      </c>
      <c r="C23" s="82">
        <v>0</v>
      </c>
    </row>
    <row r="24" spans="1:20" x14ac:dyDescent="0.25">
      <c r="B24" s="83"/>
      <c r="C24" s="83"/>
    </row>
    <row r="25" spans="1:20" x14ac:dyDescent="0.25">
      <c r="B25" s="84"/>
    </row>
    <row r="26" spans="1:20" x14ac:dyDescent="0.25">
      <c r="B26" s="84"/>
    </row>
    <row r="27" spans="1:20" ht="30" customHeight="1" x14ac:dyDescent="0.25">
      <c r="A27" s="188" t="s">
        <v>23</v>
      </c>
      <c r="B27" s="189"/>
      <c r="C27" s="190"/>
      <c r="D27" s="180" t="s">
        <v>13</v>
      </c>
      <c r="E27" s="182"/>
      <c r="F27" s="180" t="s">
        <v>14</v>
      </c>
      <c r="G27" s="182"/>
      <c r="H27" s="180" t="s">
        <v>15</v>
      </c>
      <c r="I27" s="182"/>
      <c r="J27" s="180" t="s">
        <v>16</v>
      </c>
      <c r="K27" s="182"/>
      <c r="L27" s="180" t="s">
        <v>1</v>
      </c>
      <c r="M27" s="181"/>
      <c r="N27" s="181"/>
      <c r="O27" s="180" t="s">
        <v>4</v>
      </c>
      <c r="P27" s="181"/>
      <c r="Q27" s="181"/>
      <c r="R27" s="180" t="s">
        <v>10</v>
      </c>
      <c r="S27" s="181"/>
      <c r="T27" s="182"/>
    </row>
    <row r="28" spans="1:20" ht="37.5" customHeight="1" x14ac:dyDescent="0.25">
      <c r="A28" s="191"/>
      <c r="B28" s="192"/>
      <c r="C28" s="193"/>
      <c r="D28" s="64" t="s">
        <v>12</v>
      </c>
      <c r="E28" s="64" t="s">
        <v>22</v>
      </c>
      <c r="F28" s="64" t="s">
        <v>12</v>
      </c>
      <c r="G28" s="64" t="s">
        <v>22</v>
      </c>
      <c r="H28" s="64" t="s">
        <v>12</v>
      </c>
      <c r="I28" s="64" t="s">
        <v>22</v>
      </c>
      <c r="J28" s="64" t="s">
        <v>12</v>
      </c>
      <c r="K28" s="64" t="s">
        <v>22</v>
      </c>
      <c r="L28" s="64" t="s">
        <v>12</v>
      </c>
      <c r="M28" s="64" t="s">
        <v>22</v>
      </c>
      <c r="N28" s="64" t="s">
        <v>10</v>
      </c>
      <c r="O28" s="64" t="s">
        <v>12</v>
      </c>
      <c r="P28" s="64" t="s">
        <v>22</v>
      </c>
      <c r="Q28" s="64" t="s">
        <v>10</v>
      </c>
      <c r="R28" s="64" t="s">
        <v>12</v>
      </c>
      <c r="S28" s="64" t="s">
        <v>22</v>
      </c>
      <c r="T28" s="64" t="s">
        <v>10</v>
      </c>
    </row>
    <row r="29" spans="1:20" ht="17.25" customHeight="1" x14ac:dyDescent="0.25">
      <c r="A29" s="183" t="s">
        <v>3</v>
      </c>
      <c r="B29" s="186" t="s">
        <v>2</v>
      </c>
      <c r="C29" s="65" t="s">
        <v>8</v>
      </c>
      <c r="D29" s="79">
        <v>3377325.6320960242</v>
      </c>
      <c r="E29" s="79">
        <v>617821.69357569306</v>
      </c>
      <c r="F29" s="79">
        <v>74696491.289593399</v>
      </c>
      <c r="G29" s="79">
        <v>10137939.25383934</v>
      </c>
      <c r="H29" s="79">
        <v>6881510.2832384072</v>
      </c>
      <c r="I29" s="79">
        <v>2022922.907567428</v>
      </c>
      <c r="J29" s="79">
        <v>2710702.907181514</v>
      </c>
      <c r="K29" s="79">
        <v>689462.27484497998</v>
      </c>
      <c r="L29" s="79">
        <v>1524744.9153344305</v>
      </c>
      <c r="M29" s="79">
        <v>956569.60114312125</v>
      </c>
      <c r="N29" s="79">
        <v>2481314.5164775518</v>
      </c>
      <c r="O29" s="79">
        <v>7398462.196774913</v>
      </c>
      <c r="P29" s="79">
        <v>4763730.5286843181</v>
      </c>
      <c r="Q29" s="79">
        <v>12162192.725459231</v>
      </c>
      <c r="R29" s="79">
        <v>8923207.1121093445</v>
      </c>
      <c r="S29" s="79">
        <v>5720300.1298274398</v>
      </c>
      <c r="T29" s="79">
        <v>14643507.241936784</v>
      </c>
    </row>
    <row r="30" spans="1:20" ht="17.25" customHeight="1" x14ac:dyDescent="0.25">
      <c r="A30" s="184"/>
      <c r="B30" s="187"/>
      <c r="C30" s="66" t="s">
        <v>9</v>
      </c>
      <c r="D30" s="81">
        <v>69850564.584326029</v>
      </c>
      <c r="E30" s="81">
        <v>10213438.696390539</v>
      </c>
      <c r="F30" s="81">
        <v>3450917382.6381874</v>
      </c>
      <c r="G30" s="81">
        <v>311239926.73319793</v>
      </c>
      <c r="H30" s="81">
        <v>140662889.02846298</v>
      </c>
      <c r="I30" s="81">
        <v>29569676.143311381</v>
      </c>
      <c r="J30" s="81">
        <v>128083226.81209727</v>
      </c>
      <c r="K30" s="81">
        <v>22324401.347570121</v>
      </c>
      <c r="L30" s="81">
        <v>10996320.612789009</v>
      </c>
      <c r="M30" s="81">
        <v>11714575.839701917</v>
      </c>
      <c r="N30" s="81">
        <v>22710896.452490926</v>
      </c>
      <c r="O30" s="81">
        <v>77859045.450284734</v>
      </c>
      <c r="P30" s="81">
        <v>61725518.080768064</v>
      </c>
      <c r="Q30" s="81">
        <v>139584563.5310528</v>
      </c>
      <c r="R30" s="81">
        <v>88855366.063073739</v>
      </c>
      <c r="S30" s="81">
        <v>73440093.920469984</v>
      </c>
      <c r="T30" s="81">
        <v>162295459.98354372</v>
      </c>
    </row>
    <row r="31" spans="1:20" ht="17.25" customHeight="1" x14ac:dyDescent="0.25">
      <c r="A31" s="184"/>
      <c r="B31" s="186" t="s">
        <v>17</v>
      </c>
      <c r="C31" s="65" t="s">
        <v>8</v>
      </c>
      <c r="D31" s="79">
        <v>1939640.285945989</v>
      </c>
      <c r="E31" s="79">
        <v>640134.43317777012</v>
      </c>
      <c r="F31" s="79">
        <v>22653672.896143787</v>
      </c>
      <c r="G31" s="79">
        <v>5735184.3179976046</v>
      </c>
      <c r="H31" s="79">
        <v>3438933.1978392117</v>
      </c>
      <c r="I31" s="79">
        <v>1377482.7162174899</v>
      </c>
      <c r="J31" s="79">
        <v>1030410.9502259425</v>
      </c>
      <c r="K31" s="79">
        <v>298187.24682474701</v>
      </c>
      <c r="L31" s="79">
        <v>5378573.4837852009</v>
      </c>
      <c r="M31" s="79">
        <v>2017617.14939526</v>
      </c>
      <c r="N31" s="79">
        <v>7396190.6331804609</v>
      </c>
      <c r="O31" s="79">
        <v>23684083.846369728</v>
      </c>
      <c r="P31" s="79">
        <v>6033371.5648223516</v>
      </c>
      <c r="Q31" s="79">
        <v>29717455.411192082</v>
      </c>
      <c r="R31" s="79">
        <v>29062657.330154929</v>
      </c>
      <c r="S31" s="79">
        <v>8050988.7142176116</v>
      </c>
      <c r="T31" s="79">
        <v>37815401.044372499</v>
      </c>
    </row>
    <row r="32" spans="1:20" ht="17.25" customHeight="1" x14ac:dyDescent="0.25">
      <c r="A32" s="184"/>
      <c r="B32" s="187"/>
      <c r="C32" s="66" t="s">
        <v>9</v>
      </c>
      <c r="D32" s="81">
        <v>260422635.36433494</v>
      </c>
      <c r="E32" s="81">
        <v>186573566.099832</v>
      </c>
      <c r="F32" s="81">
        <v>4480741573.2174273</v>
      </c>
      <c r="G32" s="81">
        <v>4517077798.3337193</v>
      </c>
      <c r="H32" s="81">
        <v>454296718.99091721</v>
      </c>
      <c r="I32" s="81">
        <v>311139700.22447205</v>
      </c>
      <c r="J32" s="81">
        <v>319574920.93971181</v>
      </c>
      <c r="K32" s="81">
        <v>69055676.510505781</v>
      </c>
      <c r="L32" s="81">
        <v>714719354.35525215</v>
      </c>
      <c r="M32" s="81">
        <v>497713266.32430404</v>
      </c>
      <c r="N32" s="81">
        <v>1212432620.6795561</v>
      </c>
      <c r="O32" s="81">
        <v>4800316494.1571388</v>
      </c>
      <c r="P32" s="81">
        <v>4586133474.8442249</v>
      </c>
      <c r="Q32" s="81">
        <v>9386449969.0013638</v>
      </c>
      <c r="R32" s="81">
        <v>5515035848.5123911</v>
      </c>
      <c r="S32" s="81">
        <v>5083846741.1685286</v>
      </c>
      <c r="T32" s="81">
        <v>10650158981.680901</v>
      </c>
    </row>
    <row r="33" spans="1:20" ht="17.25" customHeight="1" x14ac:dyDescent="0.25">
      <c r="A33" s="184"/>
      <c r="B33" s="186" t="s">
        <v>18</v>
      </c>
      <c r="C33" s="65" t="s">
        <v>8</v>
      </c>
      <c r="D33" s="79">
        <v>8827</v>
      </c>
      <c r="E33" s="79">
        <v>71897</v>
      </c>
      <c r="F33" s="79">
        <v>2</v>
      </c>
      <c r="G33" s="79">
        <v>406567</v>
      </c>
      <c r="H33" s="79">
        <v>28328</v>
      </c>
      <c r="I33" s="79">
        <v>69107</v>
      </c>
      <c r="J33" s="79">
        <v>3203</v>
      </c>
      <c r="K33" s="79">
        <v>27723</v>
      </c>
      <c r="L33" s="79">
        <v>37155</v>
      </c>
      <c r="M33" s="79">
        <v>141004</v>
      </c>
      <c r="N33" s="79">
        <v>178159</v>
      </c>
      <c r="O33" s="79">
        <v>3205</v>
      </c>
      <c r="P33" s="79">
        <v>434290</v>
      </c>
      <c r="Q33" s="79">
        <v>437495</v>
      </c>
      <c r="R33" s="79">
        <v>40360</v>
      </c>
      <c r="S33" s="79">
        <v>575294</v>
      </c>
      <c r="T33" s="79">
        <v>615654</v>
      </c>
    </row>
    <row r="34" spans="1:20" ht="17.25" customHeight="1" x14ac:dyDescent="0.25">
      <c r="A34" s="184"/>
      <c r="B34" s="187"/>
      <c r="C34" s="66" t="s">
        <v>9</v>
      </c>
      <c r="D34" s="81">
        <v>1169552.5989079999</v>
      </c>
      <c r="E34" s="81">
        <v>6840011.5706249997</v>
      </c>
      <c r="F34" s="81">
        <v>-390</v>
      </c>
      <c r="G34" s="81">
        <v>47978529.856377997</v>
      </c>
      <c r="H34" s="81">
        <v>10440270.032833001</v>
      </c>
      <c r="I34" s="81">
        <v>9594677.8618100006</v>
      </c>
      <c r="J34" s="81">
        <v>1102799.8799999999</v>
      </c>
      <c r="K34" s="81">
        <v>5050886.66</v>
      </c>
      <c r="L34" s="81">
        <v>11609822.631741</v>
      </c>
      <c r="M34" s="81">
        <v>16434689.432435</v>
      </c>
      <c r="N34" s="81">
        <v>28044512.064176001</v>
      </c>
      <c r="O34" s="81">
        <v>1102409.8799999999</v>
      </c>
      <c r="P34" s="81">
        <v>53029416.516378</v>
      </c>
      <c r="Q34" s="81">
        <v>54131826.396378003</v>
      </c>
      <c r="R34" s="81">
        <v>12712232.511741001</v>
      </c>
      <c r="S34" s="81">
        <v>69464105.948813006</v>
      </c>
      <c r="T34" s="81">
        <v>82489094.460554004</v>
      </c>
    </row>
    <row r="35" spans="1:20" ht="17.25" customHeight="1" x14ac:dyDescent="0.25">
      <c r="A35" s="184"/>
      <c r="B35" s="186" t="s">
        <v>19</v>
      </c>
      <c r="C35" s="65" t="s">
        <v>8</v>
      </c>
      <c r="D35" s="79">
        <v>700826.75716129062</v>
      </c>
      <c r="E35" s="79">
        <v>204528.9233162317</v>
      </c>
      <c r="F35" s="79">
        <v>8757311.1865089145</v>
      </c>
      <c r="G35" s="79">
        <v>2057200.0364402372</v>
      </c>
      <c r="H35" s="79">
        <v>1231795.3247590619</v>
      </c>
      <c r="I35" s="79">
        <v>428561.74802547594</v>
      </c>
      <c r="J35" s="79">
        <v>372039.21671696508</v>
      </c>
      <c r="K35" s="79">
        <v>147588.03777454296</v>
      </c>
      <c r="L35" s="79">
        <v>1932622.0819203525</v>
      </c>
      <c r="M35" s="79">
        <v>633090.6713417077</v>
      </c>
      <c r="N35" s="79">
        <v>2565712.7532620602</v>
      </c>
      <c r="O35" s="79">
        <v>9129350.4032258801</v>
      </c>
      <c r="P35" s="79">
        <v>2204788.0742147802</v>
      </c>
      <c r="Q35" s="79">
        <v>11334138.477440661</v>
      </c>
      <c r="R35" s="79">
        <v>11061972.485146232</v>
      </c>
      <c r="S35" s="79">
        <v>2837878.7455564877</v>
      </c>
      <c r="T35" s="79">
        <v>36087205.230702698</v>
      </c>
    </row>
    <row r="36" spans="1:20" ht="17.25" customHeight="1" x14ac:dyDescent="0.25">
      <c r="A36" s="185"/>
      <c r="B36" s="187"/>
      <c r="C36" s="66" t="s">
        <v>9</v>
      </c>
      <c r="D36" s="81">
        <v>52933741.846331775</v>
      </c>
      <c r="E36" s="81">
        <v>36678204.26118128</v>
      </c>
      <c r="F36" s="81">
        <v>898920832.50653327</v>
      </c>
      <c r="G36" s="81">
        <v>885324501.4081986</v>
      </c>
      <c r="H36" s="81">
        <v>85967120.72672759</v>
      </c>
      <c r="I36" s="81">
        <v>61346502.841050237</v>
      </c>
      <c r="J36" s="81">
        <v>60377921.069686487</v>
      </c>
      <c r="K36" s="81">
        <v>15866989.422105165</v>
      </c>
      <c r="L36" s="81">
        <v>138900862.57305938</v>
      </c>
      <c r="M36" s="81">
        <v>98024707.102231517</v>
      </c>
      <c r="N36" s="81">
        <v>236925569.67529088</v>
      </c>
      <c r="O36" s="81">
        <v>959298753.5762198</v>
      </c>
      <c r="P36" s="81">
        <v>901191490.83030379</v>
      </c>
      <c r="Q36" s="81">
        <v>1860490244.4065237</v>
      </c>
      <c r="R36" s="81">
        <v>1098199616.1492791</v>
      </c>
      <c r="S36" s="81">
        <v>999216197.93253529</v>
      </c>
      <c r="T36" s="81">
        <v>2097415814.0818143</v>
      </c>
    </row>
    <row r="37" spans="1:20" ht="13" x14ac:dyDescent="0.25">
      <c r="A37" s="85"/>
      <c r="B37" s="86"/>
      <c r="C37" s="87"/>
      <c r="D37" s="88"/>
      <c r="E37" s="88"/>
      <c r="F37" s="88"/>
      <c r="G37" s="88"/>
      <c r="H37" s="88"/>
      <c r="I37" s="88"/>
      <c r="J37" s="88"/>
      <c r="K37" s="88"/>
      <c r="L37" s="88"/>
      <c r="M37" s="88"/>
      <c r="N37" s="88"/>
      <c r="O37" s="88"/>
      <c r="P37" s="88"/>
      <c r="Q37" s="88"/>
      <c r="R37" s="88"/>
      <c r="S37" s="88"/>
      <c r="T37" s="88"/>
    </row>
    <row r="38" spans="1:20" ht="17.25" customHeight="1" x14ac:dyDescent="0.25">
      <c r="A38" s="183" t="s">
        <v>20</v>
      </c>
      <c r="B38" s="186" t="s">
        <v>2</v>
      </c>
      <c r="C38" s="65" t="s">
        <v>8</v>
      </c>
      <c r="D38" s="79">
        <v>20308.190187051096</v>
      </c>
      <c r="E38" s="79">
        <v>12422.888040033164</v>
      </c>
      <c r="F38" s="79">
        <v>96261.021248841193</v>
      </c>
      <c r="G38" s="79">
        <v>34786.003171066506</v>
      </c>
      <c r="H38" s="79">
        <v>32778.897333328918</v>
      </c>
      <c r="I38" s="79">
        <v>22159.539465868838</v>
      </c>
      <c r="J38" s="79">
        <v>27269.229341793198</v>
      </c>
      <c r="K38" s="79">
        <v>15749.982247652582</v>
      </c>
      <c r="L38" s="79">
        <v>53087.08752038001</v>
      </c>
      <c r="M38" s="79">
        <v>34582.427505902</v>
      </c>
      <c r="N38" s="79">
        <v>87669.51502628201</v>
      </c>
      <c r="O38" s="79">
        <v>123530.25059063439</v>
      </c>
      <c r="P38" s="79">
        <v>50535.985418719087</v>
      </c>
      <c r="Q38" s="79">
        <v>174066.23600935348</v>
      </c>
      <c r="R38" s="79">
        <v>176617.3381110144</v>
      </c>
      <c r="S38" s="79">
        <v>85118.41292462108</v>
      </c>
      <c r="T38" s="79">
        <v>261735.75103563548</v>
      </c>
    </row>
    <row r="39" spans="1:20" ht="17.25" customHeight="1" x14ac:dyDescent="0.25">
      <c r="A39" s="184"/>
      <c r="B39" s="187"/>
      <c r="C39" s="66" t="s">
        <v>9</v>
      </c>
      <c r="D39" s="81">
        <v>437681.82668000337</v>
      </c>
      <c r="E39" s="81">
        <v>567524.22183179937</v>
      </c>
      <c r="F39" s="81">
        <v>2221000.1480317642</v>
      </c>
      <c r="G39" s="81">
        <v>2364775.5611428707</v>
      </c>
      <c r="H39" s="81">
        <v>673833.48138877214</v>
      </c>
      <c r="I39" s="81">
        <v>736915.75700616871</v>
      </c>
      <c r="J39" s="81">
        <v>711034.00457875733</v>
      </c>
      <c r="K39" s="81">
        <v>408520.04887979524</v>
      </c>
      <c r="L39" s="81">
        <v>1111515.3080687756</v>
      </c>
      <c r="M39" s="81">
        <v>1304439.9788379681</v>
      </c>
      <c r="N39" s="81">
        <v>2415955.2869067434</v>
      </c>
      <c r="O39" s="81">
        <v>2932034.1526105218</v>
      </c>
      <c r="P39" s="81">
        <v>2773295.6100226659</v>
      </c>
      <c r="Q39" s="81">
        <v>5705329.7626331877</v>
      </c>
      <c r="R39" s="81">
        <v>4043549.4606792973</v>
      </c>
      <c r="S39" s="81">
        <v>4077735.5888606338</v>
      </c>
      <c r="T39" s="81">
        <v>8121285.0495399311</v>
      </c>
    </row>
    <row r="40" spans="1:20" ht="17.25" customHeight="1" x14ac:dyDescent="0.25">
      <c r="A40" s="184"/>
      <c r="B40" s="186" t="s">
        <v>17</v>
      </c>
      <c r="C40" s="65" t="s">
        <v>8</v>
      </c>
      <c r="D40" s="79">
        <v>9843.7913482048152</v>
      </c>
      <c r="E40" s="79">
        <v>32665.501623319149</v>
      </c>
      <c r="F40" s="79">
        <v>35614.72764283084</v>
      </c>
      <c r="G40" s="79">
        <v>40015.975448944198</v>
      </c>
      <c r="H40" s="79">
        <v>12448.396641019917</v>
      </c>
      <c r="I40" s="79">
        <v>34120.427794577365</v>
      </c>
      <c r="J40" s="79">
        <v>2823.6805227042587</v>
      </c>
      <c r="K40" s="79">
        <v>7039.1767567570769</v>
      </c>
      <c r="L40" s="79">
        <v>22292.187989224731</v>
      </c>
      <c r="M40" s="79">
        <v>66785.929417896521</v>
      </c>
      <c r="N40" s="79">
        <v>89078.117407121259</v>
      </c>
      <c r="O40" s="79">
        <v>38438.408165535096</v>
      </c>
      <c r="P40" s="79">
        <v>47055.152205701277</v>
      </c>
      <c r="Q40" s="79">
        <v>85493.560371236381</v>
      </c>
      <c r="R40" s="79">
        <v>60730.596154759827</v>
      </c>
      <c r="S40" s="79">
        <v>113841.0816235978</v>
      </c>
      <c r="T40" s="79">
        <v>174571.67777835764</v>
      </c>
    </row>
    <row r="41" spans="1:20" ht="17.25" customHeight="1" x14ac:dyDescent="0.25">
      <c r="A41" s="184"/>
      <c r="B41" s="187"/>
      <c r="C41" s="66" t="s">
        <v>9</v>
      </c>
      <c r="D41" s="81">
        <v>2515582.5205511362</v>
      </c>
      <c r="E41" s="81">
        <v>4084404.2603275999</v>
      </c>
      <c r="F41" s="81">
        <v>4364755.9736286066</v>
      </c>
      <c r="G41" s="81">
        <v>6903193.4742250917</v>
      </c>
      <c r="H41" s="81">
        <v>2334437.4450185923</v>
      </c>
      <c r="I41" s="81">
        <v>3893830.1699098223</v>
      </c>
      <c r="J41" s="81">
        <v>871466.27778060129</v>
      </c>
      <c r="K41" s="81">
        <v>891779.82160839671</v>
      </c>
      <c r="L41" s="81">
        <v>4850019.965569729</v>
      </c>
      <c r="M41" s="81">
        <v>7978234.4302374218</v>
      </c>
      <c r="N41" s="81">
        <v>12828254.395807151</v>
      </c>
      <c r="O41" s="81">
        <v>5236222.2514092084</v>
      </c>
      <c r="P41" s="81">
        <v>7794973.2958334889</v>
      </c>
      <c r="Q41" s="81">
        <v>13031195.547242697</v>
      </c>
      <c r="R41" s="81">
        <v>10086242.216978937</v>
      </c>
      <c r="S41" s="81">
        <v>15773207.726070911</v>
      </c>
      <c r="T41" s="81">
        <v>25859449.943049848</v>
      </c>
    </row>
    <row r="42" spans="1:20" ht="17.25" customHeight="1" x14ac:dyDescent="0.25">
      <c r="A42" s="184"/>
      <c r="B42" s="186" t="s">
        <v>18</v>
      </c>
      <c r="C42" s="65" t="s">
        <v>8</v>
      </c>
      <c r="D42" s="79">
        <v>315</v>
      </c>
      <c r="E42" s="79">
        <v>2473</v>
      </c>
      <c r="F42" s="79">
        <v>303</v>
      </c>
      <c r="G42" s="79">
        <v>4150</v>
      </c>
      <c r="H42" s="79">
        <v>696</v>
      </c>
      <c r="I42" s="79">
        <v>4116</v>
      </c>
      <c r="J42" s="79">
        <v>64</v>
      </c>
      <c r="K42" s="79">
        <v>1337</v>
      </c>
      <c r="L42" s="79">
        <v>1011</v>
      </c>
      <c r="M42" s="79">
        <v>6589</v>
      </c>
      <c r="N42" s="79">
        <v>7600</v>
      </c>
      <c r="O42" s="79">
        <v>367</v>
      </c>
      <c r="P42" s="79">
        <v>5487</v>
      </c>
      <c r="Q42" s="79">
        <v>5854</v>
      </c>
      <c r="R42" s="79">
        <v>1378</v>
      </c>
      <c r="S42" s="79">
        <v>12076</v>
      </c>
      <c r="T42" s="79">
        <v>13454</v>
      </c>
    </row>
    <row r="43" spans="1:20" ht="17.25" customHeight="1" x14ac:dyDescent="0.25">
      <c r="A43" s="184"/>
      <c r="B43" s="187"/>
      <c r="C43" s="66" t="s">
        <v>9</v>
      </c>
      <c r="D43" s="81">
        <v>39116.643163000001</v>
      </c>
      <c r="E43" s="81">
        <v>196676.58482000002</v>
      </c>
      <c r="F43" s="81">
        <v>33637.594884999999</v>
      </c>
      <c r="G43" s="81">
        <v>322681.01088299992</v>
      </c>
      <c r="H43" s="81">
        <v>103472.36754399999</v>
      </c>
      <c r="I43" s="81">
        <v>378721.36486899992</v>
      </c>
      <c r="J43" s="81">
        <v>13255.739998000001</v>
      </c>
      <c r="K43" s="81">
        <v>126902.26961400002</v>
      </c>
      <c r="L43" s="81">
        <v>142589.01070699998</v>
      </c>
      <c r="M43" s="81">
        <v>575397.94968899991</v>
      </c>
      <c r="N43" s="81">
        <v>717986.96039599995</v>
      </c>
      <c r="O43" s="81">
        <v>46893.334883000003</v>
      </c>
      <c r="P43" s="81">
        <v>449583.28049699997</v>
      </c>
      <c r="Q43" s="81">
        <v>496476.61537999997</v>
      </c>
      <c r="R43" s="81">
        <v>189482.34558999998</v>
      </c>
      <c r="S43" s="81">
        <v>1024981.2301859999</v>
      </c>
      <c r="T43" s="81">
        <v>1214463.5757759998</v>
      </c>
    </row>
    <row r="44" spans="1:20" ht="17.25" customHeight="1" x14ac:dyDescent="0.25">
      <c r="A44" s="184"/>
      <c r="B44" s="186" t="s">
        <v>19</v>
      </c>
      <c r="C44" s="65" t="s">
        <v>8</v>
      </c>
      <c r="D44" s="79">
        <v>2661.827027574262</v>
      </c>
      <c r="E44" s="79">
        <v>1734.8938904052759</v>
      </c>
      <c r="F44" s="79">
        <v>19753.277392533586</v>
      </c>
      <c r="G44" s="79">
        <v>6859.1514881418761</v>
      </c>
      <c r="H44" s="79">
        <v>3614.7143004092454</v>
      </c>
      <c r="I44" s="79">
        <v>2426.0462028152879</v>
      </c>
      <c r="J44" s="79">
        <v>850.42005764534088</v>
      </c>
      <c r="K44" s="79">
        <v>481.12348492512274</v>
      </c>
      <c r="L44" s="79">
        <v>6276.5413279835075</v>
      </c>
      <c r="M44" s="79">
        <v>4160.9400932205635</v>
      </c>
      <c r="N44" s="79">
        <v>10437.481421204071</v>
      </c>
      <c r="O44" s="79">
        <v>20603.697450178926</v>
      </c>
      <c r="P44" s="79">
        <v>7340.2749730669984</v>
      </c>
      <c r="Q44" s="79">
        <v>27943.972423245927</v>
      </c>
      <c r="R44" s="79">
        <v>26880.238778162435</v>
      </c>
      <c r="S44" s="79">
        <v>11501.215066287561</v>
      </c>
      <c r="T44" s="79">
        <v>38381.453844449992</v>
      </c>
    </row>
    <row r="45" spans="1:20" ht="17.25" customHeight="1" x14ac:dyDescent="0.25">
      <c r="A45" s="185"/>
      <c r="B45" s="187"/>
      <c r="C45" s="66" t="s">
        <v>9</v>
      </c>
      <c r="D45" s="81">
        <v>331546.81248021976</v>
      </c>
      <c r="E45" s="81">
        <v>158800.34745576623</v>
      </c>
      <c r="F45" s="81">
        <v>667150.53530829609</v>
      </c>
      <c r="G45" s="81">
        <v>596011.42362775165</v>
      </c>
      <c r="H45" s="81">
        <v>447530.85387834103</v>
      </c>
      <c r="I45" s="81">
        <v>196542.3995320235</v>
      </c>
      <c r="J45" s="81">
        <v>26813.894987359585</v>
      </c>
      <c r="K45" s="81">
        <v>43069.115780959102</v>
      </c>
      <c r="L45" s="81">
        <v>779077.66635856079</v>
      </c>
      <c r="M45" s="81">
        <v>355342.74698778975</v>
      </c>
      <c r="N45" s="81">
        <v>1134420.4133463507</v>
      </c>
      <c r="O45" s="81">
        <v>693964.43029565574</v>
      </c>
      <c r="P45" s="81">
        <v>639080.53940871079</v>
      </c>
      <c r="Q45" s="81">
        <v>1333044.9697043665</v>
      </c>
      <c r="R45" s="81">
        <v>1473042.0966542165</v>
      </c>
      <c r="S45" s="81">
        <v>994423.28639650054</v>
      </c>
      <c r="T45" s="81">
        <v>2467465.3830507169</v>
      </c>
    </row>
    <row r="46" spans="1:20" ht="13" x14ac:dyDescent="0.25">
      <c r="A46" s="85"/>
      <c r="B46" s="86"/>
      <c r="C46" s="87"/>
      <c r="D46" s="88"/>
      <c r="E46" s="88"/>
      <c r="F46" s="88"/>
      <c r="G46" s="88"/>
      <c r="H46" s="88"/>
      <c r="I46" s="88"/>
      <c r="J46" s="88"/>
      <c r="K46" s="88"/>
      <c r="L46" s="88"/>
      <c r="M46" s="88"/>
      <c r="N46" s="88"/>
      <c r="O46" s="88"/>
      <c r="P46" s="88"/>
      <c r="Q46" s="88"/>
      <c r="R46" s="88"/>
      <c r="S46" s="88"/>
      <c r="T46" s="88"/>
    </row>
    <row r="47" spans="1:20" ht="17.25" customHeight="1" x14ac:dyDescent="0.25">
      <c r="A47" s="194" t="s">
        <v>21</v>
      </c>
      <c r="B47" s="186" t="s">
        <v>2</v>
      </c>
      <c r="C47" s="65" t="s">
        <v>8</v>
      </c>
      <c r="D47" s="79">
        <v>74153.142449655163</v>
      </c>
      <c r="E47" s="79">
        <v>38903.834193817442</v>
      </c>
      <c r="F47" s="79">
        <v>57136.367205398099</v>
      </c>
      <c r="G47" s="79">
        <v>26096.551475334596</v>
      </c>
      <c r="H47" s="79">
        <v>39298.39633655121</v>
      </c>
      <c r="I47" s="79">
        <v>21588.45982996752</v>
      </c>
      <c r="J47" s="79">
        <v>9794.6974477370313</v>
      </c>
      <c r="K47" s="79">
        <v>7761.7148662996042</v>
      </c>
      <c r="L47" s="79">
        <v>113451.53878620637</v>
      </c>
      <c r="M47" s="79">
        <v>60492.294023784962</v>
      </c>
      <c r="N47" s="79">
        <v>173943.83280999132</v>
      </c>
      <c r="O47" s="79">
        <v>66931.064653135138</v>
      </c>
      <c r="P47" s="79">
        <v>33858.266341634197</v>
      </c>
      <c r="Q47" s="79">
        <v>100789.33099476933</v>
      </c>
      <c r="R47" s="79">
        <v>180382.6034393415</v>
      </c>
      <c r="S47" s="79">
        <v>94350.560365419165</v>
      </c>
      <c r="T47" s="79">
        <v>274733.16380476067</v>
      </c>
    </row>
    <row r="48" spans="1:20" ht="17.25" customHeight="1" x14ac:dyDescent="0.25">
      <c r="A48" s="194"/>
      <c r="B48" s="187"/>
      <c r="C48" s="66" t="s">
        <v>9</v>
      </c>
      <c r="D48" s="81">
        <v>3388058.3428318268</v>
      </c>
      <c r="E48" s="81">
        <v>1568144.0933047708</v>
      </c>
      <c r="F48" s="81">
        <v>1198416.5570167969</v>
      </c>
      <c r="G48" s="81">
        <v>1211691.7216862452</v>
      </c>
      <c r="H48" s="81">
        <v>1251227.5716992351</v>
      </c>
      <c r="I48" s="81">
        <v>1111825.6852836374</v>
      </c>
      <c r="J48" s="81">
        <v>310494.20755789336</v>
      </c>
      <c r="K48" s="81">
        <v>257752.92045905476</v>
      </c>
      <c r="L48" s="81">
        <v>4639285.9145310614</v>
      </c>
      <c r="M48" s="81">
        <v>2679969.7785884081</v>
      </c>
      <c r="N48" s="81">
        <v>7319255.69311947</v>
      </c>
      <c r="O48" s="81">
        <v>1508910.7645746903</v>
      </c>
      <c r="P48" s="81">
        <v>1469444.6421452998</v>
      </c>
      <c r="Q48" s="81">
        <v>2978355.4067199901</v>
      </c>
      <c r="R48" s="81">
        <v>6148196.6791057512</v>
      </c>
      <c r="S48" s="81">
        <v>4149414.420733708</v>
      </c>
      <c r="T48" s="81">
        <v>10297611.09983946</v>
      </c>
    </row>
    <row r="49" spans="1:20" ht="17.25" customHeight="1" x14ac:dyDescent="0.25">
      <c r="A49" s="194"/>
      <c r="B49" s="186" t="s">
        <v>17</v>
      </c>
      <c r="C49" s="65" t="s">
        <v>8</v>
      </c>
      <c r="D49" s="79">
        <v>62306.545156009408</v>
      </c>
      <c r="E49" s="79">
        <v>248958.31100384163</v>
      </c>
      <c r="F49" s="79">
        <v>65282.345773485264</v>
      </c>
      <c r="G49" s="79">
        <v>151572.71210595415</v>
      </c>
      <c r="H49" s="79">
        <v>68069.197389166788</v>
      </c>
      <c r="I49" s="79">
        <v>185386.62467623595</v>
      </c>
      <c r="J49" s="79">
        <v>11049.493680016663</v>
      </c>
      <c r="K49" s="79">
        <v>83954.529211576417</v>
      </c>
      <c r="L49" s="79">
        <v>130375.7425451762</v>
      </c>
      <c r="M49" s="79">
        <v>434344.93568007759</v>
      </c>
      <c r="N49" s="79">
        <v>564720.67822525383</v>
      </c>
      <c r="O49" s="79">
        <v>76331.839453501932</v>
      </c>
      <c r="P49" s="79">
        <v>235527.24131753057</v>
      </c>
      <c r="Q49" s="79">
        <v>311859.08077103249</v>
      </c>
      <c r="R49" s="79">
        <v>206707.58199867813</v>
      </c>
      <c r="S49" s="79">
        <v>669872.17699760816</v>
      </c>
      <c r="T49" s="79">
        <v>876579.75899628631</v>
      </c>
    </row>
    <row r="50" spans="1:20" ht="17.25" customHeight="1" x14ac:dyDescent="0.25">
      <c r="A50" s="194"/>
      <c r="B50" s="187"/>
      <c r="C50" s="66" t="s">
        <v>9</v>
      </c>
      <c r="D50" s="81">
        <v>12405327.088224811</v>
      </c>
      <c r="E50" s="81">
        <v>36861689.796679631</v>
      </c>
      <c r="F50" s="81">
        <v>8157282.8047257923</v>
      </c>
      <c r="G50" s="81">
        <v>26668885.056336235</v>
      </c>
      <c r="H50" s="81">
        <v>14728713.221562348</v>
      </c>
      <c r="I50" s="81">
        <v>26640679.604933638</v>
      </c>
      <c r="J50" s="81">
        <v>1543442.6333038157</v>
      </c>
      <c r="K50" s="81">
        <v>14610155.751222305</v>
      </c>
      <c r="L50" s="81">
        <v>27134040.309787162</v>
      </c>
      <c r="M50" s="81">
        <v>63502369.401613265</v>
      </c>
      <c r="N50" s="81">
        <v>90636409.711400419</v>
      </c>
      <c r="O50" s="81">
        <v>9700725.4380296078</v>
      </c>
      <c r="P50" s="81">
        <v>41279040.807558537</v>
      </c>
      <c r="Q50" s="81">
        <v>50979766.245588146</v>
      </c>
      <c r="R50" s="81">
        <v>36834765.747816771</v>
      </c>
      <c r="S50" s="81">
        <v>104781410.2091718</v>
      </c>
      <c r="T50" s="81">
        <v>141616175.95698857</v>
      </c>
    </row>
    <row r="51" spans="1:20" ht="17.25" customHeight="1" x14ac:dyDescent="0.25">
      <c r="A51" s="194"/>
      <c r="B51" s="186" t="s">
        <v>18</v>
      </c>
      <c r="C51" s="65" t="s">
        <v>8</v>
      </c>
      <c r="D51" s="79">
        <v>6674</v>
      </c>
      <c r="E51" s="79">
        <v>91391</v>
      </c>
      <c r="F51" s="79">
        <v>2484</v>
      </c>
      <c r="G51" s="79">
        <v>44300</v>
      </c>
      <c r="H51" s="79">
        <v>6696</v>
      </c>
      <c r="I51" s="79">
        <v>38813</v>
      </c>
      <c r="J51" s="79">
        <v>679</v>
      </c>
      <c r="K51" s="79">
        <v>12408</v>
      </c>
      <c r="L51" s="79">
        <v>13370</v>
      </c>
      <c r="M51" s="79">
        <v>130204</v>
      </c>
      <c r="N51" s="79">
        <v>143574</v>
      </c>
      <c r="O51" s="79">
        <v>3163</v>
      </c>
      <c r="P51" s="79">
        <v>56708</v>
      </c>
      <c r="Q51" s="79">
        <v>59871</v>
      </c>
      <c r="R51" s="79">
        <v>16533</v>
      </c>
      <c r="S51" s="79">
        <v>186912</v>
      </c>
      <c r="T51" s="79">
        <v>203445</v>
      </c>
    </row>
    <row r="52" spans="1:20" ht="17.25" customHeight="1" x14ac:dyDescent="0.25">
      <c r="A52" s="194"/>
      <c r="B52" s="187"/>
      <c r="C52" s="66" t="s">
        <v>9</v>
      </c>
      <c r="D52" s="81">
        <v>784456.01215900003</v>
      </c>
      <c r="E52" s="81">
        <v>7336379.2412470002</v>
      </c>
      <c r="F52" s="81">
        <v>329907.141856</v>
      </c>
      <c r="G52" s="81">
        <v>3578591.8963310001</v>
      </c>
      <c r="H52" s="81">
        <v>602949.84884300001</v>
      </c>
      <c r="I52" s="81">
        <v>2639348.5566889998</v>
      </c>
      <c r="J52" s="81">
        <v>21955.085537999999</v>
      </c>
      <c r="K52" s="81">
        <v>1396095.0076820001</v>
      </c>
      <c r="L52" s="81">
        <v>1387405.861002</v>
      </c>
      <c r="M52" s="81">
        <v>9975727.7979359999</v>
      </c>
      <c r="N52" s="81">
        <v>11363133.658938</v>
      </c>
      <c r="O52" s="81">
        <v>351862.22739399999</v>
      </c>
      <c r="P52" s="81">
        <v>4974686.9040130004</v>
      </c>
      <c r="Q52" s="81">
        <v>5326549.1314070001</v>
      </c>
      <c r="R52" s="81">
        <v>1739268.088396</v>
      </c>
      <c r="S52" s="81">
        <v>14950414.701949</v>
      </c>
      <c r="T52" s="81">
        <v>16689682.790345</v>
      </c>
    </row>
    <row r="53" spans="1:20" ht="17.25" customHeight="1" x14ac:dyDescent="0.25">
      <c r="A53" s="194"/>
      <c r="B53" s="186" t="s">
        <v>19</v>
      </c>
      <c r="C53" s="65" t="s">
        <v>8</v>
      </c>
      <c r="D53" s="79">
        <v>1443.4895808080739</v>
      </c>
      <c r="E53" s="79">
        <v>3944.8126901595515</v>
      </c>
      <c r="F53" s="79">
        <v>12366.568648744134</v>
      </c>
      <c r="G53" s="79">
        <v>3754.7052285670275</v>
      </c>
      <c r="H53" s="79">
        <v>2205.7960593458183</v>
      </c>
      <c r="I53" s="79">
        <v>2505.0724126905861</v>
      </c>
      <c r="J53" s="79">
        <v>564.5142897117845</v>
      </c>
      <c r="K53" s="79">
        <v>808.02947581051808</v>
      </c>
      <c r="L53" s="79">
        <v>3649.285640153892</v>
      </c>
      <c r="M53" s="79">
        <v>6449.8851028501376</v>
      </c>
      <c r="N53" s="79">
        <v>10099.17074300403</v>
      </c>
      <c r="O53" s="79">
        <v>12931.082938455918</v>
      </c>
      <c r="P53" s="79">
        <v>4562.7347043775453</v>
      </c>
      <c r="Q53" s="79">
        <v>17493.817642833463</v>
      </c>
      <c r="R53" s="79">
        <v>16580.36857860981</v>
      </c>
      <c r="S53" s="79">
        <v>11012.619807227682</v>
      </c>
      <c r="T53" s="79">
        <v>27592.988385837492</v>
      </c>
    </row>
    <row r="54" spans="1:20" ht="17.25" customHeight="1" x14ac:dyDescent="0.25">
      <c r="A54" s="186"/>
      <c r="B54" s="187"/>
      <c r="C54" s="66" t="s">
        <v>9</v>
      </c>
      <c r="D54" s="81">
        <v>231109.50709383257</v>
      </c>
      <c r="E54" s="81">
        <v>731307.27853676293</v>
      </c>
      <c r="F54" s="81">
        <v>414456.72289051203</v>
      </c>
      <c r="G54" s="81">
        <v>611101.66121980338</v>
      </c>
      <c r="H54" s="81">
        <v>166515.45474008675</v>
      </c>
      <c r="I54" s="81">
        <v>338903.95401702373</v>
      </c>
      <c r="J54" s="81">
        <v>28825.7777910433</v>
      </c>
      <c r="K54" s="81">
        <v>79150.429632962085</v>
      </c>
      <c r="L54" s="81">
        <v>397624.96183391928</v>
      </c>
      <c r="M54" s="81">
        <v>1070211.2325537866</v>
      </c>
      <c r="N54" s="81">
        <v>1467836.194387706</v>
      </c>
      <c r="O54" s="81">
        <v>443282.50068155531</v>
      </c>
      <c r="P54" s="81">
        <v>690252.09085276548</v>
      </c>
      <c r="Q54" s="81">
        <v>1133534.5915343207</v>
      </c>
      <c r="R54" s="81">
        <v>840907.46251547453</v>
      </c>
      <c r="S54" s="81">
        <v>1760463.323406552</v>
      </c>
      <c r="T54" s="81">
        <v>2601370.7859220263</v>
      </c>
    </row>
    <row r="55" spans="1:20" ht="13" x14ac:dyDescent="0.25">
      <c r="A55" s="85"/>
      <c r="B55" s="86"/>
      <c r="C55" s="87"/>
      <c r="D55" s="88"/>
      <c r="E55" s="88"/>
      <c r="F55" s="88"/>
      <c r="G55" s="88"/>
      <c r="H55" s="88"/>
      <c r="I55" s="88"/>
      <c r="J55" s="88"/>
      <c r="K55" s="88"/>
      <c r="L55" s="88"/>
      <c r="M55" s="88"/>
      <c r="N55" s="88"/>
      <c r="O55" s="88"/>
      <c r="P55" s="88"/>
      <c r="Q55" s="88"/>
      <c r="R55" s="88"/>
      <c r="S55" s="88"/>
      <c r="T55" s="88"/>
    </row>
    <row r="56" spans="1:20" ht="17.25" customHeight="1" x14ac:dyDescent="0.25">
      <c r="A56" s="194" t="s">
        <v>10</v>
      </c>
      <c r="B56" s="186" t="s">
        <v>2</v>
      </c>
      <c r="C56" s="65" t="s">
        <v>8</v>
      </c>
      <c r="D56" s="79">
        <v>623998.96473273006</v>
      </c>
      <c r="E56" s="79">
        <v>374384.41580954392</v>
      </c>
      <c r="F56" s="79">
        <v>7242896.6780476384</v>
      </c>
      <c r="G56" s="79">
        <v>4598286.8084857399</v>
      </c>
      <c r="H56" s="79">
        <v>1067284.5769082869</v>
      </c>
      <c r="I56" s="79">
        <v>677259.90686326427</v>
      </c>
      <c r="J56" s="79">
        <v>346026.83397104399</v>
      </c>
      <c r="K56" s="79">
        <v>249837.97195893206</v>
      </c>
      <c r="L56" s="79">
        <v>1691283.541641017</v>
      </c>
      <c r="M56" s="79">
        <v>1051644.3226728081</v>
      </c>
      <c r="N56" s="79">
        <v>2742927.864313825</v>
      </c>
      <c r="O56" s="79">
        <v>7588923.5120186824</v>
      </c>
      <c r="P56" s="79">
        <v>4848124.7804446723</v>
      </c>
      <c r="Q56" s="79">
        <v>12437048.292463355</v>
      </c>
      <c r="R56" s="79">
        <v>9280207.0536596999</v>
      </c>
      <c r="S56" s="79">
        <v>5899769.1031174809</v>
      </c>
      <c r="T56" s="79">
        <v>15179976.156777181</v>
      </c>
    </row>
    <row r="57" spans="1:20" ht="17.25" customHeight="1" x14ac:dyDescent="0.25">
      <c r="A57" s="194"/>
      <c r="B57" s="187"/>
      <c r="C57" s="66" t="s">
        <v>9</v>
      </c>
      <c r="D57" s="81">
        <v>7189861.7538378574</v>
      </c>
      <c r="E57" s="81">
        <v>7213139.011527108</v>
      </c>
      <c r="F57" s="81">
        <v>77619054.343236029</v>
      </c>
      <c r="G57" s="81">
        <v>63153918.016027056</v>
      </c>
      <c r="H57" s="81">
        <v>9557260.0815509893</v>
      </c>
      <c r="I57" s="81">
        <v>8485846.5856011864</v>
      </c>
      <c r="J57" s="81">
        <v>4680936.0242339177</v>
      </c>
      <c r="K57" s="81">
        <v>2814340.3169089723</v>
      </c>
      <c r="L57" s="81">
        <v>16747121.835388847</v>
      </c>
      <c r="M57" s="81">
        <v>15698985.597128294</v>
      </c>
      <c r="N57" s="81">
        <v>32446107.432517141</v>
      </c>
      <c r="O57" s="81">
        <v>82299990.367469952</v>
      </c>
      <c r="P57" s="81">
        <v>65968258.332936026</v>
      </c>
      <c r="Q57" s="81">
        <v>148268248.70040599</v>
      </c>
      <c r="R57" s="81">
        <v>99047112.202858806</v>
      </c>
      <c r="S57" s="81">
        <v>81667243.930064321</v>
      </c>
      <c r="T57" s="81">
        <v>180714356.13292313</v>
      </c>
    </row>
    <row r="58" spans="1:20" ht="17.25" customHeight="1" x14ac:dyDescent="0.25">
      <c r="A58" s="194"/>
      <c r="B58" s="186" t="s">
        <v>17</v>
      </c>
      <c r="C58" s="65" t="s">
        <v>8</v>
      </c>
      <c r="D58" s="79">
        <v>2011790.6224502032</v>
      </c>
      <c r="E58" s="79">
        <v>921758.2458049308</v>
      </c>
      <c r="F58" s="79">
        <v>22754569.969560102</v>
      </c>
      <c r="G58" s="79">
        <v>5926773.0055525033</v>
      </c>
      <c r="H58" s="79">
        <v>3519450.7918693982</v>
      </c>
      <c r="I58" s="79">
        <v>1596989.7686883032</v>
      </c>
      <c r="J58" s="79">
        <v>1044284.1244286635</v>
      </c>
      <c r="K58" s="79">
        <v>389180.95279308048</v>
      </c>
      <c r="L58" s="79">
        <v>5531241.4143196009</v>
      </c>
      <c r="M58" s="79">
        <v>2518748.014493234</v>
      </c>
      <c r="N58" s="79">
        <v>8049989.4288128354</v>
      </c>
      <c r="O58" s="79">
        <v>23798854.093988765</v>
      </c>
      <c r="P58" s="79">
        <v>6315953.9583455836</v>
      </c>
      <c r="Q58" s="79">
        <v>30114808.05233435</v>
      </c>
      <c r="R58" s="79">
        <v>29330095.508308366</v>
      </c>
      <c r="S58" s="79">
        <v>8834701.9728388172</v>
      </c>
      <c r="T58" s="79">
        <v>38164797.481147185</v>
      </c>
    </row>
    <row r="59" spans="1:20" ht="17.25" customHeight="1" x14ac:dyDescent="0.25">
      <c r="A59" s="194"/>
      <c r="B59" s="187"/>
      <c r="C59" s="66" t="s">
        <v>9</v>
      </c>
      <c r="D59" s="81">
        <v>275343544.97311091</v>
      </c>
      <c r="E59" s="81">
        <v>227519660.15683925</v>
      </c>
      <c r="F59" s="81">
        <v>4493263611.9957819</v>
      </c>
      <c r="G59" s="81">
        <v>4550649876.8642807</v>
      </c>
      <c r="H59" s="81">
        <v>471359869.65749812</v>
      </c>
      <c r="I59" s="81">
        <v>341674209.9993155</v>
      </c>
      <c r="J59" s="81">
        <v>321989829.85079622</v>
      </c>
      <c r="K59" s="81">
        <v>84557612.083336473</v>
      </c>
      <c r="L59" s="81">
        <v>746703414.63060904</v>
      </c>
      <c r="M59" s="81">
        <v>569193870.15615475</v>
      </c>
      <c r="N59" s="81">
        <v>1315897284.7867637</v>
      </c>
      <c r="O59" s="81">
        <v>4815253441.8465786</v>
      </c>
      <c r="P59" s="81">
        <v>4635207488.9476175</v>
      </c>
      <c r="Q59" s="81">
        <v>9450460930.7941971</v>
      </c>
      <c r="R59" s="81">
        <v>5561956856.4771881</v>
      </c>
      <c r="S59" s="81">
        <v>5204401359.1037722</v>
      </c>
      <c r="T59" s="81">
        <v>10766358215.580959</v>
      </c>
    </row>
    <row r="60" spans="1:20" ht="17.25" customHeight="1" x14ac:dyDescent="0.25">
      <c r="A60" s="194"/>
      <c r="B60" s="186" t="s">
        <v>18</v>
      </c>
      <c r="C60" s="65" t="s">
        <v>8</v>
      </c>
      <c r="D60" s="79">
        <v>15816</v>
      </c>
      <c r="E60" s="79">
        <v>165761</v>
      </c>
      <c r="F60" s="79">
        <v>2789</v>
      </c>
      <c r="G60" s="79">
        <v>455017</v>
      </c>
      <c r="H60" s="79">
        <v>35720</v>
      </c>
      <c r="I60" s="79">
        <v>112036</v>
      </c>
      <c r="J60" s="79">
        <v>3946</v>
      </c>
      <c r="K60" s="79">
        <v>41468</v>
      </c>
      <c r="L60" s="79">
        <v>51536</v>
      </c>
      <c r="M60" s="79">
        <v>277797</v>
      </c>
      <c r="N60" s="79">
        <v>329333</v>
      </c>
      <c r="O60" s="79">
        <v>6735</v>
      </c>
      <c r="P60" s="79">
        <v>496485</v>
      </c>
      <c r="Q60" s="79">
        <v>503220</v>
      </c>
      <c r="R60" s="79">
        <v>58271</v>
      </c>
      <c r="S60" s="79">
        <v>774282</v>
      </c>
      <c r="T60" s="79">
        <v>832553</v>
      </c>
    </row>
    <row r="61" spans="1:20" ht="17.25" customHeight="1" x14ac:dyDescent="0.25">
      <c r="A61" s="194"/>
      <c r="B61" s="187"/>
      <c r="C61" s="66" t="s">
        <v>9</v>
      </c>
      <c r="D61" s="81">
        <v>1993125.2542300001</v>
      </c>
      <c r="E61" s="81">
        <v>14373067.396692</v>
      </c>
      <c r="F61" s="81">
        <v>363154.73674099997</v>
      </c>
      <c r="G61" s="81">
        <v>51879802.763591997</v>
      </c>
      <c r="H61" s="81">
        <v>11146692.249220001</v>
      </c>
      <c r="I61" s="81">
        <v>12612747.783368001</v>
      </c>
      <c r="J61" s="81">
        <v>1138010.705536</v>
      </c>
      <c r="K61" s="81">
        <v>6573883.9372960003</v>
      </c>
      <c r="L61" s="81">
        <v>13139817.503450001</v>
      </c>
      <c r="M61" s="81">
        <v>26985815.180059999</v>
      </c>
      <c r="N61" s="81">
        <v>40125632.683509998</v>
      </c>
      <c r="O61" s="81">
        <v>1501165.4422769998</v>
      </c>
      <c r="P61" s="81">
        <v>58453686.700888</v>
      </c>
      <c r="Q61" s="81">
        <v>59954852.143165</v>
      </c>
      <c r="R61" s="81">
        <v>14640982.945727</v>
      </c>
      <c r="S61" s="81">
        <v>85439501.880948007</v>
      </c>
      <c r="T61" s="81">
        <v>100080484.82667501</v>
      </c>
    </row>
    <row r="62" spans="1:20" ht="17.25" customHeight="1" x14ac:dyDescent="0.25">
      <c r="A62" s="194"/>
      <c r="B62" s="186" t="s">
        <v>19</v>
      </c>
      <c r="C62" s="65" t="s">
        <v>8</v>
      </c>
      <c r="D62" s="79">
        <v>704932.07376967301</v>
      </c>
      <c r="E62" s="79">
        <v>210208.62989679651</v>
      </c>
      <c r="F62" s="79">
        <v>8789431.0325501915</v>
      </c>
      <c r="G62" s="79">
        <v>2067813.8931569462</v>
      </c>
      <c r="H62" s="79">
        <v>1237615.8351188169</v>
      </c>
      <c r="I62" s="79">
        <v>433492.86664098187</v>
      </c>
      <c r="J62" s="79">
        <v>373454.15106432221</v>
      </c>
      <c r="K62" s="79">
        <v>148877.19073527862</v>
      </c>
      <c r="L62" s="79">
        <v>1942547.9088884899</v>
      </c>
      <c r="M62" s="79">
        <v>643701.49653777841</v>
      </c>
      <c r="N62" s="79">
        <v>2586249.4054262685</v>
      </c>
      <c r="O62" s="79">
        <v>9162885.1836145129</v>
      </c>
      <c r="P62" s="79">
        <v>2216691.0838922248</v>
      </c>
      <c r="Q62" s="79">
        <v>11379576.267506737</v>
      </c>
      <c r="R62" s="79">
        <v>11105433.092503004</v>
      </c>
      <c r="S62" s="79">
        <v>2860392.5804300033</v>
      </c>
      <c r="T62" s="79">
        <v>13965825.672933007</v>
      </c>
    </row>
    <row r="63" spans="1:20" ht="17.25" customHeight="1" x14ac:dyDescent="0.25">
      <c r="A63" s="186"/>
      <c r="B63" s="187"/>
      <c r="C63" s="66" t="s">
        <v>9</v>
      </c>
      <c r="D63" s="81">
        <v>53496398.165905826</v>
      </c>
      <c r="E63" s="81">
        <v>37568311.887173809</v>
      </c>
      <c r="F63" s="81">
        <v>900002439.764732</v>
      </c>
      <c r="G63" s="81">
        <v>886531614.49304616</v>
      </c>
      <c r="H63" s="81">
        <v>86581167.035346016</v>
      </c>
      <c r="I63" s="81">
        <v>61881949.194599278</v>
      </c>
      <c r="J63" s="81">
        <v>60433560.742464893</v>
      </c>
      <c r="K63" s="81">
        <v>15989208.967519086</v>
      </c>
      <c r="L63" s="81">
        <v>140077565.20125183</v>
      </c>
      <c r="M63" s="81">
        <v>99450261.081773087</v>
      </c>
      <c r="N63" s="81">
        <v>239527826.28302491</v>
      </c>
      <c r="O63" s="81">
        <v>960436000.5071969</v>
      </c>
      <c r="P63" s="81">
        <v>902520823.46056521</v>
      </c>
      <c r="Q63" s="81">
        <v>1862956823.967762</v>
      </c>
      <c r="R63" s="81">
        <v>1100513565.7084486</v>
      </c>
      <c r="S63" s="81">
        <v>1001971084.5423383</v>
      </c>
      <c r="T63" s="81">
        <v>2102484650.2507868</v>
      </c>
    </row>
    <row r="65" spans="1:20" x14ac:dyDescent="0.25">
      <c r="A65" s="195" t="s">
        <v>10</v>
      </c>
      <c r="B65" s="186" t="s">
        <v>10</v>
      </c>
      <c r="C65" s="65" t="s">
        <v>8</v>
      </c>
      <c r="D65" s="79">
        <v>3356537.6609526062</v>
      </c>
      <c r="E65" s="79">
        <v>1672112.2915112714</v>
      </c>
      <c r="F65" s="79">
        <v>38789686.68015793</v>
      </c>
      <c r="G65" s="79">
        <v>13047890.707195189</v>
      </c>
      <c r="H65" s="79">
        <v>5860071.203896502</v>
      </c>
      <c r="I65" s="79">
        <v>2819778.542192549</v>
      </c>
      <c r="J65" s="79">
        <v>1767711.1094640298</v>
      </c>
      <c r="K65" s="79">
        <v>829364.11548729124</v>
      </c>
      <c r="L65" s="79">
        <v>9216608.8648491092</v>
      </c>
      <c r="M65" s="79">
        <v>4491890.8337038206</v>
      </c>
      <c r="N65" s="79">
        <v>13708499.698552929</v>
      </c>
      <c r="O65" s="79">
        <v>40557397.789621964</v>
      </c>
      <c r="P65" s="79">
        <v>13877254.822682479</v>
      </c>
      <c r="Q65" s="79">
        <v>54434652.612304434</v>
      </c>
      <c r="R65" s="79">
        <v>49774006.65447107</v>
      </c>
      <c r="S65" s="79">
        <v>18369145.656386301</v>
      </c>
      <c r="T65" s="79">
        <v>68143152.31085737</v>
      </c>
    </row>
    <row r="66" spans="1:20" x14ac:dyDescent="0.25">
      <c r="A66" s="196"/>
      <c r="B66" s="187"/>
      <c r="C66" s="66" t="s">
        <v>9</v>
      </c>
      <c r="D66" s="81">
        <v>338022930.14708465</v>
      </c>
      <c r="E66" s="81">
        <v>286674178.45223218</v>
      </c>
      <c r="F66" s="81">
        <v>5471248260.8404913</v>
      </c>
      <c r="G66" s="81">
        <v>5552215212.1369457</v>
      </c>
      <c r="H66" s="81">
        <v>578644989.02361512</v>
      </c>
      <c r="I66" s="81">
        <v>424654753.56288397</v>
      </c>
      <c r="J66" s="81">
        <v>388242337.32303107</v>
      </c>
      <c r="K66" s="81">
        <v>109935045.30506054</v>
      </c>
      <c r="L66" s="81">
        <v>916667919.17069983</v>
      </c>
      <c r="M66" s="81">
        <v>711328932.0151161</v>
      </c>
      <c r="N66" s="81">
        <v>1627996851.1858158</v>
      </c>
      <c r="O66" s="81">
        <v>5859490598.1635227</v>
      </c>
      <c r="P66" s="81">
        <v>5662150257.4420071</v>
      </c>
      <c r="Q66" s="81">
        <v>11521640855.60553</v>
      </c>
      <c r="R66" s="81">
        <v>6776158517.3342228</v>
      </c>
      <c r="S66" s="81">
        <v>6373479189.4571228</v>
      </c>
      <c r="T66" s="81">
        <v>13149637706.791344</v>
      </c>
    </row>
  </sheetData>
  <sheetProtection algorithmName="SHA-512" hashValue="98uF5O9rm7rN1g3TrdsqKgFiblvL1ePjLiHGW3NtL/CLMLqPLxzWDJVa7ifY7YvOBE3iCiSWEHIziaWyAU2AdQ==" saltValue="7SbwbpVVbVtf5ulHpzbh0g==" spinCount="100000" sheet="1" objects="1" scenarios="1"/>
  <mergeCells count="35">
    <mergeCell ref="A65:A66"/>
    <mergeCell ref="B65:B66"/>
    <mergeCell ref="A56:A63"/>
    <mergeCell ref="B56:B57"/>
    <mergeCell ref="B58:B59"/>
    <mergeCell ref="B60:B61"/>
    <mergeCell ref="B62:B63"/>
    <mergeCell ref="B38:B39"/>
    <mergeCell ref="B40:B41"/>
    <mergeCell ref="B42:B43"/>
    <mergeCell ref="B44:B45"/>
    <mergeCell ref="A47:A54"/>
    <mergeCell ref="B47:B48"/>
    <mergeCell ref="B49:B50"/>
    <mergeCell ref="B51:B52"/>
    <mergeCell ref="B53:B54"/>
    <mergeCell ref="A38:A45"/>
    <mergeCell ref="O27:Q27"/>
    <mergeCell ref="R27:T27"/>
    <mergeCell ref="A29:A36"/>
    <mergeCell ref="B29:B30"/>
    <mergeCell ref="B31:B32"/>
    <mergeCell ref="B33:B34"/>
    <mergeCell ref="B35:B36"/>
    <mergeCell ref="D27:E27"/>
    <mergeCell ref="F27:G27"/>
    <mergeCell ref="H27:I27"/>
    <mergeCell ref="J27:K27"/>
    <mergeCell ref="L27:N27"/>
    <mergeCell ref="A27:C2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Payment Initiation Service</vt:lpstr>
      <vt:lpstr>Total Basket Price</vt:lpstr>
      <vt:lpstr> Drivers (Transactional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Begbie</dc:creator>
  <cp:lastModifiedBy>Cheryl Begbie</cp:lastModifiedBy>
  <dcterms:created xsi:type="dcterms:W3CDTF">2019-02-06T10:05:25Z</dcterms:created>
  <dcterms:modified xsi:type="dcterms:W3CDTF">2019-11-08T08:02:51Z</dcterms:modified>
</cp:coreProperties>
</file>