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RLINGCLOSE TREASURY\LEASING\1. Clients\Achieve Lifestyle\"/>
    </mc:Choice>
  </mc:AlternateContent>
  <bookViews>
    <workbookView xWindow="0" yWindow="0" windowWidth="14370" windowHeight="8520"/>
  </bookViews>
  <sheets>
    <sheet name="original li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" i="1" l="1"/>
  <c r="A96" i="1" l="1"/>
  <c r="F85" i="1"/>
  <c r="F86" i="1" s="1"/>
  <c r="F96" i="1" s="1"/>
  <c r="A95" i="1"/>
  <c r="A94" i="1"/>
  <c r="A93" i="1"/>
  <c r="F83" i="1"/>
  <c r="F84" i="1" s="1"/>
  <c r="F95" i="1" s="1"/>
  <c r="F79" i="1"/>
  <c r="F80" i="1" s="1"/>
  <c r="A92" i="1"/>
  <c r="A103" i="1" s="1"/>
  <c r="A91" i="1"/>
  <c r="A102" i="1" s="1"/>
  <c r="A90" i="1"/>
  <c r="A101" i="1" s="1"/>
  <c r="A89" i="1"/>
  <c r="A100" i="1" s="1"/>
  <c r="F77" i="1"/>
  <c r="F32" i="1"/>
  <c r="F31" i="1"/>
  <c r="F10" i="1"/>
  <c r="F38" i="1"/>
  <c r="F76" i="1"/>
  <c r="F75" i="1"/>
  <c r="F74" i="1"/>
  <c r="F28" i="1"/>
  <c r="F23" i="1"/>
  <c r="F37" i="1"/>
  <c r="F73" i="1"/>
  <c r="F72" i="1"/>
  <c r="F71" i="1"/>
  <c r="F70" i="1"/>
  <c r="F64" i="1"/>
  <c r="F65" i="1"/>
  <c r="F66" i="1"/>
  <c r="F67" i="1"/>
  <c r="F68" i="1"/>
  <c r="F69" i="1"/>
  <c r="F61" i="1"/>
  <c r="F62" i="1"/>
  <c r="F63" i="1"/>
  <c r="F81" i="1"/>
  <c r="F82" i="1" s="1"/>
  <c r="F93" i="1" s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27" i="1"/>
  <c r="F3" i="1"/>
  <c r="F4" i="1"/>
  <c r="F5" i="1"/>
  <c r="F6" i="1"/>
  <c r="F7" i="1"/>
  <c r="F8" i="1"/>
  <c r="F9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34" i="1"/>
  <c r="F35" i="1"/>
  <c r="F36" i="1"/>
  <c r="F29" i="1"/>
  <c r="F30" i="1"/>
  <c r="F40" i="1"/>
  <c r="F2" i="1"/>
  <c r="F78" i="1" l="1"/>
  <c r="F92" i="1" s="1"/>
  <c r="F103" i="1" s="1"/>
  <c r="F94" i="1"/>
  <c r="F11" i="1"/>
  <c r="F89" i="1" s="1"/>
  <c r="F100" i="1" s="1"/>
  <c r="F39" i="1"/>
  <c r="F91" i="1" s="1"/>
  <c r="F102" i="1" s="1"/>
  <c r="F33" i="1"/>
  <c r="F90" i="1" s="1"/>
  <c r="F101" i="1" s="1"/>
  <c r="F97" i="1" l="1"/>
  <c r="F104" i="1" l="1"/>
</calcChain>
</file>

<file path=xl/sharedStrings.xml><?xml version="1.0" encoding="utf-8"?>
<sst xmlns="http://schemas.openxmlformats.org/spreadsheetml/2006/main" count="208" uniqueCount="187">
  <si>
    <t>Description</t>
  </si>
  <si>
    <t>Model</t>
  </si>
  <si>
    <t>Code</t>
  </si>
  <si>
    <t>Quantity</t>
  </si>
  <si>
    <t>Net cost</t>
  </si>
  <si>
    <t>Cost</t>
  </si>
  <si>
    <t>Treadmill</t>
  </si>
  <si>
    <t>Excite 1000</t>
  </si>
  <si>
    <t>DEKEUTAN00BT00G</t>
  </si>
  <si>
    <t>Bike</t>
  </si>
  <si>
    <t>DEC83UTANNABT00G</t>
  </si>
  <si>
    <t>Climb</t>
  </si>
  <si>
    <t>Excite Climb</t>
  </si>
  <si>
    <t>DEE83UTAN00BT00G</t>
  </si>
  <si>
    <t>Vario</t>
  </si>
  <si>
    <t>DEF83UTAN00BT00G</t>
  </si>
  <si>
    <t>Synchro</t>
  </si>
  <si>
    <t>DE583UTAN00BT00G</t>
  </si>
  <si>
    <t>Top</t>
  </si>
  <si>
    <t>DE783UTAN00BT00G</t>
  </si>
  <si>
    <t>Traditional Seat Top Exec</t>
  </si>
  <si>
    <t>A0000371-ANNA</t>
  </si>
  <si>
    <t>Accessory Kit</t>
  </si>
  <si>
    <t>A0000882-ANGZ</t>
  </si>
  <si>
    <t xml:space="preserve">Total Cardio </t>
  </si>
  <si>
    <t>ML5700-ANV0DVP</t>
  </si>
  <si>
    <t>Pro</t>
  </si>
  <si>
    <t>ML5100-ANV0Dvp</t>
  </si>
  <si>
    <t>Abdominal Crunch</t>
  </si>
  <si>
    <t>Leg Press</t>
  </si>
  <si>
    <t>Leg Extension</t>
  </si>
  <si>
    <t>ML9100-ANV0DVP</t>
  </si>
  <si>
    <t>Prone Leg Curl</t>
  </si>
  <si>
    <t>ML1000-ANV0DVP</t>
  </si>
  <si>
    <t>Reverse Fly</t>
  </si>
  <si>
    <t>ML3100-ANV0DVP</t>
  </si>
  <si>
    <t>Chest Press</t>
  </si>
  <si>
    <t>Pectoral Machine</t>
  </si>
  <si>
    <t>ML1300-ANV0DVP</t>
  </si>
  <si>
    <t>ML7000-ANV0DVP</t>
  </si>
  <si>
    <t>ML1200-ANV0DVP</t>
  </si>
  <si>
    <t>Lat Machine</t>
  </si>
  <si>
    <t>Shoulder Press</t>
  </si>
  <si>
    <t>ML6900-ANV0DVP</t>
  </si>
  <si>
    <t>Kneeling Dip Chip</t>
  </si>
  <si>
    <t>MB910N0-ANV0GGJK</t>
  </si>
  <si>
    <t>Cable Station Connector</t>
  </si>
  <si>
    <t>MB870N)-AN2QGG0K</t>
  </si>
  <si>
    <t>A0000787-ANGGK</t>
  </si>
  <si>
    <t>Dual Adjustable Pulley</t>
  </si>
  <si>
    <t>Element +</t>
  </si>
  <si>
    <t>MB430N0-AN00GGJK</t>
  </si>
  <si>
    <t>Linear Leg Press</t>
  </si>
  <si>
    <t>Pure Strength</t>
  </si>
  <si>
    <t>MG7500-NBGJV0</t>
  </si>
  <si>
    <t>Olympic Flat Bench</t>
  </si>
  <si>
    <t>Pure Benches</t>
  </si>
  <si>
    <t>PG07-NBV000</t>
  </si>
  <si>
    <t>Scott Bench</t>
  </si>
  <si>
    <t>PG06-NBV000</t>
  </si>
  <si>
    <t>Olympic Half Rack</t>
  </si>
  <si>
    <t>PG10-NB0000</t>
  </si>
  <si>
    <t>Adjustable Bench</t>
  </si>
  <si>
    <t>PG04-NBV000</t>
  </si>
  <si>
    <t>Multi Power</t>
  </si>
  <si>
    <t>MB83NN0-AN00GG00</t>
  </si>
  <si>
    <t>DAP Power Pack</t>
  </si>
  <si>
    <t>A0000550</t>
  </si>
  <si>
    <t>A0000364-ANGG</t>
  </si>
  <si>
    <t xml:space="preserve">Series 10 Pairs 1-10kg </t>
  </si>
  <si>
    <t>Dumbbells</t>
  </si>
  <si>
    <t>Chrome Dumbbell Rack</t>
  </si>
  <si>
    <t>KAKI</t>
  </si>
  <si>
    <t>2 Tier Dumbbell Rack</t>
  </si>
  <si>
    <t>A0000521-NB</t>
  </si>
  <si>
    <t>10 Pair</t>
  </si>
  <si>
    <t>10 Place BB Rack</t>
  </si>
  <si>
    <t>A0000520-NB</t>
  </si>
  <si>
    <t>Dumbbell 12kg</t>
  </si>
  <si>
    <t>GB12-NRGM</t>
  </si>
  <si>
    <t>Dumbbell 14kg</t>
  </si>
  <si>
    <t>Dumbbell 16kg</t>
  </si>
  <si>
    <t>Dumbbell 18kg</t>
  </si>
  <si>
    <t>Dumbbell 20kg</t>
  </si>
  <si>
    <t>Dumbbell 22kg</t>
  </si>
  <si>
    <t>Dumbbell 24kg</t>
  </si>
  <si>
    <t>Dumbbell 26kg</t>
  </si>
  <si>
    <t>Dumbbell 28kg</t>
  </si>
  <si>
    <t>Dumbbell 30kg</t>
  </si>
  <si>
    <t>GB30-NRGM</t>
  </si>
  <si>
    <t>GB28-NRGM</t>
  </si>
  <si>
    <t>GB26-NRGM</t>
  </si>
  <si>
    <t>GB24-NRGM</t>
  </si>
  <si>
    <t>GB22-NRGM</t>
  </si>
  <si>
    <t>GB20-NRGM</t>
  </si>
  <si>
    <t>GB18-NRGM</t>
  </si>
  <si>
    <t>GB16-NRGM</t>
  </si>
  <si>
    <t>GB14-NRGM</t>
  </si>
  <si>
    <t>Dumbbell 32kg</t>
  </si>
  <si>
    <t>Dumbbell 34kg</t>
  </si>
  <si>
    <t>Dumbbell 36kg</t>
  </si>
  <si>
    <t>Dumbbell 38kg</t>
  </si>
  <si>
    <t>Dumbbell 40kg</t>
  </si>
  <si>
    <t>Dumbbell 42kg</t>
  </si>
  <si>
    <t>Dumbbell 44kg</t>
  </si>
  <si>
    <t>Dumbbell 46kg</t>
  </si>
  <si>
    <t>Dumbbell 48kg</t>
  </si>
  <si>
    <t>Dumbbell 50kg</t>
  </si>
  <si>
    <t>GB50-NRGM</t>
  </si>
  <si>
    <t>GB48-NRGM</t>
  </si>
  <si>
    <t>GB46-NRGM</t>
  </si>
  <si>
    <t>GB44-NRGM</t>
  </si>
  <si>
    <t>GB42-NRGM</t>
  </si>
  <si>
    <t>GB38-NRGM</t>
  </si>
  <si>
    <t>GB40-NRGM</t>
  </si>
  <si>
    <t>GB36-NRGM</t>
  </si>
  <si>
    <t>GB34-NRGM</t>
  </si>
  <si>
    <t>GB32-NRGM</t>
  </si>
  <si>
    <t>Total Strength</t>
  </si>
  <si>
    <t>BE16-NRGM</t>
  </si>
  <si>
    <t>Pre Loaded Bars 10KG</t>
  </si>
  <si>
    <t>Pre Loaded Bars 12.5KG</t>
  </si>
  <si>
    <t>BE17-NRGM</t>
  </si>
  <si>
    <t>Pre Loaded Bars 15KG</t>
  </si>
  <si>
    <t>Pre Loaded Bars 17.5KG</t>
  </si>
  <si>
    <t>Pre Loaded Bars 20KG</t>
  </si>
  <si>
    <t>Pre Loaded Bars 25KG</t>
  </si>
  <si>
    <t>Pre Loaded Bars 30KG</t>
  </si>
  <si>
    <t>Pre Loaded Bars 35KG</t>
  </si>
  <si>
    <t>Pre Loaded Bars 40KG</t>
  </si>
  <si>
    <t>Pre Loaded Bars 45KG</t>
  </si>
  <si>
    <t>BE29-NRGM</t>
  </si>
  <si>
    <t>BE28-NRGM</t>
  </si>
  <si>
    <t>BE26-NRGM</t>
  </si>
  <si>
    <t>BE24-NRGM</t>
  </si>
  <si>
    <t>BE22-NRGM</t>
  </si>
  <si>
    <t>BE20-NRGM</t>
  </si>
  <si>
    <t>BE19-NRGM</t>
  </si>
  <si>
    <t>BE18-NRGM</t>
  </si>
  <si>
    <t>Total Benches</t>
  </si>
  <si>
    <t>Lower back bench</t>
  </si>
  <si>
    <t>PG05-NBV000</t>
  </si>
  <si>
    <t>Set 2 Plate Holders</t>
  </si>
  <si>
    <t>A0000374</t>
  </si>
  <si>
    <t>Olympic Bench Weight Storage</t>
  </si>
  <si>
    <t>A0000398-NB</t>
  </si>
  <si>
    <t>FDK1-NRGM</t>
  </si>
  <si>
    <t>Olympic Power  Bar</t>
  </si>
  <si>
    <t>HC D.50MM</t>
  </si>
  <si>
    <t>BA10</t>
  </si>
  <si>
    <t>D.51</t>
  </si>
  <si>
    <t>BA15</t>
  </si>
  <si>
    <t>PG03-NBV000</t>
  </si>
  <si>
    <t>Set Urethane New Disk 50 MM</t>
  </si>
  <si>
    <t xml:space="preserve">Olympic Style EZ Curl Bar </t>
  </si>
  <si>
    <t>Skill Mill</t>
  </si>
  <si>
    <t>DJK03DTAN00EANR1</t>
  </si>
  <si>
    <t>Connect</t>
  </si>
  <si>
    <t>Adjustable Decline / Abdominal Crunch Bench</t>
  </si>
  <si>
    <t>Omnia Storage</t>
  </si>
  <si>
    <t>Univeral Storage</t>
  </si>
  <si>
    <t>A0000701-ANGZ</t>
  </si>
  <si>
    <t>Kinesis Station Press</t>
  </si>
  <si>
    <t>Kinesis</t>
  </si>
  <si>
    <t>Heavy 2-24kg</t>
  </si>
  <si>
    <t>Kettlebell set (2 x 8kg/2x12kg/2x16kg/2x20kg/2x24kg)</t>
  </si>
  <si>
    <t>A0000784-GZCY</t>
  </si>
  <si>
    <t>Total Dumbbell / Weight Bars / Bells</t>
  </si>
  <si>
    <t>Trainer Point</t>
  </si>
  <si>
    <t>EFT00190-ALGG</t>
  </si>
  <si>
    <t xml:space="preserve">Total Misc </t>
  </si>
  <si>
    <t>Totals</t>
  </si>
  <si>
    <t>4 days</t>
  </si>
  <si>
    <t>0H000624AA</t>
  </si>
  <si>
    <t>Total Education</t>
  </si>
  <si>
    <t>Delivery &amp; Installation</t>
  </si>
  <si>
    <t>Y012 / Y009</t>
  </si>
  <si>
    <t>Total Delivery &amp; Installation</t>
  </si>
  <si>
    <t>After Sales Global Plus Service Package</t>
  </si>
  <si>
    <t>X123GP</t>
  </si>
  <si>
    <t>60  months @ £455.26</t>
  </si>
  <si>
    <t>Education - Days of Training</t>
  </si>
  <si>
    <t>Total After Sales Service Package</t>
  </si>
  <si>
    <t>Totals (Excl After Sales /Training / Delivery)</t>
  </si>
  <si>
    <t xml:space="preserve">Precor Bikes x 14 </t>
  </si>
  <si>
    <t>Shift Belt with Computer</t>
  </si>
  <si>
    <t>SBK843 / S10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</si>
</sst>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4" fontId="0" fillId="0" borderId="0" xfId="0" applyNumberFormat="1" applyAlignment="1">
      <alignment horizontal="right"/>
    </xf>
    <xf numFmtId="4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44" fontId="1" fillId="0" borderId="0" xfId="0" applyNumberFormat="1" applyFont="1" applyAlignment="1">
      <alignment horizontal="right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5" fillId="0" borderId="0" xfId="0" applyNumberFormat="1" applyFont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0" applyNumberFormat="1" applyFont="1" applyBorder="1" applyAlignment="1">
      <alignment horizontal="right"/>
    </xf>
    <xf numFmtId="44" fontId="3" fillId="0" borderId="0" xfId="0" applyNumberFormat="1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44" fontId="7" fillId="0" borderId="1" xfId="0" applyNumberFormat="1" applyFont="1" applyBorder="1" applyAlignment="1">
      <alignment horizontal="right"/>
    </xf>
    <xf numFmtId="44" fontId="6" fillId="0" borderId="1" xfId="0" applyNumberFormat="1" applyFont="1" applyBorder="1" applyAlignment="1">
      <alignment horizontal="right"/>
    </xf>
    <xf numFmtId="0" fontId="8" fillId="0" borderId="0" xfId="0" applyFont="1"/>
    <xf numFmtId="0" fontId="9" fillId="0" borderId="1" xfId="0" applyFont="1" applyBorder="1"/>
    <xf numFmtId="44" fontId="9" fillId="0" borderId="1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44" fontId="10" fillId="0" borderId="0" xfId="0" applyNumberFormat="1" applyFont="1" applyAlignment="1">
      <alignment horizontal="right" vertical="center"/>
    </xf>
    <xf numFmtId="4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44" fontId="7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topLeftCell="A86" zoomScaleNormal="100" workbookViewId="0">
      <selection activeCell="L105" sqref="L105"/>
    </sheetView>
  </sheetViews>
  <sheetFormatPr defaultRowHeight="15" x14ac:dyDescent="0.25"/>
  <cols>
    <col min="1" max="1" width="48.28515625" customWidth="1"/>
    <col min="2" max="2" width="29.28515625" customWidth="1"/>
    <col min="3" max="3" width="27.42578125" customWidth="1"/>
    <col min="4" max="4" width="15.28515625" style="3" customWidth="1"/>
    <col min="5" max="5" width="16.42578125" style="1" customWidth="1"/>
    <col min="6" max="6" width="19.140625" style="2" customWidth="1"/>
  </cols>
  <sheetData>
    <row r="1" spans="1:6" s="4" customFormat="1" ht="43.5" customHeight="1" x14ac:dyDescent="0.25">
      <c r="A1" s="23" t="s">
        <v>0</v>
      </c>
      <c r="B1" s="23" t="s">
        <v>1</v>
      </c>
      <c r="C1" s="23" t="s">
        <v>2</v>
      </c>
      <c r="D1" s="26" t="s">
        <v>3</v>
      </c>
      <c r="E1" s="24" t="s">
        <v>4</v>
      </c>
      <c r="F1" s="25" t="s">
        <v>5</v>
      </c>
    </row>
    <row r="2" spans="1:6" x14ac:dyDescent="0.25">
      <c r="A2" t="s">
        <v>6</v>
      </c>
      <c r="B2" t="s">
        <v>7</v>
      </c>
      <c r="C2" t="s">
        <v>8</v>
      </c>
      <c r="D2" s="3">
        <v>6</v>
      </c>
      <c r="E2" s="1">
        <v>6462.5</v>
      </c>
      <c r="F2" s="2">
        <f>SUM(D2)*E2</f>
        <v>38775</v>
      </c>
    </row>
    <row r="3" spans="1:6" x14ac:dyDescent="0.25">
      <c r="A3" t="s">
        <v>9</v>
      </c>
      <c r="B3" t="s">
        <v>7</v>
      </c>
      <c r="C3" t="s">
        <v>10</v>
      </c>
      <c r="D3" s="3">
        <v>4</v>
      </c>
      <c r="E3" s="1">
        <v>3160.5</v>
      </c>
      <c r="F3" s="2">
        <f t="shared" ref="F3:F59" si="0">SUM(D3)*E3</f>
        <v>12642</v>
      </c>
    </row>
    <row r="4" spans="1:6" x14ac:dyDescent="0.25">
      <c r="A4" t="s">
        <v>11</v>
      </c>
      <c r="B4" t="s">
        <v>12</v>
      </c>
      <c r="C4" t="s">
        <v>13</v>
      </c>
      <c r="D4" s="3">
        <v>2</v>
      </c>
      <c r="E4" s="1">
        <v>5485.5</v>
      </c>
      <c r="F4" s="2">
        <f t="shared" si="0"/>
        <v>10971</v>
      </c>
    </row>
    <row r="5" spans="1:6" x14ac:dyDescent="0.25">
      <c r="A5" t="s">
        <v>14</v>
      </c>
      <c r="B5" t="s">
        <v>7</v>
      </c>
      <c r="C5" t="s">
        <v>15</v>
      </c>
      <c r="D5" s="3">
        <v>2</v>
      </c>
      <c r="E5" s="1">
        <v>5325</v>
      </c>
      <c r="F5" s="2">
        <f t="shared" si="0"/>
        <v>10650</v>
      </c>
    </row>
    <row r="6" spans="1:6" x14ac:dyDescent="0.25">
      <c r="A6" t="s">
        <v>16</v>
      </c>
      <c r="B6" t="s">
        <v>7</v>
      </c>
      <c r="C6" t="s">
        <v>17</v>
      </c>
      <c r="D6" s="3">
        <v>2</v>
      </c>
      <c r="E6" s="1">
        <v>4557</v>
      </c>
      <c r="F6" s="2">
        <f t="shared" si="0"/>
        <v>9114</v>
      </c>
    </row>
    <row r="7" spans="1:6" x14ac:dyDescent="0.25">
      <c r="A7" t="s">
        <v>18</v>
      </c>
      <c r="B7" t="s">
        <v>7</v>
      </c>
      <c r="C7" t="s">
        <v>19</v>
      </c>
      <c r="D7" s="3">
        <v>1</v>
      </c>
      <c r="E7" s="1">
        <v>3381</v>
      </c>
      <c r="F7" s="2">
        <f t="shared" si="0"/>
        <v>3381</v>
      </c>
    </row>
    <row r="8" spans="1:6" x14ac:dyDescent="0.25">
      <c r="A8" t="s">
        <v>20</v>
      </c>
      <c r="C8" t="s">
        <v>21</v>
      </c>
      <c r="D8" s="3">
        <v>1</v>
      </c>
      <c r="E8" s="1">
        <v>0</v>
      </c>
      <c r="F8" s="2">
        <f t="shared" si="0"/>
        <v>0</v>
      </c>
    </row>
    <row r="9" spans="1:6" x14ac:dyDescent="0.25">
      <c r="A9" t="s">
        <v>22</v>
      </c>
      <c r="C9" t="s">
        <v>23</v>
      </c>
      <c r="D9" s="3">
        <v>2</v>
      </c>
      <c r="E9" s="1">
        <v>385</v>
      </c>
      <c r="F9" s="2">
        <f t="shared" si="0"/>
        <v>770</v>
      </c>
    </row>
    <row r="10" spans="1:6" x14ac:dyDescent="0.25">
      <c r="A10" t="s">
        <v>155</v>
      </c>
      <c r="B10" t="s">
        <v>157</v>
      </c>
      <c r="C10" t="s">
        <v>156</v>
      </c>
      <c r="D10" s="3">
        <v>2</v>
      </c>
      <c r="E10" s="1">
        <v>6275</v>
      </c>
      <c r="F10" s="2">
        <f t="shared" si="0"/>
        <v>12550</v>
      </c>
    </row>
    <row r="11" spans="1:6" s="22" customFormat="1" ht="21.75" thickBot="1" x14ac:dyDescent="0.4">
      <c r="A11" s="34" t="s">
        <v>24</v>
      </c>
      <c r="B11" s="20"/>
      <c r="C11" s="20"/>
      <c r="D11" s="27"/>
      <c r="E11" s="21"/>
      <c r="F11" s="18">
        <f>SUM(F2:F10)</f>
        <v>98853</v>
      </c>
    </row>
    <row r="12" spans="1:6" ht="15.75" thickTop="1" x14ac:dyDescent="0.25">
      <c r="A12" t="s">
        <v>28</v>
      </c>
      <c r="B12" t="s">
        <v>26</v>
      </c>
      <c r="C12" t="s">
        <v>25</v>
      </c>
      <c r="D12" s="3">
        <v>1</v>
      </c>
      <c r="E12" s="1">
        <v>2223</v>
      </c>
      <c r="F12" s="2">
        <f t="shared" si="0"/>
        <v>2223</v>
      </c>
    </row>
    <row r="13" spans="1:6" x14ac:dyDescent="0.25">
      <c r="A13" t="s">
        <v>29</v>
      </c>
      <c r="B13" t="s">
        <v>26</v>
      </c>
      <c r="C13" t="s">
        <v>27</v>
      </c>
      <c r="D13" s="3">
        <v>1</v>
      </c>
      <c r="E13" s="1">
        <v>3477</v>
      </c>
      <c r="F13" s="2">
        <f t="shared" si="0"/>
        <v>3477</v>
      </c>
    </row>
    <row r="14" spans="1:6" x14ac:dyDescent="0.25">
      <c r="A14" t="s">
        <v>30</v>
      </c>
      <c r="B14" t="s">
        <v>26</v>
      </c>
      <c r="C14" t="s">
        <v>31</v>
      </c>
      <c r="D14" s="3">
        <v>1</v>
      </c>
      <c r="E14" s="1">
        <v>2166</v>
      </c>
      <c r="F14" s="2">
        <f t="shared" si="0"/>
        <v>2166</v>
      </c>
    </row>
    <row r="15" spans="1:6" x14ac:dyDescent="0.25">
      <c r="A15" t="s">
        <v>32</v>
      </c>
      <c r="B15" t="s">
        <v>26</v>
      </c>
      <c r="C15" t="s">
        <v>33</v>
      </c>
      <c r="D15" s="3">
        <v>1</v>
      </c>
      <c r="E15" s="1">
        <v>2337</v>
      </c>
      <c r="F15" s="2">
        <f t="shared" si="0"/>
        <v>2337</v>
      </c>
    </row>
    <row r="16" spans="1:6" x14ac:dyDescent="0.25">
      <c r="A16" t="s">
        <v>34</v>
      </c>
      <c r="B16" t="s">
        <v>26</v>
      </c>
      <c r="C16" t="s">
        <v>35</v>
      </c>
      <c r="D16" s="3">
        <v>1</v>
      </c>
      <c r="E16" s="1">
        <v>2337</v>
      </c>
      <c r="F16" s="2">
        <f t="shared" si="0"/>
        <v>2337</v>
      </c>
    </row>
    <row r="17" spans="1:6" x14ac:dyDescent="0.25">
      <c r="A17" t="s">
        <v>36</v>
      </c>
      <c r="B17" t="s">
        <v>26</v>
      </c>
      <c r="C17" t="s">
        <v>39</v>
      </c>
      <c r="D17" s="3">
        <v>1</v>
      </c>
      <c r="E17" s="1">
        <v>2337</v>
      </c>
      <c r="F17" s="2">
        <f t="shared" si="0"/>
        <v>2337</v>
      </c>
    </row>
    <row r="18" spans="1:6" x14ac:dyDescent="0.25">
      <c r="A18" t="s">
        <v>37</v>
      </c>
      <c r="B18" t="s">
        <v>26</v>
      </c>
      <c r="C18" t="s">
        <v>38</v>
      </c>
      <c r="D18" s="3">
        <v>1</v>
      </c>
      <c r="E18" s="1">
        <v>2337</v>
      </c>
      <c r="F18" s="2">
        <f t="shared" si="0"/>
        <v>2337</v>
      </c>
    </row>
    <row r="19" spans="1:6" x14ac:dyDescent="0.25">
      <c r="A19" t="s">
        <v>42</v>
      </c>
      <c r="B19" t="s">
        <v>26</v>
      </c>
      <c r="C19" t="s">
        <v>43</v>
      </c>
      <c r="D19" s="3">
        <v>1</v>
      </c>
      <c r="E19" s="1">
        <v>2337</v>
      </c>
      <c r="F19" s="2">
        <f t="shared" si="0"/>
        <v>2337</v>
      </c>
    </row>
    <row r="20" spans="1:6" x14ac:dyDescent="0.25">
      <c r="A20" t="s">
        <v>41</v>
      </c>
      <c r="B20" t="s">
        <v>26</v>
      </c>
      <c r="C20" t="s">
        <v>40</v>
      </c>
      <c r="D20" s="3">
        <v>1</v>
      </c>
      <c r="E20" s="1">
        <v>2052</v>
      </c>
      <c r="F20" s="2">
        <f t="shared" si="0"/>
        <v>2052</v>
      </c>
    </row>
    <row r="21" spans="1:6" x14ac:dyDescent="0.25">
      <c r="A21" t="s">
        <v>44</v>
      </c>
      <c r="C21" t="s">
        <v>45</v>
      </c>
      <c r="D21" s="3">
        <v>1</v>
      </c>
      <c r="E21" s="1">
        <v>2844.3</v>
      </c>
      <c r="F21" s="2">
        <f t="shared" si="0"/>
        <v>2844.3</v>
      </c>
    </row>
    <row r="22" spans="1:6" x14ac:dyDescent="0.25">
      <c r="A22" t="s">
        <v>46</v>
      </c>
      <c r="B22" t="s">
        <v>26</v>
      </c>
      <c r="C22" t="s">
        <v>47</v>
      </c>
      <c r="D22" s="3">
        <v>1</v>
      </c>
      <c r="E22" s="1">
        <v>4876</v>
      </c>
      <c r="F22" s="2">
        <f t="shared" si="0"/>
        <v>4876</v>
      </c>
    </row>
    <row r="23" spans="1:6" x14ac:dyDescent="0.25">
      <c r="A23" t="s">
        <v>142</v>
      </c>
      <c r="C23" t="s">
        <v>143</v>
      </c>
      <c r="D23" s="3">
        <v>6</v>
      </c>
      <c r="E23" s="1">
        <v>39.9</v>
      </c>
      <c r="F23" s="2">
        <f>SUM(D23)*E23</f>
        <v>239.39999999999998</v>
      </c>
    </row>
    <row r="24" spans="1:6" x14ac:dyDescent="0.25">
      <c r="A24" t="s">
        <v>22</v>
      </c>
      <c r="C24" t="s">
        <v>48</v>
      </c>
      <c r="D24" s="3">
        <v>1</v>
      </c>
      <c r="E24" s="1">
        <v>1749</v>
      </c>
      <c r="F24" s="2">
        <f t="shared" si="0"/>
        <v>1749</v>
      </c>
    </row>
    <row r="25" spans="1:6" x14ac:dyDescent="0.25">
      <c r="A25" t="s">
        <v>49</v>
      </c>
      <c r="B25" t="s">
        <v>50</v>
      </c>
      <c r="C25" t="s">
        <v>51</v>
      </c>
      <c r="D25" s="3">
        <v>1</v>
      </c>
      <c r="E25" s="1">
        <v>3954.5</v>
      </c>
      <c r="F25" s="2">
        <f t="shared" si="0"/>
        <v>3954.5</v>
      </c>
    </row>
    <row r="26" spans="1:6" x14ac:dyDescent="0.25">
      <c r="A26" t="s">
        <v>52</v>
      </c>
      <c r="B26" t="s">
        <v>53</v>
      </c>
      <c r="C26" t="s">
        <v>54</v>
      </c>
      <c r="D26" s="3">
        <v>1</v>
      </c>
      <c r="E26" s="1">
        <v>3306</v>
      </c>
      <c r="F26" s="2">
        <f t="shared" si="0"/>
        <v>3306</v>
      </c>
    </row>
    <row r="27" spans="1:6" x14ac:dyDescent="0.25">
      <c r="A27" t="s">
        <v>60</v>
      </c>
      <c r="B27" t="s">
        <v>56</v>
      </c>
      <c r="C27" t="s">
        <v>61</v>
      </c>
      <c r="D27" s="3">
        <v>1</v>
      </c>
      <c r="E27" s="1">
        <v>1601.7</v>
      </c>
      <c r="F27" s="2">
        <f t="shared" ref="F27:F32" si="1">SUM(D27)*E27</f>
        <v>1601.7</v>
      </c>
    </row>
    <row r="28" spans="1:6" x14ac:dyDescent="0.25">
      <c r="A28" t="s">
        <v>144</v>
      </c>
      <c r="C28" t="s">
        <v>145</v>
      </c>
      <c r="D28" s="3">
        <v>1</v>
      </c>
      <c r="E28" s="1">
        <v>216.6</v>
      </c>
      <c r="F28" s="2">
        <f t="shared" si="1"/>
        <v>216.6</v>
      </c>
    </row>
    <row r="29" spans="1:6" x14ac:dyDescent="0.25">
      <c r="A29" t="s">
        <v>64</v>
      </c>
      <c r="B29" t="s">
        <v>50</v>
      </c>
      <c r="C29" t="s">
        <v>65</v>
      </c>
      <c r="D29" s="3">
        <v>1</v>
      </c>
      <c r="E29" s="1">
        <v>2023.5</v>
      </c>
      <c r="F29" s="2">
        <f t="shared" si="1"/>
        <v>2023.5</v>
      </c>
    </row>
    <row r="30" spans="1:6" x14ac:dyDescent="0.25">
      <c r="A30" t="s">
        <v>66</v>
      </c>
      <c r="C30" t="s">
        <v>67</v>
      </c>
      <c r="D30" s="3">
        <v>1</v>
      </c>
      <c r="E30" s="1">
        <v>171</v>
      </c>
      <c r="F30" s="2">
        <f t="shared" si="1"/>
        <v>171</v>
      </c>
    </row>
    <row r="31" spans="1:6" x14ac:dyDescent="0.25">
      <c r="A31" t="s">
        <v>159</v>
      </c>
      <c r="B31" t="s">
        <v>160</v>
      </c>
      <c r="C31" t="s">
        <v>161</v>
      </c>
      <c r="D31" s="3">
        <v>1</v>
      </c>
      <c r="E31" s="1">
        <v>336</v>
      </c>
      <c r="F31" s="2">
        <f t="shared" si="1"/>
        <v>336</v>
      </c>
    </row>
    <row r="32" spans="1:6" x14ac:dyDescent="0.25">
      <c r="A32" t="s">
        <v>162</v>
      </c>
      <c r="B32" t="s">
        <v>163</v>
      </c>
      <c r="C32" t="s">
        <v>161</v>
      </c>
      <c r="D32" s="3">
        <v>1</v>
      </c>
      <c r="E32" s="1">
        <v>3250</v>
      </c>
      <c r="F32" s="2">
        <f t="shared" si="1"/>
        <v>3250</v>
      </c>
    </row>
    <row r="33" spans="1:6" s="22" customFormat="1" ht="21.75" thickBot="1" x14ac:dyDescent="0.4">
      <c r="A33" s="34" t="s">
        <v>118</v>
      </c>
      <c r="B33" s="20"/>
      <c r="C33" s="20"/>
      <c r="D33" s="27"/>
      <c r="E33" s="21"/>
      <c r="F33" s="18">
        <f>SUM(F12:F30)</f>
        <v>42584.999999999993</v>
      </c>
    </row>
    <row r="34" spans="1:6" ht="15.75" thickTop="1" x14ac:dyDescent="0.25">
      <c r="A34" t="s">
        <v>55</v>
      </c>
      <c r="B34" t="s">
        <v>56</v>
      </c>
      <c r="C34" t="s">
        <v>57</v>
      </c>
      <c r="D34" s="3">
        <v>1</v>
      </c>
      <c r="E34" s="1">
        <v>763</v>
      </c>
      <c r="F34" s="2">
        <f t="shared" si="0"/>
        <v>763</v>
      </c>
    </row>
    <row r="35" spans="1:6" x14ac:dyDescent="0.25">
      <c r="A35" t="s">
        <v>58</v>
      </c>
      <c r="B35" t="s">
        <v>56</v>
      </c>
      <c r="C35" t="s">
        <v>59</v>
      </c>
      <c r="D35" s="3">
        <v>1</v>
      </c>
      <c r="E35" s="1">
        <v>706</v>
      </c>
      <c r="F35" s="2">
        <f t="shared" si="0"/>
        <v>706</v>
      </c>
    </row>
    <row r="36" spans="1:6" x14ac:dyDescent="0.25">
      <c r="A36" t="s">
        <v>62</v>
      </c>
      <c r="B36" t="s">
        <v>56</v>
      </c>
      <c r="C36" t="s">
        <v>63</v>
      </c>
      <c r="D36" s="3">
        <v>5</v>
      </c>
      <c r="E36" s="1">
        <v>706.8</v>
      </c>
      <c r="F36" s="2">
        <f t="shared" si="0"/>
        <v>3534</v>
      </c>
    </row>
    <row r="37" spans="1:6" x14ac:dyDescent="0.25">
      <c r="A37" t="s">
        <v>140</v>
      </c>
      <c r="B37" t="s">
        <v>56</v>
      </c>
      <c r="C37" t="s">
        <v>141</v>
      </c>
      <c r="D37" s="3">
        <v>1</v>
      </c>
      <c r="E37" s="1">
        <v>558.6</v>
      </c>
      <c r="F37" s="2">
        <f t="shared" si="0"/>
        <v>558.6</v>
      </c>
    </row>
    <row r="38" spans="1:6" x14ac:dyDescent="0.25">
      <c r="A38" t="s">
        <v>158</v>
      </c>
      <c r="B38" t="s">
        <v>56</v>
      </c>
      <c r="C38" t="s">
        <v>152</v>
      </c>
      <c r="D38" s="3">
        <v>1</v>
      </c>
      <c r="E38" s="1">
        <v>590</v>
      </c>
      <c r="F38" s="2">
        <f t="shared" si="0"/>
        <v>590</v>
      </c>
    </row>
    <row r="39" spans="1:6" s="22" customFormat="1" ht="21.75" thickBot="1" x14ac:dyDescent="0.4">
      <c r="A39" s="34" t="s">
        <v>139</v>
      </c>
      <c r="B39" s="20"/>
      <c r="C39" s="20"/>
      <c r="D39" s="27"/>
      <c r="E39" s="21"/>
      <c r="F39" s="18">
        <f>SUM(F34:F38)</f>
        <v>6151.6</v>
      </c>
    </row>
    <row r="40" spans="1:6" ht="15.75" thickTop="1" x14ac:dyDescent="0.25">
      <c r="A40" t="s">
        <v>71</v>
      </c>
      <c r="C40" t="s">
        <v>68</v>
      </c>
      <c r="D40" s="3">
        <v>1</v>
      </c>
      <c r="E40" s="1">
        <v>275</v>
      </c>
      <c r="F40" s="2">
        <f t="shared" si="0"/>
        <v>275</v>
      </c>
    </row>
    <row r="41" spans="1:6" x14ac:dyDescent="0.25">
      <c r="A41" t="s">
        <v>70</v>
      </c>
      <c r="B41" t="s">
        <v>69</v>
      </c>
      <c r="C41" t="s">
        <v>72</v>
      </c>
      <c r="D41" s="3">
        <v>1</v>
      </c>
      <c r="E41" s="1">
        <v>577</v>
      </c>
      <c r="F41" s="2">
        <f t="shared" si="0"/>
        <v>577</v>
      </c>
    </row>
    <row r="42" spans="1:6" x14ac:dyDescent="0.25">
      <c r="A42" t="s">
        <v>73</v>
      </c>
      <c r="B42" t="s">
        <v>75</v>
      </c>
      <c r="C42" t="s">
        <v>74</v>
      </c>
      <c r="D42" s="3">
        <v>2</v>
      </c>
      <c r="E42" s="1">
        <v>1094.2</v>
      </c>
      <c r="F42" s="2">
        <f t="shared" si="0"/>
        <v>2188.4</v>
      </c>
    </row>
    <row r="43" spans="1:6" x14ac:dyDescent="0.25">
      <c r="A43" t="s">
        <v>76</v>
      </c>
      <c r="C43" t="s">
        <v>77</v>
      </c>
      <c r="D43" s="3">
        <v>1</v>
      </c>
      <c r="E43" s="1">
        <v>441</v>
      </c>
      <c r="F43" s="2">
        <f t="shared" si="0"/>
        <v>441</v>
      </c>
    </row>
    <row r="44" spans="1:6" x14ac:dyDescent="0.25">
      <c r="A44" t="s">
        <v>78</v>
      </c>
      <c r="C44" t="s">
        <v>79</v>
      </c>
      <c r="D44" s="3">
        <v>2</v>
      </c>
      <c r="E44" s="1">
        <v>52.5</v>
      </c>
      <c r="F44" s="2">
        <f t="shared" si="0"/>
        <v>105</v>
      </c>
    </row>
    <row r="45" spans="1:6" x14ac:dyDescent="0.25">
      <c r="A45" t="s">
        <v>80</v>
      </c>
      <c r="C45" t="s">
        <v>97</v>
      </c>
      <c r="D45" s="3">
        <v>2</v>
      </c>
      <c r="E45" s="1">
        <v>62.5</v>
      </c>
      <c r="F45" s="2">
        <f t="shared" si="0"/>
        <v>125</v>
      </c>
    </row>
    <row r="46" spans="1:6" x14ac:dyDescent="0.25">
      <c r="A46" t="s">
        <v>81</v>
      </c>
      <c r="C46" t="s">
        <v>96</v>
      </c>
      <c r="D46" s="3">
        <v>2</v>
      </c>
      <c r="E46" s="1">
        <v>62.5</v>
      </c>
      <c r="F46" s="2">
        <f t="shared" si="0"/>
        <v>125</v>
      </c>
    </row>
    <row r="47" spans="1:6" x14ac:dyDescent="0.25">
      <c r="A47" t="s">
        <v>82</v>
      </c>
      <c r="C47" t="s">
        <v>95</v>
      </c>
      <c r="D47" s="3">
        <v>2</v>
      </c>
      <c r="E47" s="1">
        <v>77.5</v>
      </c>
      <c r="F47" s="2">
        <f t="shared" si="0"/>
        <v>155</v>
      </c>
    </row>
    <row r="48" spans="1:6" x14ac:dyDescent="0.25">
      <c r="A48" t="s">
        <v>83</v>
      </c>
      <c r="C48" t="s">
        <v>94</v>
      </c>
      <c r="D48" s="3">
        <v>2</v>
      </c>
      <c r="E48" s="1">
        <v>77.5</v>
      </c>
      <c r="F48" s="2">
        <f t="shared" si="0"/>
        <v>155</v>
      </c>
    </row>
    <row r="49" spans="1:6" x14ac:dyDescent="0.25">
      <c r="A49" t="s">
        <v>84</v>
      </c>
      <c r="C49" t="s">
        <v>93</v>
      </c>
      <c r="D49" s="3">
        <v>2</v>
      </c>
      <c r="E49" s="1">
        <v>77.5</v>
      </c>
      <c r="F49" s="2">
        <f t="shared" si="0"/>
        <v>155</v>
      </c>
    </row>
    <row r="50" spans="1:6" x14ac:dyDescent="0.25">
      <c r="A50" t="s">
        <v>85</v>
      </c>
      <c r="C50" t="s">
        <v>92</v>
      </c>
      <c r="D50" s="3">
        <v>2</v>
      </c>
      <c r="E50" s="1">
        <v>92.5</v>
      </c>
      <c r="F50" s="2">
        <f t="shared" si="0"/>
        <v>185</v>
      </c>
    </row>
    <row r="51" spans="1:6" x14ac:dyDescent="0.25">
      <c r="A51" t="s">
        <v>86</v>
      </c>
      <c r="C51" t="s">
        <v>91</v>
      </c>
      <c r="D51" s="3">
        <v>2</v>
      </c>
      <c r="E51" s="1">
        <v>92.5</v>
      </c>
      <c r="F51" s="2">
        <f t="shared" si="0"/>
        <v>185</v>
      </c>
    </row>
    <row r="52" spans="1:6" x14ac:dyDescent="0.25">
      <c r="A52" t="s">
        <v>87</v>
      </c>
      <c r="C52" t="s">
        <v>90</v>
      </c>
      <c r="D52" s="3">
        <v>2</v>
      </c>
      <c r="E52" s="1">
        <v>92.5</v>
      </c>
      <c r="F52" s="2">
        <f t="shared" si="0"/>
        <v>185</v>
      </c>
    </row>
    <row r="53" spans="1:6" x14ac:dyDescent="0.25">
      <c r="A53" t="s">
        <v>88</v>
      </c>
      <c r="C53" t="s">
        <v>89</v>
      </c>
      <c r="D53" s="3">
        <v>2</v>
      </c>
      <c r="E53" s="1">
        <v>107.5</v>
      </c>
      <c r="F53" s="2">
        <f t="shared" si="0"/>
        <v>215</v>
      </c>
    </row>
    <row r="54" spans="1:6" x14ac:dyDescent="0.25">
      <c r="A54" t="s">
        <v>98</v>
      </c>
      <c r="C54" t="s">
        <v>117</v>
      </c>
      <c r="D54" s="3">
        <v>2</v>
      </c>
      <c r="E54" s="1">
        <v>107.5</v>
      </c>
      <c r="F54" s="2">
        <f t="shared" si="0"/>
        <v>215</v>
      </c>
    </row>
    <row r="55" spans="1:6" x14ac:dyDescent="0.25">
      <c r="A55" t="s">
        <v>99</v>
      </c>
      <c r="C55" t="s">
        <v>116</v>
      </c>
      <c r="D55" s="3">
        <v>2</v>
      </c>
      <c r="E55" s="1">
        <v>107.5</v>
      </c>
      <c r="F55" s="2">
        <f t="shared" si="0"/>
        <v>215</v>
      </c>
    </row>
    <row r="56" spans="1:6" x14ac:dyDescent="0.25">
      <c r="A56" t="s">
        <v>100</v>
      </c>
      <c r="C56" t="s">
        <v>115</v>
      </c>
      <c r="D56" s="3">
        <v>2</v>
      </c>
      <c r="E56" s="1">
        <v>122.5</v>
      </c>
      <c r="F56" s="2">
        <f t="shared" si="0"/>
        <v>245</v>
      </c>
    </row>
    <row r="57" spans="1:6" x14ac:dyDescent="0.25">
      <c r="A57" t="s">
        <v>101</v>
      </c>
      <c r="C57" t="s">
        <v>113</v>
      </c>
      <c r="D57" s="3">
        <v>2</v>
      </c>
      <c r="E57" s="1">
        <v>122.56</v>
      </c>
      <c r="F57" s="2">
        <f t="shared" si="0"/>
        <v>245.12</v>
      </c>
    </row>
    <row r="58" spans="1:6" x14ac:dyDescent="0.25">
      <c r="A58" t="s">
        <v>102</v>
      </c>
      <c r="C58" t="s">
        <v>114</v>
      </c>
      <c r="D58" s="3">
        <v>2</v>
      </c>
      <c r="E58" s="1">
        <v>122.5</v>
      </c>
      <c r="F58" s="2">
        <f t="shared" si="0"/>
        <v>245</v>
      </c>
    </row>
    <row r="59" spans="1:6" x14ac:dyDescent="0.25">
      <c r="A59" t="s">
        <v>103</v>
      </c>
      <c r="C59" t="s">
        <v>112</v>
      </c>
      <c r="D59" s="3">
        <v>2</v>
      </c>
      <c r="E59" s="1">
        <v>137.5</v>
      </c>
      <c r="F59" s="2">
        <f t="shared" si="0"/>
        <v>275</v>
      </c>
    </row>
    <row r="60" spans="1:6" x14ac:dyDescent="0.25">
      <c r="A60" t="s">
        <v>104</v>
      </c>
      <c r="C60" t="s">
        <v>111</v>
      </c>
      <c r="D60" s="3">
        <v>2</v>
      </c>
      <c r="E60" s="1">
        <v>137.5</v>
      </c>
      <c r="F60" s="2">
        <f>SUM(D60)*E60</f>
        <v>275</v>
      </c>
    </row>
    <row r="61" spans="1:6" x14ac:dyDescent="0.25">
      <c r="A61" t="s">
        <v>105</v>
      </c>
      <c r="C61" t="s">
        <v>110</v>
      </c>
      <c r="D61" s="3">
        <v>2</v>
      </c>
      <c r="E61" s="1">
        <v>137.5</v>
      </c>
      <c r="F61" s="2">
        <f t="shared" ref="F61:F81" si="2">SUM(D61)*E61</f>
        <v>275</v>
      </c>
    </row>
    <row r="62" spans="1:6" x14ac:dyDescent="0.25">
      <c r="A62" t="s">
        <v>106</v>
      </c>
      <c r="C62" t="s">
        <v>109</v>
      </c>
      <c r="D62" s="3">
        <v>2</v>
      </c>
      <c r="E62" s="1">
        <v>152.5</v>
      </c>
      <c r="F62" s="2">
        <f t="shared" si="2"/>
        <v>305</v>
      </c>
    </row>
    <row r="63" spans="1:6" x14ac:dyDescent="0.25">
      <c r="A63" t="s">
        <v>107</v>
      </c>
      <c r="C63" t="s">
        <v>108</v>
      </c>
      <c r="D63" s="3">
        <v>2</v>
      </c>
      <c r="E63" s="1">
        <v>152.5</v>
      </c>
      <c r="F63" s="2">
        <f t="shared" si="2"/>
        <v>305</v>
      </c>
    </row>
    <row r="64" spans="1:6" x14ac:dyDescent="0.25">
      <c r="A64" t="s">
        <v>120</v>
      </c>
      <c r="C64" t="s">
        <v>119</v>
      </c>
      <c r="D64" s="3">
        <v>1</v>
      </c>
      <c r="E64" s="1">
        <v>60</v>
      </c>
      <c r="F64" s="2">
        <f t="shared" si="2"/>
        <v>60</v>
      </c>
    </row>
    <row r="65" spans="1:6" x14ac:dyDescent="0.25">
      <c r="A65" t="s">
        <v>121</v>
      </c>
      <c r="C65" t="s">
        <v>122</v>
      </c>
      <c r="D65" s="3">
        <v>1</v>
      </c>
      <c r="E65" s="1">
        <v>68</v>
      </c>
      <c r="F65" s="2">
        <f t="shared" si="2"/>
        <v>68</v>
      </c>
    </row>
    <row r="66" spans="1:6" x14ac:dyDescent="0.25">
      <c r="A66" t="s">
        <v>123</v>
      </c>
      <c r="C66" t="s">
        <v>138</v>
      </c>
      <c r="D66" s="3">
        <v>1</v>
      </c>
      <c r="E66" s="1">
        <v>80</v>
      </c>
      <c r="F66" s="2">
        <f t="shared" si="2"/>
        <v>80</v>
      </c>
    </row>
    <row r="67" spans="1:6" x14ac:dyDescent="0.25">
      <c r="A67" t="s">
        <v>124</v>
      </c>
      <c r="C67" t="s">
        <v>137</v>
      </c>
      <c r="D67" s="3">
        <v>1</v>
      </c>
      <c r="E67" s="1">
        <v>88</v>
      </c>
      <c r="F67" s="2">
        <f t="shared" si="2"/>
        <v>88</v>
      </c>
    </row>
    <row r="68" spans="1:6" x14ac:dyDescent="0.25">
      <c r="A68" t="s">
        <v>125</v>
      </c>
      <c r="C68" t="s">
        <v>136</v>
      </c>
      <c r="D68" s="3">
        <v>1</v>
      </c>
      <c r="E68" s="1">
        <v>96</v>
      </c>
      <c r="F68" s="2">
        <f t="shared" si="2"/>
        <v>96</v>
      </c>
    </row>
    <row r="69" spans="1:6" x14ac:dyDescent="0.25">
      <c r="A69" t="s">
        <v>126</v>
      </c>
      <c r="C69" t="s">
        <v>135</v>
      </c>
      <c r="D69" s="3">
        <v>1</v>
      </c>
      <c r="E69" s="1">
        <v>112</v>
      </c>
      <c r="F69" s="2">
        <f t="shared" si="2"/>
        <v>112</v>
      </c>
    </row>
    <row r="70" spans="1:6" x14ac:dyDescent="0.25">
      <c r="A70" t="s">
        <v>127</v>
      </c>
      <c r="C70" t="s">
        <v>134</v>
      </c>
      <c r="D70" s="3">
        <v>1</v>
      </c>
      <c r="E70" s="1">
        <v>128</v>
      </c>
      <c r="F70" s="2">
        <f t="shared" ref="F70:F72" si="3">SUM(D70)*E70</f>
        <v>128</v>
      </c>
    </row>
    <row r="71" spans="1:6" x14ac:dyDescent="0.25">
      <c r="A71" t="s">
        <v>128</v>
      </c>
      <c r="C71" t="s">
        <v>133</v>
      </c>
      <c r="D71" s="3">
        <v>1</v>
      </c>
      <c r="E71" s="1">
        <v>144</v>
      </c>
      <c r="F71" s="2">
        <f t="shared" si="3"/>
        <v>144</v>
      </c>
    </row>
    <row r="72" spans="1:6" x14ac:dyDescent="0.25">
      <c r="A72" t="s">
        <v>129</v>
      </c>
      <c r="C72" t="s">
        <v>132</v>
      </c>
      <c r="D72" s="3">
        <v>1</v>
      </c>
      <c r="E72" s="1">
        <v>160</v>
      </c>
      <c r="F72" s="2">
        <f t="shared" si="3"/>
        <v>160</v>
      </c>
    </row>
    <row r="73" spans="1:6" x14ac:dyDescent="0.25">
      <c r="A73" t="s">
        <v>130</v>
      </c>
      <c r="C73" t="s">
        <v>131</v>
      </c>
      <c r="D73" s="3">
        <v>1</v>
      </c>
      <c r="E73" s="1">
        <v>172</v>
      </c>
      <c r="F73" s="2">
        <f t="shared" ref="F73:F77" si="4">SUM(D73)*E73</f>
        <v>172</v>
      </c>
    </row>
    <row r="74" spans="1:6" x14ac:dyDescent="0.25">
      <c r="A74" t="s">
        <v>153</v>
      </c>
      <c r="C74" t="s">
        <v>146</v>
      </c>
      <c r="D74" s="3">
        <v>4</v>
      </c>
      <c r="E74" s="1">
        <v>490.2</v>
      </c>
      <c r="F74" s="2">
        <f t="shared" si="4"/>
        <v>1960.8</v>
      </c>
    </row>
    <row r="75" spans="1:6" x14ac:dyDescent="0.25">
      <c r="A75" t="s">
        <v>147</v>
      </c>
      <c r="B75" t="s">
        <v>148</v>
      </c>
      <c r="C75" t="s">
        <v>149</v>
      </c>
      <c r="D75" s="3">
        <v>3</v>
      </c>
      <c r="E75" s="1">
        <v>151.9</v>
      </c>
      <c r="F75" s="2">
        <f t="shared" si="4"/>
        <v>455.70000000000005</v>
      </c>
    </row>
    <row r="76" spans="1:6" x14ac:dyDescent="0.25">
      <c r="A76" t="s">
        <v>154</v>
      </c>
      <c r="B76" t="s">
        <v>150</v>
      </c>
      <c r="C76" t="s">
        <v>151</v>
      </c>
      <c r="D76" s="3">
        <v>1</v>
      </c>
      <c r="E76" s="1">
        <v>78</v>
      </c>
      <c r="F76" s="2">
        <f t="shared" si="4"/>
        <v>78</v>
      </c>
    </row>
    <row r="77" spans="1:6" x14ac:dyDescent="0.25">
      <c r="A77" t="s">
        <v>165</v>
      </c>
      <c r="B77" t="s">
        <v>164</v>
      </c>
      <c r="C77" t="s">
        <v>166</v>
      </c>
      <c r="D77" s="3">
        <v>1</v>
      </c>
      <c r="E77" s="1">
        <v>770</v>
      </c>
      <c r="F77" s="2">
        <f t="shared" si="4"/>
        <v>770</v>
      </c>
    </row>
    <row r="78" spans="1:6" s="19" customFormat="1" ht="21.75" thickBot="1" x14ac:dyDescent="0.4">
      <c r="A78" s="34" t="s">
        <v>167</v>
      </c>
      <c r="B78" s="16"/>
      <c r="C78" s="16"/>
      <c r="D78" s="28"/>
      <c r="E78" s="17"/>
      <c r="F78" s="18">
        <f>SUM(F40:F77)</f>
        <v>12044.02</v>
      </c>
    </row>
    <row r="79" spans="1:6" ht="15.75" thickTop="1" x14ac:dyDescent="0.25">
      <c r="A79" t="s">
        <v>168</v>
      </c>
      <c r="C79" t="s">
        <v>169</v>
      </c>
      <c r="D79" s="3">
        <v>1</v>
      </c>
      <c r="E79" s="1">
        <v>242.19</v>
      </c>
      <c r="F79" s="2">
        <f t="shared" ref="F79" si="5">SUM(D79)*E79</f>
        <v>242.19</v>
      </c>
    </row>
    <row r="80" spans="1:6" s="19" customFormat="1" ht="21.75" thickBot="1" x14ac:dyDescent="0.4">
      <c r="A80" s="15" t="s">
        <v>170</v>
      </c>
      <c r="B80" s="16"/>
      <c r="C80" s="16"/>
      <c r="D80" s="28"/>
      <c r="E80" s="17"/>
      <c r="F80" s="18">
        <f>SUM(F79)</f>
        <v>242.19</v>
      </c>
    </row>
    <row r="81" spans="1:6" ht="15.75" thickTop="1" x14ac:dyDescent="0.25">
      <c r="A81" t="s">
        <v>181</v>
      </c>
      <c r="B81" t="s">
        <v>172</v>
      </c>
      <c r="C81" t="s">
        <v>173</v>
      </c>
      <c r="D81" s="3">
        <v>4</v>
      </c>
      <c r="E81" s="1">
        <v>0</v>
      </c>
      <c r="F81" s="2">
        <f t="shared" si="2"/>
        <v>0</v>
      </c>
    </row>
    <row r="82" spans="1:6" s="19" customFormat="1" ht="21.75" thickBot="1" x14ac:dyDescent="0.4">
      <c r="A82" s="34" t="s">
        <v>174</v>
      </c>
      <c r="B82" s="16"/>
      <c r="C82" s="16"/>
      <c r="D82" s="28"/>
      <c r="E82" s="17"/>
      <c r="F82" s="18">
        <f>SUM(F81)</f>
        <v>0</v>
      </c>
    </row>
    <row r="83" spans="1:6" ht="15.75" thickTop="1" x14ac:dyDescent="0.25">
      <c r="A83" t="s">
        <v>175</v>
      </c>
      <c r="C83" t="s">
        <v>176</v>
      </c>
      <c r="D83" s="3">
        <v>1</v>
      </c>
      <c r="E83" s="1">
        <v>0</v>
      </c>
      <c r="F83" s="2">
        <f t="shared" ref="F83" si="6">SUM(D83)*E83</f>
        <v>0</v>
      </c>
    </row>
    <row r="84" spans="1:6" s="19" customFormat="1" ht="21.75" thickBot="1" x14ac:dyDescent="0.4">
      <c r="A84" s="34" t="s">
        <v>177</v>
      </c>
      <c r="B84" s="16"/>
      <c r="C84" s="16"/>
      <c r="D84" s="28"/>
      <c r="E84" s="17"/>
      <c r="F84" s="18">
        <f>SUM(F83)</f>
        <v>0</v>
      </c>
    </row>
    <row r="85" spans="1:6" ht="15.75" thickTop="1" x14ac:dyDescent="0.25">
      <c r="A85" t="s">
        <v>178</v>
      </c>
      <c r="B85" t="s">
        <v>180</v>
      </c>
      <c r="C85" t="s">
        <v>179</v>
      </c>
      <c r="D85" s="3">
        <v>60</v>
      </c>
      <c r="E85" s="1">
        <v>455.26</v>
      </c>
      <c r="F85" s="2">
        <f t="shared" ref="F85" si="7">SUM(D85)*E85</f>
        <v>27315.599999999999</v>
      </c>
    </row>
    <row r="86" spans="1:6" s="19" customFormat="1" ht="21.75" thickBot="1" x14ac:dyDescent="0.4">
      <c r="A86" s="34" t="s">
        <v>182</v>
      </c>
      <c r="B86" s="16"/>
      <c r="C86" s="16"/>
      <c r="D86" s="28"/>
      <c r="E86" s="17"/>
      <c r="F86" s="18">
        <f>SUM(F85)</f>
        <v>27315.599999999999</v>
      </c>
    </row>
    <row r="87" spans="1:6" ht="15.75" thickTop="1" x14ac:dyDescent="0.25">
      <c r="A87" s="12"/>
      <c r="B87" s="12"/>
      <c r="C87" s="12"/>
      <c r="D87" s="29"/>
      <c r="E87" s="13"/>
      <c r="F87" s="14"/>
    </row>
    <row r="88" spans="1:6" s="19" customFormat="1" ht="21" x14ac:dyDescent="0.35">
      <c r="A88" s="35" t="s">
        <v>171</v>
      </c>
      <c r="B88" s="36"/>
      <c r="C88" s="36"/>
      <c r="D88" s="37"/>
      <c r="E88" s="38"/>
      <c r="F88" s="38"/>
    </row>
    <row r="89" spans="1:6" ht="15.75" x14ac:dyDescent="0.25">
      <c r="A89" s="9" t="str">
        <f>A11</f>
        <v xml:space="preserve">Total Cardio </v>
      </c>
      <c r="B89" s="9"/>
      <c r="C89" s="9"/>
      <c r="D89" s="31"/>
      <c r="E89" s="9"/>
      <c r="F89" s="9">
        <f>F11</f>
        <v>98853</v>
      </c>
    </row>
    <row r="90" spans="1:6" ht="15.75" x14ac:dyDescent="0.25">
      <c r="A90" s="9" t="str">
        <f>A33</f>
        <v>Total Strength</v>
      </c>
      <c r="B90" s="9"/>
      <c r="C90" s="9"/>
      <c r="D90" s="31"/>
      <c r="E90" s="9"/>
      <c r="F90" s="9">
        <f>F33</f>
        <v>42584.999999999993</v>
      </c>
    </row>
    <row r="91" spans="1:6" ht="15.75" x14ac:dyDescent="0.25">
      <c r="A91" s="9" t="str">
        <f>A39</f>
        <v>Total Benches</v>
      </c>
      <c r="B91" s="9"/>
      <c r="C91" s="9"/>
      <c r="D91" s="31"/>
      <c r="E91" s="9"/>
      <c r="F91" s="9">
        <f>F39</f>
        <v>6151.6</v>
      </c>
    </row>
    <row r="92" spans="1:6" ht="15.75" x14ac:dyDescent="0.25">
      <c r="A92" s="9" t="str">
        <f>A78</f>
        <v>Total Dumbbell / Weight Bars / Bells</v>
      </c>
      <c r="B92" s="9"/>
      <c r="C92" s="9"/>
      <c r="D92" s="31"/>
      <c r="E92" s="9"/>
      <c r="F92" s="9">
        <f>F78</f>
        <v>12044.02</v>
      </c>
    </row>
    <row r="93" spans="1:6" ht="15.75" x14ac:dyDescent="0.25">
      <c r="A93" s="9" t="str">
        <f>A80</f>
        <v xml:space="preserve">Total Misc </v>
      </c>
      <c r="B93" s="9"/>
      <c r="C93" s="9"/>
      <c r="D93" s="31"/>
      <c r="E93" s="9"/>
      <c r="F93" s="9">
        <f>F82</f>
        <v>0</v>
      </c>
    </row>
    <row r="94" spans="1:6" ht="15.75" x14ac:dyDescent="0.25">
      <c r="A94" s="9" t="str">
        <f>A82</f>
        <v>Total Education</v>
      </c>
      <c r="B94" s="9"/>
      <c r="C94" s="9"/>
      <c r="D94" s="31"/>
      <c r="E94" s="9"/>
      <c r="F94" s="9">
        <f>F82</f>
        <v>0</v>
      </c>
    </row>
    <row r="95" spans="1:6" ht="15.75" x14ac:dyDescent="0.25">
      <c r="A95" s="9" t="str">
        <f>A84</f>
        <v>Total Delivery &amp; Installation</v>
      </c>
      <c r="B95" s="9"/>
      <c r="C95" s="9"/>
      <c r="D95" s="31"/>
      <c r="E95" s="9"/>
      <c r="F95" s="9">
        <f>F84</f>
        <v>0</v>
      </c>
    </row>
    <row r="96" spans="1:6" ht="15.75" x14ac:dyDescent="0.25">
      <c r="A96" s="9" t="str">
        <f>A86</f>
        <v>Total After Sales Service Package</v>
      </c>
      <c r="B96" s="9"/>
      <c r="C96" s="9"/>
      <c r="D96" s="31"/>
      <c r="E96" s="9"/>
      <c r="F96" s="9">
        <f>F86</f>
        <v>27315.599999999999</v>
      </c>
    </row>
    <row r="97" spans="1:6" ht="16.5" thickBot="1" x14ac:dyDescent="0.3">
      <c r="A97" s="10"/>
      <c r="B97" s="10"/>
      <c r="C97" s="10"/>
      <c r="D97" s="32"/>
      <c r="E97" s="11"/>
      <c r="F97" s="8">
        <f>SUM(F89:F96)</f>
        <v>186949.22</v>
      </c>
    </row>
    <row r="98" spans="1:6" ht="15.75" thickTop="1" x14ac:dyDescent="0.25"/>
    <row r="99" spans="1:6" ht="21" x14ac:dyDescent="0.35">
      <c r="A99" s="35" t="s">
        <v>183</v>
      </c>
      <c r="B99" s="5"/>
      <c r="C99" s="5"/>
      <c r="D99" s="30"/>
      <c r="E99" s="6"/>
      <c r="F99" s="6"/>
    </row>
    <row r="100" spans="1:6" ht="15.75" x14ac:dyDescent="0.25">
      <c r="A100" s="9" t="str">
        <f>A89</f>
        <v xml:space="preserve">Total Cardio </v>
      </c>
      <c r="B100" s="9"/>
      <c r="C100" s="9"/>
      <c r="D100" s="31"/>
      <c r="E100" s="9"/>
      <c r="F100" s="9">
        <f>F89</f>
        <v>98853</v>
      </c>
    </row>
    <row r="101" spans="1:6" ht="15.75" x14ac:dyDescent="0.25">
      <c r="A101" s="9" t="str">
        <f t="shared" ref="A101:A103" si="8">A90</f>
        <v>Total Strength</v>
      </c>
      <c r="B101" s="9"/>
      <c r="C101" s="9"/>
      <c r="D101" s="31"/>
      <c r="E101" s="9"/>
      <c r="F101" s="9">
        <f t="shared" ref="F101:F103" si="9">F90</f>
        <v>42584.999999999993</v>
      </c>
    </row>
    <row r="102" spans="1:6" ht="15.75" x14ac:dyDescent="0.25">
      <c r="A102" s="9" t="str">
        <f t="shared" si="8"/>
        <v>Total Benches</v>
      </c>
      <c r="B102" s="9"/>
      <c r="C102" s="9"/>
      <c r="D102" s="31"/>
      <c r="E102" s="9"/>
      <c r="F102" s="9">
        <f t="shared" si="9"/>
        <v>6151.6</v>
      </c>
    </row>
    <row r="103" spans="1:6" ht="15.75" x14ac:dyDescent="0.25">
      <c r="A103" s="9" t="str">
        <f t="shared" si="8"/>
        <v>Total Dumbbell / Weight Bars / Bells</v>
      </c>
      <c r="B103" s="9"/>
      <c r="C103" s="9"/>
      <c r="D103" s="31"/>
      <c r="E103" s="9"/>
      <c r="F103" s="9">
        <f t="shared" si="9"/>
        <v>12044.02</v>
      </c>
    </row>
    <row r="104" spans="1:6" ht="16.5" thickBot="1" x14ac:dyDescent="0.3">
      <c r="A104" s="7"/>
      <c r="B104" s="7"/>
      <c r="C104" s="7"/>
      <c r="D104" s="33"/>
      <c r="E104" s="8"/>
      <c r="F104" s="8">
        <f>SUM(F100:F103)</f>
        <v>159633.62</v>
      </c>
    </row>
    <row r="105" spans="1:6" ht="15.75" thickTop="1" x14ac:dyDescent="0.25"/>
    <row r="106" spans="1:6" x14ac:dyDescent="0.25">
      <c r="A106" t="s">
        <v>184</v>
      </c>
      <c r="B106" t="s">
        <v>185</v>
      </c>
      <c r="C106" t="s">
        <v>186</v>
      </c>
      <c r="F106" s="2">
        <v>15030.54</v>
      </c>
    </row>
    <row r="109" spans="1:6" ht="18.75" x14ac:dyDescent="0.3">
      <c r="F109" s="39">
        <f>SUM(F104,F106)</f>
        <v>174664.16</v>
      </c>
    </row>
  </sheetData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Aitken</dc:creator>
  <cp:lastModifiedBy>Nicole Hodges</cp:lastModifiedBy>
  <cp:lastPrinted>2017-11-28T12:10:47Z</cp:lastPrinted>
  <dcterms:created xsi:type="dcterms:W3CDTF">2017-11-28T09:59:58Z</dcterms:created>
  <dcterms:modified xsi:type="dcterms:W3CDTF">2017-12-04T14:08:41Z</dcterms:modified>
</cp:coreProperties>
</file>