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257_VFA_Gabions/02 Solicitation/To be published/"/>
    </mc:Choice>
  </mc:AlternateContent>
  <xr:revisionPtr revIDLastSave="191" documentId="6_{61B0B45F-B865-443F-983D-B80A986EA843}" xr6:coauthVersionLast="47" xr6:coauthVersionMax="47" xr10:uidLastSave="{A845C439-AD48-442A-9411-E69F0140946D}"/>
  <bookViews>
    <workbookView xWindow="-120" yWindow="-120" windowWidth="29040" windowHeight="15720" xr2:uid="{00000000-000D-0000-FFFF-FFFF00000000}"/>
  </bookViews>
  <sheets>
    <sheet name="ToR" sheetId="13" r:id="rId1"/>
    <sheet name="Sheet2" sheetId="15" state="hidden" r:id="rId2"/>
    <sheet name="Sheet1" sheetId="14" state="hidden" r:id="rId3"/>
  </sheets>
  <definedNames>
    <definedName name="_xlnm._FilterDatabase" localSheetId="0" hidden="1">ToR!$A$3:$I$33</definedName>
    <definedName name="_xlnm.Print_Area" localSheetId="0">ToR!$A$1:$J$45</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13" l="1"/>
  <c r="J25" i="13"/>
  <c r="C26" i="13"/>
  <c r="B6" i="13" l="1"/>
  <c r="B7" i="13" s="1"/>
  <c r="C5" i="13"/>
  <c r="B8" i="13" l="1"/>
  <c r="C7" i="13"/>
  <c r="C6" i="13"/>
  <c r="B9" i="13" l="1"/>
  <c r="C8" i="13"/>
  <c r="B10" i="13" l="1"/>
  <c r="C9" i="13"/>
  <c r="J55" i="15"/>
  <c r="J54" i="15"/>
  <c r="J53" i="15"/>
  <c r="J51" i="15"/>
  <c r="J50" i="15"/>
  <c r="J49" i="15"/>
  <c r="J16" i="15"/>
  <c r="J15" i="15"/>
  <c r="J17" i="15"/>
  <c r="I5" i="15"/>
  <c r="I4" i="15"/>
  <c r="E7" i="15"/>
  <c r="I6" i="15"/>
  <c r="B11" i="13" l="1"/>
  <c r="C10" i="13"/>
  <c r="C11" i="13" l="1"/>
  <c r="B12" i="13"/>
  <c r="B13" i="13" l="1"/>
  <c r="C12" i="13"/>
  <c r="B14" i="13" l="1"/>
  <c r="C13" i="13"/>
  <c r="C14" i="13" l="1"/>
  <c r="B15" i="13"/>
  <c r="B16" i="13" l="1"/>
  <c r="C15" i="13"/>
  <c r="B17" i="13" l="1"/>
  <c r="C16" i="13"/>
  <c r="C17" i="13" l="1"/>
  <c r="B18" i="13"/>
  <c r="C18" i="13" l="1"/>
  <c r="B19" i="13"/>
  <c r="C19" i="13" l="1"/>
  <c r="B20" i="13"/>
  <c r="B21" i="13" l="1"/>
  <c r="C20" i="13"/>
  <c r="C21" i="13" l="1"/>
  <c r="B22" i="13"/>
  <c r="B23" i="13" l="1"/>
  <c r="C22" i="13"/>
  <c r="B24" i="13" l="1"/>
  <c r="C24" i="13" s="1"/>
  <c r="C23" i="13"/>
</calcChain>
</file>

<file path=xl/sharedStrings.xml><?xml version="1.0" encoding="utf-8"?>
<sst xmlns="http://schemas.openxmlformats.org/spreadsheetml/2006/main" count="135" uniqueCount="105">
  <si>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</si>
  <si>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</si>
  <si>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Units 
| 
Од. вим.</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</si>
  <si>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</si>
  <si>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</si>
  <si>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м2</t>
  </si>
  <si>
    <t>Плити мінераловатні ТЕХНОБЛОК СТАНДАРТ 1200*600*100мм (6 плит)</t>
  </si>
  <si>
    <t>Утеплювач Техноблок Стандарт 1200х600х50мм (5,76/8пл) МП</t>
  </si>
  <si>
    <t>Плити теплоізоляційні з минеральної вати на синтетичному зв'язуючому Izovat-LS(1000x600x100 мм)</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</si>
  <si>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</si>
  <si>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Signature of the company representative and Stamp | 
Підпис представника підприємства та Печатка</t>
  </si>
  <si>
    <t>Date | Дата:</t>
  </si>
  <si>
    <t>Mobile: | Мобільний:</t>
  </si>
  <si>
    <t>Shkilna 120, Kalynivske village, 74131 , Beryslav district, Kherson Oblast (47.11650667082786, 32.97544873404343)</t>
  </si>
  <si>
    <t>Shkilna 104, Kalynivske village, 74131 , Beryslav district, Kherson Oblast 
(47.11839256223751, 32.982446441864816)</t>
  </si>
  <si>
    <t>Високопілля, вул. Енергетична (Гагаріна), 7</t>
  </si>
  <si>
    <t>x</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</si>
  <si>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</si>
  <si>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Пропозиція по тендеру</t>
  </si>
  <si>
    <t>Запропоновано</t>
  </si>
  <si>
    <t>Ціна</t>
  </si>
  <si>
    <t>Кількість</t>
  </si>
  <si>
    <t>Сума</t>
  </si>
  <si>
    <t>ДСП U963 ST9 Діамант сірий 2800х2070х25 мм EGGER (2024-26)
Висота 2700 см (з кромкою)
Ширина 30 см (з кромкою)</t>
  </si>
  <si>
    <t>ДСП U963 ST9 Діамант сірий 2800х2070х25 мм EGGER (2024-26)
Довжина 900 см (з кромкою)
Ширина 30 см (без кромки)</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</si>
  <si>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</si>
  <si>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Edge ABS U963 ST9 Diamond Gray 43*2 mm (75 m/p) EGGER Щ(2024-26)</t>
  </si>
  <si>
    <t>sheet</t>
  </si>
  <si>
    <t>linear meter</t>
  </si>
  <si>
    <t>UoM</t>
  </si>
  <si>
    <t>Price</t>
  </si>
  <si>
    <t>Qty</t>
  </si>
  <si>
    <t>Amount</t>
  </si>
  <si>
    <t>Description</t>
  </si>
  <si>
    <t>Chipboard U963 ST9 Diamond gray 2800x2070x25 mm EGGER (2024-26) Height 2700 mm (with edge) Width 300 mm (with edge)</t>
  </si>
  <si>
    <t>Chipboard U963 ST9 Diamond gray 2800x2070x25 mm EGGER (2024-26) Length 900 mm (with edge banding) Width 300 mm (without edge banding)</t>
  </si>
  <si>
    <t>pcs</t>
  </si>
  <si>
    <t>Before</t>
  </si>
  <si>
    <t>Now</t>
  </si>
  <si>
    <t>№ LOT | № ЛОТ</t>
  </si>
  <si>
    <t>№ Item |
№ Позиції</t>
  </si>
  <si>
    <t>Bidder to complete | Для заповненя постачальнику:</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</si>
  <si>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</si>
  <si>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</si>
  <si>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</si>
  <si>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Company name according to the Charter: | 
Назва компанії згідно Статуту:</t>
  </si>
  <si>
    <t>EDRPOU | ЄДРПОУ:</t>
  </si>
  <si>
    <t>Indicate the status of the company (Manufacturer / trader / distributor): | 
Вкажіть статус компанії (виробник / трейдер / дистриб'ютор):</t>
  </si>
  <si>
    <t>Contact person of the company (whith role): | 
Контактна особа компанії (із зазначенням посади):</t>
  </si>
  <si>
    <t>Після заповнення, вимога Chemonics - надати цей документ у підписаному/завіреному печаткою форматі PDF та Excel.</t>
  </si>
  <si>
    <t xml:space="preserve">Once completed, Chemonics requirement - provide this document in both signed/stamped PDF and Excel formats.
</t>
  </si>
  <si>
    <t>Warranty period (months): |
Гарантійний термін (місяців):</t>
  </si>
  <si>
    <t>Delivery time - calendar days (after PO signing) |
Термін поставки - календарні дні (після підписання Договору на поставку)</t>
  </si>
  <si>
    <t>Column1</t>
  </si>
  <si>
    <t>Delivery Terms (INCOTERMS 2020): | 
Умови постачання (ІНКОТЕРМС 2020):</t>
  </si>
  <si>
    <t>ITT No. PFRU2-2025-257 Procurement of Gabions | ITT № PFRU2-2025-257 Закупівля Габіонів
Volume 3 - Terms of Reference (ToR)/Specifications | Розділ 3 - Технічне завдання (ТЗ)/Специфікації</t>
  </si>
  <si>
    <t>DDP</t>
  </si>
  <si>
    <t>GBP | Фунти Стерлінги</t>
  </si>
  <si>
    <t>pcs. | шт.</t>
  </si>
  <si>
    <t>Gabion, dimensions (L×W×H, m): 1×1×1. Diameter of galvanized wire, mm: 4 or 5. Mesh size, mm: 50*50 or 75*75 or 100*100. The material of the bag is geotextile. The density of the bag material is from 250 g/m²</t>
  </si>
  <si>
    <t>Габіон, габарити (Д×Ш×В, м): 1×1×1. Діаметр оцинкованого дроту, мм: 4 або 5. Розмір вічка, мм: 50*50 або 75*75 або 100*100. Матеріал мішку - геотекстиль. Щільність матеріалу мішку - від 250 г/м²</t>
  </si>
  <si>
    <t>Gabion, dimensions (L×W×H, m): 1×1×2. Diameter of galvanized wire, mm: 4 or 5. Mesh size, mm: 50*50 or 75*75 or 100*100. The material of the bag is geotextile. The density of the bag material is from 250 g/m²</t>
  </si>
  <si>
    <t>Габіон, габарити (Д×Ш×В, м): 1×1×2. Діаметр оцинкованого дроту, мм: 4 або 5. Розмір вічка, мм: 50*50 або 75*75 або 100*100. Матеріал мішку - геотекстиль. Щільність матеріалу мішку - від 250 г/м²</t>
  </si>
  <si>
    <t>Gabion, dimensions (L×W×H, m): 1×2×1. Diameter of galvanized wire, mm: 4 or 5. Mesh size, mm: 50*50 or 75*75 or 100*100. The material of the bag is geotextile. The density of the bag material is from 250 g/m²</t>
  </si>
  <si>
    <t>Габіон, габарити (Д×Ш×В, м): 1×2×1. Діаметр оцинкованого дроту, мм: 4 або 5. Розмір вічка, мм: 50*50 або 75*75 або 100*100. Матеріал мішку - геотекстиль. Щільність матеріалу мішку - від 250 г/м²</t>
  </si>
  <si>
    <t>Gabion, dimensions (L×W×H, m): 1×2×2. Diameter of galvanized wire, mm: 4 or 5. Mesh size, mm: 50*50 or 75*75 or 100*100. The material of the bag is geotextile. The density of the bag material is from 250 g/m²</t>
  </si>
  <si>
    <t>Габіон, габарити (Д×Ш×В, м): 1×2×2. Діаметр оцинкованого дроту, мм: 4 або 5. Розмір вічка, мм: 50*50 або 75*75 або 100*100. Матеріал мішку - геотекстиль. Щільність матеріалу мішку - від 250 г/м²</t>
  </si>
  <si>
    <t>Gabion, dimensions (L×W×H, m): 2×1×1. Diameter of galvanized wire, mm: 4 or 5. Mesh size, mm: 50*50 or 75*75 or 100*100. The material of the bag is geotextile. The density of the bag material is from 250 g/m²</t>
  </si>
  <si>
    <t>Габіон, габарити (Д×Ш×В, м): 2×1×1. Діаметр оцинкованого дроту, мм: 4 або 5. Розмір вічка, мм: 50*50 або 75*75 або 100*100. Матеріал мішку - геотекстиль. Щільність матеріалу мішку - від 250 г/м²</t>
  </si>
  <si>
    <t>Gabion, dimensions (L×W×H, m): 2×1×2. Diameter of galvanized wire, mm: 4 or 5. Mesh size, mm: 50*50 or 75*75 or 100*100. The material of the bag is geotextile. The density of the bag material is from 250 g/m²</t>
  </si>
  <si>
    <t>Габіон, габарити (Д×Ш×В, м): 2×1×2. Діаметр оцинкованого дроту, мм: 4 або 5. Розмір вічка, мм: 50*50 або 75*75 або 100*100. Матеріал мішку - геотекстиль. Щільність матеріалу мішку - від 250 г/м²</t>
  </si>
  <si>
    <t>Gabion, dimensions (L×W×H, m): 2×2×1. Diameter of galvanized wire, mm: 4 or 5. Mesh size, mm: 50*50 or 75*75 or 100*100. The material of the bag is geotextile. The density of the bag material is from 250 g/m²</t>
  </si>
  <si>
    <t>Габіон, габарити (Д×Ш×В, м): 2×2×1. Діаметр оцинкованого дроту, мм: 4 або 5. Розмір вічка, мм: 50*50 або 75*75 або 100*100. Матеріал мішку - геотекстиль. Щільність матеріалу мішку - від 250 г/м²</t>
  </si>
  <si>
    <t>Gabion, dimensions (L×W×H, m): 2×2×2. Diameter of galvanized wire, mm: 4 or 5. Mesh size, mm: 50*50 or 75*75 or 100*100. The material of the bag is geotextile. The density of the bag material is from 250 g/m²</t>
  </si>
  <si>
    <t>Габіон, габарити (Д×Ш×В, м): 2×2×2. Діаметр оцинкованого дроту, мм: 4 або 5. Розмір вічка, мм: 50*50 або 75*75 або 100*100. Матеріал мішку - геотекстиль. Щільність матеріалу мішку - від 250 г/м²</t>
  </si>
  <si>
    <t>Gabion, dimensions (L×W×H, m): 3×1×1. Diameter of galvanized wire, mm: 4 or 5. Mesh size, mm: 50*50 or 75*75 or 100*100. The material of the bag is geotextile. The density of the bag material is from 250 g/m²</t>
  </si>
  <si>
    <t>Габіон, габарити (Д×Ш×В, м): 3×1×1. Діаметр оцинкованого дроту, мм: 4 або 5. Розмір вічка, мм: 50*50 або 75*75 або 100*100. Матеріал мішку - геотекстиль. Щільність матеріалу мішку - від 250 г/м²</t>
  </si>
  <si>
    <t>Gabion, dimensions (L×W×H, m): 3×1×2. Diameter of galvanized wire, mm: 4 or 5. Mesh size, mm: 50*50 or 75*75 or 100*100. The material of the bag is geotextile. The density of the bag material is from 250 g/m²</t>
  </si>
  <si>
    <t>Габіон, габарити (Д×Ш×В, м): 3×1×2. Діаметр оцинкованого дроту, мм: 4 або 5. Розмір вічка, мм: 50*50 або 75*75 або 100*100. Матеріал мішку - геотекстиль. Щільність матеріалу мішку - від 250 г/м²</t>
  </si>
  <si>
    <t>Gabion, dimensions (L×W×H, m): 3×2×1. Diameter of galvanized wire, mm: 4 or 5. Mesh size, mm: 50*50 or 75*75 or 100*100. The material of the bag is geotextile. The density of the bag material is from 250 g/m²</t>
  </si>
  <si>
    <t>Габіон, габарити (Д×Ш×В, м): 3×2×1. Діаметр оцинкованого дроту, мм: 4 або 5. Розмір вічка, мм: 50*50 або 75*75 або 100*100. Матеріал мішку - геотекстиль. Щільність матеріалу мішку - від 250 г/м²</t>
  </si>
  <si>
    <t>Gabion, dimensions (L×W×H, m): 3×2×2. Diameter of galvanized wire, mm: 4 or 5. Mesh size, mm: 50*50 or 75*75 or 100*100. The material of the bag is geotextile. The density of the bag material is from 250 g/m²</t>
  </si>
  <si>
    <t>Габіон, габарити (Д×Ш×В, м): 3×2×2. Діаметр оцинкованого дроту, мм: 4 або 5. Розмір вічка, мм: 50*50 або 75*75 або 100*100. Матеріал мішку - геотекстиль. Щільність матеріалу мішку - від 250 г/м²</t>
  </si>
  <si>
    <t>Gabion, dimensions (L×W×H, m): 4×1×1. Diameter of galvanized wire, mm: 4 or 5. Mesh size, mm: 50*50 or 75*75 or 100*100. The material of the bag is geotextile. The density of the bag material is from 250 g/m²</t>
  </si>
  <si>
    <t>Габіон, габарити (Д×Ш×В, м): 4×1×1. Діаметр оцинкованого дроту, мм: 4 або 5. Розмір вічка, мм: 50*50 або 75*75 або 100*100. Матеріал мішку - геотекстиль. Щільність матеріалу мішку - від 250 г/м²</t>
  </si>
  <si>
    <t>Gabion, dimensions (L×W×H, m): 4×1×2. Diameter of galvanized wire, mm: 4 or 5. Mesh size, mm: 50*50 or 75*75 or 100*100. The material of the bag is geotextile. The density of the bag material is from 250 g/m²</t>
  </si>
  <si>
    <t>Габіон, габарити (Д×Ш×В, м): 4×1×2. Діаметр оцинкованого дроту, мм: 4 або 5. Розмір вічка, мм: 50*50 або 75*75 або 100*100. Матеріал мішку - геотекстиль. Щільність матеріалу мішку - від 250 г/м²</t>
  </si>
  <si>
    <t>Gabion, dimensions (L×W×H, m): 4×2×1. Diameter of galvanized wire, mm: 4 or 5. Mesh size, mm: 50*50 or 75*75 or 100*100. The material of the bag is geotextile. The density of the bag material is from 250 g/m²</t>
  </si>
  <si>
    <t>Габіон, габарити (Д×Ш×В, м): 4×2×1. Діаметр оцинкованого дроту, мм: 4 або 5. Розмір вічка, мм: 50*50 або 75*75 або 100*100. Матеріал мішку - геотекстиль. Щільність матеріалу мішку - від 250 г/м²</t>
  </si>
  <si>
    <t>Gabion, dimensions (L×W×H, m): 4×2×2. Diameter of galvanized wire, mm: 4 or 5. Mesh size, mm: 50*50 or 75*75 or 100*100. The material of the bag is geotextile. The density of the bag material is from 250 g/m²</t>
  </si>
  <si>
    <t>Габіон, габарити (Д×Ш×В, м): 4×2×2. Діаметр оцинкованого дроту, мм: 4 або 5. Розмір вічка, мм: 50*50 або 75*75 або 100*100. Матеріал мішку - геотекстиль. Щільність матеріалу мішку - від 250 г/м²</t>
  </si>
  <si>
    <t>Gabion, dimensions (L×W×H, m): 5×1×1. Diameter of galvanized wire, mm: 4 or 5. Mesh size, mm: 50*50 or 75*75 or 100*100. The material of the bag is geotextile. The density of the bag material is from 250 g/m²</t>
  </si>
  <si>
    <t>Габіон, габарити (Д×Ш×В, м): 5×1×1. Діаметр оцинкованого дроту, мм: 4 або 5. Розмір вічка, мм: 50*50 або 75*75 або 100*100. Матеріал мішку - геотекстиль. Щільність матеріалу мішку - від 250 г/м²</t>
  </si>
  <si>
    <t>Gabion, dimensions (L×W×H, m): 5×1×2. Diameter of galvanized wire, mm: 4 or 5. Mesh size, mm: 50*50 or 75*75 or 100*100. The material of the bag is geotextile. The density of the bag material is from 250 g/m²</t>
  </si>
  <si>
    <t>Габіон, габарити (Д×Ш×В, м): 5×1×2. Діаметр оцинкованого дроту, мм: 4 або 5. Розмір вічка, мм: 50*50 або 75*75 або 100*100. Матеріал мішку - геотекстиль. Щільність матеріалу мішку - від 250 г/м²</t>
  </si>
  <si>
    <t>Gabion, dimensions (L×W×H, m): 5×2×1. Diameter of galvanized wire, mm: 4 or 5. Mesh size, mm: 50*50 or 75*75 or 100*100. The material of the bag is geotextile. The density of the bag material is from 250 g/m²</t>
  </si>
  <si>
    <t>Габіон, габарити (Д×Ш×В, м): 5×2×1. Діаметр оцинкованого дроту, мм: 4 або 5. Розмір вічка, мм: 50*50 або 75*75 або 100*100. Матеріал мішку - геотекстиль. Щільність матеріалу мішку - від 250 г/м²</t>
  </si>
  <si>
    <t>Gabion, dimensions (L×W×H, m): 5×2×2. Diameter of galvanized wire, mm: 4 or 5. Mesh size, mm: 50*50 or 75*75 or 100*100. The material of the bag is geotextile. The density of the bag material is from 250 g/m²</t>
  </si>
  <si>
    <t>Габіон, габарити (Д×Ш×В, м): 5×2×2. Діаметр оцинкованого дроту, мм: 4 або 5. Розмір вічка, мм: 50*50 або 75*75 або 100*100. Матеріал мішку - геотекстиль. Щільність матеріалу мішку - від 250 г/м²</t>
  </si>
  <si>
    <t>Total amount VAT excl. |
Загальна сума без ПДВ</t>
  </si>
  <si>
    <t xml:space="preserve">Protective Netting – Metal-synthetic with a steel forged rope inside and diamond-shaped mesh 
Execution Type: No. 2 (SHA) 
Cord Material: Polypropylene (reinforced) 
Cord Diameter: 8.0 mm (1.5 – 2.0 mm) 
Clamping Clamp Material: Galvanized steel 
Card Dimensions (mm): 5000x3000 
Card Area (m²): 15 Cards in Set: 2 pcs 
Mesh Size (mm): 150x150 Tensile Strength of Mesh (kN): 12-15 
Breaking Force of Supporting Rope (kN): 12-15 
Energy Absorption Capacity for Impact Loads When Colliding with UAVs (J): 17,000. Additional Set Includes: Rope clamps (general purpose) DIN 741 (rope diameter, 10mm)./ </t>
  </si>
  <si>
    <t>Сітка захисна метало - синтетична із сталевим кованим тросом всередині та з ромбічним вічком.
Тип виконання:№2 (ША)  
Матеріал плетеного шнура: Поліпропілен (армований)  
Діаметр шнура: 8,0 мм (1,5 – 2,0 мм) 
Матеріал обтискних скоб: Оцинкована сталь 
Розміри карти, мм: 5000x3000 
Площа карт, м2: 15 Карт в комплекті: 2 шт 
Розмір вічка, мм: 150x150.Міцність на розрив вічка, kN: 12-15 
Розривне зусилля несучого шнура, kN: 12-15 
Енергопоглинаюча здатність ударних навантажень при зіткненні з БПЛА, Дж: 17000.В комлпекті додатково: затискач для канатів (загального призначення) DIN 741 (діаметр троса, 10мм).</t>
  </si>
  <si>
    <t>Unit Price, GBP excl. VAT
| 
Ціна за од-цю, Фунти Стерлінги без ПДВ2</t>
  </si>
  <si>
    <t>Estimated first order amount, GBP excl. VAT
| 
Орієнтовна сума першого замовлення, Фунти Стерлінги без ПДВ</t>
  </si>
  <si>
    <r>
      <rPr>
        <b/>
        <sz val="11"/>
        <rFont val="Calibri"/>
        <family val="2"/>
        <scheme val="minor"/>
      </rPr>
      <t xml:space="preserve">Core note 1: </t>
    </r>
    <r>
      <rPr>
        <sz val="11"/>
        <rFont val="Calibri"/>
        <family val="2"/>
        <scheme val="minor"/>
      </rPr>
      <t>Delivery destination - throughout the unoccupied territory of Ukraine.The contractual delivery address will be provided to the awarded bidder in each PO issued under VFA. /</t>
    </r>
    <r>
      <rPr>
        <b/>
        <sz val="11"/>
        <rFont val="Calibri"/>
        <family val="2"/>
        <scheme val="minor"/>
      </rPr>
      <t xml:space="preserve">
Основна примітка 1: </t>
    </r>
    <r>
      <rPr>
        <sz val="11"/>
        <rFont val="Calibri"/>
        <family val="2"/>
        <scheme val="minor"/>
      </rPr>
      <t xml:space="preserve">Місце доставки - по всій неокупованій території України. Контрактна адреса доставки буде надана переможцю тендеру в кожному окремому замовленні на закупівлю в рамках угоди.
</t>
    </r>
    <r>
      <rPr>
        <b/>
        <sz val="11"/>
        <rFont val="Calibri"/>
        <family val="2"/>
        <scheme val="minor"/>
      </rPr>
      <t>Core note 2:</t>
    </r>
    <r>
      <rPr>
        <sz val="11"/>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- 57.2965 UAH./ 
</t>
    </r>
    <r>
      <rPr>
        <b/>
        <sz val="11"/>
        <rFont val="Calibri"/>
        <family val="2"/>
        <scheme val="minor"/>
      </rPr>
      <t>Основна примітка 2:</t>
    </r>
    <r>
      <rPr>
        <sz val="11"/>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- 57.2965 грн.</t>
    </r>
    <r>
      <rPr>
        <b/>
        <u/>
        <sz val="11"/>
        <rFont val="Calibri"/>
        <family val="2"/>
        <scheme val="minor"/>
      </rPr>
      <t xml:space="preserve">
</t>
    </r>
    <r>
      <rPr>
        <sz val="11"/>
        <rFont val="Calibri"/>
        <family val="2"/>
        <scheme val="minor"/>
      </rPr>
      <t xml:space="preserve">
</t>
    </r>
    <r>
      <rPr>
        <b/>
        <sz val="11"/>
        <rFont val="Calibri"/>
        <family val="2"/>
        <scheme val="minor"/>
      </rPr>
      <t xml:space="preserve">General notes: / Загальні примітки:
</t>
    </r>
    <r>
      <rPr>
        <sz val="11"/>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transportation/delivery/installation/unloading costs and local taxes, excluding VAT.  / 
3•	Ціни повинні включати відповідні витрати на транспортування/доставку/монтаж/розвантаження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At this time, specific quantities to be purchased under any VFA resulting from this ITT are unknown.  Specific quantities will depend on the needs of the Project. All unit prices included in the Tender must remain fixed for the initial Ordering Period of the Framework. Estimated total amount of the first order is ~95 989 GBP / 
5•	Наразі невідомі конкретні обсяги, які будуть закуплені за будь-яким Рамковим договором, що є результатом цього ITT.  Конкретні обсяги залежатимуть від потреб Проекту. Всі ціни за одиницю товару, включені в Тендер, повинні залишатися фіксованими протягом початкового періоду замовлення Рамкової угоди. Орієнтовна загальна сума першого замовлення становить ~95 989 фунтів стерлінгів. 
6•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6•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</si>
</sst>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0"/>
      <color rgb="FF00000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b/>
      <u/>
      <sz val="12"/>
      <color theme="1"/>
      <name val="Calibri"/>
      <family val="2"/>
      <scheme val="minor"/>
    </font>
    <font>
      <sz val="8"/>
      <name val="Calibri"/>
      <family val="2"/>
      <scheme val="minor"/>
    </font>
    <font>
      <sz val="14"/>
      <name val="Calibri"/>
      <family val="2"/>
      <scheme val="minor"/>
    </font>
    <font>
      <i/>
      <sz val="12"/>
      <name val="Calibri"/>
      <family val="2"/>
      <scheme val="minor"/>
    </font>
    <font>
      <b/>
      <sz val="14"/>
      <color theme="1"/>
      <name val="Calibri"/>
      <family val="2"/>
      <scheme val="minor"/>
    </font>
    <font>
      <b/>
      <sz val="14"/>
      <color rgb="FFFF0000"/>
      <name val="Calibri"/>
      <family val="2"/>
      <scheme val="minor"/>
    </font>
    <font>
      <sz val="14"/>
      <color theme="1"/>
      <name val="Calibri"/>
      <family val="2"/>
      <scheme val="minor"/>
    </font>
    <font>
      <b/>
      <i/>
      <sz val="16"/>
      <color rgb="FFFF0000"/>
      <name val="Calibri"/>
      <family val="2"/>
      <scheme val="minor"/>
    </font>
    <font>
      <b/>
      <sz val="11"/>
      <color theme="0"/>
      <name val="Calibri"/>
      <family val="2"/>
      <scheme val="minor"/>
    </font>
    <font>
      <sz val="11"/>
      <name val="Calibri"/>
      <family val="2"/>
      <scheme val="minor"/>
    </font>
    <font>
      <b/>
      <sz val="11"/>
      <name val="Calibri"/>
      <family val="2"/>
      <scheme val="minor"/>
    </font>
    <font>
      <b/>
      <u/>
      <sz val="11"/>
      <name val="Calibri"/>
      <family val="2"/>
      <scheme val="minor"/>
    </font>
    <font>
      <sz val="11"/>
      <color rgb="FF000000"/>
      <name val="Calibri"/>
      <family val="2"/>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thin">
        <color auto="1"/>
      </bottom>
      <diagonal/>
    </border>
  </borders>
  <cellStyleXfs count="6">
    <xf numFmtId="0" fontId="0" fillId="0" borderId="0"/>
    <xf numFmtId="164" fontId="9"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0" borderId="0"/>
    <xf numFmtId="0" fontId="2" fillId="0" borderId="0"/>
  </cellStyleXfs>
  <cellXfs count="61">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8" fillId="0" borderId="0" xfId="0" applyFont="1" applyAlignment="1">
      <alignment horizontal="left" vertical="top" wrapText="1"/>
    </xf>
    <xf numFmtId="0" fontId="8" fillId="0" borderId="0" xfId="0" applyFont="1" applyAlignment="1">
      <alignment horizontal="center" vertical="center" wrapText="1"/>
    </xf>
    <xf numFmtId="0" fontId="0" fillId="0" borderId="1" xfId="0" applyBorder="1"/>
    <xf numFmtId="0" fontId="0" fillId="0" borderId="0" xfId="0" applyAlignment="1">
      <alignment wrapText="1"/>
    </xf>
    <xf numFmtId="4" fontId="0" fillId="0" borderId="0" xfId="0" applyNumberFormat="1"/>
    <xf numFmtId="0" fontId="4" fillId="0" borderId="0" xfId="0" applyFont="1"/>
    <xf numFmtId="0" fontId="4" fillId="0" borderId="1" xfId="0" applyFont="1" applyBorder="1" applyAlignment="1">
      <alignment wrapText="1"/>
    </xf>
    <xf numFmtId="4" fontId="0" fillId="0" borderId="1" xfId="0" applyNumberFormat="1" applyBorder="1"/>
    <xf numFmtId="0" fontId="13" fillId="5" borderId="1" xfId="0" applyFont="1" applyFill="1" applyBorder="1" applyAlignment="1">
      <alignment horizontal="center" vertical="center"/>
    </xf>
    <xf numFmtId="4" fontId="14" fillId="0" borderId="0" xfId="0" applyNumberFormat="1" applyFont="1"/>
    <xf numFmtId="0" fontId="3" fillId="0" borderId="1" xfId="0" applyFont="1" applyBorder="1" applyAlignment="1">
      <alignment wrapText="1"/>
    </xf>
    <xf numFmtId="0" fontId="3" fillId="0" borderId="1" xfId="0" applyFont="1" applyBorder="1"/>
    <xf numFmtId="4" fontId="13" fillId="0" borderId="1" xfId="0" applyNumberFormat="1" applyFont="1" applyBorder="1"/>
    <xf numFmtId="0" fontId="3" fillId="0" borderId="1" xfId="0" applyFont="1" applyBorder="1" applyAlignment="1">
      <alignment vertical="center" wrapText="1"/>
    </xf>
    <xf numFmtId="2" fontId="16" fillId="3" borderId="1" xfId="1" applyNumberFormat="1" applyFont="1" applyFill="1" applyBorder="1" applyAlignment="1">
      <alignment vertical="top"/>
    </xf>
    <xf numFmtId="0" fontId="17" fillId="4" borderId="1" xfId="0" applyFont="1" applyFill="1" applyBorder="1" applyAlignment="1">
      <alignment horizontal="left" vertical="top" wrapText="1"/>
    </xf>
    <xf numFmtId="0" fontId="20" fillId="0" borderId="0" xfId="0" applyFont="1" applyAlignment="1">
      <alignment vertical="top" wrapText="1"/>
    </xf>
    <xf numFmtId="0" fontId="11" fillId="3" borderId="0" xfId="0" applyFont="1" applyFill="1" applyAlignment="1">
      <alignment horizontal="centerContinuous" vertical="center" wrapText="1"/>
    </xf>
    <xf numFmtId="0" fontId="7" fillId="3" borderId="0" xfId="0" applyFont="1" applyFill="1" applyAlignment="1">
      <alignment horizontal="centerContinuous" vertical="center"/>
    </xf>
    <xf numFmtId="0" fontId="10"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2" fillId="0" borderId="0" xfId="0" applyFont="1" applyAlignment="1">
      <alignment vertical="center" wrapText="1"/>
    </xf>
    <xf numFmtId="0" fontId="24" fillId="0" borderId="0" xfId="0" applyFont="1" applyAlignment="1">
      <alignment vertical="top"/>
    </xf>
    <xf numFmtId="164" fontId="24" fillId="0" borderId="0" xfId="1" applyFont="1" applyFill="1" applyBorder="1" applyAlignment="1">
      <alignment vertical="top"/>
    </xf>
    <xf numFmtId="0" fontId="22" fillId="0" borderId="6" xfId="0" applyFont="1" applyBorder="1" applyAlignment="1">
      <alignment vertical="center"/>
    </xf>
    <xf numFmtId="0" fontId="22" fillId="0" borderId="3" xfId="0" applyFont="1" applyBorder="1" applyAlignment="1">
      <alignment vertical="top"/>
    </xf>
    <xf numFmtId="0" fontId="23" fillId="0" borderId="3" xfId="0" applyFont="1" applyBorder="1" applyAlignment="1">
      <alignment vertical="center" wrapText="1"/>
    </xf>
    <xf numFmtId="0" fontId="22" fillId="0" borderId="6" xfId="0" applyFont="1" applyBorder="1" applyAlignment="1">
      <alignment vertical="top"/>
    </xf>
    <xf numFmtId="0" fontId="22" fillId="0" borderId="3" xfId="0" applyFont="1" applyBorder="1" applyAlignment="1">
      <alignment vertical="center" wrapText="1"/>
    </xf>
    <xf numFmtId="0" fontId="25" fillId="0" borderId="0" xfId="0" applyFont="1" applyAlignment="1">
      <alignment horizontal="left" vertical="center"/>
    </xf>
    <xf numFmtId="0" fontId="17" fillId="4" borderId="1" xfId="0" applyFont="1" applyFill="1" applyBorder="1" applyAlignment="1">
      <alignment horizontal="center" vertical="top" wrapText="1"/>
    </xf>
    <xf numFmtId="0" fontId="6" fillId="3" borderId="1" xfId="0" applyFont="1" applyFill="1" applyBorder="1" applyAlignment="1">
      <alignment vertical="center" wrapText="1"/>
    </xf>
    <xf numFmtId="164" fontId="10" fillId="2" borderId="1" xfId="1" applyFont="1" applyFill="1" applyBorder="1" applyAlignment="1">
      <alignment horizontal="center" vertical="center" wrapText="1"/>
    </xf>
    <xf numFmtId="0" fontId="10" fillId="2" borderId="1" xfId="0" applyFont="1" applyFill="1" applyBorder="1" applyAlignment="1">
      <alignment horizontal="left" vertical="top"/>
    </xf>
    <xf numFmtId="0" fontId="18" fillId="2" borderId="1" xfId="0" applyFont="1" applyFill="1" applyBorder="1" applyAlignment="1">
      <alignment horizontal="left" vertical="top" wrapText="1"/>
    </xf>
    <xf numFmtId="0" fontId="14" fillId="2" borderId="1" xfId="0" applyFont="1" applyFill="1" applyBorder="1" applyAlignment="1">
      <alignment horizontal="center" vertical="center"/>
    </xf>
    <xf numFmtId="39" fontId="15" fillId="2" borderId="1" xfId="1" applyNumberFormat="1" applyFont="1" applyFill="1" applyBorder="1" applyAlignment="1">
      <alignment vertical="center" wrapText="1"/>
    </xf>
    <xf numFmtId="39" fontId="15" fillId="2" borderId="1" xfId="1" applyNumberFormat="1" applyFont="1" applyFill="1" applyBorder="1" applyAlignment="1">
      <alignment horizontal="right" vertical="center"/>
    </xf>
    <xf numFmtId="2" fontId="15" fillId="2" borderId="1" xfId="1" applyNumberFormat="1" applyFont="1" applyFill="1" applyBorder="1" applyAlignment="1">
      <alignment vertical="center"/>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top" wrapText="1"/>
    </xf>
    <xf numFmtId="0" fontId="21" fillId="2" borderId="1" xfId="0" applyFont="1" applyFill="1" applyBorder="1" applyAlignment="1">
      <alignment horizontal="center" vertical="center" wrapText="1"/>
    </xf>
    <xf numFmtId="0" fontId="15" fillId="2" borderId="1" xfId="0" applyFont="1" applyFill="1" applyBorder="1" applyAlignment="1">
      <alignment horizontal="right" vertical="top" wrapText="1"/>
    </xf>
    <xf numFmtId="0" fontId="15" fillId="2" borderId="1" xfId="0" applyFont="1" applyFill="1" applyBorder="1" applyAlignment="1">
      <alignment horizontal="right" vertical="top"/>
    </xf>
    <xf numFmtId="0" fontId="22" fillId="0" borderId="5" xfId="0" applyFont="1" applyBorder="1" applyAlignment="1">
      <alignment horizontal="right" vertical="center" wrapText="1"/>
    </xf>
    <xf numFmtId="0" fontId="22" fillId="0" borderId="0" xfId="0" applyFont="1" applyAlignment="1">
      <alignment horizontal="right" vertical="center" wrapText="1"/>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27" fillId="0" borderId="1" xfId="5" applyFont="1" applyBorder="1" applyAlignment="1">
      <alignment horizontal="left" vertical="top" wrapText="1"/>
    </xf>
    <xf numFmtId="0" fontId="30" fillId="0" borderId="1" xfId="5" applyFont="1" applyBorder="1" applyAlignment="1">
      <alignment horizontal="left" vertical="top" wrapText="1"/>
    </xf>
    <xf numFmtId="0" fontId="3"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164" fontId="17" fillId="4" borderId="1" xfId="1" applyFont="1" applyFill="1" applyBorder="1" applyAlignment="1">
      <alignment horizontal="left" vertical="top" wrapText="1"/>
    </xf>
    <xf numFmtId="164" fontId="6" fillId="0" borderId="0" xfId="0" applyNumberFormat="1" applyFont="1" applyAlignment="1">
      <alignment vertical="top"/>
    </xf>
    <xf numFmtId="164" fontId="6" fillId="0" borderId="0" xfId="1" applyFont="1" applyAlignment="1">
      <alignment vertical="top"/>
    </xf>
  </cellXfs>
  <cellStyles count="6">
    <cellStyle name="Comma" xfId="1" builtinId="3"/>
    <cellStyle name="Hyperlink 2" xfId="2" xr:uid="{00000000-0005-0000-0000-000000000000}"/>
    <cellStyle name="Normal" xfId="0" builtinId="0"/>
    <cellStyle name="Normal 2" xfId="4" xr:uid="{6E72F082-D191-4B8F-A7F2-5B4BF619607D}"/>
    <cellStyle name="Normal 3" xfId="5" xr:uid="{162B6E21-379E-4BE9-9902-4DB5CCF43953}"/>
    <cellStyle name="Гіперпосилання 2" xfId="3" xr:uid="{00000000-0005-0000-0000-000002000000}"/>
  </cellStyles>
  <dxfs count="14">
    <dxf>
      <font>
        <b val="0"/>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numFmt numFmtId="4" formatCode="#,##0.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auto="1"/>
        </right>
        <top style="thin">
          <color auto="1"/>
        </top>
        <bottom style="thin">
          <color auto="1"/>
        </bottom>
      </border>
    </dxf>
    <dxf>
      <border>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rgb="FF0050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24</xdr:row>
      <xdr:rowOff>0</xdr:rowOff>
    </xdr:from>
    <xdr:to>
      <xdr:col>9</xdr:col>
      <xdr:colOff>304800</xdr:colOff>
      <xdr:row>25</xdr:row>
      <xdr:rowOff>100693</xdr:rowOff>
    </xdr:to>
    <xdr:sp macro="" textlink="">
      <xdr:nvSpPr>
        <xdr:cNvPr id="1060" name="AutoShape 36" descr="Затирка для швів Ceresit CE 40 Aquastatic 01 2 кг (відро) Біла (Е28802) - зображення 1">
          <a:extLst>
            <a:ext uri="{FF2B5EF4-FFF2-40B4-BE49-F238E27FC236}">
              <a16:creationId xmlns:a16="http://schemas.microsoft.com/office/drawing/2014/main" id="{00000000-0008-0000-0000-000024040000}"/>
            </a:ext>
          </a:extLst>
        </xdr:cNvPr>
        <xdr:cNvSpPr>
          <a:spLocks noChangeAspect="1" noChangeArrowheads="1"/>
        </xdr:cNvSpPr>
      </xdr:nvSpPr>
      <xdr:spPr bwMode="auto">
        <a:xfrm>
          <a:off x="26155650" y="3846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27</xdr:row>
      <xdr:rowOff>0</xdr:rowOff>
    </xdr:from>
    <xdr:to>
      <xdr:col>9</xdr:col>
      <xdr:colOff>304800</xdr:colOff>
      <xdr:row>27</xdr:row>
      <xdr:rowOff>308882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27</xdr:row>
      <xdr:rowOff>0</xdr:rowOff>
    </xdr:from>
    <xdr:to>
      <xdr:col>9</xdr:col>
      <xdr:colOff>304800</xdr:colOff>
      <xdr:row>27</xdr:row>
      <xdr:rowOff>308882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27</xdr:row>
      <xdr:rowOff>0</xdr:rowOff>
    </xdr:from>
    <xdr:to>
      <xdr:col>9</xdr:col>
      <xdr:colOff>304800</xdr:colOff>
      <xdr:row>27</xdr:row>
      <xdr:rowOff>308882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27</xdr:row>
      <xdr:rowOff>0</xdr:rowOff>
    </xdr:from>
    <xdr:to>
      <xdr:col>9</xdr:col>
      <xdr:colOff>304800</xdr:colOff>
      <xdr:row>27</xdr:row>
      <xdr:rowOff>308882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27</xdr:row>
      <xdr:rowOff>0</xdr:rowOff>
    </xdr:from>
    <xdr:to>
      <xdr:col>9</xdr:col>
      <xdr:colOff>304800</xdr:colOff>
      <xdr:row>27</xdr:row>
      <xdr:rowOff>308882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27</xdr:row>
      <xdr:rowOff>0</xdr:rowOff>
    </xdr:from>
    <xdr:to>
      <xdr:col>9</xdr:col>
      <xdr:colOff>304800</xdr:colOff>
      <xdr:row>27</xdr:row>
      <xdr:rowOff>308882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27</xdr:row>
      <xdr:rowOff>0</xdr:rowOff>
    </xdr:from>
    <xdr:to>
      <xdr:col>9</xdr:col>
      <xdr:colOff>304800</xdr:colOff>
      <xdr:row>27</xdr:row>
      <xdr:rowOff>308882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27</xdr:row>
      <xdr:rowOff>0</xdr:rowOff>
    </xdr:from>
    <xdr:to>
      <xdr:col>9</xdr:col>
      <xdr:colOff>304800</xdr:colOff>
      <xdr:row>27</xdr:row>
      <xdr:rowOff>308882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27</xdr:row>
      <xdr:rowOff>0</xdr:rowOff>
    </xdr:from>
    <xdr:to>
      <xdr:col>9</xdr:col>
      <xdr:colOff>304800</xdr:colOff>
      <xdr:row>27</xdr:row>
      <xdr:rowOff>308882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27</xdr:row>
      <xdr:rowOff>0</xdr:rowOff>
    </xdr:from>
    <xdr:to>
      <xdr:col>9</xdr:col>
      <xdr:colOff>304800</xdr:colOff>
      <xdr:row>27</xdr:row>
      <xdr:rowOff>308882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24</xdr:row>
      <xdr:rowOff>0</xdr:rowOff>
    </xdr:from>
    <xdr:to>
      <xdr:col>9</xdr:col>
      <xdr:colOff>304800</xdr:colOff>
      <xdr:row>25</xdr:row>
      <xdr:rowOff>104775</xdr:rowOff>
    </xdr:to>
    <xdr:sp macro="" textlink="">
      <xdr:nvSpPr>
        <xdr:cNvPr id="1080" name="AutoShape 56" descr="Планка гребеня пряма">
          <a:extLst>
            <a:ext uri="{FF2B5EF4-FFF2-40B4-BE49-F238E27FC236}">
              <a16:creationId xmlns:a16="http://schemas.microsoft.com/office/drawing/2014/main" id="{00000000-0008-0000-0000-000038040000}"/>
            </a:ext>
          </a:extLst>
        </xdr:cNvPr>
        <xdr:cNvSpPr>
          <a:spLocks noChangeAspect="1" noChangeArrowheads="1"/>
        </xdr:cNvSpPr>
      </xdr:nvSpPr>
      <xdr:spPr bwMode="auto">
        <a:xfrm>
          <a:off x="25641300" y="5603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27</xdr:row>
      <xdr:rowOff>0</xdr:rowOff>
    </xdr:from>
    <xdr:to>
      <xdr:col>9</xdr:col>
      <xdr:colOff>304800</xdr:colOff>
      <xdr:row>27</xdr:row>
      <xdr:rowOff>308882</xdr:rowOff>
    </xdr:to>
    <xdr:sp macro="" textlink="">
      <xdr:nvSpPr>
        <xdr:cNvPr id="1083" name="AutoShape 59" descr="Покрівельна огорожа Економ OBERIG з Л-подібною стійкою зі снігозатримувачами RAL 8019 Коричневий">
          <a:extLst>
            <a:ext uri="{FF2B5EF4-FFF2-40B4-BE49-F238E27FC236}">
              <a16:creationId xmlns:a16="http://schemas.microsoft.com/office/drawing/2014/main" id="{00000000-0008-0000-0000-00003B040000}"/>
            </a:ext>
          </a:extLst>
        </xdr:cNvPr>
        <xdr:cNvSpPr>
          <a:spLocks noChangeAspect="1" noChangeArrowheads="1"/>
        </xdr:cNvSpPr>
      </xdr:nvSpPr>
      <xdr:spPr bwMode="auto">
        <a:xfrm>
          <a:off x="25641300" y="5878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27</xdr:row>
      <xdr:rowOff>0</xdr:rowOff>
    </xdr:from>
    <xdr:to>
      <xdr:col>9</xdr:col>
      <xdr:colOff>304800</xdr:colOff>
      <xdr:row>27</xdr:row>
      <xdr:rowOff>308882</xdr:rowOff>
    </xdr:to>
    <xdr:sp macro="" textlink="">
      <xdr:nvSpPr>
        <xdr:cNvPr id="1084" name="AutoShape 60" descr="Покрівельна огорожа Економ OBERIG з Л-подібною стійкою без снігозатримувачів RAL 8019 Коричневий">
          <a:extLst>
            <a:ext uri="{FF2B5EF4-FFF2-40B4-BE49-F238E27FC236}">
              <a16:creationId xmlns:a16="http://schemas.microsoft.com/office/drawing/2014/main" id="{00000000-0008-0000-0000-00003C040000}"/>
            </a:ext>
          </a:extLst>
        </xdr:cNvPr>
        <xdr:cNvSpPr>
          <a:spLocks noChangeAspect="1" noChangeArrowheads="1"/>
        </xdr:cNvSpPr>
      </xdr:nvSpPr>
      <xdr:spPr bwMode="auto">
        <a:xfrm>
          <a:off x="25641300" y="5878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27</xdr:row>
      <xdr:rowOff>0</xdr:rowOff>
    </xdr:from>
    <xdr:to>
      <xdr:col>9</xdr:col>
      <xdr:colOff>304800</xdr:colOff>
      <xdr:row>27</xdr:row>
      <xdr:rowOff>308882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27</xdr:row>
      <xdr:rowOff>0</xdr:rowOff>
    </xdr:from>
    <xdr:to>
      <xdr:col>9</xdr:col>
      <xdr:colOff>304800</xdr:colOff>
      <xdr:row>27</xdr:row>
      <xdr:rowOff>308882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27</xdr:row>
      <xdr:rowOff>0</xdr:rowOff>
    </xdr:from>
    <xdr:to>
      <xdr:col>9</xdr:col>
      <xdr:colOff>304800</xdr:colOff>
      <xdr:row>27</xdr:row>
      <xdr:rowOff>308882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27</xdr:row>
      <xdr:rowOff>0</xdr:rowOff>
    </xdr:from>
    <xdr:to>
      <xdr:col>9</xdr:col>
      <xdr:colOff>304800</xdr:colOff>
      <xdr:row>27</xdr:row>
      <xdr:rowOff>308882</xdr:rowOff>
    </xdr:to>
    <xdr:sp macro="" textlink="">
      <xdr:nvSpPr>
        <xdr:cNvPr id="1089" name="AutoShape 65" descr="Клей Kreisel EXPERT ММ27 для кладки газоблоків, 25 кг, Арт:000056290 - зображення 1">
          <a:extLst>
            <a:ext uri="{FF2B5EF4-FFF2-40B4-BE49-F238E27FC236}">
              <a16:creationId xmlns:a16="http://schemas.microsoft.com/office/drawing/2014/main" id="{00000000-0008-0000-0000-000041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24</xdr:row>
      <xdr:rowOff>0</xdr:rowOff>
    </xdr:from>
    <xdr:to>
      <xdr:col>8</xdr:col>
      <xdr:colOff>304800</xdr:colOff>
      <xdr:row>25</xdr:row>
      <xdr:rowOff>94483</xdr:rowOff>
    </xdr:to>
    <xdr:sp macro="" textlink="">
      <xdr:nvSpPr>
        <xdr:cNvPr id="20" name="AutoShape 18" descr="https://trivita.ua/media/mf_webp/jpg/media/catalog/product/cache/dd95bbeaba6420773a0013f62f7a35ef/p/e/pesok_mesh.webp">
          <a:extLst>
            <a:ext uri="{FF2B5EF4-FFF2-40B4-BE49-F238E27FC236}">
              <a16:creationId xmlns:a16="http://schemas.microsoft.com/office/drawing/2014/main" id="{760491E6-61A9-4D2D-9BC8-5D1D5B00A22C}"/>
            </a:ext>
          </a:extLst>
        </xdr:cNvPr>
        <xdr:cNvSpPr>
          <a:spLocks noChangeAspect="1" noChangeArrowheads="1"/>
        </xdr:cNvSpPr>
      </xdr:nvSpPr>
      <xdr:spPr bwMode="auto">
        <a:xfrm>
          <a:off x="20440650" y="6629400"/>
          <a:ext cx="304800" cy="294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24</xdr:row>
      <xdr:rowOff>0</xdr:rowOff>
    </xdr:from>
    <xdr:to>
      <xdr:col>8</xdr:col>
      <xdr:colOff>304800</xdr:colOff>
      <xdr:row>25</xdr:row>
      <xdr:rowOff>94483</xdr:rowOff>
    </xdr:to>
    <xdr:sp macro="" textlink="">
      <xdr:nvSpPr>
        <xdr:cNvPr id="21" name="AutoShape 26" descr="Колено Georg Fischer d40 45 град.">
          <a:extLst>
            <a:ext uri="{FF2B5EF4-FFF2-40B4-BE49-F238E27FC236}">
              <a16:creationId xmlns:a16="http://schemas.microsoft.com/office/drawing/2014/main" id="{D27A1E29-0EB4-4ADD-9CB3-A93B580B1E2D}"/>
            </a:ext>
          </a:extLst>
        </xdr:cNvPr>
        <xdr:cNvSpPr>
          <a:spLocks noChangeAspect="1" noChangeArrowheads="1"/>
        </xdr:cNvSpPr>
      </xdr:nvSpPr>
      <xdr:spPr bwMode="auto">
        <a:xfrm>
          <a:off x="20440650" y="6629400"/>
          <a:ext cx="304800" cy="294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24</xdr:row>
      <xdr:rowOff>0</xdr:rowOff>
    </xdr:from>
    <xdr:to>
      <xdr:col>8</xdr:col>
      <xdr:colOff>304800</xdr:colOff>
      <xdr:row>25</xdr:row>
      <xdr:rowOff>94483</xdr:rowOff>
    </xdr:to>
    <xdr:sp macro="" textlink="">
      <xdr:nvSpPr>
        <xdr:cNvPr id="22" name="AutoShape 29" descr="Корпус пластиковий 12-модульний e.plbox.stand.n.12k, навісний (s029104)">
          <a:extLst>
            <a:ext uri="{FF2B5EF4-FFF2-40B4-BE49-F238E27FC236}">
              <a16:creationId xmlns:a16="http://schemas.microsoft.com/office/drawing/2014/main" id="{20732218-F590-43C8-9BF7-E30AF3BBBC48}"/>
            </a:ext>
          </a:extLst>
        </xdr:cNvPr>
        <xdr:cNvSpPr>
          <a:spLocks noChangeAspect="1" noChangeArrowheads="1"/>
        </xdr:cNvSpPr>
      </xdr:nvSpPr>
      <xdr:spPr bwMode="auto">
        <a:xfrm>
          <a:off x="20440650" y="6629400"/>
          <a:ext cx="304800" cy="294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24</xdr:row>
      <xdr:rowOff>0</xdr:rowOff>
    </xdr:from>
    <xdr:to>
      <xdr:col>8</xdr:col>
      <xdr:colOff>304800</xdr:colOff>
      <xdr:row>25</xdr:row>
      <xdr:rowOff>94483</xdr:rowOff>
    </xdr:to>
    <xdr:sp macro="" textlink="">
      <xdr:nvSpPr>
        <xdr:cNvPr id="23" name="AutoShape 31" descr="ВВГ-П нг 3х2,5 кабель ЗЗЦМ (бухта 100м., Різати кратно 10 м.) (ВВГНГ-П 3X2,5 ECG / 707235)">
          <a:extLst>
            <a:ext uri="{FF2B5EF4-FFF2-40B4-BE49-F238E27FC236}">
              <a16:creationId xmlns:a16="http://schemas.microsoft.com/office/drawing/2014/main" id="{3F910A3A-7C1C-48DA-9C83-6A0629A84BE3}"/>
            </a:ext>
          </a:extLst>
        </xdr:cNvPr>
        <xdr:cNvSpPr>
          <a:spLocks noChangeAspect="1" noChangeArrowheads="1"/>
        </xdr:cNvSpPr>
      </xdr:nvSpPr>
      <xdr:spPr bwMode="auto">
        <a:xfrm>
          <a:off x="20440650" y="6629400"/>
          <a:ext cx="304800" cy="294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24</xdr:row>
      <xdr:rowOff>0</xdr:rowOff>
    </xdr:from>
    <xdr:to>
      <xdr:col>8</xdr:col>
      <xdr:colOff>304800</xdr:colOff>
      <xdr:row>25</xdr:row>
      <xdr:rowOff>94483</xdr:rowOff>
    </xdr:to>
    <xdr:sp macro="" textlink="">
      <xdr:nvSpPr>
        <xdr:cNvPr id="24"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839DA77E-A2CC-4895-B95B-53917B7B99FB}"/>
            </a:ext>
          </a:extLst>
        </xdr:cNvPr>
        <xdr:cNvSpPr>
          <a:spLocks noChangeAspect="1" noChangeArrowheads="1"/>
        </xdr:cNvSpPr>
      </xdr:nvSpPr>
      <xdr:spPr bwMode="auto">
        <a:xfrm>
          <a:off x="20440650" y="6629400"/>
          <a:ext cx="304800" cy="294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24</xdr:row>
      <xdr:rowOff>0</xdr:rowOff>
    </xdr:from>
    <xdr:to>
      <xdr:col>8</xdr:col>
      <xdr:colOff>304800</xdr:colOff>
      <xdr:row>25</xdr:row>
      <xdr:rowOff>94483</xdr:rowOff>
    </xdr:to>
    <xdr:sp macro="" textlink="">
      <xdr:nvSpPr>
        <xdr:cNvPr id="25" name="AutoShape 37" descr="Саморіз 3,5х9,5 мм &quot;блоха&quot; гострий, цинк, 1000 шт/уп">
          <a:extLst>
            <a:ext uri="{FF2B5EF4-FFF2-40B4-BE49-F238E27FC236}">
              <a16:creationId xmlns:a16="http://schemas.microsoft.com/office/drawing/2014/main" id="{EFEFD133-D972-4C65-9486-D4920F6B2CBB}"/>
            </a:ext>
          </a:extLst>
        </xdr:cNvPr>
        <xdr:cNvSpPr>
          <a:spLocks noChangeAspect="1" noChangeArrowheads="1"/>
        </xdr:cNvSpPr>
      </xdr:nvSpPr>
      <xdr:spPr bwMode="auto">
        <a:xfrm>
          <a:off x="20440650" y="6629400"/>
          <a:ext cx="304800" cy="294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24</xdr:row>
      <xdr:rowOff>0</xdr:rowOff>
    </xdr:from>
    <xdr:to>
      <xdr:col>8</xdr:col>
      <xdr:colOff>304800</xdr:colOff>
      <xdr:row>25</xdr:row>
      <xdr:rowOff>94483</xdr:rowOff>
    </xdr:to>
    <xdr:sp macro="" textlink="">
      <xdr:nvSpPr>
        <xdr:cNvPr id="26" name="AutoShape 38" descr="Саморіз 3,5х9,5 мм &quot;блоха&quot; гострий, цинк, 1000 шт/уп">
          <a:extLst>
            <a:ext uri="{FF2B5EF4-FFF2-40B4-BE49-F238E27FC236}">
              <a16:creationId xmlns:a16="http://schemas.microsoft.com/office/drawing/2014/main" id="{0D8FFD31-EB01-427E-91CA-6F906D2D20EB}"/>
            </a:ext>
          </a:extLst>
        </xdr:cNvPr>
        <xdr:cNvSpPr>
          <a:spLocks noChangeAspect="1" noChangeArrowheads="1"/>
        </xdr:cNvSpPr>
      </xdr:nvSpPr>
      <xdr:spPr bwMode="auto">
        <a:xfrm>
          <a:off x="20440650" y="6629400"/>
          <a:ext cx="304800" cy="294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24</xdr:row>
      <xdr:rowOff>0</xdr:rowOff>
    </xdr:from>
    <xdr:to>
      <xdr:col>8</xdr:col>
      <xdr:colOff>304800</xdr:colOff>
      <xdr:row>25</xdr:row>
      <xdr:rowOff>94483</xdr:rowOff>
    </xdr:to>
    <xdr:sp macro="" textlink="">
      <xdr:nvSpPr>
        <xdr:cNvPr id="27" name="AutoShape 41" descr="Кутик 100х100х7 мм; ст.3пс, міра; 12 м 029К фото">
          <a:extLst>
            <a:ext uri="{FF2B5EF4-FFF2-40B4-BE49-F238E27FC236}">
              <a16:creationId xmlns:a16="http://schemas.microsoft.com/office/drawing/2014/main" id="{6BDC8E7C-EAA4-4279-9B7D-ABD3DA74E1E6}"/>
            </a:ext>
          </a:extLst>
        </xdr:cNvPr>
        <xdr:cNvSpPr>
          <a:spLocks noChangeAspect="1" noChangeArrowheads="1"/>
        </xdr:cNvSpPr>
      </xdr:nvSpPr>
      <xdr:spPr bwMode="auto">
        <a:xfrm>
          <a:off x="20440650" y="6629400"/>
          <a:ext cx="304800" cy="294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24</xdr:row>
      <xdr:rowOff>0</xdr:rowOff>
    </xdr:from>
    <xdr:to>
      <xdr:col>8</xdr:col>
      <xdr:colOff>304800</xdr:colOff>
      <xdr:row>25</xdr:row>
      <xdr:rowOff>94483</xdr:rowOff>
    </xdr:to>
    <xdr:sp macro="" textlink="">
      <xdr:nvSpPr>
        <xdr:cNvPr id="28" name="AutoShape 43" descr="Купити Профіль-ріжок для підвісної стелі периметральний 3.0 м фото та ціна">
          <a:extLst>
            <a:ext uri="{FF2B5EF4-FFF2-40B4-BE49-F238E27FC236}">
              <a16:creationId xmlns:a16="http://schemas.microsoft.com/office/drawing/2014/main" id="{EE73A0F3-1B32-4AEE-AC78-C563C2F22E73}"/>
            </a:ext>
          </a:extLst>
        </xdr:cNvPr>
        <xdr:cNvSpPr>
          <a:spLocks noChangeAspect="1" noChangeArrowheads="1"/>
        </xdr:cNvSpPr>
      </xdr:nvSpPr>
      <xdr:spPr bwMode="auto">
        <a:xfrm>
          <a:off x="20440650" y="6629400"/>
          <a:ext cx="304800" cy="294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24</xdr:row>
      <xdr:rowOff>0</xdr:rowOff>
    </xdr:from>
    <xdr:to>
      <xdr:col>8</xdr:col>
      <xdr:colOff>304800</xdr:colOff>
      <xdr:row>25</xdr:row>
      <xdr:rowOff>94483</xdr:rowOff>
    </xdr:to>
    <xdr:sp macro="" textlink="">
      <xdr:nvSpPr>
        <xdr:cNvPr id="29" name="AutoShape 44" descr="gallery-image">
          <a:extLst>
            <a:ext uri="{FF2B5EF4-FFF2-40B4-BE49-F238E27FC236}">
              <a16:creationId xmlns:a16="http://schemas.microsoft.com/office/drawing/2014/main" id="{73936941-9F69-41A3-923B-B12F44C6E3E3}"/>
            </a:ext>
          </a:extLst>
        </xdr:cNvPr>
        <xdr:cNvSpPr>
          <a:spLocks noChangeAspect="1" noChangeArrowheads="1"/>
        </xdr:cNvSpPr>
      </xdr:nvSpPr>
      <xdr:spPr bwMode="auto">
        <a:xfrm>
          <a:off x="20440650" y="6629400"/>
          <a:ext cx="304800" cy="294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24</xdr:row>
      <xdr:rowOff>0</xdr:rowOff>
    </xdr:from>
    <xdr:to>
      <xdr:col>8</xdr:col>
      <xdr:colOff>304800</xdr:colOff>
      <xdr:row>25</xdr:row>
      <xdr:rowOff>94483</xdr:rowOff>
    </xdr:to>
    <xdr:sp macro="" textlink="">
      <xdr:nvSpPr>
        <xdr:cNvPr id="30" name="AutoShape 43" descr="Купити Профіль-ріжок для підвісної стелі периметральний 3.0 м фото та ціна">
          <a:extLst>
            <a:ext uri="{FF2B5EF4-FFF2-40B4-BE49-F238E27FC236}">
              <a16:creationId xmlns:a16="http://schemas.microsoft.com/office/drawing/2014/main" id="{A237CF7B-6A9B-4829-BE48-265BF47FD3E2}"/>
            </a:ext>
          </a:extLst>
        </xdr:cNvPr>
        <xdr:cNvSpPr>
          <a:spLocks noChangeAspect="1" noChangeArrowheads="1"/>
        </xdr:cNvSpPr>
      </xdr:nvSpPr>
      <xdr:spPr bwMode="auto">
        <a:xfrm>
          <a:off x="20440650" y="6629400"/>
          <a:ext cx="304800" cy="294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24</xdr:row>
      <xdr:rowOff>0</xdr:rowOff>
    </xdr:from>
    <xdr:to>
      <xdr:col>8</xdr:col>
      <xdr:colOff>304800</xdr:colOff>
      <xdr:row>25</xdr:row>
      <xdr:rowOff>94483</xdr:rowOff>
    </xdr:to>
    <xdr:sp macro="" textlink="">
      <xdr:nvSpPr>
        <xdr:cNvPr id="31" name="AutoShape 44" descr="gallery-image">
          <a:extLst>
            <a:ext uri="{FF2B5EF4-FFF2-40B4-BE49-F238E27FC236}">
              <a16:creationId xmlns:a16="http://schemas.microsoft.com/office/drawing/2014/main" id="{9208120E-EECA-4ADF-B6F3-4DEEED5B4B75}"/>
            </a:ext>
          </a:extLst>
        </xdr:cNvPr>
        <xdr:cNvSpPr>
          <a:spLocks noChangeAspect="1" noChangeArrowheads="1"/>
        </xdr:cNvSpPr>
      </xdr:nvSpPr>
      <xdr:spPr bwMode="auto">
        <a:xfrm>
          <a:off x="20440650" y="6629400"/>
          <a:ext cx="304800" cy="294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24</xdr:row>
      <xdr:rowOff>0</xdr:rowOff>
    </xdr:from>
    <xdr:to>
      <xdr:col>8</xdr:col>
      <xdr:colOff>304800</xdr:colOff>
      <xdr:row>25</xdr:row>
      <xdr:rowOff>94483</xdr:rowOff>
    </xdr:to>
    <xdr:sp macro="" textlink="">
      <xdr:nvSpPr>
        <xdr:cNvPr id="32" name="AutoShape 64" descr="Клей Kreisel EXPERT ММ27 для кладки газоблоків, 25 кг">
          <a:extLst>
            <a:ext uri="{FF2B5EF4-FFF2-40B4-BE49-F238E27FC236}">
              <a16:creationId xmlns:a16="http://schemas.microsoft.com/office/drawing/2014/main" id="{5F8C8546-DA7B-4B50-842E-013614087821}"/>
            </a:ext>
          </a:extLst>
        </xdr:cNvPr>
        <xdr:cNvSpPr>
          <a:spLocks noChangeAspect="1" noChangeArrowheads="1"/>
        </xdr:cNvSpPr>
      </xdr:nvSpPr>
      <xdr:spPr bwMode="auto">
        <a:xfrm>
          <a:off x="20440650" y="6629400"/>
          <a:ext cx="304800" cy="294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26</xdr:row>
      <xdr:rowOff>0</xdr:rowOff>
    </xdr:from>
    <xdr:ext cx="304800" cy="304800"/>
    <xdr:sp macro="" textlink="">
      <xdr:nvSpPr>
        <xdr:cNvPr id="2" name="AutoShape 36" descr="Затирка для швів Ceresit CE 40 Aquastatic 01 2 кг (відро) Біла (Е28802) - зображення 1">
          <a:extLst>
            <a:ext uri="{FF2B5EF4-FFF2-40B4-BE49-F238E27FC236}">
              <a16:creationId xmlns:a16="http://schemas.microsoft.com/office/drawing/2014/main" id="{BA861DDB-F662-4FF8-A036-C0390C520069}"/>
            </a:ext>
          </a:extLst>
        </xdr:cNvPr>
        <xdr:cNvSpPr>
          <a:spLocks noChangeAspect="1" noChangeArrowheads="1"/>
        </xdr:cNvSpPr>
      </xdr:nvSpPr>
      <xdr:spPr bwMode="auto">
        <a:xfrm>
          <a:off x="16913679" y="22206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26</xdr:row>
      <xdr:rowOff>0</xdr:rowOff>
    </xdr:from>
    <xdr:ext cx="304800" cy="308882"/>
    <xdr:sp macro="" textlink="">
      <xdr:nvSpPr>
        <xdr:cNvPr id="3" name="AutoShape 56" descr="Планка гребеня пряма">
          <a:extLst>
            <a:ext uri="{FF2B5EF4-FFF2-40B4-BE49-F238E27FC236}">
              <a16:creationId xmlns:a16="http://schemas.microsoft.com/office/drawing/2014/main" id="{DFCF523F-BA14-4DEC-B0DC-5E3185739E01}"/>
            </a:ext>
          </a:extLst>
        </xdr:cNvPr>
        <xdr:cNvSpPr>
          <a:spLocks noChangeAspect="1" noChangeArrowheads="1"/>
        </xdr:cNvSpPr>
      </xdr:nvSpPr>
      <xdr:spPr bwMode="auto">
        <a:xfrm>
          <a:off x="16913679" y="22206857"/>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26</xdr:row>
      <xdr:rowOff>0</xdr:rowOff>
    </xdr:from>
    <xdr:ext cx="304800" cy="298590"/>
    <xdr:sp macro="" textlink="">
      <xdr:nvSpPr>
        <xdr:cNvPr id="5" name="AutoShape 18" descr="https://trivita.ua/media/mf_webp/jpg/media/catalog/product/cache/dd95bbeaba6420773a0013f62f7a35ef/p/e/pesok_mesh.webp">
          <a:extLst>
            <a:ext uri="{FF2B5EF4-FFF2-40B4-BE49-F238E27FC236}">
              <a16:creationId xmlns:a16="http://schemas.microsoft.com/office/drawing/2014/main" id="{C24B524A-D16D-4B3E-86EE-0221FD5A8D9C}"/>
            </a:ext>
          </a:extLst>
        </xdr:cNvPr>
        <xdr:cNvSpPr>
          <a:spLocks noChangeAspect="1" noChangeArrowheads="1"/>
        </xdr:cNvSpPr>
      </xdr:nvSpPr>
      <xdr:spPr bwMode="auto">
        <a:xfrm>
          <a:off x="12967607" y="22206857"/>
          <a:ext cx="304800" cy="2985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26</xdr:row>
      <xdr:rowOff>0</xdr:rowOff>
    </xdr:from>
    <xdr:ext cx="304800" cy="298590"/>
    <xdr:sp macro="" textlink="">
      <xdr:nvSpPr>
        <xdr:cNvPr id="6" name="AutoShape 26" descr="Колено Georg Fischer d40 45 град.">
          <a:extLst>
            <a:ext uri="{FF2B5EF4-FFF2-40B4-BE49-F238E27FC236}">
              <a16:creationId xmlns:a16="http://schemas.microsoft.com/office/drawing/2014/main" id="{D0A9B82E-96FE-43AA-A917-C18836D238E7}"/>
            </a:ext>
          </a:extLst>
        </xdr:cNvPr>
        <xdr:cNvSpPr>
          <a:spLocks noChangeAspect="1" noChangeArrowheads="1"/>
        </xdr:cNvSpPr>
      </xdr:nvSpPr>
      <xdr:spPr bwMode="auto">
        <a:xfrm>
          <a:off x="12967607" y="22206857"/>
          <a:ext cx="304800" cy="2985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26</xdr:row>
      <xdr:rowOff>0</xdr:rowOff>
    </xdr:from>
    <xdr:ext cx="304800" cy="298590"/>
    <xdr:sp macro="" textlink="">
      <xdr:nvSpPr>
        <xdr:cNvPr id="7" name="AutoShape 29" descr="Корпус пластиковий 12-модульний e.plbox.stand.n.12k, навісний (s029104)">
          <a:extLst>
            <a:ext uri="{FF2B5EF4-FFF2-40B4-BE49-F238E27FC236}">
              <a16:creationId xmlns:a16="http://schemas.microsoft.com/office/drawing/2014/main" id="{584076F8-D3FC-49F5-BD3C-073B25524079}"/>
            </a:ext>
          </a:extLst>
        </xdr:cNvPr>
        <xdr:cNvSpPr>
          <a:spLocks noChangeAspect="1" noChangeArrowheads="1"/>
        </xdr:cNvSpPr>
      </xdr:nvSpPr>
      <xdr:spPr bwMode="auto">
        <a:xfrm>
          <a:off x="12967607" y="22206857"/>
          <a:ext cx="304800" cy="2985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26</xdr:row>
      <xdr:rowOff>0</xdr:rowOff>
    </xdr:from>
    <xdr:ext cx="304800" cy="298590"/>
    <xdr:sp macro="" textlink="">
      <xdr:nvSpPr>
        <xdr:cNvPr id="9" name="AutoShape 31" descr="ВВГ-П нг 3х2,5 кабель ЗЗЦМ (бухта 100м., Різати кратно 10 м.) (ВВГНГ-П 3X2,5 ECG / 707235)">
          <a:extLst>
            <a:ext uri="{FF2B5EF4-FFF2-40B4-BE49-F238E27FC236}">
              <a16:creationId xmlns:a16="http://schemas.microsoft.com/office/drawing/2014/main" id="{2D47FCEB-F5FF-4720-A3A7-AFBEA889967B}"/>
            </a:ext>
          </a:extLst>
        </xdr:cNvPr>
        <xdr:cNvSpPr>
          <a:spLocks noChangeAspect="1" noChangeArrowheads="1"/>
        </xdr:cNvSpPr>
      </xdr:nvSpPr>
      <xdr:spPr bwMode="auto">
        <a:xfrm>
          <a:off x="12967607" y="22206857"/>
          <a:ext cx="304800" cy="2985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26</xdr:row>
      <xdr:rowOff>0</xdr:rowOff>
    </xdr:from>
    <xdr:ext cx="304800" cy="298590"/>
    <xdr:sp macro="" textlink="">
      <xdr:nvSpPr>
        <xdr:cNvPr id="11"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825FED36-8491-4623-B331-BB5DB4AD4DF9}"/>
            </a:ext>
          </a:extLst>
        </xdr:cNvPr>
        <xdr:cNvSpPr>
          <a:spLocks noChangeAspect="1" noChangeArrowheads="1"/>
        </xdr:cNvSpPr>
      </xdr:nvSpPr>
      <xdr:spPr bwMode="auto">
        <a:xfrm>
          <a:off x="12967607" y="22206857"/>
          <a:ext cx="304800" cy="2985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26</xdr:row>
      <xdr:rowOff>0</xdr:rowOff>
    </xdr:from>
    <xdr:ext cx="304800" cy="298590"/>
    <xdr:sp macro="" textlink="">
      <xdr:nvSpPr>
        <xdr:cNvPr id="14" name="AutoShape 37" descr="Саморіз 3,5х9,5 мм &quot;блоха&quot; гострий, цинк, 1000 шт/уп">
          <a:extLst>
            <a:ext uri="{FF2B5EF4-FFF2-40B4-BE49-F238E27FC236}">
              <a16:creationId xmlns:a16="http://schemas.microsoft.com/office/drawing/2014/main" id="{F154641D-39C3-43B2-B4AE-7780609F90EB}"/>
            </a:ext>
          </a:extLst>
        </xdr:cNvPr>
        <xdr:cNvSpPr>
          <a:spLocks noChangeAspect="1" noChangeArrowheads="1"/>
        </xdr:cNvSpPr>
      </xdr:nvSpPr>
      <xdr:spPr bwMode="auto">
        <a:xfrm>
          <a:off x="12967607" y="22206857"/>
          <a:ext cx="304800" cy="2985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26</xdr:row>
      <xdr:rowOff>0</xdr:rowOff>
    </xdr:from>
    <xdr:ext cx="304800" cy="298590"/>
    <xdr:sp macro="" textlink="">
      <xdr:nvSpPr>
        <xdr:cNvPr id="15" name="AutoShape 38" descr="Саморіз 3,5х9,5 мм &quot;блоха&quot; гострий, цинк, 1000 шт/уп">
          <a:extLst>
            <a:ext uri="{FF2B5EF4-FFF2-40B4-BE49-F238E27FC236}">
              <a16:creationId xmlns:a16="http://schemas.microsoft.com/office/drawing/2014/main" id="{54504129-54C0-40DC-AC93-529CF0E98486}"/>
            </a:ext>
          </a:extLst>
        </xdr:cNvPr>
        <xdr:cNvSpPr>
          <a:spLocks noChangeAspect="1" noChangeArrowheads="1"/>
        </xdr:cNvSpPr>
      </xdr:nvSpPr>
      <xdr:spPr bwMode="auto">
        <a:xfrm>
          <a:off x="12967607" y="22206857"/>
          <a:ext cx="304800" cy="2985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26</xdr:row>
      <xdr:rowOff>0</xdr:rowOff>
    </xdr:from>
    <xdr:ext cx="304800" cy="298590"/>
    <xdr:sp macro="" textlink="">
      <xdr:nvSpPr>
        <xdr:cNvPr id="16" name="AutoShape 41" descr="Кутик 100х100х7 мм; ст.3пс, міра; 12 м 029К фото">
          <a:extLst>
            <a:ext uri="{FF2B5EF4-FFF2-40B4-BE49-F238E27FC236}">
              <a16:creationId xmlns:a16="http://schemas.microsoft.com/office/drawing/2014/main" id="{06A61098-22D9-4C87-94C5-88EBE7A2F268}"/>
            </a:ext>
          </a:extLst>
        </xdr:cNvPr>
        <xdr:cNvSpPr>
          <a:spLocks noChangeAspect="1" noChangeArrowheads="1"/>
        </xdr:cNvSpPr>
      </xdr:nvSpPr>
      <xdr:spPr bwMode="auto">
        <a:xfrm>
          <a:off x="12967607" y="22206857"/>
          <a:ext cx="304800" cy="2985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26</xdr:row>
      <xdr:rowOff>0</xdr:rowOff>
    </xdr:from>
    <xdr:ext cx="304800" cy="298590"/>
    <xdr:sp macro="" textlink="">
      <xdr:nvSpPr>
        <xdr:cNvPr id="17" name="AutoShape 43" descr="Купити Профіль-ріжок для підвісної стелі периметральний 3.0 м фото та ціна">
          <a:extLst>
            <a:ext uri="{FF2B5EF4-FFF2-40B4-BE49-F238E27FC236}">
              <a16:creationId xmlns:a16="http://schemas.microsoft.com/office/drawing/2014/main" id="{F8133694-0B9F-4DD4-8C46-76FCC15FF8FB}"/>
            </a:ext>
          </a:extLst>
        </xdr:cNvPr>
        <xdr:cNvSpPr>
          <a:spLocks noChangeAspect="1" noChangeArrowheads="1"/>
        </xdr:cNvSpPr>
      </xdr:nvSpPr>
      <xdr:spPr bwMode="auto">
        <a:xfrm>
          <a:off x="12967607" y="22206857"/>
          <a:ext cx="304800" cy="2985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26</xdr:row>
      <xdr:rowOff>0</xdr:rowOff>
    </xdr:from>
    <xdr:ext cx="304800" cy="298590"/>
    <xdr:sp macro="" textlink="">
      <xdr:nvSpPr>
        <xdr:cNvPr id="18" name="AutoShape 44" descr="gallery-image">
          <a:extLst>
            <a:ext uri="{FF2B5EF4-FFF2-40B4-BE49-F238E27FC236}">
              <a16:creationId xmlns:a16="http://schemas.microsoft.com/office/drawing/2014/main" id="{E3CB9A55-8984-4034-A260-0CCED7675931}"/>
            </a:ext>
          </a:extLst>
        </xdr:cNvPr>
        <xdr:cNvSpPr>
          <a:spLocks noChangeAspect="1" noChangeArrowheads="1"/>
        </xdr:cNvSpPr>
      </xdr:nvSpPr>
      <xdr:spPr bwMode="auto">
        <a:xfrm>
          <a:off x="12967607" y="22206857"/>
          <a:ext cx="304800" cy="2985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26</xdr:row>
      <xdr:rowOff>0</xdr:rowOff>
    </xdr:from>
    <xdr:ext cx="304800" cy="298590"/>
    <xdr:sp macro="" textlink="">
      <xdr:nvSpPr>
        <xdr:cNvPr id="19" name="AutoShape 43" descr="Купити Профіль-ріжок для підвісної стелі периметральний 3.0 м фото та ціна">
          <a:extLst>
            <a:ext uri="{FF2B5EF4-FFF2-40B4-BE49-F238E27FC236}">
              <a16:creationId xmlns:a16="http://schemas.microsoft.com/office/drawing/2014/main" id="{E5A0C6AE-AA0C-4BCC-BD07-C55F132E7EB4}"/>
            </a:ext>
          </a:extLst>
        </xdr:cNvPr>
        <xdr:cNvSpPr>
          <a:spLocks noChangeAspect="1" noChangeArrowheads="1"/>
        </xdr:cNvSpPr>
      </xdr:nvSpPr>
      <xdr:spPr bwMode="auto">
        <a:xfrm>
          <a:off x="12967607" y="22206857"/>
          <a:ext cx="304800" cy="2985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26</xdr:row>
      <xdr:rowOff>0</xdr:rowOff>
    </xdr:from>
    <xdr:ext cx="304800" cy="298590"/>
    <xdr:sp macro="" textlink="">
      <xdr:nvSpPr>
        <xdr:cNvPr id="33" name="AutoShape 44" descr="gallery-image">
          <a:extLst>
            <a:ext uri="{FF2B5EF4-FFF2-40B4-BE49-F238E27FC236}">
              <a16:creationId xmlns:a16="http://schemas.microsoft.com/office/drawing/2014/main" id="{D633B322-D910-4024-BD04-F32FBC4A0360}"/>
            </a:ext>
          </a:extLst>
        </xdr:cNvPr>
        <xdr:cNvSpPr>
          <a:spLocks noChangeAspect="1" noChangeArrowheads="1"/>
        </xdr:cNvSpPr>
      </xdr:nvSpPr>
      <xdr:spPr bwMode="auto">
        <a:xfrm>
          <a:off x="12967607" y="22206857"/>
          <a:ext cx="304800" cy="2985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26</xdr:row>
      <xdr:rowOff>0</xdr:rowOff>
    </xdr:from>
    <xdr:ext cx="304800" cy="298590"/>
    <xdr:sp macro="" textlink="">
      <xdr:nvSpPr>
        <xdr:cNvPr id="34" name="AutoShape 64" descr="Клей Kreisel EXPERT ММ27 для кладки газоблоків, 25 кг">
          <a:extLst>
            <a:ext uri="{FF2B5EF4-FFF2-40B4-BE49-F238E27FC236}">
              <a16:creationId xmlns:a16="http://schemas.microsoft.com/office/drawing/2014/main" id="{56335A63-6E70-4712-92E2-2EFC45499924}"/>
            </a:ext>
          </a:extLst>
        </xdr:cNvPr>
        <xdr:cNvSpPr>
          <a:spLocks noChangeAspect="1" noChangeArrowheads="1"/>
        </xdr:cNvSpPr>
      </xdr:nvSpPr>
      <xdr:spPr bwMode="auto">
        <a:xfrm>
          <a:off x="12967607" y="22206857"/>
          <a:ext cx="304800" cy="2985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J27" totalsRowShown="0" headerRowDxfId="13" headerRowBorderDxfId="12" tableBorderDxfId="11" totalsRowBorderDxfId="10">
  <autoFilter ref="A3:J27" xr:uid="{00000000-000C-0000-FFFF-FFFF00000000}"/>
  <sortState xmlns:xlrd2="http://schemas.microsoft.com/office/spreadsheetml/2017/richdata2" ref="A4:I25">
    <sortCondition ref="A3:A25"/>
  </sortState>
  <tableColumns count="10">
    <tableColumn id="1" xr3:uid="{00000000-0010-0000-0000-000001000000}" name="№ LOT | № ЛОТ" dataDxfId="9"/>
    <tableColumn id="2" xr3:uid="{00000000-0010-0000-0000-000002000000}" name="Column1" dataDxfId="8"/>
    <tableColumn id="6" xr3:uid="{C9F199AE-58EB-480A-B7AB-BBD0F235E277}" name="№ Item |_x000a_№ Позиції" dataDxfId="7">
      <calculatedColumnFormula>_xlfn.CONCAT(Table1[[#This Row],[№ LOT | № ЛОТ]],".",Table1[[#This Row],[Column1]])</calculatedColumnFormula>
    </tableColumn>
    <tableColumn id="3" xr3:uid="{00000000-0010-0000-0000-000003000000}" name="Name according to the procurement - Description and Specifications of Item_x000a_|_x000a_(It is allowed to submit analogues for any positions)" dataDxfId="6"/>
    <tableColumn id="4" xr3:uid="{00000000-0010-0000-0000-000004000000}" name="Назва згідно закупівлі - Опис і специфікації предмету закупівлі_x000a_|_x000a_(Дозволяється подача аналогів на будь-які позиції)" dataDxfId="5"/>
    <tableColumn id="7" xr3:uid="{AA39E40E-D064-4E15-9F51-D5A88A57E902}" name="Estimated first order amount, GBP excl. VAT_x000a_| _x000a_Орієнтовна сума першого замовлення, Фунти Стерлінги без ПДВ" dataDxfId="0"/>
    <tableColumn id="8" xr3:uid="{00000000-0010-0000-0000-000008000000}" name="Units _x000a_| _x000a_Од. вим." dataDxfId="4"/>
    <tableColumn id="9" xr3:uid="{00000000-0010-0000-0000-000009000000}" name="Name according to the proposal _x000a_| _x000a_Назва згідно пропозиції" dataDxfId="3"/>
    <tableColumn id="10" xr3:uid="{00000000-0010-0000-0000-00000A000000}" name="Proposed description &amp; technical specifications (include brand &amp; model (if applicable), etc.) _x000a_|_x000a_Пропонований опис і технічні характеристики (включаючи марку та модель(за наявності), тощо)" dataDxfId="2"/>
    <tableColumn id="5" xr3:uid="{40819027-710C-411E-A154-1894677D3EF4}" name="Unit Price, GBP excl. VAT_x000a_| _x000a_Ціна за од-цю, Фунти Стерлінги без ПДВ2" dataDxfId="1"/>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5"/>
  <sheetViews>
    <sheetView tabSelected="1" topLeftCell="A35" zoomScale="70" zoomScaleNormal="70" zoomScaleSheetLayoutView="70" zoomScalePageLayoutView="55" workbookViewId="0">
      <selection activeCell="H61" sqref="H61"/>
    </sheetView>
  </sheetViews>
  <sheetFormatPr defaultColWidth="9.140625" defaultRowHeight="12.75"/>
  <cols>
    <col min="1" max="1" width="8.7109375" style="2" customWidth="1"/>
    <col min="2" max="2" width="16.7109375" style="2" hidden="1" customWidth="1"/>
    <col min="3" max="3" width="12.140625" style="2" customWidth="1"/>
    <col min="4" max="4" width="55.5703125" style="3" customWidth="1"/>
    <col min="5" max="5" width="54.42578125" style="3" customWidth="1"/>
    <col min="6" max="6" width="11.5703125" style="3" customWidth="1"/>
    <col min="7" max="7" width="19.85546875" style="4" customWidth="1"/>
    <col min="8" max="8" width="43.5703125" style="2" customWidth="1"/>
    <col min="9" max="9" width="59.140625" style="2" customWidth="1"/>
    <col min="10" max="10" width="28.28515625" style="2" customWidth="1"/>
    <col min="11" max="16384" width="9.140625" style="2"/>
  </cols>
  <sheetData>
    <row r="1" spans="1:10" ht="63.75" customHeight="1">
      <c r="A1" s="51" t="s">
        <v>55</v>
      </c>
      <c r="B1" s="52"/>
      <c r="C1" s="52"/>
      <c r="D1" s="52"/>
      <c r="E1" s="52"/>
      <c r="F1" s="52"/>
      <c r="G1" s="52"/>
      <c r="H1" s="52"/>
      <c r="I1" s="52"/>
      <c r="J1" s="52"/>
    </row>
    <row r="2" spans="1:10" ht="7.5" customHeight="1">
      <c r="A2" s="22"/>
      <c r="B2" s="22"/>
      <c r="C2" s="22"/>
      <c r="D2" s="23"/>
      <c r="E2" s="22"/>
      <c r="F2" s="22"/>
      <c r="G2" s="23"/>
      <c r="H2" s="23"/>
      <c r="I2" s="23"/>
    </row>
    <row r="3" spans="1:10" s="1" customFormat="1" ht="195">
      <c r="A3" s="24" t="s">
        <v>39</v>
      </c>
      <c r="B3" s="25" t="s">
        <v>53</v>
      </c>
      <c r="C3" s="24" t="s">
        <v>40</v>
      </c>
      <c r="D3" s="24" t="s">
        <v>0</v>
      </c>
      <c r="E3" s="24" t="s">
        <v>1</v>
      </c>
      <c r="F3" s="37" t="s">
        <v>103</v>
      </c>
      <c r="G3" s="24" t="s">
        <v>2</v>
      </c>
      <c r="H3" s="24" t="s">
        <v>3</v>
      </c>
      <c r="I3" s="24" t="s">
        <v>4</v>
      </c>
      <c r="J3" s="37" t="s">
        <v>102</v>
      </c>
    </row>
    <row r="4" spans="1:10" s="1" customFormat="1" ht="15.75">
      <c r="A4" s="38"/>
      <c r="B4" s="39"/>
      <c r="C4" s="39"/>
      <c r="D4" s="39"/>
      <c r="E4" s="39"/>
      <c r="F4" s="39"/>
      <c r="G4" s="39"/>
      <c r="H4" s="39"/>
      <c r="I4" s="39"/>
      <c r="J4" s="39"/>
    </row>
    <row r="5" spans="1:10" s="1" customFormat="1" ht="78.75">
      <c r="A5" s="20">
        <v>1</v>
      </c>
      <c r="B5" s="20">
        <v>1</v>
      </c>
      <c r="C5" s="20" t="str">
        <f>_xlfn.CONCAT(Table1[[#This Row],[№ LOT | № ЛОТ]],".",Table1[[#This Row],[Column1]])</f>
        <v>1.1</v>
      </c>
      <c r="D5" s="20" t="s">
        <v>59</v>
      </c>
      <c r="E5" s="20" t="s">
        <v>60</v>
      </c>
      <c r="F5" s="58">
        <v>2664</v>
      </c>
      <c r="G5" s="35" t="s">
        <v>58</v>
      </c>
      <c r="H5" s="36"/>
      <c r="I5" s="36"/>
      <c r="J5" s="19">
        <v>0</v>
      </c>
    </row>
    <row r="6" spans="1:10" s="1" customFormat="1" ht="78.75">
      <c r="A6" s="20">
        <v>1</v>
      </c>
      <c r="B6" s="20">
        <f>B5+1</f>
        <v>2</v>
      </c>
      <c r="C6" s="20" t="str">
        <f>_xlfn.CONCAT(Table1[[#This Row],[№ LOT | № ЛОТ]],".",Table1[[#This Row],[Column1]])</f>
        <v>1.2</v>
      </c>
      <c r="D6" s="20" t="s">
        <v>61</v>
      </c>
      <c r="E6" s="20" t="s">
        <v>62</v>
      </c>
      <c r="F6" s="58">
        <v>52500</v>
      </c>
      <c r="G6" s="35" t="s">
        <v>58</v>
      </c>
      <c r="H6" s="36"/>
      <c r="I6" s="36"/>
      <c r="J6" s="19">
        <v>0</v>
      </c>
    </row>
    <row r="7" spans="1:10" s="1" customFormat="1" ht="78.75">
      <c r="A7" s="20">
        <v>1</v>
      </c>
      <c r="B7" s="20">
        <f t="shared" ref="B7:B24" si="0">B6+1</f>
        <v>3</v>
      </c>
      <c r="C7" s="20" t="str">
        <f>_xlfn.CONCAT(Table1[[#This Row],[№ LOT | № ЛОТ]],".",Table1[[#This Row],[Column1]])</f>
        <v>1.3</v>
      </c>
      <c r="D7" s="20" t="s">
        <v>63</v>
      </c>
      <c r="E7" s="20" t="s">
        <v>64</v>
      </c>
      <c r="F7" s="20"/>
      <c r="G7" s="35" t="s">
        <v>58</v>
      </c>
      <c r="H7" s="36"/>
      <c r="I7" s="36"/>
      <c r="J7" s="19">
        <v>0</v>
      </c>
    </row>
    <row r="8" spans="1:10" s="1" customFormat="1" ht="78.75">
      <c r="A8" s="20">
        <v>1</v>
      </c>
      <c r="B8" s="20">
        <f t="shared" si="0"/>
        <v>4</v>
      </c>
      <c r="C8" s="20" t="str">
        <f>_xlfn.CONCAT(Table1[[#This Row],[№ LOT | № ЛОТ]],".",Table1[[#This Row],[Column1]])</f>
        <v>1.4</v>
      </c>
      <c r="D8" s="20" t="s">
        <v>65</v>
      </c>
      <c r="E8" s="20" t="s">
        <v>66</v>
      </c>
      <c r="F8" s="20"/>
      <c r="G8" s="35" t="s">
        <v>58</v>
      </c>
      <c r="H8" s="36"/>
      <c r="I8" s="36"/>
      <c r="J8" s="19">
        <v>0</v>
      </c>
    </row>
    <row r="9" spans="1:10" s="1" customFormat="1" ht="78.75">
      <c r="A9" s="20">
        <v>1</v>
      </c>
      <c r="B9" s="20">
        <f t="shared" si="0"/>
        <v>5</v>
      </c>
      <c r="C9" s="20" t="str">
        <f>_xlfn.CONCAT(Table1[[#This Row],[№ LOT | № ЛОТ]],".",Table1[[#This Row],[Column1]])</f>
        <v>1.5</v>
      </c>
      <c r="D9" s="20" t="s">
        <v>67</v>
      </c>
      <c r="E9" s="20" t="s">
        <v>68</v>
      </c>
      <c r="F9" s="20"/>
      <c r="G9" s="35" t="s">
        <v>58</v>
      </c>
      <c r="H9" s="36"/>
      <c r="I9" s="36"/>
      <c r="J9" s="19">
        <v>0</v>
      </c>
    </row>
    <row r="10" spans="1:10" s="1" customFormat="1" ht="78.75">
      <c r="A10" s="20">
        <v>1</v>
      </c>
      <c r="B10" s="20">
        <f t="shared" si="0"/>
        <v>6</v>
      </c>
      <c r="C10" s="20" t="str">
        <f>_xlfn.CONCAT(Table1[[#This Row],[№ LOT | № ЛОТ]],".",Table1[[#This Row],[Column1]])</f>
        <v>1.6</v>
      </c>
      <c r="D10" s="20" t="s">
        <v>69</v>
      </c>
      <c r="E10" s="20" t="s">
        <v>70</v>
      </c>
      <c r="F10" s="58">
        <v>10875</v>
      </c>
      <c r="G10" s="35" t="s">
        <v>58</v>
      </c>
      <c r="H10" s="36"/>
      <c r="I10" s="36"/>
      <c r="J10" s="19">
        <v>0</v>
      </c>
    </row>
    <row r="11" spans="1:10" s="1" customFormat="1" ht="78.75">
      <c r="A11" s="20">
        <v>1</v>
      </c>
      <c r="B11" s="20">
        <f t="shared" si="0"/>
        <v>7</v>
      </c>
      <c r="C11" s="20" t="str">
        <f>_xlfn.CONCAT(Table1[[#This Row],[№ LOT | № ЛОТ]],".",Table1[[#This Row],[Column1]])</f>
        <v>1.7</v>
      </c>
      <c r="D11" s="20" t="s">
        <v>71</v>
      </c>
      <c r="E11" s="20" t="s">
        <v>72</v>
      </c>
      <c r="F11" s="20"/>
      <c r="G11" s="35" t="s">
        <v>58</v>
      </c>
      <c r="H11" s="36"/>
      <c r="I11" s="36"/>
      <c r="J11" s="19">
        <v>0</v>
      </c>
    </row>
    <row r="12" spans="1:10" s="1" customFormat="1" ht="78.75">
      <c r="A12" s="20">
        <v>1</v>
      </c>
      <c r="B12" s="20">
        <f t="shared" si="0"/>
        <v>8</v>
      </c>
      <c r="C12" s="20" t="str">
        <f>_xlfn.CONCAT(Table1[[#This Row],[№ LOT | № ЛОТ]],".",Table1[[#This Row],[Column1]])</f>
        <v>1.8</v>
      </c>
      <c r="D12" s="20" t="s">
        <v>73</v>
      </c>
      <c r="E12" s="20" t="s">
        <v>74</v>
      </c>
      <c r="F12" s="20"/>
      <c r="G12" s="35" t="s">
        <v>58</v>
      </c>
      <c r="H12" s="36"/>
      <c r="I12" s="36"/>
      <c r="J12" s="19">
        <v>0</v>
      </c>
    </row>
    <row r="13" spans="1:10" s="1" customFormat="1" ht="78.75">
      <c r="A13" s="20">
        <v>1</v>
      </c>
      <c r="B13" s="20">
        <f t="shared" si="0"/>
        <v>9</v>
      </c>
      <c r="C13" s="20" t="str">
        <f>_xlfn.CONCAT(Table1[[#This Row],[№ LOT | № ЛОТ]],".",Table1[[#This Row],[Column1]])</f>
        <v>1.9</v>
      </c>
      <c r="D13" s="20" t="s">
        <v>75</v>
      </c>
      <c r="E13" s="20" t="s">
        <v>76</v>
      </c>
      <c r="F13" s="20"/>
      <c r="G13" s="35" t="s">
        <v>58</v>
      </c>
      <c r="H13" s="36"/>
      <c r="I13" s="36"/>
      <c r="J13" s="19">
        <v>0</v>
      </c>
    </row>
    <row r="14" spans="1:10" s="1" customFormat="1" ht="78.75">
      <c r="A14" s="20">
        <v>1</v>
      </c>
      <c r="B14" s="20">
        <f t="shared" si="0"/>
        <v>10</v>
      </c>
      <c r="C14" s="20" t="str">
        <f>_xlfn.CONCAT(Table1[[#This Row],[№ LOT | № ЛОТ]],".",Table1[[#This Row],[Column1]])</f>
        <v>1.10</v>
      </c>
      <c r="D14" s="20" t="s">
        <v>77</v>
      </c>
      <c r="E14" s="20" t="s">
        <v>78</v>
      </c>
      <c r="F14" s="20"/>
      <c r="G14" s="35" t="s">
        <v>58</v>
      </c>
      <c r="H14" s="36"/>
      <c r="I14" s="36"/>
      <c r="J14" s="19">
        <v>0</v>
      </c>
    </row>
    <row r="15" spans="1:10" s="1" customFormat="1" ht="78.75">
      <c r="A15" s="20">
        <v>1</v>
      </c>
      <c r="B15" s="20">
        <f t="shared" si="0"/>
        <v>11</v>
      </c>
      <c r="C15" s="20" t="str">
        <f>_xlfn.CONCAT(Table1[[#This Row],[№ LOT | № ЛОТ]],".",Table1[[#This Row],[Column1]])</f>
        <v>1.11</v>
      </c>
      <c r="D15" s="20" t="s">
        <v>79</v>
      </c>
      <c r="E15" s="20" t="s">
        <v>80</v>
      </c>
      <c r="F15" s="20"/>
      <c r="G15" s="35" t="s">
        <v>58</v>
      </c>
      <c r="H15" s="36"/>
      <c r="I15" s="36"/>
      <c r="J15" s="19">
        <v>0</v>
      </c>
    </row>
    <row r="16" spans="1:10" s="1" customFormat="1" ht="78.75">
      <c r="A16" s="20">
        <v>1</v>
      </c>
      <c r="B16" s="20">
        <f t="shared" si="0"/>
        <v>12</v>
      </c>
      <c r="C16" s="20" t="str">
        <f>_xlfn.CONCAT(Table1[[#This Row],[№ LOT | № ЛОТ]],".",Table1[[#This Row],[Column1]])</f>
        <v>1.12</v>
      </c>
      <c r="D16" s="20" t="s">
        <v>81</v>
      </c>
      <c r="E16" s="20" t="s">
        <v>82</v>
      </c>
      <c r="F16" s="20"/>
      <c r="G16" s="35" t="s">
        <v>58</v>
      </c>
      <c r="H16" s="36"/>
      <c r="I16" s="36"/>
      <c r="J16" s="19">
        <v>0</v>
      </c>
    </row>
    <row r="17" spans="1:12" s="1" customFormat="1" ht="78.75">
      <c r="A17" s="20">
        <v>1</v>
      </c>
      <c r="B17" s="20">
        <f t="shared" si="0"/>
        <v>13</v>
      </c>
      <c r="C17" s="20" t="str">
        <f>_xlfn.CONCAT(Table1[[#This Row],[№ LOT | № ЛОТ]],".",Table1[[#This Row],[Column1]])</f>
        <v>1.13</v>
      </c>
      <c r="D17" s="20" t="s">
        <v>83</v>
      </c>
      <c r="E17" s="20" t="s">
        <v>84</v>
      </c>
      <c r="F17" s="20"/>
      <c r="G17" s="35" t="s">
        <v>58</v>
      </c>
      <c r="H17" s="36"/>
      <c r="I17" s="36"/>
      <c r="J17" s="19">
        <v>0</v>
      </c>
    </row>
    <row r="18" spans="1:12" s="1" customFormat="1" ht="78.75">
      <c r="A18" s="20">
        <v>1</v>
      </c>
      <c r="B18" s="20">
        <f t="shared" si="0"/>
        <v>14</v>
      </c>
      <c r="C18" s="20" t="str">
        <f>_xlfn.CONCAT(Table1[[#This Row],[№ LOT | № ЛОТ]],".",Table1[[#This Row],[Column1]])</f>
        <v>1.14</v>
      </c>
      <c r="D18" s="20" t="s">
        <v>85</v>
      </c>
      <c r="E18" s="20" t="s">
        <v>86</v>
      </c>
      <c r="F18" s="58">
        <v>19500</v>
      </c>
      <c r="G18" s="35" t="s">
        <v>58</v>
      </c>
      <c r="H18" s="36"/>
      <c r="I18" s="36"/>
      <c r="J18" s="19">
        <v>0</v>
      </c>
    </row>
    <row r="19" spans="1:12" s="1" customFormat="1" ht="78.75">
      <c r="A19" s="20">
        <v>1</v>
      </c>
      <c r="B19" s="20">
        <f t="shared" si="0"/>
        <v>15</v>
      </c>
      <c r="C19" s="20" t="str">
        <f>_xlfn.CONCAT(Table1[[#This Row],[№ LOT | № ЛОТ]],".",Table1[[#This Row],[Column1]])</f>
        <v>1.15</v>
      </c>
      <c r="D19" s="20" t="s">
        <v>87</v>
      </c>
      <c r="E19" s="20" t="s">
        <v>88</v>
      </c>
      <c r="F19" s="20"/>
      <c r="G19" s="35" t="s">
        <v>58</v>
      </c>
      <c r="H19" s="36"/>
      <c r="I19" s="36"/>
      <c r="J19" s="19">
        <v>0</v>
      </c>
    </row>
    <row r="20" spans="1:12" s="1" customFormat="1" ht="78.75">
      <c r="A20" s="20">
        <v>1</v>
      </c>
      <c r="B20" s="20">
        <f t="shared" si="0"/>
        <v>16</v>
      </c>
      <c r="C20" s="20" t="str">
        <f>_xlfn.CONCAT(Table1[[#This Row],[№ LOT | № ЛОТ]],".",Table1[[#This Row],[Column1]])</f>
        <v>1.16</v>
      </c>
      <c r="D20" s="20" t="s">
        <v>89</v>
      </c>
      <c r="E20" s="20" t="s">
        <v>90</v>
      </c>
      <c r="F20" s="58">
        <v>5400</v>
      </c>
      <c r="G20" s="35" t="s">
        <v>58</v>
      </c>
      <c r="H20" s="36"/>
      <c r="I20" s="36"/>
      <c r="J20" s="19">
        <v>0</v>
      </c>
    </row>
    <row r="21" spans="1:12" s="1" customFormat="1" ht="78.75">
      <c r="A21" s="20">
        <v>1</v>
      </c>
      <c r="B21" s="20">
        <f t="shared" si="0"/>
        <v>17</v>
      </c>
      <c r="C21" s="20" t="str">
        <f>_xlfn.CONCAT(Table1[[#This Row],[№ LOT | № ЛОТ]],".",Table1[[#This Row],[Column1]])</f>
        <v>1.17</v>
      </c>
      <c r="D21" s="20" t="s">
        <v>91</v>
      </c>
      <c r="E21" s="20" t="s">
        <v>92</v>
      </c>
      <c r="F21" s="20"/>
      <c r="G21" s="35" t="s">
        <v>58</v>
      </c>
      <c r="H21" s="36"/>
      <c r="I21" s="36"/>
      <c r="J21" s="19">
        <v>0</v>
      </c>
    </row>
    <row r="22" spans="1:12" s="1" customFormat="1" ht="78.75">
      <c r="A22" s="20">
        <v>1</v>
      </c>
      <c r="B22" s="20">
        <f t="shared" si="0"/>
        <v>18</v>
      </c>
      <c r="C22" s="20" t="str">
        <f>_xlfn.CONCAT(Table1[[#This Row],[№ LOT | № ЛОТ]],".",Table1[[#This Row],[Column1]])</f>
        <v>1.18</v>
      </c>
      <c r="D22" s="20" t="s">
        <v>93</v>
      </c>
      <c r="E22" s="20" t="s">
        <v>94</v>
      </c>
      <c r="F22" s="20"/>
      <c r="G22" s="35" t="s">
        <v>58</v>
      </c>
      <c r="H22" s="36"/>
      <c r="I22" s="36"/>
      <c r="J22" s="19">
        <v>0</v>
      </c>
    </row>
    <row r="23" spans="1:12" s="1" customFormat="1" ht="78.75">
      <c r="A23" s="20">
        <v>1</v>
      </c>
      <c r="B23" s="20">
        <f t="shared" si="0"/>
        <v>19</v>
      </c>
      <c r="C23" s="20" t="str">
        <f>_xlfn.CONCAT(Table1[[#This Row],[№ LOT | № ЛОТ]],".",Table1[[#This Row],[Column1]])</f>
        <v>1.19</v>
      </c>
      <c r="D23" s="20" t="s">
        <v>95</v>
      </c>
      <c r="E23" s="20" t="s">
        <v>96</v>
      </c>
      <c r="F23" s="20"/>
      <c r="G23" s="35" t="s">
        <v>58</v>
      </c>
      <c r="H23" s="36"/>
      <c r="I23" s="36"/>
      <c r="J23" s="19">
        <v>0</v>
      </c>
    </row>
    <row r="24" spans="1:12" s="1" customFormat="1" ht="78.75">
      <c r="A24" s="20">
        <v>1</v>
      </c>
      <c r="B24" s="20">
        <f t="shared" si="0"/>
        <v>20</v>
      </c>
      <c r="C24" s="20" t="str">
        <f>_xlfn.CONCAT(Table1[[#This Row],[№ LOT | № ЛОТ]],".",Table1[[#This Row],[Column1]])</f>
        <v>1.20</v>
      </c>
      <c r="D24" s="20" t="s">
        <v>97</v>
      </c>
      <c r="E24" s="20" t="s">
        <v>98</v>
      </c>
      <c r="F24" s="58">
        <v>1500</v>
      </c>
      <c r="G24" s="35" t="s">
        <v>58</v>
      </c>
      <c r="H24" s="36"/>
      <c r="I24" s="36"/>
      <c r="J24" s="19">
        <v>0</v>
      </c>
    </row>
    <row r="25" spans="1:12" ht="15.75">
      <c r="A25" s="40"/>
      <c r="B25" s="40"/>
      <c r="C25" s="40"/>
      <c r="D25" s="39"/>
      <c r="E25" s="39"/>
      <c r="F25" s="39"/>
      <c r="G25" s="41"/>
      <c r="H25" s="41"/>
      <c r="I25" s="42" t="s">
        <v>99</v>
      </c>
      <c r="J25" s="43">
        <f>SUBTOTAL(109,J5:J24)</f>
        <v>0</v>
      </c>
    </row>
    <row r="26" spans="1:12" s="1" customFormat="1" ht="274.5" customHeight="1">
      <c r="A26" s="20">
        <v>2</v>
      </c>
      <c r="B26" s="20">
        <v>1</v>
      </c>
      <c r="C26" s="20" t="str">
        <f>_xlfn.CONCAT(Table1[[#This Row],[№ LOT | № ЛОТ]],".",Table1[[#This Row],[Column1]])</f>
        <v>2.1</v>
      </c>
      <c r="D26" s="20" t="s">
        <v>100</v>
      </c>
      <c r="E26" s="20" t="s">
        <v>101</v>
      </c>
      <c r="F26" s="58">
        <v>3550</v>
      </c>
      <c r="G26" s="35" t="s">
        <v>58</v>
      </c>
      <c r="H26" s="36"/>
      <c r="I26" s="36"/>
      <c r="J26" s="19">
        <v>0</v>
      </c>
    </row>
    <row r="27" spans="1:12" ht="15.75">
      <c r="A27" s="40"/>
      <c r="B27" s="40"/>
      <c r="C27" s="40"/>
      <c r="D27" s="39"/>
      <c r="E27" s="39"/>
      <c r="F27" s="39"/>
      <c r="G27" s="41"/>
      <c r="H27" s="41"/>
      <c r="I27" s="42" t="s">
        <v>99</v>
      </c>
      <c r="J27" s="43">
        <f>SUBTOTAL(109,J26:J26)</f>
        <v>0</v>
      </c>
    </row>
    <row r="28" spans="1:12" ht="315.75" customHeight="1">
      <c r="A28" s="53" t="s">
        <v>104</v>
      </c>
      <c r="B28" s="54"/>
      <c r="C28" s="54"/>
      <c r="D28" s="54"/>
      <c r="E28" s="54"/>
      <c r="F28" s="54"/>
      <c r="G28" s="54"/>
      <c r="H28" s="54"/>
      <c r="I28" s="54"/>
      <c r="J28" s="54"/>
      <c r="K28" s="21"/>
      <c r="L28" s="21"/>
    </row>
    <row r="29" spans="1:12" ht="15.75">
      <c r="A29" s="44"/>
      <c r="B29" s="44"/>
      <c r="C29" s="44"/>
      <c r="D29" s="45"/>
      <c r="E29" s="45"/>
      <c r="F29" s="45"/>
      <c r="G29" s="46"/>
      <c r="H29" s="47"/>
      <c r="I29" s="47"/>
      <c r="J29" s="48" t="s">
        <v>41</v>
      </c>
    </row>
    <row r="30" spans="1:12" ht="45" customHeight="1">
      <c r="A30" s="49" t="s">
        <v>54</v>
      </c>
      <c r="B30" s="50"/>
      <c r="C30" s="50"/>
      <c r="D30" s="50"/>
      <c r="E30" s="50"/>
      <c r="F30" s="50"/>
      <c r="G30" s="50"/>
      <c r="H30" s="50"/>
      <c r="I30" s="50"/>
      <c r="J30" s="29" t="s">
        <v>56</v>
      </c>
    </row>
    <row r="31" spans="1:12" ht="45" customHeight="1">
      <c r="A31" s="49" t="s">
        <v>42</v>
      </c>
      <c r="B31" s="50"/>
      <c r="C31" s="50"/>
      <c r="D31" s="50"/>
      <c r="E31" s="50"/>
      <c r="F31" s="50"/>
      <c r="G31" s="50"/>
      <c r="H31" s="50"/>
      <c r="I31" s="50"/>
      <c r="J31" s="30"/>
    </row>
    <row r="32" spans="1:12" ht="45" customHeight="1">
      <c r="A32" s="49" t="s">
        <v>43</v>
      </c>
      <c r="B32" s="50"/>
      <c r="C32" s="50"/>
      <c r="D32" s="50"/>
      <c r="E32" s="50"/>
      <c r="F32" s="50"/>
      <c r="G32" s="50"/>
      <c r="H32" s="50"/>
      <c r="I32" s="50"/>
      <c r="J32" s="30"/>
    </row>
    <row r="33" spans="1:10" ht="45" customHeight="1">
      <c r="A33" s="49" t="s">
        <v>44</v>
      </c>
      <c r="B33" s="50"/>
      <c r="C33" s="50"/>
      <c r="D33" s="50"/>
      <c r="E33" s="50"/>
      <c r="F33" s="50"/>
      <c r="G33" s="50"/>
      <c r="H33" s="50"/>
      <c r="I33" s="50"/>
      <c r="J33" s="26" t="s">
        <v>57</v>
      </c>
    </row>
    <row r="34" spans="1:10" ht="39" customHeight="1">
      <c r="A34" s="49" t="s">
        <v>51</v>
      </c>
      <c r="B34" s="50"/>
      <c r="C34" s="50"/>
      <c r="D34" s="50"/>
      <c r="E34" s="50"/>
      <c r="F34" s="50"/>
      <c r="G34" s="50"/>
      <c r="H34" s="50"/>
      <c r="I34" s="50"/>
      <c r="J34" s="31"/>
    </row>
    <row r="35" spans="1:10" ht="45" customHeight="1">
      <c r="A35" s="49" t="s">
        <v>52</v>
      </c>
      <c r="B35" s="50"/>
      <c r="C35" s="50"/>
      <c r="D35" s="50"/>
      <c r="E35" s="50"/>
      <c r="F35" s="50"/>
      <c r="G35" s="50"/>
      <c r="H35" s="50"/>
      <c r="I35" s="50"/>
      <c r="J35" s="31"/>
    </row>
    <row r="36" spans="1:10" ht="45" customHeight="1">
      <c r="A36" s="49"/>
      <c r="B36" s="50"/>
      <c r="C36" s="50"/>
      <c r="D36" s="50"/>
      <c r="E36" s="50"/>
      <c r="F36" s="50"/>
      <c r="G36" s="50"/>
      <c r="H36" s="50"/>
      <c r="I36" s="50"/>
      <c r="J36" s="27"/>
    </row>
    <row r="37" spans="1:10" ht="44.25" customHeight="1">
      <c r="A37" s="49" t="s">
        <v>45</v>
      </c>
      <c r="B37" s="50"/>
      <c r="C37" s="50"/>
      <c r="D37" s="50"/>
      <c r="E37" s="50"/>
      <c r="F37" s="50"/>
      <c r="G37" s="50"/>
      <c r="H37" s="50"/>
      <c r="I37" s="50"/>
      <c r="J37" s="32"/>
    </row>
    <row r="38" spans="1:10" ht="25.5" customHeight="1">
      <c r="A38" s="49" t="s">
        <v>46</v>
      </c>
      <c r="B38" s="50"/>
      <c r="C38" s="50"/>
      <c r="D38" s="50"/>
      <c r="E38" s="50"/>
      <c r="F38" s="50"/>
      <c r="G38" s="50"/>
      <c r="H38" s="50"/>
      <c r="I38" s="50"/>
      <c r="J38" s="30"/>
    </row>
    <row r="39" spans="1:10" ht="44.25" customHeight="1">
      <c r="A39" s="49" t="s">
        <v>47</v>
      </c>
      <c r="B39" s="50"/>
      <c r="C39" s="50"/>
      <c r="D39" s="50"/>
      <c r="E39" s="50"/>
      <c r="F39" s="50"/>
      <c r="G39" s="50"/>
      <c r="H39" s="50"/>
      <c r="I39" s="50"/>
      <c r="J39" s="33"/>
    </row>
    <row r="40" spans="1:10" ht="44.25" customHeight="1">
      <c r="A40" s="49" t="s">
        <v>10</v>
      </c>
      <c r="B40" s="50"/>
      <c r="C40" s="50"/>
      <c r="D40" s="50"/>
      <c r="E40" s="50"/>
      <c r="F40" s="50"/>
      <c r="G40" s="50"/>
      <c r="H40" s="50"/>
      <c r="I40" s="50"/>
      <c r="J40" s="30"/>
    </row>
    <row r="41" spans="1:10" ht="18.75">
      <c r="A41" s="49" t="s">
        <v>11</v>
      </c>
      <c r="B41" s="50"/>
      <c r="C41" s="50"/>
      <c r="D41" s="50"/>
      <c r="E41" s="50"/>
      <c r="F41" s="50"/>
      <c r="G41" s="50"/>
      <c r="H41" s="50"/>
      <c r="I41" s="50"/>
      <c r="J41" s="30"/>
    </row>
    <row r="42" spans="1:10" ht="44.25" customHeight="1">
      <c r="A42" s="49" t="s">
        <v>48</v>
      </c>
      <c r="B42" s="50"/>
      <c r="C42" s="50"/>
      <c r="D42" s="50"/>
      <c r="E42" s="50"/>
      <c r="F42" s="50"/>
      <c r="G42" s="50"/>
      <c r="H42" s="50"/>
      <c r="I42" s="50"/>
      <c r="J42" s="30"/>
    </row>
    <row r="43" spans="1:10" ht="18.75" customHeight="1">
      <c r="A43" s="49" t="s">
        <v>12</v>
      </c>
      <c r="B43" s="50"/>
      <c r="C43" s="50"/>
      <c r="D43" s="50"/>
      <c r="E43" s="50"/>
      <c r="F43" s="50"/>
      <c r="G43" s="50"/>
      <c r="H43" s="50"/>
      <c r="I43" s="50"/>
      <c r="J43" s="30"/>
    </row>
    <row r="44" spans="1:10" ht="18.75" customHeight="1">
      <c r="A44" s="34" t="s">
        <v>49</v>
      </c>
      <c r="D44" s="5"/>
      <c r="E44" s="5"/>
      <c r="F44" s="5"/>
      <c r="G44" s="6"/>
      <c r="J44" s="30"/>
    </row>
    <row r="45" spans="1:10" ht="21">
      <c r="A45" s="34" t="s">
        <v>50</v>
      </c>
      <c r="J45" s="28"/>
    </row>
    <row r="50" spans="8:8">
      <c r="H50" s="59"/>
    </row>
    <row r="51" spans="8:8">
      <c r="H51" s="60"/>
    </row>
    <row r="79" spans="1:9" customFormat="1" ht="7.5" customHeight="1">
      <c r="A79" s="2"/>
      <c r="B79" s="2"/>
      <c r="C79" s="2"/>
      <c r="D79" s="3"/>
      <c r="E79" s="3"/>
      <c r="F79" s="3"/>
      <c r="G79" s="4"/>
      <c r="H79" s="2"/>
      <c r="I79" s="2"/>
    </row>
    <row r="80" spans="1:9" ht="30" customHeight="1"/>
    <row r="81" ht="71.25" customHeight="1"/>
    <row r="82" ht="15" customHeight="1"/>
    <row r="83" ht="30" customHeight="1"/>
    <row r="84" ht="30" customHeight="1"/>
    <row r="85" ht="30" customHeight="1"/>
    <row r="86" ht="30" customHeight="1"/>
    <row r="87" ht="30" customHeight="1"/>
    <row r="88" ht="30" customHeight="1"/>
    <row r="89" ht="23.25" customHeight="1"/>
    <row r="90" ht="30" customHeight="1"/>
    <row r="91" ht="30" customHeight="1"/>
    <row r="92" ht="15" customHeight="1"/>
    <row r="93" ht="30" customHeight="1"/>
    <row r="94" ht="15" customHeight="1"/>
    <row r="95" ht="15" customHeight="1"/>
  </sheetData>
  <sheetProtection formatCells="0" formatColumns="0" formatRows="0" insertHyperlinks="0" autoFilter="0"/>
  <protectedRanges>
    <protectedRange sqref="J30:J44" name="Диапазон2_1"/>
  </protectedRanges>
  <mergeCells count="16">
    <mergeCell ref="A1:J1"/>
    <mergeCell ref="A28:J28"/>
    <mergeCell ref="A40:I40"/>
    <mergeCell ref="A41:I41"/>
    <mergeCell ref="A42:I42"/>
    <mergeCell ref="A43:I43"/>
    <mergeCell ref="A30:I30"/>
    <mergeCell ref="A31:I31"/>
    <mergeCell ref="A32:I32"/>
    <mergeCell ref="A33:I33"/>
    <mergeCell ref="A34:I34"/>
    <mergeCell ref="A35:I35"/>
    <mergeCell ref="A36:I36"/>
    <mergeCell ref="A37:I37"/>
    <mergeCell ref="A38:I38"/>
    <mergeCell ref="A39:I39"/>
  </mergeCells>
  <phoneticPr fontId="19" type="noConversion"/>
  <pageMargins left="0.25" right="0.25" top="0.75" bottom="0.75" header="0.3" footer="0.3"/>
  <pageSetup paperSize="9" scale="56" fitToHeight="0" orientation="landscape" r:id="rId1"/>
  <headerFooter>
    <oddFooter>&amp;RPFRU-PAR-278 |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5703125" customWidth="1"/>
    <col min="6" max="6" width="33.28515625" customWidth="1"/>
    <col min="7" max="7" width="12.42578125" customWidth="1"/>
    <col min="8" max="8" width="5.5703125" bestFit="1" customWidth="1"/>
    <col min="10" max="10" width="9" bestFit="1" customWidth="1"/>
    <col min="11" max="11" width="2.85546875" customWidth="1"/>
  </cols>
  <sheetData>
    <row r="3" spans="4:10">
      <c r="E3" s="10" t="s">
        <v>16</v>
      </c>
    </row>
    <row r="4" spans="4:10">
      <c r="D4">
        <v>150</v>
      </c>
      <c r="E4">
        <v>19.420782939910104</v>
      </c>
      <c r="G4">
        <v>19.420000000000002</v>
      </c>
      <c r="I4" s="9">
        <f>D4*G4</f>
        <v>2913.0000000000005</v>
      </c>
    </row>
    <row r="5" spans="4:10">
      <c r="D5">
        <v>30</v>
      </c>
      <c r="E5">
        <v>22.562751967112074</v>
      </c>
      <c r="G5">
        <v>22.57</v>
      </c>
      <c r="I5" s="9">
        <f>G5*D5</f>
        <v>677.1</v>
      </c>
    </row>
    <row r="6" spans="4:10">
      <c r="I6" s="9">
        <f>SUM(I4:I5)</f>
        <v>3590.1000000000004</v>
      </c>
    </row>
    <row r="7" spans="4:10">
      <c r="E7">
        <f>(D4*E4)+(D5*E5)</f>
        <v>3589.9999999998781</v>
      </c>
    </row>
    <row r="8" spans="4:10">
      <c r="E8" s="9"/>
    </row>
    <row r="14" spans="4:10">
      <c r="F14" s="13" t="s">
        <v>18</v>
      </c>
      <c r="G14" s="13" t="s">
        <v>19</v>
      </c>
      <c r="H14" s="13" t="s">
        <v>20</v>
      </c>
      <c r="I14" s="13" t="s">
        <v>21</v>
      </c>
      <c r="J14" s="13" t="s">
        <v>22</v>
      </c>
    </row>
    <row r="15" spans="4:10" ht="180">
      <c r="F15" s="11" t="s">
        <v>17</v>
      </c>
      <c r="G15" s="15" t="s">
        <v>23</v>
      </c>
      <c r="H15" s="12">
        <v>22.57</v>
      </c>
      <c r="I15" s="12">
        <v>30</v>
      </c>
      <c r="J15" s="12">
        <f>H15*I15</f>
        <v>677.1</v>
      </c>
    </row>
    <row r="16" spans="4:10" ht="180">
      <c r="F16" s="11" t="s">
        <v>9</v>
      </c>
      <c r="G16" s="15" t="s">
        <v>24</v>
      </c>
      <c r="H16" s="12">
        <v>19.420000000000002</v>
      </c>
      <c r="I16" s="12">
        <v>150</v>
      </c>
      <c r="J16" s="12">
        <f>H16*I16</f>
        <v>2913.0000000000005</v>
      </c>
    </row>
    <row r="17" spans="10:10" ht="15.75">
      <c r="J17" s="14">
        <f>SUM(J15:J16)</f>
        <v>3590.1000000000004</v>
      </c>
    </row>
    <row r="47" spans="5:10">
      <c r="E47" s="55" t="s">
        <v>37</v>
      </c>
      <c r="F47" s="56"/>
      <c r="G47" s="56"/>
      <c r="H47" s="56"/>
      <c r="I47" s="56"/>
      <c r="J47" s="57"/>
    </row>
    <row r="48" spans="5:10">
      <c r="E48" s="7"/>
      <c r="F48" s="16" t="s">
        <v>33</v>
      </c>
      <c r="G48" s="16" t="s">
        <v>29</v>
      </c>
      <c r="H48" s="16" t="s">
        <v>31</v>
      </c>
      <c r="I48" s="16" t="s">
        <v>30</v>
      </c>
      <c r="J48" s="16" t="s">
        <v>32</v>
      </c>
    </row>
    <row r="49" spans="5:10" ht="120">
      <c r="E49" s="7">
        <v>227</v>
      </c>
      <c r="F49" s="18" t="s">
        <v>25</v>
      </c>
      <c r="G49" s="16" t="s">
        <v>27</v>
      </c>
      <c r="H49" s="7">
        <v>14</v>
      </c>
      <c r="I49" s="7">
        <v>188.3</v>
      </c>
      <c r="J49" s="12">
        <f>H49*I49</f>
        <v>2636.2000000000003</v>
      </c>
    </row>
    <row r="50" spans="5:10" ht="45">
      <c r="E50" s="7">
        <v>228</v>
      </c>
      <c r="F50" s="18" t="s">
        <v>26</v>
      </c>
      <c r="G50" s="16" t="s">
        <v>28</v>
      </c>
      <c r="H50" s="7">
        <v>510</v>
      </c>
      <c r="I50" s="7">
        <v>1.87</v>
      </c>
      <c r="J50" s="12">
        <f>H50*I50</f>
        <v>953.7</v>
      </c>
    </row>
    <row r="51" spans="5:10">
      <c r="E51" s="7"/>
      <c r="F51" s="7"/>
      <c r="G51" s="7"/>
      <c r="H51" s="7"/>
      <c r="I51" s="7"/>
      <c r="J51" s="17">
        <f>SUM(J49:J50)</f>
        <v>3589.9000000000005</v>
      </c>
    </row>
    <row r="52" spans="5:10">
      <c r="E52" s="55" t="s">
        <v>38</v>
      </c>
      <c r="F52" s="56"/>
      <c r="G52" s="56"/>
      <c r="H52" s="56"/>
      <c r="I52" s="56"/>
      <c r="J52" s="57"/>
    </row>
    <row r="53" spans="5:10" ht="60">
      <c r="E53" s="7">
        <v>227</v>
      </c>
      <c r="F53" s="18" t="s">
        <v>34</v>
      </c>
      <c r="G53" s="16" t="s">
        <v>36</v>
      </c>
      <c r="H53" s="7">
        <v>30</v>
      </c>
      <c r="I53" s="7">
        <v>22.57</v>
      </c>
      <c r="J53" s="12">
        <f>H53*I53</f>
        <v>677.1</v>
      </c>
    </row>
    <row r="54" spans="5:10" ht="75">
      <c r="E54" s="7">
        <v>228</v>
      </c>
      <c r="F54" s="18" t="s">
        <v>35</v>
      </c>
      <c r="G54" s="16" t="s">
        <v>36</v>
      </c>
      <c r="H54" s="7">
        <v>150</v>
      </c>
      <c r="I54" s="7">
        <v>19.41</v>
      </c>
      <c r="J54" s="12">
        <f>H54*I54</f>
        <v>2911.5</v>
      </c>
    </row>
    <row r="55" spans="5:10">
      <c r="E55" s="7"/>
      <c r="F55" s="7"/>
      <c r="G55" s="7"/>
      <c r="H55" s="7"/>
      <c r="I55" s="7"/>
      <c r="J55" s="17">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5703125" customWidth="1"/>
  </cols>
  <sheetData>
    <row r="2" spans="5:8" ht="45">
      <c r="E2" s="8" t="s">
        <v>6</v>
      </c>
      <c r="F2">
        <v>411</v>
      </c>
      <c r="G2" t="s">
        <v>5</v>
      </c>
      <c r="H2" t="s">
        <v>15</v>
      </c>
    </row>
    <row r="3" spans="5:8" ht="45">
      <c r="E3" s="8" t="s">
        <v>7</v>
      </c>
      <c r="F3">
        <v>186</v>
      </c>
      <c r="G3" t="s">
        <v>5</v>
      </c>
      <c r="H3" t="s">
        <v>15</v>
      </c>
    </row>
    <row r="4" spans="5:8" ht="60">
      <c r="E4" s="8" t="s">
        <v>8</v>
      </c>
      <c r="F4">
        <v>33</v>
      </c>
      <c r="G4" t="s">
        <v>5</v>
      </c>
      <c r="H4" t="s">
        <v>15</v>
      </c>
    </row>
    <row r="5" spans="5:8" ht="45">
      <c r="E5" s="8" t="s">
        <v>6</v>
      </c>
      <c r="F5">
        <v>250</v>
      </c>
      <c r="G5" t="s">
        <v>5</v>
      </c>
      <c r="H5" s="8" t="s">
        <v>14</v>
      </c>
    </row>
    <row r="6" spans="5:8" ht="45">
      <c r="E6" s="8" t="s">
        <v>6</v>
      </c>
      <c r="F6">
        <v>300</v>
      </c>
      <c r="G6" t="s">
        <v>5</v>
      </c>
      <c r="H6" s="8" t="s">
        <v>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7ACC4-3813-47CE-9045-F5F77E2C8017}">
  <ds:schemaRefs>
    <ds:schemaRef ds:uri="http://purl.org/dc/terms/"/>
    <ds:schemaRef ds:uri="http://schemas.microsoft.com/office/infopath/2007/PartnerControl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elements/1.1/"/>
    <ds:schemaRef ds:uri="8d7096d6-fc66-4344-9e3f-2445529a09f6"/>
    <ds:schemaRef ds:uri="c7a56a3d-16e2-4b65-9c40-9ed138b763d7"/>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2C4CD478-7E5B-4E70-81FB-31499184AE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Oleksandr Veitsel</cp:lastModifiedBy>
  <cp:revision/>
  <dcterms:created xsi:type="dcterms:W3CDTF">2022-10-12T13:36:00Z</dcterms:created>
  <dcterms:modified xsi:type="dcterms:W3CDTF">2026-01-07T14:00:27Z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