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Social Justice\Dartington SSE\AWE Project Management\Procurement\Cornwall contract\"/>
    </mc:Choice>
  </mc:AlternateContent>
  <bookViews>
    <workbookView xWindow="0" yWindow="0" windowWidth="20496" windowHeight="8448"/>
  </bookViews>
  <sheets>
    <sheet name="Cornwall Contract budget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4" l="1"/>
  <c r="J33" i="4"/>
  <c r="J23" i="4"/>
  <c r="J10" i="4" l="1"/>
  <c r="J11" i="4"/>
  <c r="J12" i="4"/>
  <c r="J13" i="4"/>
  <c r="J14" i="4"/>
  <c r="G15" i="4"/>
  <c r="J18" i="4"/>
  <c r="J19" i="4"/>
  <c r="J20" i="4"/>
  <c r="J21" i="4"/>
  <c r="J22" i="4"/>
  <c r="J24" i="4"/>
  <c r="J25" i="4"/>
  <c r="F26" i="4"/>
  <c r="G26" i="4"/>
  <c r="G49" i="4" s="1"/>
  <c r="H26" i="4"/>
  <c r="H49" i="4" s="1"/>
  <c r="J28" i="4"/>
  <c r="J29" i="4"/>
  <c r="J30" i="4"/>
  <c r="J31" i="4"/>
  <c r="J32" i="4"/>
  <c r="J34" i="4"/>
  <c r="J35" i="4"/>
  <c r="F36" i="4"/>
  <c r="G36" i="4"/>
  <c r="H36" i="4"/>
  <c r="J38" i="4"/>
  <c r="J39" i="4"/>
  <c r="J40" i="4"/>
  <c r="F41" i="4"/>
  <c r="G41" i="4"/>
  <c r="H41" i="4"/>
  <c r="J47" i="4"/>
  <c r="F49" i="4" l="1"/>
  <c r="J41" i="4"/>
  <c r="H51" i="4"/>
  <c r="H53" i="4" s="1"/>
  <c r="F51" i="4"/>
  <c r="F53" i="4" s="1"/>
  <c r="J36" i="4"/>
  <c r="J15" i="4"/>
  <c r="J26" i="4"/>
  <c r="J49" i="4" l="1"/>
  <c r="G51" i="4"/>
  <c r="J51" i="4" s="1"/>
  <c r="G53" i="4" l="1"/>
  <c r="J53" i="4" s="1"/>
  <c r="L53" i="4" l="1"/>
  <c r="L54" i="4"/>
</calcChain>
</file>

<file path=xl/sharedStrings.xml><?xml version="1.0" encoding="utf-8"?>
<sst xmlns="http://schemas.openxmlformats.org/spreadsheetml/2006/main" count="71" uniqueCount="67">
  <si>
    <t>Match required @ 31%</t>
  </si>
  <si>
    <t xml:space="preserve">Interreg 69% Intrervention </t>
  </si>
  <si>
    <t xml:space="preserve">Total Project Costs </t>
  </si>
  <si>
    <t>This does now include a 10% MC&amp;OH surcharge for the travel &amp; childcare fund</t>
  </si>
  <si>
    <t>Office &amp; Administration 10% of project costs</t>
  </si>
  <si>
    <t xml:space="preserve">Sub Total </t>
  </si>
  <si>
    <t xml:space="preserve">TOTAL MENTORS COSTS </t>
  </si>
  <si>
    <t xml:space="preserve">MENTORS </t>
  </si>
  <si>
    <t xml:space="preserve">TOTAL SE MODULE COSTS </t>
  </si>
  <si>
    <t xml:space="preserve">Resources </t>
  </si>
  <si>
    <t>Venue Hire @ £200 per day x  2 days</t>
  </si>
  <si>
    <t>As above LM and LF for 2 days per year</t>
  </si>
  <si>
    <t>Staff Development &amp; Planning Time (LM)</t>
  </si>
  <si>
    <t xml:space="preserve">TOTAL SESSION COSTS </t>
  </si>
  <si>
    <t>Venue Hire @ £200 per day x 4</t>
  </si>
  <si>
    <t>2 Days in year one, reducing to 1 day for year 2 and 3</t>
  </si>
  <si>
    <t xml:space="preserve">TOTAL BOOTCAMP COSTS </t>
  </si>
  <si>
    <t>We have included resources in our budget for the botcamp</t>
  </si>
  <si>
    <t>Resources supplied by DHT</t>
  </si>
  <si>
    <t>Accommodation / Subsistance x 2 days included in DHT budget</t>
  </si>
  <si>
    <t>We are only scheduled to do one Bootcamp in the 3 year period</t>
  </si>
  <si>
    <t xml:space="preserve">1 PROGRAMME </t>
  </si>
  <si>
    <t xml:space="preserve">BOOTCAMP  </t>
  </si>
  <si>
    <t>2020/21</t>
  </si>
  <si>
    <t>2019/20</t>
  </si>
  <si>
    <t>AWE</t>
  </si>
  <si>
    <t>Key for us that finance as much as possible should not be a barrier to attending.</t>
  </si>
  <si>
    <t>As above re inclusivity</t>
  </si>
  <si>
    <t>FACE TO FACE TRAINING</t>
  </si>
  <si>
    <t xml:space="preserve">4 X REGULAR SESSIONS (4 DAYS) </t>
  </si>
  <si>
    <t xml:space="preserve">2 X SOCIAL ENTERPRISE MODULES (2 DAYS) </t>
  </si>
  <si>
    <t>Contract Period June 2019 to July 2021</t>
  </si>
  <si>
    <t>MARKETING &amp; RECRUITMENT</t>
  </si>
  <si>
    <t xml:space="preserve">TOTAL MARKETING/ RECRUITMENT ALLOWANCE </t>
  </si>
  <si>
    <t>Staff Planning Time x 1 day @ £400 per day</t>
  </si>
  <si>
    <t>Staff Delivery Time x 2 days per year @ £400 per day</t>
  </si>
  <si>
    <t>£400/ day for LM and £250/ day for LF</t>
  </si>
  <si>
    <t>Staff Planning Time x 1 day per training  (LM)</t>
  </si>
  <si>
    <t>Staff Delivery Time x 4 days per training (LM/ LF)</t>
  </si>
  <si>
    <t>Refreshments x  £15.00 x 18 participants x 4 days</t>
  </si>
  <si>
    <t>We are working an the assumption that there will be 15 participants, 2 staff and 1 contributor on each course/ training day</t>
  </si>
  <si>
    <t xml:space="preserve">Local Travel 500 miles per year @ 0.45p per mile  </t>
  </si>
  <si>
    <t xml:space="preserve">Local travel 1000 miles per year @ 0.45p per mile  </t>
  </si>
  <si>
    <t>Childcare and travel allowance £50 x 10 participants  x 4 days</t>
  </si>
  <si>
    <t>Expert witnesses/ contributors -£250 per session</t>
  </si>
  <si>
    <t>2 contributors/ sessions per day</t>
  </si>
  <si>
    <t xml:space="preserve">Local travel 500 miles per training @ 0.45p per mile </t>
  </si>
  <si>
    <t>Staff Delivery Time x 2 modules per training (LM / LF)</t>
  </si>
  <si>
    <t>I imagine this would be graduallly reducing as the programme is repeated - 3 days for the first training, 2 days for the second trasining and 1 day for the third training</t>
  </si>
  <si>
    <t>Refreshments x  £15.00 x 18 participants x 2 days</t>
  </si>
  <si>
    <t>Childcare and travel allowance £50 x 10 participants  x 2 days</t>
  </si>
  <si>
    <t>Mentor Management per year x 7 days @ £400 per day</t>
  </si>
  <si>
    <t>Recruitment (7 per training) x 5 days @ £400 per day</t>
  </si>
  <si>
    <t xml:space="preserve">Local travel 500 miles @ 0.45p per mile </t>
  </si>
  <si>
    <t>REPORTING</t>
  </si>
  <si>
    <t>£1,000 per training</t>
  </si>
  <si>
    <t>3,000 per training, 2,000 for bootcamp, 2,000 for mentor recruitment</t>
  </si>
  <si>
    <t>Training 1</t>
  </si>
  <si>
    <t>Training 2</t>
  </si>
  <si>
    <t>Bootcamp</t>
  </si>
  <si>
    <t>Training 3</t>
  </si>
  <si>
    <t>Cornwall Delivery Contract - proposed budget guideline</t>
  </si>
  <si>
    <t>Jan - Mar 20</t>
  </si>
  <si>
    <t>Oct - Dec 20</t>
  </si>
  <si>
    <t>Apr - Jun 20</t>
  </si>
  <si>
    <t>May - Jun 20</t>
  </si>
  <si>
    <t>The bootcamp will be at Dartington and the cost for the Cornwall staff are covered by our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</si>
</sst>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1" fontId="0" fillId="0" borderId="0" xfId="0" applyNumberForma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2" borderId="0" xfId="0" applyFill="1"/>
    <xf numFmtId="1" fontId="2" fillId="2" borderId="0" xfId="0" applyNumberFormat="1" applyFont="1" applyFill="1"/>
    <xf numFmtId="1" fontId="2" fillId="0" borderId="0" xfId="0" applyNumberFormat="1" applyFont="1"/>
    <xf numFmtId="1" fontId="0" fillId="2" borderId="0" xfId="0" applyNumberFormat="1" applyFill="1"/>
    <xf numFmtId="0" fontId="2" fillId="2" borderId="0" xfId="0" applyFont="1" applyFill="1"/>
    <xf numFmtId="0" fontId="1" fillId="0" borderId="0" xfId="0" applyFont="1" applyAlignment="1">
      <alignment horizontal="right"/>
    </xf>
    <xf numFmtId="0" fontId="4" fillId="0" borderId="0" xfId="0" applyFont="1" applyFill="1"/>
    <xf numFmtId="0" fontId="0" fillId="3" borderId="0" xfId="0" applyFill="1"/>
    <xf numFmtId="0" fontId="4" fillId="3" borderId="0" xfId="0" applyFont="1" applyFill="1"/>
    <xf numFmtId="0" fontId="4" fillId="2" borderId="0" xfId="0" applyFont="1" applyFill="1"/>
    <xf numFmtId="0" fontId="0" fillId="0" borderId="0" xfId="0" applyFill="1"/>
    <xf numFmtId="0" fontId="2" fillId="0" borderId="0" xfId="0" applyFont="1" applyAlignment="1">
      <alignment horizontal="center"/>
    </xf>
    <xf numFmtId="0" fontId="0" fillId="4" borderId="0" xfId="0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tabSelected="1" workbookViewId="0">
      <selection activeCell="J57" sqref="J57"/>
    </sheetView>
  </sheetViews>
  <sheetFormatPr defaultRowHeight="14.4" x14ac:dyDescent="0.3"/>
  <cols>
    <col min="1" max="1" width="46.33203125" customWidth="1"/>
    <col min="6" max="6" width="12" bestFit="1" customWidth="1"/>
    <col min="7" max="7" width="11.109375" customWidth="1"/>
    <col min="8" max="8" width="10.33203125" customWidth="1"/>
  </cols>
  <sheetData>
    <row r="1" spans="1:20" x14ac:dyDescent="0.3">
      <c r="A1" s="3" t="s">
        <v>25</v>
      </c>
      <c r="F1" t="s">
        <v>24</v>
      </c>
      <c r="G1" t="s">
        <v>23</v>
      </c>
      <c r="H1">
        <v>2021</v>
      </c>
    </row>
    <row r="2" spans="1:20" x14ac:dyDescent="0.3">
      <c r="A2" s="3" t="s">
        <v>61</v>
      </c>
      <c r="F2" s="16" t="s">
        <v>57</v>
      </c>
      <c r="G2" s="16" t="s">
        <v>58</v>
      </c>
      <c r="H2" s="16" t="s">
        <v>60</v>
      </c>
    </row>
    <row r="3" spans="1:20" x14ac:dyDescent="0.3">
      <c r="A3" s="3"/>
      <c r="F3" s="16" t="s">
        <v>62</v>
      </c>
      <c r="G3" s="16" t="s">
        <v>63</v>
      </c>
      <c r="H3" s="16" t="s">
        <v>64</v>
      </c>
    </row>
    <row r="4" spans="1:20" x14ac:dyDescent="0.3">
      <c r="F4" s="16"/>
      <c r="G4" s="16" t="s">
        <v>59</v>
      </c>
      <c r="H4" s="16"/>
    </row>
    <row r="5" spans="1:20" x14ac:dyDescent="0.3">
      <c r="F5" s="16"/>
      <c r="G5" s="16" t="s">
        <v>65</v>
      </c>
      <c r="H5" s="16"/>
    </row>
    <row r="6" spans="1:20" x14ac:dyDescent="0.3">
      <c r="A6" s="3" t="s">
        <v>31</v>
      </c>
    </row>
    <row r="7" spans="1:20" x14ac:dyDescent="0.3">
      <c r="A7" s="3"/>
    </row>
    <row r="8" spans="1:20" x14ac:dyDescent="0.3">
      <c r="A8" s="3" t="s">
        <v>22</v>
      </c>
    </row>
    <row r="9" spans="1:20" x14ac:dyDescent="0.3">
      <c r="A9" s="5" t="s">
        <v>21</v>
      </c>
      <c r="B9" s="5"/>
      <c r="C9" s="5"/>
      <c r="D9" s="5"/>
      <c r="E9" s="5"/>
      <c r="F9" s="5"/>
      <c r="G9" s="5"/>
      <c r="H9" s="5"/>
      <c r="I9" s="5"/>
      <c r="J9" s="5"/>
      <c r="K9" s="5" t="s">
        <v>20</v>
      </c>
      <c r="L9" s="5"/>
      <c r="M9" s="5"/>
      <c r="N9" s="5"/>
      <c r="O9" s="5"/>
      <c r="P9" s="5"/>
      <c r="Q9" s="5"/>
    </row>
    <row r="10" spans="1:20" x14ac:dyDescent="0.3">
      <c r="A10" s="2" t="s">
        <v>34</v>
      </c>
      <c r="F10" s="5">
        <v>0</v>
      </c>
      <c r="G10">
        <v>400</v>
      </c>
      <c r="H10" s="5">
        <v>0</v>
      </c>
      <c r="J10">
        <f>SUM(F10:I10)</f>
        <v>400</v>
      </c>
    </row>
    <row r="11" spans="1:20" x14ac:dyDescent="0.3">
      <c r="A11" s="2" t="s">
        <v>35</v>
      </c>
      <c r="F11" s="5">
        <v>0</v>
      </c>
      <c r="G11">
        <v>800</v>
      </c>
      <c r="H11" s="5">
        <v>0</v>
      </c>
      <c r="J11">
        <f>SUM(F11:I11)</f>
        <v>800</v>
      </c>
    </row>
    <row r="12" spans="1:20" x14ac:dyDescent="0.3">
      <c r="A12" s="14" t="s">
        <v>19</v>
      </c>
      <c r="B12" s="5"/>
      <c r="C12" s="5"/>
      <c r="D12" s="5"/>
      <c r="E12" s="5"/>
      <c r="F12" s="5">
        <v>0</v>
      </c>
      <c r="G12" s="5">
        <v>0</v>
      </c>
      <c r="H12" s="5">
        <v>0</v>
      </c>
      <c r="I12" s="5"/>
      <c r="J12" s="5">
        <f>SUM(F12:I12)</f>
        <v>0</v>
      </c>
      <c r="K12" s="5" t="s">
        <v>66</v>
      </c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3">
      <c r="A13" s="11" t="s">
        <v>41</v>
      </c>
      <c r="B13" s="15"/>
      <c r="C13" s="15"/>
      <c r="F13" s="5">
        <v>0</v>
      </c>
      <c r="G13">
        <v>225</v>
      </c>
      <c r="H13" s="5">
        <v>0</v>
      </c>
      <c r="J13">
        <f>SUM(F13:I13)</f>
        <v>225</v>
      </c>
    </row>
    <row r="14" spans="1:20" x14ac:dyDescent="0.3">
      <c r="A14" s="14" t="s">
        <v>18</v>
      </c>
      <c r="B14" s="5"/>
      <c r="C14" s="5"/>
      <c r="D14" s="5"/>
      <c r="E14" s="5"/>
      <c r="F14" s="5">
        <v>0</v>
      </c>
      <c r="G14" s="5">
        <v>0</v>
      </c>
      <c r="H14" s="5">
        <v>0</v>
      </c>
      <c r="I14" s="5"/>
      <c r="J14" s="5">
        <f>SUM(F14:I14)</f>
        <v>0</v>
      </c>
      <c r="K14" s="5" t="s">
        <v>17</v>
      </c>
      <c r="L14" s="5"/>
      <c r="M14" s="5"/>
      <c r="N14" s="5"/>
      <c r="O14" s="5"/>
      <c r="P14" s="5"/>
      <c r="Q14" s="15"/>
    </row>
    <row r="15" spans="1:20" x14ac:dyDescent="0.3">
      <c r="A15" s="10" t="s">
        <v>16</v>
      </c>
      <c r="F15" s="9">
        <v>0</v>
      </c>
      <c r="G15" s="3">
        <f>SUM(G10:G14)</f>
        <v>1425</v>
      </c>
      <c r="H15" s="9">
        <v>0</v>
      </c>
      <c r="J15" s="3">
        <f>SUM(J10:J14)</f>
        <v>1425</v>
      </c>
    </row>
    <row r="16" spans="1:20" x14ac:dyDescent="0.3">
      <c r="A16" s="3" t="s">
        <v>28</v>
      </c>
    </row>
    <row r="17" spans="1:20" x14ac:dyDescent="0.3">
      <c r="A17" s="3" t="s">
        <v>29</v>
      </c>
    </row>
    <row r="18" spans="1:20" x14ac:dyDescent="0.3">
      <c r="A18" s="2" t="s">
        <v>37</v>
      </c>
      <c r="F18">
        <v>800</v>
      </c>
      <c r="G18" s="5">
        <v>400</v>
      </c>
      <c r="H18" s="5">
        <v>400</v>
      </c>
      <c r="J18">
        <f>SUM(F18:I18)</f>
        <v>1600</v>
      </c>
      <c r="K18" t="s">
        <v>15</v>
      </c>
    </row>
    <row r="19" spans="1:20" x14ac:dyDescent="0.3">
      <c r="A19" s="2" t="s">
        <v>38</v>
      </c>
      <c r="F19">
        <v>2600</v>
      </c>
      <c r="G19">
        <v>2600</v>
      </c>
      <c r="H19">
        <v>2600</v>
      </c>
      <c r="J19">
        <f>SUM(F19:H19)</f>
        <v>7800</v>
      </c>
      <c r="K19" s="5" t="s">
        <v>36</v>
      </c>
      <c r="L19" s="5"/>
      <c r="M19" s="5"/>
      <c r="N19" s="5"/>
      <c r="O19" s="5"/>
      <c r="P19" s="5"/>
      <c r="Q19" s="5"/>
      <c r="R19" s="5"/>
      <c r="S19" s="5"/>
      <c r="T19" s="5"/>
    </row>
    <row r="20" spans="1:20" s="15" customFormat="1" x14ac:dyDescent="0.3">
      <c r="A20" s="11" t="s">
        <v>14</v>
      </c>
      <c r="F20" s="15">
        <v>800</v>
      </c>
      <c r="G20" s="15">
        <v>800</v>
      </c>
      <c r="H20" s="15">
        <v>800</v>
      </c>
      <c r="J20" s="15">
        <f>SUM(F20:H20)</f>
        <v>2400</v>
      </c>
    </row>
    <row r="21" spans="1:20" x14ac:dyDescent="0.3">
      <c r="A21" s="14" t="s">
        <v>39</v>
      </c>
      <c r="B21" s="5"/>
      <c r="C21" s="5"/>
      <c r="D21" s="5"/>
      <c r="E21" s="5"/>
      <c r="F21" s="5">
        <v>1080</v>
      </c>
      <c r="G21" s="5">
        <v>1080</v>
      </c>
      <c r="H21" s="5">
        <v>1080</v>
      </c>
      <c r="I21" s="5"/>
      <c r="J21" s="5">
        <f>SUM(F21:H21)</f>
        <v>3240</v>
      </c>
      <c r="K21" s="5" t="s">
        <v>40</v>
      </c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3">
      <c r="A22" s="11" t="s">
        <v>42</v>
      </c>
      <c r="F22">
        <v>450</v>
      </c>
      <c r="G22">
        <v>450</v>
      </c>
      <c r="H22">
        <v>450</v>
      </c>
      <c r="J22">
        <f>SUM(F22:I22)</f>
        <v>1350</v>
      </c>
    </row>
    <row r="23" spans="1:20" x14ac:dyDescent="0.3">
      <c r="A23" s="11" t="s">
        <v>44</v>
      </c>
      <c r="F23">
        <v>2000</v>
      </c>
      <c r="G23">
        <v>2000</v>
      </c>
      <c r="H23">
        <v>2000</v>
      </c>
      <c r="J23">
        <f>SUM(F23:I23)</f>
        <v>6000</v>
      </c>
      <c r="K23" s="17" t="s">
        <v>45</v>
      </c>
    </row>
    <row r="24" spans="1:20" x14ac:dyDescent="0.3">
      <c r="A24" s="2" t="s">
        <v>9</v>
      </c>
      <c r="F24">
        <v>500</v>
      </c>
      <c r="G24">
        <v>500</v>
      </c>
      <c r="H24">
        <v>500</v>
      </c>
      <c r="J24">
        <f>SUM(F24:I24)</f>
        <v>1500</v>
      </c>
    </row>
    <row r="25" spans="1:20" s="15" customFormat="1" x14ac:dyDescent="0.3">
      <c r="A25" s="13" t="s">
        <v>43</v>
      </c>
      <c r="B25" s="12"/>
      <c r="C25" s="12"/>
      <c r="D25" s="12"/>
      <c r="E25" s="12"/>
      <c r="F25" s="12">
        <v>2000</v>
      </c>
      <c r="G25" s="12">
        <v>2000</v>
      </c>
      <c r="H25" s="12">
        <v>2000</v>
      </c>
      <c r="I25" s="12"/>
      <c r="J25" s="12">
        <f>SUM(F25:I25)</f>
        <v>6000</v>
      </c>
      <c r="K25" s="12" t="s">
        <v>26</v>
      </c>
      <c r="L25" s="12"/>
      <c r="M25" s="12"/>
      <c r="N25" s="12"/>
      <c r="O25" s="12"/>
      <c r="P25" s="12"/>
      <c r="Q25" s="12"/>
      <c r="R25" s="12"/>
    </row>
    <row r="26" spans="1:20" x14ac:dyDescent="0.3">
      <c r="A26" s="10" t="s">
        <v>13</v>
      </c>
      <c r="F26" s="3">
        <f>SUM(F18:F25)</f>
        <v>10230</v>
      </c>
      <c r="G26" s="3">
        <f>SUM(G18:G25)</f>
        <v>9830</v>
      </c>
      <c r="H26" s="3">
        <f>SUM(H18:H25)</f>
        <v>9830</v>
      </c>
      <c r="J26" s="3">
        <f>SUM(J18:J25)</f>
        <v>29890</v>
      </c>
    </row>
    <row r="27" spans="1:20" x14ac:dyDescent="0.3">
      <c r="A27" s="3" t="s">
        <v>30</v>
      </c>
    </row>
    <row r="28" spans="1:20" x14ac:dyDescent="0.3">
      <c r="A28" s="2" t="s">
        <v>12</v>
      </c>
      <c r="F28">
        <v>1200</v>
      </c>
      <c r="G28" s="5">
        <v>800</v>
      </c>
      <c r="H28">
        <v>400</v>
      </c>
      <c r="J28">
        <f t="shared" ref="J28:J35" si="0">SUM(F28:I28)</f>
        <v>2400</v>
      </c>
      <c r="K28" s="5" t="s">
        <v>48</v>
      </c>
      <c r="L28" s="5"/>
      <c r="M28" s="5"/>
      <c r="N28" s="5"/>
      <c r="O28" s="5"/>
      <c r="P28" s="5"/>
      <c r="Q28" s="5"/>
      <c r="R28" s="5"/>
    </row>
    <row r="29" spans="1:20" x14ac:dyDescent="0.3">
      <c r="A29" s="11" t="s">
        <v>47</v>
      </c>
      <c r="F29" s="5">
        <v>1300</v>
      </c>
      <c r="G29" s="5">
        <v>1300</v>
      </c>
      <c r="H29" s="5">
        <v>1300</v>
      </c>
      <c r="I29" s="5"/>
      <c r="J29" s="5">
        <f t="shared" si="0"/>
        <v>3900</v>
      </c>
      <c r="K29" s="5" t="s">
        <v>11</v>
      </c>
      <c r="L29" s="5"/>
      <c r="M29" s="5"/>
      <c r="N29" s="5"/>
      <c r="O29" s="15"/>
      <c r="P29" s="15"/>
      <c r="Q29" s="15"/>
      <c r="R29" s="15"/>
    </row>
    <row r="30" spans="1:20" s="15" customFormat="1" x14ac:dyDescent="0.3">
      <c r="A30" s="11" t="s">
        <v>10</v>
      </c>
      <c r="F30" s="15">
        <v>400</v>
      </c>
      <c r="G30" s="15">
        <v>400</v>
      </c>
      <c r="H30" s="15">
        <v>400</v>
      </c>
      <c r="J30" s="15">
        <f t="shared" si="0"/>
        <v>1200</v>
      </c>
    </row>
    <row r="31" spans="1:20" x14ac:dyDescent="0.3">
      <c r="A31" s="14" t="s">
        <v>49</v>
      </c>
      <c r="B31" s="5"/>
      <c r="C31" s="5"/>
      <c r="D31" s="5"/>
      <c r="E31" s="5"/>
      <c r="F31" s="5">
        <v>540</v>
      </c>
      <c r="G31" s="5">
        <v>540</v>
      </c>
      <c r="H31" s="5">
        <v>540</v>
      </c>
      <c r="I31" s="5"/>
      <c r="J31" s="5">
        <f t="shared" si="0"/>
        <v>1620</v>
      </c>
      <c r="K31" s="5" t="s">
        <v>40</v>
      </c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3">
      <c r="A32" s="2" t="s">
        <v>46</v>
      </c>
      <c r="F32">
        <v>225</v>
      </c>
      <c r="G32">
        <v>225</v>
      </c>
      <c r="H32">
        <v>225</v>
      </c>
      <c r="J32">
        <f t="shared" si="0"/>
        <v>675</v>
      </c>
    </row>
    <row r="33" spans="1:13" x14ac:dyDescent="0.3">
      <c r="A33" s="11" t="s">
        <v>44</v>
      </c>
      <c r="F33">
        <v>1000</v>
      </c>
      <c r="G33">
        <v>1000</v>
      </c>
      <c r="H33">
        <v>1000</v>
      </c>
      <c r="J33">
        <f>SUM(F33:I33)</f>
        <v>3000</v>
      </c>
      <c r="K33" s="17" t="s">
        <v>45</v>
      </c>
    </row>
    <row r="34" spans="1:13" x14ac:dyDescent="0.3">
      <c r="A34" s="2" t="s">
        <v>9</v>
      </c>
      <c r="F34">
        <v>500</v>
      </c>
      <c r="G34">
        <v>500</v>
      </c>
      <c r="H34">
        <v>500</v>
      </c>
      <c r="J34">
        <f t="shared" si="0"/>
        <v>1500</v>
      </c>
    </row>
    <row r="35" spans="1:13" s="15" customFormat="1" x14ac:dyDescent="0.3">
      <c r="A35" s="13" t="s">
        <v>50</v>
      </c>
      <c r="B35" s="12"/>
      <c r="C35" s="12"/>
      <c r="D35" s="12"/>
      <c r="E35" s="12"/>
      <c r="F35" s="12">
        <v>1000</v>
      </c>
      <c r="G35" s="12">
        <v>1000</v>
      </c>
      <c r="H35" s="12">
        <v>1000</v>
      </c>
      <c r="I35" s="12"/>
      <c r="J35" s="12">
        <f t="shared" si="0"/>
        <v>3000</v>
      </c>
      <c r="K35" s="12" t="s">
        <v>27</v>
      </c>
      <c r="L35" s="12"/>
      <c r="M35" s="12"/>
    </row>
    <row r="36" spans="1:13" x14ac:dyDescent="0.3">
      <c r="A36" s="10" t="s">
        <v>8</v>
      </c>
      <c r="F36" s="3">
        <f>SUM(F28:F35)</f>
        <v>6165</v>
      </c>
      <c r="G36" s="3">
        <f>SUM(G28:G35)</f>
        <v>5765</v>
      </c>
      <c r="H36" s="3">
        <f>SUM(H28:H35)</f>
        <v>5365</v>
      </c>
      <c r="J36" s="3">
        <f>SUM(J28:J35)</f>
        <v>17295</v>
      </c>
    </row>
    <row r="37" spans="1:13" x14ac:dyDescent="0.3">
      <c r="A37" s="3" t="s">
        <v>7</v>
      </c>
    </row>
    <row r="38" spans="1:13" x14ac:dyDescent="0.3">
      <c r="A38" s="2" t="s">
        <v>52</v>
      </c>
      <c r="F38">
        <v>2000</v>
      </c>
      <c r="G38">
        <v>2000</v>
      </c>
      <c r="H38">
        <v>2000</v>
      </c>
      <c r="J38">
        <f>SUM(F38:I38)</f>
        <v>6000</v>
      </c>
    </row>
    <row r="39" spans="1:13" x14ac:dyDescent="0.3">
      <c r="A39" s="2" t="s">
        <v>51</v>
      </c>
      <c r="F39">
        <v>2800</v>
      </c>
      <c r="G39">
        <v>2800</v>
      </c>
      <c r="H39">
        <v>2800</v>
      </c>
      <c r="J39">
        <f>SUM(F39:I39)</f>
        <v>8400</v>
      </c>
    </row>
    <row r="40" spans="1:13" x14ac:dyDescent="0.3">
      <c r="A40" s="11" t="s">
        <v>53</v>
      </c>
      <c r="F40">
        <v>225</v>
      </c>
      <c r="G40">
        <v>225</v>
      </c>
      <c r="H40">
        <v>225</v>
      </c>
      <c r="J40">
        <f>SUM(F40:I40)</f>
        <v>675</v>
      </c>
    </row>
    <row r="41" spans="1:13" x14ac:dyDescent="0.3">
      <c r="A41" s="10" t="s">
        <v>6</v>
      </c>
      <c r="F41" s="3">
        <f>SUM(F38:F40)</f>
        <v>5025</v>
      </c>
      <c r="G41" s="3">
        <f>SUM(G38:G40)</f>
        <v>5025</v>
      </c>
      <c r="H41" s="3">
        <f>SUM(H38:H40)</f>
        <v>5025</v>
      </c>
      <c r="J41" s="3">
        <f>SUM(J38:J40)</f>
        <v>15075</v>
      </c>
    </row>
    <row r="42" spans="1:13" x14ac:dyDescent="0.3">
      <c r="A42" s="10"/>
      <c r="F42" s="3"/>
      <c r="G42" s="3"/>
      <c r="H42" s="3"/>
      <c r="J42" s="3"/>
    </row>
    <row r="43" spans="1:13" x14ac:dyDescent="0.3">
      <c r="A43" s="19" t="s">
        <v>54</v>
      </c>
      <c r="F43" s="3"/>
      <c r="G43" s="3"/>
      <c r="H43" s="3"/>
      <c r="J43" s="3"/>
    </row>
    <row r="44" spans="1:13" x14ac:dyDescent="0.3">
      <c r="A44" s="18" t="s">
        <v>55</v>
      </c>
      <c r="F44" s="20">
        <v>1000</v>
      </c>
      <c r="G44" s="20">
        <v>1000</v>
      </c>
      <c r="H44" s="20">
        <v>1000</v>
      </c>
      <c r="J44" s="3">
        <f>SUM(F44:H44)</f>
        <v>3000</v>
      </c>
    </row>
    <row r="45" spans="1:13" x14ac:dyDescent="0.3">
      <c r="A45" s="10"/>
      <c r="F45" s="3"/>
      <c r="G45" s="3"/>
      <c r="H45" s="3"/>
      <c r="J45" s="3"/>
    </row>
    <row r="46" spans="1:13" x14ac:dyDescent="0.3">
      <c r="A46" s="3" t="s">
        <v>32</v>
      </c>
    </row>
    <row r="47" spans="1:13" x14ac:dyDescent="0.3">
      <c r="A47" s="2" t="s">
        <v>56</v>
      </c>
      <c r="F47" s="20">
        <v>3700</v>
      </c>
      <c r="G47" s="20">
        <v>5700</v>
      </c>
      <c r="H47" s="20">
        <v>3700</v>
      </c>
      <c r="J47" s="3">
        <f>SUM(F47:I47)</f>
        <v>13100</v>
      </c>
    </row>
    <row r="48" spans="1:13" x14ac:dyDescent="0.3">
      <c r="A48" s="10" t="s">
        <v>33</v>
      </c>
    </row>
    <row r="49" spans="1:21" x14ac:dyDescent="0.3">
      <c r="A49" s="4" t="s">
        <v>5</v>
      </c>
      <c r="F49" s="3">
        <f>SUM(F15+F26+F36+F41+F44+F47)</f>
        <v>26120</v>
      </c>
      <c r="G49" s="3">
        <f t="shared" ref="G49:H49" si="1">SUM(G15+G26+G36+G41+G44+G47)</f>
        <v>28745</v>
      </c>
      <c r="H49" s="3">
        <f t="shared" si="1"/>
        <v>24920</v>
      </c>
      <c r="J49" s="3">
        <f>SUM(J15+J26+J36+J41+J44+J47)</f>
        <v>79785</v>
      </c>
    </row>
    <row r="50" spans="1:21" x14ac:dyDescent="0.3">
      <c r="A50" s="4"/>
      <c r="J50" s="3"/>
    </row>
    <row r="51" spans="1:21" x14ac:dyDescent="0.3">
      <c r="A51" s="9" t="s">
        <v>4</v>
      </c>
      <c r="B51" s="5"/>
      <c r="C51" s="5"/>
      <c r="D51" s="5"/>
      <c r="E51" s="5"/>
      <c r="F51" s="8">
        <f>SUM(F49*10%)</f>
        <v>2612</v>
      </c>
      <c r="G51" s="8">
        <f>SUM(G49*10%)</f>
        <v>2874.5</v>
      </c>
      <c r="H51" s="8">
        <f>SUM(H49*10%)</f>
        <v>2492</v>
      </c>
      <c r="I51" s="8"/>
      <c r="J51" s="6">
        <f>SUM(F51:I51)</f>
        <v>7978.5</v>
      </c>
      <c r="K51" s="5" t="s">
        <v>3</v>
      </c>
      <c r="L51" s="5"/>
      <c r="M51" s="5"/>
      <c r="N51" s="5"/>
      <c r="O51" s="5"/>
      <c r="P51" s="5"/>
      <c r="Q51" s="5"/>
      <c r="R51" s="5"/>
    </row>
    <row r="52" spans="1:21" x14ac:dyDescent="0.3">
      <c r="F52" s="1"/>
      <c r="G52" s="1"/>
      <c r="H52" s="1"/>
      <c r="I52" s="1"/>
      <c r="J52" s="1"/>
    </row>
    <row r="53" spans="1:21" x14ac:dyDescent="0.3">
      <c r="A53" s="3" t="s">
        <v>2</v>
      </c>
      <c r="F53" s="7">
        <f>SUM(F49+F51)</f>
        <v>28732</v>
      </c>
      <c r="G53" s="7">
        <f>SUM(G49+G51)</f>
        <v>31619.5</v>
      </c>
      <c r="H53" s="7">
        <f>SUM(H49+H51)</f>
        <v>27412</v>
      </c>
      <c r="I53" s="1"/>
      <c r="J53" s="6">
        <f>SUM(F53:I53)</f>
        <v>87763.5</v>
      </c>
      <c r="L53" s="1">
        <f>SUM(J53*69%)</f>
        <v>60556.814999999995</v>
      </c>
      <c r="M53" t="s">
        <v>1</v>
      </c>
      <c r="P53" s="15"/>
      <c r="Q53" s="15"/>
      <c r="R53" s="15"/>
      <c r="S53" s="15"/>
      <c r="T53" s="15"/>
      <c r="U53" s="15"/>
    </row>
    <row r="54" spans="1:21" x14ac:dyDescent="0.3">
      <c r="L54" s="1">
        <f>SUM(J53*31%)</f>
        <v>27206.685000000001</v>
      </c>
      <c r="M54" t="s">
        <v>0</v>
      </c>
    </row>
    <row r="60" spans="1:21" x14ac:dyDescent="0.3">
      <c r="A60" s="4"/>
      <c r="B60" s="2"/>
    </row>
    <row r="61" spans="1:21" x14ac:dyDescent="0.3">
      <c r="B61" s="3"/>
    </row>
    <row r="62" spans="1:21" x14ac:dyDescent="0.3">
      <c r="B62" s="2"/>
    </row>
    <row r="63" spans="1:21" x14ac:dyDescent="0.3">
      <c r="B63" s="3"/>
    </row>
    <row r="64" spans="1:21" x14ac:dyDescent="0.3">
      <c r="B64" s="2"/>
    </row>
    <row r="65" spans="2:2" x14ac:dyDescent="0.3">
      <c r="B65" s="3"/>
    </row>
    <row r="66" spans="2:2" x14ac:dyDescent="0.3">
      <c r="B66" s="2"/>
    </row>
    <row r="67" spans="2:2" x14ac:dyDescent="0.3">
      <c r="B67" s="3"/>
    </row>
    <row r="68" spans="2:2" x14ac:dyDescent="0.3">
      <c r="B68" s="2"/>
    </row>
    <row r="69" spans="2:2" x14ac:dyDescent="0.3">
      <c r="B69" s="3"/>
    </row>
    <row r="70" spans="2:2" x14ac:dyDescent="0.3">
      <c r="B70" s="2"/>
    </row>
  </sheetData>
  <pageMargins left="0.7" right="0.7" top="0.75" bottom="0.75" header="0.3" footer="0.3"/>
  <pageSetup paperSize="8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Cornwall Contract budget</vt:lpstr>
    </vt:vector>
  </TitlesOfParts>
  <Company>The Dartington Hall Trust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Rohwedder</dc:creator>
  <cp:lastModifiedBy>Michelle Virgo</cp:lastModifiedBy>
  <cp:lastPrinted>2019-01-15T16:31:24Z</cp:lastPrinted>
  <dcterms:created xsi:type="dcterms:W3CDTF">2019-01-09T15:53:05Z</dcterms:created>
  <dcterms:modified xsi:type="dcterms:W3CDTF">2019-07-15T15:49:11Z</dcterms:modified>
</cp:coreProperties>
</file>