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E:\Dropbox\Dropbox\Grationeer Ltd\2 - Projects\3 - Working Files\P1000 - Pirbright\P1021 - PMINCIN Incinerator Upgrade\8 - Commercial\2 - Procurement Documents\WP6 - Diesel Tank\"/>
    </mc:Choice>
  </mc:AlternateContent>
  <xr:revisionPtr revIDLastSave="0" documentId="13_ncr:1_{8FF083BF-215D-48B4-A0B6-2F898C75B59C}" xr6:coauthVersionLast="47" xr6:coauthVersionMax="47" xr10:uidLastSave="{00000000-0000-0000-0000-000000000000}"/>
  <bookViews>
    <workbookView xWindow="-108" yWindow="-108" windowWidth="30936" windowHeight="16896" xr2:uid="{00000000-000D-0000-FFFF-FFFF00000000}"/>
  </bookViews>
  <sheets>
    <sheet name="Analysi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" i="1" l="1"/>
  <c r="E3" i="1"/>
  <c r="E14" i="1"/>
  <c r="W14" i="1" s="1"/>
  <c r="E12" i="1"/>
  <c r="O12" i="1" s="1"/>
  <c r="E11" i="1"/>
  <c r="W11" i="1" s="1"/>
  <c r="E10" i="1"/>
  <c r="K10" i="1" s="1"/>
  <c r="E9" i="1"/>
  <c r="G9" i="1" s="1"/>
  <c r="G10" i="1" l="1"/>
  <c r="S10" i="1"/>
  <c r="G11" i="1"/>
  <c r="S14" i="1"/>
  <c r="S12" i="1"/>
  <c r="G12" i="1"/>
  <c r="W10" i="1"/>
  <c r="K11" i="1"/>
  <c r="K12" i="1"/>
  <c r="G14" i="1"/>
  <c r="W9" i="1"/>
  <c r="O10" i="1"/>
  <c r="K9" i="1"/>
  <c r="O14" i="1"/>
  <c r="W12" i="1"/>
  <c r="S9" i="1"/>
  <c r="O9" i="1"/>
  <c r="K14" i="1"/>
  <c r="O11" i="1"/>
  <c r="S11" i="1"/>
  <c r="E13" i="1"/>
  <c r="W13" i="1" l="1"/>
  <c r="S13" i="1"/>
  <c r="O13" i="1"/>
  <c r="K13" i="1"/>
  <c r="G13" i="1"/>
  <c r="E8" i="1"/>
  <c r="E16" i="1"/>
  <c r="E15" i="1"/>
  <c r="G16" i="1" l="1"/>
  <c r="W16" i="1"/>
  <c r="S16" i="1"/>
  <c r="O16" i="1"/>
  <c r="K16" i="1"/>
  <c r="K8" i="1"/>
  <c r="G8" i="1"/>
  <c r="W8" i="1"/>
  <c r="S8" i="1"/>
  <c r="O8" i="1"/>
  <c r="W15" i="1"/>
  <c r="S15" i="1"/>
  <c r="O15" i="1"/>
  <c r="K15" i="1"/>
  <c r="G15" i="1"/>
  <c r="K3" i="1" l="1"/>
  <c r="O3" i="1"/>
  <c r="W3" i="1"/>
  <c r="G3" i="1"/>
  <c r="S3" i="1"/>
  <c r="E7" i="1"/>
  <c r="G7" i="1" l="1"/>
  <c r="W7" i="1"/>
  <c r="S7" i="1"/>
  <c r="O7" i="1"/>
  <c r="K7" i="1"/>
  <c r="B17" i="1" l="1"/>
  <c r="E6" i="1" l="1"/>
  <c r="E5" i="1"/>
  <c r="E4" i="1"/>
  <c r="W4" i="1" l="1"/>
  <c r="S4" i="1"/>
  <c r="O4" i="1"/>
  <c r="K4" i="1"/>
  <c r="G4" i="1"/>
  <c r="S5" i="1"/>
  <c r="O5" i="1"/>
  <c r="G5" i="1"/>
  <c r="W5" i="1"/>
  <c r="K5" i="1"/>
  <c r="O6" i="1"/>
  <c r="K6" i="1"/>
  <c r="W6" i="1"/>
  <c r="S6" i="1"/>
  <c r="G6" i="1"/>
  <c r="E17" i="1"/>
  <c r="K17" i="1" l="1"/>
  <c r="O17" i="1"/>
  <c r="S17" i="1"/>
  <c r="G17" i="1"/>
  <c r="W17" i="1"/>
</calcChain>
</file>

<file path=xl/sharedStrings.xml><?xml version="1.0" encoding="utf-8"?>
<sst xmlns="http://schemas.openxmlformats.org/spreadsheetml/2006/main" count="43" uniqueCount="31">
  <si>
    <t>%</t>
  </si>
  <si>
    <t>Notes</t>
  </si>
  <si>
    <t>Category</t>
  </si>
  <si>
    <t>Commercial aspects</t>
  </si>
  <si>
    <t>Technical / Quality aspects</t>
  </si>
  <si>
    <t>Category Percentage</t>
  </si>
  <si>
    <t>Overall % available</t>
  </si>
  <si>
    <t>A</t>
  </si>
  <si>
    <t>B</t>
  </si>
  <si>
    <t>C</t>
  </si>
  <si>
    <t>D</t>
  </si>
  <si>
    <t>E</t>
  </si>
  <si>
    <t>Subcategory</t>
  </si>
  <si>
    <t>add additional tenderers as required.</t>
  </si>
  <si>
    <t>Total cost / Score</t>
  </si>
  <si>
    <t>% of category</t>
  </si>
  <si>
    <r>
      <t xml:space="preserve">Pirbright T&amp;C Acceptance
</t>
    </r>
    <r>
      <rPr>
        <i/>
        <sz val="8"/>
        <color theme="1"/>
        <rFont val="Arial"/>
        <family val="2"/>
      </rPr>
      <t>0 - Not Accepted by the Tenderer
1 - Accepted with major changes requested by the Tenderer
2 - Accepted with minor changes requested by the Tenderer
3 - Fully Accepted by Tenderer</t>
    </r>
  </si>
  <si>
    <r>
      <t>Quality of Proposal</t>
    </r>
    <r>
      <rPr>
        <i/>
        <sz val="11"/>
        <rFont val="Arial"/>
        <family val="2"/>
      </rPr>
      <t xml:space="preserve"> (how specification will be met)</t>
    </r>
    <r>
      <rPr>
        <i/>
        <sz val="11"/>
        <color theme="1"/>
        <rFont val="Arial"/>
        <family val="2"/>
      </rPr>
      <t xml:space="preserve">:
</t>
    </r>
    <r>
      <rPr>
        <i/>
        <sz val="8"/>
        <color theme="1"/>
        <rFont val="Arial"/>
        <family val="2"/>
      </rPr>
      <t>0 - Very poor quality proposal
1 - Proposal / presentation of proposal is disjointed/difficult to understand
2 - Proposal is clear but technical content is limited
3 - Proposal is clear and technical content is high.</t>
    </r>
  </si>
  <si>
    <r>
      <t xml:space="preserve">Case study 2:
</t>
    </r>
    <r>
      <rPr>
        <i/>
        <sz val="8"/>
        <rFont val="Arial"/>
        <family val="2"/>
      </rPr>
      <t>0 - Not offered
1 - Project not relevant
2 - Relevant project in a dissimilar industry
3- Relevant project in a similar industry</t>
    </r>
  </si>
  <si>
    <r>
      <t xml:space="preserve">Case study 3:
</t>
    </r>
    <r>
      <rPr>
        <i/>
        <sz val="8"/>
        <rFont val="Arial"/>
        <family val="2"/>
      </rPr>
      <t>0 - Not offered
1 - Project not relevant
2 - Relevant project in a dissimilar industry
3- Relevant project in a similar industry</t>
    </r>
  </si>
  <si>
    <r>
      <t xml:space="preserve">ISO 45001 / BS18001 Accreditation (Safety):
</t>
    </r>
    <r>
      <rPr>
        <i/>
        <sz val="8"/>
        <color theme="1"/>
        <rFont val="Arial"/>
        <family val="2"/>
      </rPr>
      <t>0 - None / not offered / alternative system not fully relevant
1 - Alternative system but not fully relevant
2 - ISO 45001 /  BS18001 but not fully relevant or fully relevant alternative system
3 - ISO 45001 /  BS18001 fully relevant</t>
    </r>
  </si>
  <si>
    <r>
      <t xml:space="preserve">ISO 9001 Certification (Quality):
</t>
    </r>
    <r>
      <rPr>
        <i/>
        <sz val="8"/>
        <color theme="1"/>
        <rFont val="Arial"/>
        <family val="2"/>
      </rPr>
      <t>0 - None / not offered / alternative system not fully relevant
1 - Alternative system
2 - ISO9001 but not fully relevant or fully relevant alternative system
3 - ISO9001 fully relevant</t>
    </r>
  </si>
  <si>
    <r>
      <t xml:space="preserve">Example RAMS:
</t>
    </r>
    <r>
      <rPr>
        <i/>
        <sz val="8"/>
        <color theme="1"/>
        <rFont val="Arial"/>
        <family val="2"/>
      </rPr>
      <t>0 - Not offered
1 - Poor
2 - Acceptable
3 - Good</t>
    </r>
  </si>
  <si>
    <r>
      <t xml:space="preserve">Case study 1:
</t>
    </r>
    <r>
      <rPr>
        <i/>
        <sz val="8"/>
        <rFont val="Arial"/>
        <family val="2"/>
      </rPr>
      <t>0 - Not offered
1 - Project not relevant
2 - Relevant project in a dissimilar industry
3 - Relevant project in a similar industry</t>
    </r>
  </si>
  <si>
    <r>
      <t xml:space="preserve">Tender documents completed:
</t>
    </r>
    <r>
      <rPr>
        <i/>
        <sz val="8"/>
        <color theme="1"/>
        <rFont val="Arial"/>
        <family val="2"/>
      </rPr>
      <t>0 - Not offered.
1 - 50% completed.
2 - 80% completed.
3 - 100% completed.</t>
    </r>
  </si>
  <si>
    <r>
      <t xml:space="preserve">Team &amp; Training Records:
</t>
    </r>
    <r>
      <rPr>
        <i/>
        <sz val="8"/>
        <color theme="1"/>
        <rFont val="Arial"/>
        <family val="2"/>
      </rPr>
      <t>0 - No details offered
1 - Limited details given
2 - Full details given, but experience not fully relevant
3 - Full details given and experience fully relevant.</t>
    </r>
  </si>
  <si>
    <r>
      <t xml:space="preserve">Contract Cost (Inverse Proportion):
</t>
    </r>
    <r>
      <rPr>
        <i/>
        <sz val="8"/>
        <color theme="1"/>
        <rFont val="Arial"/>
        <family val="2"/>
      </rPr>
      <t>Cheapest quote gets 100% of the overall available. Remaining proposals get a proportion available based on comparison to cheapest proposal.</t>
    </r>
  </si>
  <si>
    <r>
      <t xml:space="preserve">Contract Price Breakdown: </t>
    </r>
    <r>
      <rPr>
        <i/>
        <sz val="8"/>
        <color theme="1"/>
        <rFont val="Arial"/>
        <family val="2"/>
      </rPr>
      <t>A full breakdown of contract cost and costs per cost item and a schedule of standard hourly / daily and out of hours rates is provided:</t>
    </r>
    <r>
      <rPr>
        <i/>
        <sz val="11"/>
        <color theme="1"/>
        <rFont val="Arial"/>
        <family val="2"/>
      </rPr>
      <t xml:space="preserve">
</t>
    </r>
    <r>
      <rPr>
        <i/>
        <sz val="8"/>
        <color theme="1"/>
        <rFont val="Arial"/>
        <family val="2"/>
      </rPr>
      <t>0 - Not offered.
1 - Significant omissions
2 - Minor omissions
3 - Fully completed</t>
    </r>
  </si>
  <si>
    <r>
      <t xml:space="preserve">Payment schedule proposed by Supplier:
</t>
    </r>
    <r>
      <rPr>
        <i/>
        <sz val="8"/>
        <color theme="1"/>
        <rFont val="Arial"/>
        <family val="2"/>
      </rPr>
      <t>0 - Not acceptable
1 - Acceptable in part but some amendments required
2 - Acceptable but not as envisaged in ITT document
3 - As envisaged in ITT document</t>
    </r>
  </si>
  <si>
    <r>
      <rPr>
        <i/>
        <sz val="10"/>
        <rFont val="Arial"/>
        <family val="2"/>
      </rPr>
      <t>Insurance requirements at acceptable levels (Public, Employers, Contractors All Risks, Professional Indemnity)</t>
    </r>
    <r>
      <rPr>
        <i/>
        <sz val="11"/>
        <rFont val="Arial"/>
        <family val="2"/>
      </rPr>
      <t xml:space="preserve">
</t>
    </r>
    <r>
      <rPr>
        <i/>
        <sz val="8"/>
        <rFont val="Arial"/>
        <family val="2"/>
      </rPr>
      <t>0 - No details
1 - Requires uplift / more details
2.- Acceptable
3 - Exceeds minimum levels</t>
    </r>
  </si>
  <si>
    <t>Tender Scoring Matrix - Appendix B - ISO 11 Incinerator Life Extension Project – WP6 Diesel Tank Replacement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</si>
</sst>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-&quot;£&quot;* #,##0_-;\-&quot;£&quot;* #,##0_-;_-&quot;£&quot;* &quot;-&quot;??_-;_-@_-"/>
    <numFmt numFmtId="165" formatCode="0.0%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rgb="FF0070C0"/>
      <name val="Arial"/>
      <family val="2"/>
    </font>
    <font>
      <i/>
      <sz val="11"/>
      <color theme="1"/>
      <name val="Arial"/>
      <family val="2"/>
    </font>
    <font>
      <i/>
      <sz val="8"/>
      <color theme="1"/>
      <name val="Arial"/>
      <family val="2"/>
    </font>
    <font>
      <sz val="11"/>
      <name val="Arial"/>
      <family val="2"/>
    </font>
    <font>
      <i/>
      <sz val="8"/>
      <name val="Arial"/>
      <family val="2"/>
    </font>
    <font>
      <i/>
      <sz val="11"/>
      <name val="Arial"/>
      <family val="2"/>
    </font>
    <font>
      <b/>
      <sz val="9"/>
      <color theme="1"/>
      <name val="Arial"/>
      <family val="2"/>
    </font>
    <font>
      <i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2">
    <xf numFmtId="0" fontId="0" fillId="0" borderId="0" xfId="0"/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4" fillId="2" borderId="1" xfId="0" applyFont="1" applyFill="1" applyBorder="1" applyAlignment="1">
      <alignment vertical="center" wrapText="1"/>
    </xf>
    <xf numFmtId="10" fontId="4" fillId="2" borderId="1" xfId="0" applyNumberFormat="1" applyFont="1" applyFill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9" fontId="5" fillId="3" borderId="1" xfId="3" applyFont="1" applyFill="1" applyBorder="1" applyAlignment="1">
      <alignment vertical="center"/>
    </xf>
    <xf numFmtId="165" fontId="3" fillId="3" borderId="1" xfId="3" applyNumberFormat="1" applyFont="1" applyFill="1" applyBorder="1" applyAlignment="1">
      <alignment vertical="center"/>
    </xf>
    <xf numFmtId="164" fontId="3" fillId="0" borderId="1" xfId="2" applyNumberFormat="1" applyFont="1" applyBorder="1" applyAlignment="1">
      <alignment vertical="center"/>
    </xf>
    <xf numFmtId="10" fontId="3" fillId="0" borderId="1" xfId="3" applyNumberFormat="1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3" fillId="4" borderId="1" xfId="0" applyFont="1" applyFill="1" applyBorder="1" applyAlignment="1">
      <alignment vertical="center"/>
    </xf>
    <xf numFmtId="0" fontId="6" fillId="3" borderId="1" xfId="0" applyFont="1" applyFill="1" applyBorder="1" applyAlignment="1">
      <alignment vertical="center" wrapText="1"/>
    </xf>
    <xf numFmtId="43" fontId="3" fillId="0" borderId="1" xfId="1" applyFont="1" applyBorder="1" applyAlignment="1">
      <alignment vertical="center"/>
    </xf>
    <xf numFmtId="0" fontId="8" fillId="0" borderId="1" xfId="0" applyFont="1" applyBorder="1" applyAlignment="1">
      <alignment vertical="center" wrapText="1"/>
    </xf>
    <xf numFmtId="165" fontId="5" fillId="3" borderId="1" xfId="3" applyNumberFormat="1" applyFont="1" applyFill="1" applyBorder="1" applyAlignment="1">
      <alignment vertical="center"/>
    </xf>
    <xf numFmtId="0" fontId="10" fillId="3" borderId="1" xfId="0" applyFont="1" applyFill="1" applyBorder="1" applyAlignment="1">
      <alignment vertical="top" wrapText="1"/>
    </xf>
    <xf numFmtId="0" fontId="6" fillId="3" borderId="1" xfId="0" applyFont="1" applyFill="1" applyBorder="1" applyAlignment="1">
      <alignment vertical="top" wrapText="1"/>
    </xf>
    <xf numFmtId="165" fontId="4" fillId="0" borderId="0" xfId="0" applyNumberFormat="1" applyFont="1" applyAlignment="1">
      <alignment vertical="center"/>
    </xf>
    <xf numFmtId="10" fontId="4" fillId="0" borderId="0" xfId="0" applyNumberFormat="1" applyFont="1" applyAlignment="1">
      <alignment vertical="center"/>
    </xf>
    <xf numFmtId="165" fontId="3" fillId="0" borderId="0" xfId="0" applyNumberFormat="1" applyFont="1" applyAlignment="1">
      <alignment vertical="center"/>
    </xf>
    <xf numFmtId="10" fontId="3" fillId="0" borderId="0" xfId="0" applyNumberFormat="1" applyFont="1" applyAlignment="1">
      <alignment vertical="center"/>
    </xf>
    <xf numFmtId="0" fontId="6" fillId="3" borderId="1" xfId="0" applyFont="1" applyFill="1" applyBorder="1" applyAlignment="1">
      <alignment horizontal="left" vertical="center" wrapText="1"/>
    </xf>
    <xf numFmtId="0" fontId="10" fillId="3" borderId="2" xfId="0" applyFont="1" applyFill="1" applyBorder="1" applyAlignment="1">
      <alignment vertical="top" wrapText="1"/>
    </xf>
    <xf numFmtId="0" fontId="4" fillId="2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left" vertical="center"/>
    </xf>
    <xf numFmtId="0" fontId="4" fillId="3" borderId="1" xfId="0" applyFont="1" applyFill="1" applyBorder="1" applyAlignment="1">
      <alignment horizontal="center" vertical="center" textRotation="90"/>
    </xf>
    <xf numFmtId="9" fontId="5" fillId="3" borderId="1" xfId="3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textRotation="90" wrapText="1"/>
    </xf>
    <xf numFmtId="0" fontId="4" fillId="3" borderId="3" xfId="0" applyFont="1" applyFill="1" applyBorder="1" applyAlignment="1">
      <alignment horizontal="center" vertical="center" textRotation="90" wrapText="1"/>
    </xf>
    <xf numFmtId="9" fontId="5" fillId="3" borderId="2" xfId="3" applyFont="1" applyFill="1" applyBorder="1" applyAlignment="1">
      <alignment horizontal="center" vertical="center"/>
    </xf>
    <xf numFmtId="9" fontId="5" fillId="3" borderId="3" xfId="3" applyFont="1" applyFill="1" applyBorder="1" applyAlignment="1">
      <alignment horizontal="center" vertical="center"/>
    </xf>
  </cellXfs>
  <cellStyles count="4">
    <cellStyle name="Comma" xfId="1" builtinId="3"/>
    <cellStyle name="Currency" xfId="2" builtinId="4"/>
    <cellStyle name="Normal" xfId="0" builtinId="0"/>
    <cellStyle name="Per cent" xfId="3" builtinId="5"/>
  </cellStyles>
  <dxfs count="0"/>
  <tableStyles count="0" defaultTableStyle="TableStyleMedium2" defaultPivotStyle="PivotStyleLight16"/>
  <colors>
    <mruColors>
      <color rgb="FFD12FB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19"/>
  <sheetViews>
    <sheetView tabSelected="1" zoomScale="70" zoomScaleNormal="70" workbookViewId="0">
      <pane xSplit="5" ySplit="2" topLeftCell="F3" activePane="bottomRight" state="frozen"/>
      <selection pane="topRight" activeCell="F1" sqref="F1"/>
      <selection pane="bottomLeft" activeCell="A4" sqref="A4"/>
      <selection pane="bottomRight" activeCell="H6" sqref="H6"/>
    </sheetView>
  </sheetViews>
  <sheetFormatPr defaultColWidth="9.109375" defaultRowHeight="13.8" x14ac:dyDescent="0.3"/>
  <cols>
    <col min="1" max="1" width="15.33203125" style="2" customWidth="1"/>
    <col min="2" max="2" width="12.33203125" style="2" customWidth="1"/>
    <col min="3" max="3" width="70.44140625" style="2" customWidth="1"/>
    <col min="4" max="4" width="11.6640625" style="2" customWidth="1"/>
    <col min="5" max="5" width="11" style="2" customWidth="1"/>
    <col min="6" max="6" width="12.6640625" style="2" customWidth="1"/>
    <col min="7" max="7" width="13" style="21" customWidth="1"/>
    <col min="8" max="8" width="34" style="1" customWidth="1"/>
    <col min="9" max="9" width="2.33203125" style="2" customWidth="1"/>
    <col min="10" max="10" width="12.6640625" style="2" customWidth="1"/>
    <col min="11" max="11" width="13" style="21" customWidth="1"/>
    <col min="12" max="12" width="34" style="1" customWidth="1"/>
    <col min="13" max="13" width="2.33203125" style="2" customWidth="1"/>
    <col min="14" max="14" width="12.6640625" style="2" customWidth="1"/>
    <col min="15" max="15" width="13" style="21" customWidth="1"/>
    <col min="16" max="16" width="34" style="1" customWidth="1"/>
    <col min="17" max="17" width="2.33203125" style="2" customWidth="1"/>
    <col min="18" max="18" width="12.6640625" style="2" customWidth="1"/>
    <col min="19" max="19" width="13" style="21" customWidth="1"/>
    <col min="20" max="20" width="34" style="1" customWidth="1"/>
    <col min="21" max="21" width="2.33203125" style="2" customWidth="1"/>
    <col min="22" max="22" width="12.6640625" style="2" customWidth="1"/>
    <col min="23" max="23" width="13" style="2" customWidth="1"/>
    <col min="24" max="24" width="34" style="2" customWidth="1"/>
    <col min="25" max="16384" width="9.109375" style="2"/>
  </cols>
  <sheetData>
    <row r="1" spans="1:25" x14ac:dyDescent="0.3">
      <c r="A1" s="25" t="s">
        <v>30</v>
      </c>
      <c r="B1" s="25"/>
      <c r="C1" s="25"/>
      <c r="D1" s="25"/>
      <c r="E1" s="25"/>
      <c r="F1" s="24" t="s">
        <v>7</v>
      </c>
      <c r="G1" s="24"/>
      <c r="H1" s="24"/>
      <c r="I1" s="24"/>
      <c r="J1" s="24" t="s">
        <v>8</v>
      </c>
      <c r="K1" s="24"/>
      <c r="L1" s="24"/>
      <c r="M1" s="24"/>
      <c r="N1" s="24" t="s">
        <v>9</v>
      </c>
      <c r="O1" s="24"/>
      <c r="P1" s="24"/>
      <c r="Q1" s="24"/>
      <c r="R1" s="24" t="s">
        <v>10</v>
      </c>
      <c r="S1" s="24"/>
      <c r="T1" s="24"/>
      <c r="U1" s="24"/>
      <c r="V1" s="24" t="s">
        <v>11</v>
      </c>
      <c r="W1" s="24"/>
      <c r="X1" s="24"/>
      <c r="Y1" s="2" t="s">
        <v>13</v>
      </c>
    </row>
    <row r="2" spans="1:25" ht="27.6" x14ac:dyDescent="0.3">
      <c r="A2" s="3" t="s">
        <v>2</v>
      </c>
      <c r="B2" s="3" t="s">
        <v>5</v>
      </c>
      <c r="C2" s="3" t="s">
        <v>12</v>
      </c>
      <c r="D2" s="3" t="s">
        <v>15</v>
      </c>
      <c r="E2" s="3" t="s">
        <v>6</v>
      </c>
      <c r="F2" s="3" t="s">
        <v>14</v>
      </c>
      <c r="G2" s="4" t="s">
        <v>0</v>
      </c>
      <c r="H2" s="3" t="s">
        <v>1</v>
      </c>
      <c r="I2" s="24"/>
      <c r="J2" s="3" t="s">
        <v>14</v>
      </c>
      <c r="K2" s="4" t="s">
        <v>0</v>
      </c>
      <c r="L2" s="3" t="s">
        <v>1</v>
      </c>
      <c r="M2" s="24"/>
      <c r="N2" s="3" t="s">
        <v>14</v>
      </c>
      <c r="O2" s="4" t="s">
        <v>0</v>
      </c>
      <c r="P2" s="3" t="s">
        <v>1</v>
      </c>
      <c r="Q2" s="24"/>
      <c r="R2" s="3" t="s">
        <v>14</v>
      </c>
      <c r="S2" s="4" t="s">
        <v>0</v>
      </c>
      <c r="T2" s="3" t="s">
        <v>1</v>
      </c>
      <c r="U2" s="24"/>
      <c r="V2" s="3" t="s">
        <v>14</v>
      </c>
      <c r="W2" s="5" t="s">
        <v>0</v>
      </c>
      <c r="X2" s="5" t="s">
        <v>1</v>
      </c>
    </row>
    <row r="3" spans="1:25" ht="45.75" customHeight="1" x14ac:dyDescent="0.3">
      <c r="A3" s="28" t="s">
        <v>3</v>
      </c>
      <c r="B3" s="30">
        <v>0.5</v>
      </c>
      <c r="C3" s="22" t="s">
        <v>26</v>
      </c>
      <c r="D3" s="6">
        <v>0.6</v>
      </c>
      <c r="E3" s="7">
        <f>D3*B3</f>
        <v>0.3</v>
      </c>
      <c r="F3" s="8">
        <v>40</v>
      </c>
      <c r="G3" s="9">
        <f>(F3/F3)*E3</f>
        <v>0.3</v>
      </c>
      <c r="H3" s="10"/>
      <c r="I3" s="11"/>
      <c r="J3" s="8">
        <v>50</v>
      </c>
      <c r="K3" s="9">
        <f>($F$3/J3)*$E$3</f>
        <v>0.24</v>
      </c>
      <c r="L3" s="10"/>
      <c r="M3" s="11"/>
      <c r="N3" s="8">
        <v>60</v>
      </c>
      <c r="O3" s="9">
        <f>($F$3/N3)*$E$3</f>
        <v>0.19999999999999998</v>
      </c>
      <c r="P3" s="10"/>
      <c r="Q3" s="11"/>
      <c r="R3" s="8">
        <v>70</v>
      </c>
      <c r="S3" s="9">
        <f>($F$3/R3)*$E$3</f>
        <v>0.1714285714285714</v>
      </c>
      <c r="T3" s="10"/>
      <c r="U3" s="11"/>
      <c r="V3" s="8">
        <v>80</v>
      </c>
      <c r="W3" s="9">
        <f>($F$3/V3)*$E$3</f>
        <v>0.15</v>
      </c>
      <c r="X3" s="10"/>
    </row>
    <row r="4" spans="1:25" ht="73.8" customHeight="1" x14ac:dyDescent="0.3">
      <c r="A4" s="29"/>
      <c r="B4" s="31"/>
      <c r="C4" s="12" t="s">
        <v>27</v>
      </c>
      <c r="D4" s="6">
        <v>0.1</v>
      </c>
      <c r="E4" s="7">
        <f>D4*B3</f>
        <v>0.05</v>
      </c>
      <c r="F4" s="13">
        <v>3</v>
      </c>
      <c r="G4" s="9">
        <f>($E4/3)*F4</f>
        <v>0.05</v>
      </c>
      <c r="H4" s="10"/>
      <c r="I4" s="11"/>
      <c r="J4" s="13">
        <v>2</v>
      </c>
      <c r="K4" s="9">
        <f>($E4/3)*J4</f>
        <v>3.3333333333333333E-2</v>
      </c>
      <c r="L4" s="10"/>
      <c r="M4" s="11"/>
      <c r="N4" s="13">
        <v>1</v>
      </c>
      <c r="O4" s="9">
        <f>($E4/3)*N4</f>
        <v>1.6666666666666666E-2</v>
      </c>
      <c r="P4" s="10"/>
      <c r="Q4" s="11"/>
      <c r="R4" s="13">
        <v>3</v>
      </c>
      <c r="S4" s="9">
        <f>($E4/3)*R4</f>
        <v>0.05</v>
      </c>
      <c r="T4" s="10"/>
      <c r="U4" s="11"/>
      <c r="V4" s="13">
        <v>3</v>
      </c>
      <c r="W4" s="9">
        <f>($E4/3)*V4</f>
        <v>0.05</v>
      </c>
      <c r="X4" s="10"/>
    </row>
    <row r="5" spans="1:25" ht="61.5" customHeight="1" x14ac:dyDescent="0.3">
      <c r="A5" s="29"/>
      <c r="B5" s="31"/>
      <c r="C5" s="12" t="s">
        <v>28</v>
      </c>
      <c r="D5" s="6">
        <v>0.1</v>
      </c>
      <c r="E5" s="7">
        <f>D5*B3</f>
        <v>0.05</v>
      </c>
      <c r="F5" s="13">
        <v>3</v>
      </c>
      <c r="G5" s="9">
        <f t="shared" ref="G5:G16" si="0">($E5/3)*F5</f>
        <v>0.05</v>
      </c>
      <c r="H5" s="10"/>
      <c r="I5" s="11"/>
      <c r="J5" s="13">
        <v>2</v>
      </c>
      <c r="K5" s="9">
        <f t="shared" ref="K5:K16" si="1">($E5/3)*J5</f>
        <v>3.3333333333333333E-2</v>
      </c>
      <c r="L5" s="10"/>
      <c r="M5" s="11"/>
      <c r="N5" s="13">
        <v>1</v>
      </c>
      <c r="O5" s="9">
        <f t="shared" ref="O5:O16" si="2">($E5/3)*N5</f>
        <v>1.6666666666666666E-2</v>
      </c>
      <c r="P5" s="10"/>
      <c r="Q5" s="11"/>
      <c r="R5" s="13">
        <v>3</v>
      </c>
      <c r="S5" s="9">
        <f t="shared" ref="S5:S16" si="3">($E5/3)*R5</f>
        <v>0.05</v>
      </c>
      <c r="T5" s="10"/>
      <c r="U5" s="11"/>
      <c r="V5" s="13">
        <v>3</v>
      </c>
      <c r="W5" s="9">
        <f t="shared" ref="W5:W16" si="4">($E5/3)*V5</f>
        <v>0.05</v>
      </c>
      <c r="X5" s="10"/>
    </row>
    <row r="6" spans="1:25" ht="76.5" customHeight="1" x14ac:dyDescent="0.3">
      <c r="A6" s="29"/>
      <c r="B6" s="31"/>
      <c r="C6" s="23" t="s">
        <v>29</v>
      </c>
      <c r="D6" s="6">
        <v>0.1</v>
      </c>
      <c r="E6" s="7">
        <f>D6*B3</f>
        <v>0.05</v>
      </c>
      <c r="F6" s="13">
        <v>3</v>
      </c>
      <c r="G6" s="9">
        <f t="shared" si="0"/>
        <v>0.05</v>
      </c>
      <c r="H6" s="14"/>
      <c r="I6" s="11"/>
      <c r="J6" s="13">
        <v>2</v>
      </c>
      <c r="K6" s="9">
        <f t="shared" si="1"/>
        <v>3.3333333333333333E-2</v>
      </c>
      <c r="L6" s="14"/>
      <c r="M6" s="11"/>
      <c r="N6" s="13">
        <v>1</v>
      </c>
      <c r="O6" s="9">
        <f t="shared" si="2"/>
        <v>1.6666666666666666E-2</v>
      </c>
      <c r="P6" s="14"/>
      <c r="Q6" s="11"/>
      <c r="R6" s="13">
        <v>3</v>
      </c>
      <c r="S6" s="9">
        <f t="shared" si="3"/>
        <v>0.05</v>
      </c>
      <c r="T6" s="10"/>
      <c r="U6" s="11"/>
      <c r="V6" s="13">
        <v>3</v>
      </c>
      <c r="W6" s="9">
        <f t="shared" si="4"/>
        <v>0.05</v>
      </c>
      <c r="X6" s="10"/>
    </row>
    <row r="7" spans="1:25" ht="59.55" customHeight="1" x14ac:dyDescent="0.3">
      <c r="A7" s="29"/>
      <c r="B7" s="31"/>
      <c r="C7" s="12" t="s">
        <v>16</v>
      </c>
      <c r="D7" s="6">
        <v>0.1</v>
      </c>
      <c r="E7" s="7">
        <f>D7*B3</f>
        <v>0.05</v>
      </c>
      <c r="F7" s="13">
        <v>3</v>
      </c>
      <c r="G7" s="9">
        <f t="shared" si="0"/>
        <v>0.05</v>
      </c>
      <c r="H7" s="10"/>
      <c r="I7" s="11"/>
      <c r="J7" s="13">
        <v>2</v>
      </c>
      <c r="K7" s="9">
        <f t="shared" si="1"/>
        <v>3.3333333333333333E-2</v>
      </c>
      <c r="L7" s="10"/>
      <c r="M7" s="11"/>
      <c r="N7" s="13">
        <v>1</v>
      </c>
      <c r="O7" s="9">
        <f t="shared" si="2"/>
        <v>1.6666666666666666E-2</v>
      </c>
      <c r="P7" s="10"/>
      <c r="Q7" s="11"/>
      <c r="R7" s="13">
        <v>1</v>
      </c>
      <c r="S7" s="9">
        <f t="shared" si="3"/>
        <v>1.6666666666666666E-2</v>
      </c>
      <c r="T7" s="10"/>
      <c r="U7" s="11"/>
      <c r="V7" s="13">
        <v>1</v>
      </c>
      <c r="W7" s="9">
        <f t="shared" si="4"/>
        <v>1.6666666666666666E-2</v>
      </c>
      <c r="X7" s="10"/>
    </row>
    <row r="8" spans="1:25" ht="68.25" customHeight="1" x14ac:dyDescent="0.3">
      <c r="A8" s="26" t="s">
        <v>4</v>
      </c>
      <c r="B8" s="27">
        <v>0.5</v>
      </c>
      <c r="C8" s="12" t="s">
        <v>17</v>
      </c>
      <c r="D8" s="15">
        <v>0.35</v>
      </c>
      <c r="E8" s="7">
        <f t="shared" ref="E8:E16" si="5">D8*$B$8</f>
        <v>0.17499999999999999</v>
      </c>
      <c r="F8" s="13">
        <v>3</v>
      </c>
      <c r="G8" s="9">
        <f t="shared" si="0"/>
        <v>0.17499999999999999</v>
      </c>
      <c r="H8" s="10"/>
      <c r="I8" s="11"/>
      <c r="J8" s="13">
        <v>2</v>
      </c>
      <c r="K8" s="9">
        <f t="shared" si="1"/>
        <v>0.11666666666666665</v>
      </c>
      <c r="L8" s="10"/>
      <c r="M8" s="11"/>
      <c r="N8" s="13">
        <v>1</v>
      </c>
      <c r="O8" s="9">
        <f t="shared" si="2"/>
        <v>5.8333333333333327E-2</v>
      </c>
      <c r="P8" s="10"/>
      <c r="Q8" s="11"/>
      <c r="R8" s="13">
        <v>3</v>
      </c>
      <c r="S8" s="9">
        <f t="shared" si="3"/>
        <v>0.17499999999999999</v>
      </c>
      <c r="T8" s="10"/>
      <c r="U8" s="11"/>
      <c r="V8" s="13">
        <v>2</v>
      </c>
      <c r="W8" s="9">
        <f t="shared" si="4"/>
        <v>0.11666666666666665</v>
      </c>
      <c r="X8" s="10"/>
    </row>
    <row r="9" spans="1:25" ht="64.05" customHeight="1" x14ac:dyDescent="0.3">
      <c r="A9" s="26"/>
      <c r="B9" s="27"/>
      <c r="C9" s="17" t="s">
        <v>24</v>
      </c>
      <c r="D9" s="15">
        <v>0.05</v>
      </c>
      <c r="E9" s="7">
        <f t="shared" si="5"/>
        <v>2.5000000000000001E-2</v>
      </c>
      <c r="F9" s="13">
        <v>3</v>
      </c>
      <c r="G9" s="9">
        <f t="shared" si="0"/>
        <v>2.5000000000000001E-2</v>
      </c>
      <c r="H9" s="10"/>
      <c r="I9" s="11"/>
      <c r="J9" s="13">
        <v>2</v>
      </c>
      <c r="K9" s="9">
        <f t="shared" si="1"/>
        <v>1.6666666666666666E-2</v>
      </c>
      <c r="L9" s="10"/>
      <c r="M9" s="11"/>
      <c r="N9" s="13">
        <v>1</v>
      </c>
      <c r="O9" s="9">
        <f t="shared" si="2"/>
        <v>8.3333333333333332E-3</v>
      </c>
      <c r="P9" s="10"/>
      <c r="Q9" s="11"/>
      <c r="R9" s="13">
        <v>2</v>
      </c>
      <c r="S9" s="9">
        <f t="shared" si="3"/>
        <v>1.6666666666666666E-2</v>
      </c>
      <c r="T9" s="10"/>
      <c r="U9" s="11"/>
      <c r="V9" s="13">
        <v>2</v>
      </c>
      <c r="W9" s="9">
        <f t="shared" si="4"/>
        <v>1.6666666666666666E-2</v>
      </c>
      <c r="X9" s="10"/>
    </row>
    <row r="10" spans="1:25" ht="64.95" customHeight="1" x14ac:dyDescent="0.3">
      <c r="A10" s="26"/>
      <c r="B10" s="27"/>
      <c r="C10" s="17" t="s">
        <v>25</v>
      </c>
      <c r="D10" s="15">
        <v>0.1</v>
      </c>
      <c r="E10" s="7">
        <f t="shared" si="5"/>
        <v>0.05</v>
      </c>
      <c r="F10" s="13">
        <v>3</v>
      </c>
      <c r="G10" s="9">
        <f t="shared" si="0"/>
        <v>0.05</v>
      </c>
      <c r="H10" s="10"/>
      <c r="I10" s="11"/>
      <c r="J10" s="13">
        <v>2</v>
      </c>
      <c r="K10" s="9">
        <f t="shared" si="1"/>
        <v>3.3333333333333333E-2</v>
      </c>
      <c r="L10" s="10"/>
      <c r="M10" s="11"/>
      <c r="N10" s="13">
        <v>1</v>
      </c>
      <c r="O10" s="9">
        <f t="shared" si="2"/>
        <v>1.6666666666666666E-2</v>
      </c>
      <c r="P10" s="10"/>
      <c r="Q10" s="11"/>
      <c r="R10" s="13">
        <v>2</v>
      </c>
      <c r="S10" s="9">
        <f t="shared" si="3"/>
        <v>3.3333333333333333E-2</v>
      </c>
      <c r="T10" s="10"/>
      <c r="U10" s="11"/>
      <c r="V10" s="13">
        <v>3</v>
      </c>
      <c r="W10" s="9">
        <f t="shared" si="4"/>
        <v>0.05</v>
      </c>
      <c r="X10" s="10"/>
    </row>
    <row r="11" spans="1:25" ht="63" customHeight="1" x14ac:dyDescent="0.3">
      <c r="A11" s="26"/>
      <c r="B11" s="27"/>
      <c r="C11" s="16" t="s">
        <v>23</v>
      </c>
      <c r="D11" s="15">
        <v>7.4999999999999997E-2</v>
      </c>
      <c r="E11" s="7">
        <f t="shared" si="5"/>
        <v>3.7499999999999999E-2</v>
      </c>
      <c r="F11" s="13">
        <v>3</v>
      </c>
      <c r="G11" s="9">
        <f t="shared" si="0"/>
        <v>3.7499999999999999E-2</v>
      </c>
      <c r="H11" s="10"/>
      <c r="I11" s="11"/>
      <c r="J11" s="13">
        <v>2</v>
      </c>
      <c r="K11" s="9">
        <f t="shared" si="1"/>
        <v>2.4999999999999998E-2</v>
      </c>
      <c r="L11" s="10"/>
      <c r="M11" s="11"/>
      <c r="N11" s="13">
        <v>1</v>
      </c>
      <c r="O11" s="9">
        <f t="shared" si="2"/>
        <v>1.2499999999999999E-2</v>
      </c>
      <c r="P11" s="10"/>
      <c r="Q11" s="11"/>
      <c r="R11" s="13">
        <v>1</v>
      </c>
      <c r="S11" s="9">
        <f t="shared" si="3"/>
        <v>1.2499999999999999E-2</v>
      </c>
      <c r="T11" s="10"/>
      <c r="U11" s="11"/>
      <c r="V11" s="13">
        <v>2</v>
      </c>
      <c r="W11" s="9">
        <f t="shared" si="4"/>
        <v>2.4999999999999998E-2</v>
      </c>
      <c r="X11" s="10"/>
    </row>
    <row r="12" spans="1:25" ht="63" customHeight="1" x14ac:dyDescent="0.3">
      <c r="A12" s="26"/>
      <c r="B12" s="27"/>
      <c r="C12" s="16" t="s">
        <v>18</v>
      </c>
      <c r="D12" s="15">
        <v>7.4999999999999997E-2</v>
      </c>
      <c r="E12" s="7">
        <f t="shared" si="5"/>
        <v>3.7499999999999999E-2</v>
      </c>
      <c r="F12" s="13">
        <v>3</v>
      </c>
      <c r="G12" s="9">
        <f t="shared" si="0"/>
        <v>3.7499999999999999E-2</v>
      </c>
      <c r="H12" s="10"/>
      <c r="I12" s="11"/>
      <c r="J12" s="13">
        <v>2</v>
      </c>
      <c r="K12" s="9">
        <f t="shared" si="1"/>
        <v>2.4999999999999998E-2</v>
      </c>
      <c r="L12" s="10"/>
      <c r="M12" s="11"/>
      <c r="N12" s="13">
        <v>1</v>
      </c>
      <c r="O12" s="9">
        <f t="shared" si="2"/>
        <v>1.2499999999999999E-2</v>
      </c>
      <c r="P12" s="10"/>
      <c r="Q12" s="11"/>
      <c r="R12" s="13">
        <v>2</v>
      </c>
      <c r="S12" s="9">
        <f t="shared" si="3"/>
        <v>2.4999999999999998E-2</v>
      </c>
      <c r="T12" s="10"/>
      <c r="U12" s="11"/>
      <c r="V12" s="13">
        <v>1</v>
      </c>
      <c r="W12" s="9">
        <f t="shared" si="4"/>
        <v>1.2499999999999999E-2</v>
      </c>
      <c r="X12" s="10"/>
    </row>
    <row r="13" spans="1:25" ht="64.05" customHeight="1" x14ac:dyDescent="0.3">
      <c r="A13" s="26"/>
      <c r="B13" s="27"/>
      <c r="C13" s="16" t="s">
        <v>19</v>
      </c>
      <c r="D13" s="15">
        <v>7.4999999999999997E-2</v>
      </c>
      <c r="E13" s="7">
        <f t="shared" si="5"/>
        <v>3.7499999999999999E-2</v>
      </c>
      <c r="F13" s="13">
        <v>3</v>
      </c>
      <c r="G13" s="9">
        <f t="shared" si="0"/>
        <v>3.7499999999999999E-2</v>
      </c>
      <c r="H13" s="10"/>
      <c r="I13" s="11"/>
      <c r="J13" s="13">
        <v>2</v>
      </c>
      <c r="K13" s="9">
        <f t="shared" si="1"/>
        <v>2.4999999999999998E-2</v>
      </c>
      <c r="L13" s="10"/>
      <c r="M13" s="11"/>
      <c r="N13" s="13">
        <v>1</v>
      </c>
      <c r="O13" s="9">
        <f t="shared" si="2"/>
        <v>1.2499999999999999E-2</v>
      </c>
      <c r="P13" s="10"/>
      <c r="Q13" s="11"/>
      <c r="R13" s="13">
        <v>2</v>
      </c>
      <c r="S13" s="9">
        <f t="shared" si="3"/>
        <v>2.4999999999999998E-2</v>
      </c>
      <c r="T13" s="10"/>
      <c r="U13" s="11"/>
      <c r="V13" s="13">
        <v>1</v>
      </c>
      <c r="W13" s="9">
        <f t="shared" si="4"/>
        <v>1.2499999999999999E-2</v>
      </c>
      <c r="X13" s="10"/>
    </row>
    <row r="14" spans="1:25" ht="59.55" customHeight="1" x14ac:dyDescent="0.3">
      <c r="A14" s="26"/>
      <c r="B14" s="27"/>
      <c r="C14" s="17" t="s">
        <v>20</v>
      </c>
      <c r="D14" s="15">
        <v>0.05</v>
      </c>
      <c r="E14" s="7">
        <f t="shared" si="5"/>
        <v>2.5000000000000001E-2</v>
      </c>
      <c r="F14" s="13">
        <v>3</v>
      </c>
      <c r="G14" s="9">
        <f t="shared" si="0"/>
        <v>2.5000000000000001E-2</v>
      </c>
      <c r="H14" s="10"/>
      <c r="I14" s="11"/>
      <c r="J14" s="13">
        <v>2</v>
      </c>
      <c r="K14" s="9">
        <f t="shared" si="1"/>
        <v>1.6666666666666666E-2</v>
      </c>
      <c r="L14" s="10"/>
      <c r="M14" s="11"/>
      <c r="N14" s="13">
        <v>1</v>
      </c>
      <c r="O14" s="9">
        <f t="shared" si="2"/>
        <v>8.3333333333333332E-3</v>
      </c>
      <c r="P14" s="10"/>
      <c r="Q14" s="11"/>
      <c r="R14" s="13">
        <v>2</v>
      </c>
      <c r="S14" s="9">
        <f t="shared" si="3"/>
        <v>1.6666666666666666E-2</v>
      </c>
      <c r="T14" s="10"/>
      <c r="U14" s="11"/>
      <c r="V14" s="13">
        <v>1</v>
      </c>
      <c r="W14" s="9">
        <f t="shared" si="4"/>
        <v>8.3333333333333332E-3</v>
      </c>
      <c r="X14" s="10"/>
    </row>
    <row r="15" spans="1:25" ht="58.05" customHeight="1" x14ac:dyDescent="0.3">
      <c r="A15" s="26"/>
      <c r="B15" s="27"/>
      <c r="C15" s="17" t="s">
        <v>21</v>
      </c>
      <c r="D15" s="15">
        <v>0.05</v>
      </c>
      <c r="E15" s="7">
        <f t="shared" si="5"/>
        <v>2.5000000000000001E-2</v>
      </c>
      <c r="F15" s="13">
        <v>3</v>
      </c>
      <c r="G15" s="9">
        <f t="shared" si="0"/>
        <v>2.5000000000000001E-2</v>
      </c>
      <c r="H15" s="10"/>
      <c r="I15" s="11"/>
      <c r="J15" s="13">
        <v>2</v>
      </c>
      <c r="K15" s="9">
        <f t="shared" si="1"/>
        <v>1.6666666666666666E-2</v>
      </c>
      <c r="L15" s="10"/>
      <c r="M15" s="11"/>
      <c r="N15" s="13">
        <v>1</v>
      </c>
      <c r="O15" s="9">
        <f t="shared" si="2"/>
        <v>8.3333333333333332E-3</v>
      </c>
      <c r="P15" s="10"/>
      <c r="Q15" s="11"/>
      <c r="R15" s="13">
        <v>3</v>
      </c>
      <c r="S15" s="9">
        <f t="shared" si="3"/>
        <v>2.5000000000000001E-2</v>
      </c>
      <c r="T15" s="10"/>
      <c r="U15" s="11"/>
      <c r="V15" s="13">
        <v>3</v>
      </c>
      <c r="W15" s="9">
        <f t="shared" si="4"/>
        <v>2.5000000000000001E-2</v>
      </c>
      <c r="X15" s="10"/>
    </row>
    <row r="16" spans="1:25" ht="58.05" customHeight="1" x14ac:dyDescent="0.3">
      <c r="A16" s="26"/>
      <c r="B16" s="27"/>
      <c r="C16" s="17" t="s">
        <v>22</v>
      </c>
      <c r="D16" s="15">
        <v>0.17499999999999999</v>
      </c>
      <c r="E16" s="7">
        <f t="shared" si="5"/>
        <v>8.7499999999999994E-2</v>
      </c>
      <c r="F16" s="13">
        <v>3</v>
      </c>
      <c r="G16" s="9">
        <f t="shared" si="0"/>
        <v>8.7499999999999994E-2</v>
      </c>
      <c r="H16" s="10"/>
      <c r="I16" s="11"/>
      <c r="J16" s="13">
        <v>2</v>
      </c>
      <c r="K16" s="9">
        <f t="shared" si="1"/>
        <v>5.8333333333333327E-2</v>
      </c>
      <c r="L16" s="10"/>
      <c r="M16" s="11"/>
      <c r="N16" s="13">
        <v>1</v>
      </c>
      <c r="O16" s="9">
        <f t="shared" si="2"/>
        <v>2.9166666666666664E-2</v>
      </c>
      <c r="P16" s="10"/>
      <c r="Q16" s="11"/>
      <c r="R16" s="13">
        <v>3</v>
      </c>
      <c r="S16" s="9">
        <f t="shared" si="3"/>
        <v>8.7499999999999994E-2</v>
      </c>
      <c r="T16" s="10"/>
      <c r="U16" s="11"/>
      <c r="V16" s="13">
        <v>1</v>
      </c>
      <c r="W16" s="9">
        <f t="shared" si="4"/>
        <v>2.9166666666666664E-2</v>
      </c>
      <c r="X16" s="10"/>
    </row>
    <row r="17" spans="2:23" x14ac:dyDescent="0.3">
      <c r="B17" s="18">
        <f>SUM(B3:B16)</f>
        <v>1</v>
      </c>
      <c r="E17" s="18">
        <f>SUM(E3:E16)</f>
        <v>1</v>
      </c>
      <c r="G17" s="19">
        <f>SUM(G3:G16)</f>
        <v>1</v>
      </c>
      <c r="K17" s="19">
        <f>SUM(K3:K16)</f>
        <v>0.70666666666666678</v>
      </c>
      <c r="O17" s="19">
        <f>SUM(O3:O16)</f>
        <v>0.43333333333333346</v>
      </c>
      <c r="S17" s="19">
        <f>SUM(S3:S16)</f>
        <v>0.75476190476190486</v>
      </c>
      <c r="W17" s="19">
        <f>SUM(W3:W16)</f>
        <v>0.61249999999999982</v>
      </c>
    </row>
    <row r="19" spans="2:23" x14ac:dyDescent="0.3">
      <c r="D19" s="20">
        <f>SUM(D8:D16)</f>
        <v>1</v>
      </c>
    </row>
  </sheetData>
  <mergeCells count="14">
    <mergeCell ref="V1:X1"/>
    <mergeCell ref="A1:E1"/>
    <mergeCell ref="Q1:Q2"/>
    <mergeCell ref="U1:U2"/>
    <mergeCell ref="A8:A16"/>
    <mergeCell ref="B8:B16"/>
    <mergeCell ref="I1:I2"/>
    <mergeCell ref="J1:L1"/>
    <mergeCell ref="N1:P1"/>
    <mergeCell ref="R1:T1"/>
    <mergeCell ref="M1:M2"/>
    <mergeCell ref="F1:H1"/>
    <mergeCell ref="A3:A7"/>
    <mergeCell ref="B3:B7"/>
  </mergeCells>
  <phoneticPr fontId="2" type="noConversion"/>
  <dataValidations count="1">
    <dataValidation type="list" allowBlank="1" showInputMessage="1" showErrorMessage="1" sqref="V4:V16 R4:R16 N4:N16 F4:F16 J4:J16" xr:uid="{00000000-0002-0000-0000-000000000000}">
      <formula1>"0,1,2,3"</formula1>
    </dataValidation>
  </dataValidations>
  <pageMargins left="0.70866141732283472" right="0.70866141732283472" top="0.74803149606299213" bottom="0.74803149606299213" header="0.31496062992125984" footer="0.31496062992125984"/>
  <pageSetup paperSize="8" scale="4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Analysis</vt:lpstr>
    </vt:vector>
  </TitlesOfParts>
  <Company>AH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iain paterson</dc:creator>
  <cp:lastModifiedBy>veekash.bhowruth</cp:lastModifiedBy>
  <cp:lastPrinted>2024-09-09T13:45:41Z</cp:lastPrinted>
  <dcterms:created xsi:type="dcterms:W3CDTF">2016-10-17T12:04:38Z</dcterms:created>
  <dcterms:modified xsi:type="dcterms:W3CDTF">2024-09-13T08:00:16Z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135c4ba-2280-41f8-be7d-6f21d368baa3_Enabled">
    <vt:lpwstr>True</vt:lpwstr>
  </property>
  <property fmtid="{D5CDD505-2E9C-101B-9397-08002B2CF9AE}" pid="3" name="MSIP_Label_c135c4ba-2280-41f8-be7d-6f21d368baa3_SiteId">
    <vt:lpwstr>24139d14-c62c-4c47-8bdd-ce71ea1d50cf</vt:lpwstr>
  </property>
  <property fmtid="{D5CDD505-2E9C-101B-9397-08002B2CF9AE}" pid="4" name="MSIP_Label_c135c4ba-2280-41f8-be7d-6f21d368baa3_Owner">
    <vt:lpwstr>EBK418@engie.com</vt:lpwstr>
  </property>
  <property fmtid="{D5CDD505-2E9C-101B-9397-08002B2CF9AE}" pid="5" name="MSIP_Label_c135c4ba-2280-41f8-be7d-6f21d368baa3_SetDate">
    <vt:lpwstr>2020-10-20T15:09:53.9933448Z</vt:lpwstr>
  </property>
  <property fmtid="{D5CDD505-2E9C-101B-9397-08002B2CF9AE}" pid="6" name="MSIP_Label_c135c4ba-2280-41f8-be7d-6f21d368baa3_Name">
    <vt:lpwstr>Internal</vt:lpwstr>
  </property>
  <property fmtid="{D5CDD505-2E9C-101B-9397-08002B2CF9AE}" pid="7" name="MSIP_Label_c135c4ba-2280-41f8-be7d-6f21d368baa3_Application">
    <vt:lpwstr>Microsoft Azure Information Protection</vt:lpwstr>
  </property>
  <property fmtid="{D5CDD505-2E9C-101B-9397-08002B2CF9AE}" pid="8" name="MSIP_Label_c135c4ba-2280-41f8-be7d-6f21d368baa3_ActionId">
    <vt:lpwstr>460b270c-7c2d-4d79-a293-1cd062eb3089</vt:lpwstr>
  </property>
  <property fmtid="{D5CDD505-2E9C-101B-9397-08002B2CF9AE}" pid="9" name="MSIP_Label_c135c4ba-2280-41f8-be7d-6f21d368baa3_Extended_MSFT_Method">
    <vt:lpwstr>Automatic</vt:lpwstr>
  </property>
  <property fmtid="{D5CDD505-2E9C-101B-9397-08002B2CF9AE}" pid="10" name="Sensitivity">
    <vt:lpwstr>Internal</vt:lpwstr>
  </property>
</Properties>
</file>