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5" yWindow="0" windowWidth="24030" windowHeight="9615" tabRatio="848" firstSheet="4" activeTab="12"/>
  </bookViews>
  <sheets>
    <sheet name="Model Construct" sheetId="18" r:id="rId1"/>
    <sheet name="Top Level Summary" sheetId="1" r:id="rId2"/>
    <sheet name="Detailed Summary" sheetId="3" r:id="rId3"/>
    <sheet name="Primary Source Sheets &gt;&gt;" sheetId="16" r:id="rId4"/>
    <sheet name="Contract Management" sheetId="8" r:id="rId5"/>
    <sheet name="Operational Staff Costs" sheetId="10" r:id="rId6"/>
    <sheet name="Vessel Maintenance" sheetId="7" r:id="rId7"/>
    <sheet name="Op Support Costs" sheetId="6" r:id="rId8"/>
    <sheet name="Insurance &amp; Misc Services" sheetId="5" r:id="rId9"/>
    <sheet name="Secondary Support Sheets &gt;&gt;" sheetId="17" r:id="rId10"/>
    <sheet name="Vessel Op Manning Cost" sheetId="11" r:id="rId11"/>
    <sheet name="Victualing Costs" sheetId="12" r:id="rId12"/>
    <sheet name="Craft Staffing Levels" sheetId="14" r:id="rId13"/>
    <sheet name="Staff Capitation" sheetId="15" r:id="rId14"/>
    <sheet name="Notes" sheetId="19" r:id="rId15"/>
  </sheets>
  <externalReferences>
    <externalReference r:id="rId16"/>
  </externalReferences>
  <definedNames>
    <definedName name="_xlnm.Print_Area" localSheetId="12">'Craft Staffing Levels'!$B$1:$U$59</definedName>
    <definedName name="_xlnm.Print_Area" localSheetId="2">'Detailed Summary'!$A$1:$N$50</definedName>
    <definedName name="_xlnm.Print_Area" localSheetId="8">'Insurance &amp; Misc Services'!$A$1:$N$38</definedName>
    <definedName name="_xlnm.Print_Area" localSheetId="7">'Op Support Costs'!$A$1:$N$57</definedName>
    <definedName name="_xlnm.Print_Area" localSheetId="5">'Operational Staff Costs'!$A$1:$N$28</definedName>
    <definedName name="_xlnm.Print_Area" localSheetId="13">'Staff Capitation'!$A$1:$V$43</definedName>
    <definedName name="_xlnm.Print_Area" localSheetId="6">'Vessel Maintenance'!$A$1:$N$163</definedName>
    <definedName name="_xlnm.Print_Area" localSheetId="10">'Vessel Op Manning Cost'!$A$1:$N$29</definedName>
    <definedName name="_xlnm.Print_Area" localSheetId="11">'Victualing Costs'!$A$1:$AD$31</definedName>
    <definedName name="_xlnm.Print_Titles" localSheetId="6">'Vessel Maintenance'!$4:$7</definedName>
  </definedNames>
  <calcPr calcId="145621"/>
</workbook>
</file>

<file path=xl/calcChain.xml><?xml version="1.0" encoding="utf-8"?>
<calcChain xmlns="http://schemas.openxmlformats.org/spreadsheetml/2006/main">
  <c r="C27" i="8" l="1"/>
  <c r="C63" i="8" l="1"/>
  <c r="C62" i="8"/>
  <c r="C61" i="8"/>
  <c r="C60" i="8"/>
  <c r="C59" i="8"/>
  <c r="C58" i="8"/>
  <c r="C57" i="8"/>
  <c r="C56" i="8"/>
  <c r="C55" i="8"/>
  <c r="C54" i="8"/>
  <c r="C53" i="8"/>
  <c r="C52" i="8"/>
  <c r="C51" i="8"/>
  <c r="C50" i="8"/>
  <c r="C49" i="8"/>
  <c r="C46" i="8"/>
  <c r="C64" i="8" s="1"/>
  <c r="C45" i="8"/>
  <c r="C44" i="8"/>
  <c r="C43" i="8"/>
  <c r="C42" i="8"/>
  <c r="C41" i="8"/>
  <c r="C40" i="8"/>
  <c r="C39" i="8"/>
  <c r="C38" i="8"/>
  <c r="C37" i="8"/>
  <c r="C36" i="8"/>
  <c r="C35" i="8"/>
  <c r="C34" i="8"/>
  <c r="C33" i="8"/>
  <c r="C32" i="8"/>
  <c r="C31" i="8"/>
  <c r="C26" i="8"/>
  <c r="C25" i="8"/>
  <c r="C24" i="8"/>
  <c r="C23" i="8"/>
  <c r="C22" i="8"/>
  <c r="C21" i="8"/>
  <c r="C20" i="8"/>
  <c r="C19" i="8"/>
  <c r="C18" i="8"/>
  <c r="C17" i="8"/>
  <c r="C16" i="8"/>
  <c r="C15" i="8"/>
  <c r="C14" i="8"/>
  <c r="C13" i="8"/>
  <c r="C12" i="8"/>
  <c r="D38" i="15"/>
  <c r="D37" i="15"/>
  <c r="D36" i="15"/>
  <c r="D35" i="15"/>
  <c r="D34" i="15"/>
  <c r="D33" i="15"/>
  <c r="D32" i="15"/>
  <c r="D31" i="15"/>
  <c r="D30" i="15"/>
  <c r="D29" i="15"/>
  <c r="D24" i="15"/>
  <c r="D23" i="15"/>
  <c r="D22" i="15"/>
  <c r="D21" i="15"/>
  <c r="D20" i="15"/>
  <c r="D19" i="15"/>
  <c r="D18" i="15"/>
  <c r="D17" i="15"/>
  <c r="D16" i="15"/>
  <c r="D15" i="15"/>
  <c r="D14" i="15"/>
  <c r="D13" i="15"/>
  <c r="D12" i="15"/>
  <c r="D11" i="15"/>
  <c r="D10" i="15"/>
  <c r="H39" i="15"/>
  <c r="H38" i="15"/>
  <c r="H37" i="15"/>
  <c r="H36" i="15"/>
  <c r="H35" i="15"/>
  <c r="H34" i="15"/>
  <c r="H33" i="15"/>
  <c r="H32" i="15"/>
  <c r="H31" i="15"/>
  <c r="H30" i="15"/>
  <c r="H29" i="15"/>
  <c r="H25" i="15"/>
  <c r="H24" i="15"/>
  <c r="H23" i="15"/>
  <c r="H22" i="15"/>
  <c r="H21" i="15"/>
  <c r="H20" i="15"/>
  <c r="H19" i="15"/>
  <c r="H18" i="15"/>
  <c r="H17" i="15"/>
  <c r="H16" i="15"/>
  <c r="H15" i="15"/>
  <c r="H14" i="15"/>
  <c r="H13" i="15"/>
  <c r="H12" i="15"/>
  <c r="H11" i="15"/>
  <c r="H10" i="15"/>
  <c r="N21" i="1" l="1"/>
  <c r="K21" i="1" l="1"/>
  <c r="K48" i="3" l="1"/>
  <c r="M43" i="1" l="1"/>
  <c r="L43" i="1"/>
  <c r="J43" i="1"/>
  <c r="I43" i="1"/>
  <c r="H43" i="1"/>
  <c r="G43" i="1"/>
  <c r="F43" i="1"/>
  <c r="E44" i="1"/>
  <c r="C12" i="12" l="1"/>
  <c r="I12" i="12"/>
  <c r="Y30" i="12"/>
  <c r="Y29" i="12"/>
  <c r="Y28" i="12"/>
  <c r="Y27" i="12"/>
  <c r="Y26" i="12"/>
  <c r="Y25" i="12"/>
  <c r="Y24" i="12"/>
  <c r="Y23" i="12"/>
  <c r="Y22" i="12"/>
  <c r="Y21" i="12"/>
  <c r="Y20" i="12"/>
  <c r="Y19" i="12"/>
  <c r="Y18" i="12"/>
  <c r="Y17" i="12"/>
  <c r="Y16" i="12"/>
  <c r="Y15" i="12"/>
  <c r="Y14" i="12"/>
  <c r="Y13" i="12"/>
  <c r="U30" i="12"/>
  <c r="U29" i="12"/>
  <c r="U28" i="12"/>
  <c r="U27" i="12"/>
  <c r="U26" i="12"/>
  <c r="U25" i="12"/>
  <c r="U24" i="12"/>
  <c r="U23" i="12"/>
  <c r="U22" i="12"/>
  <c r="U21" i="12"/>
  <c r="U20" i="12"/>
  <c r="U19" i="12"/>
  <c r="U18" i="12"/>
  <c r="U17" i="12"/>
  <c r="U16" i="12"/>
  <c r="U15" i="12"/>
  <c r="U14" i="12"/>
  <c r="U13" i="12"/>
  <c r="Q30" i="12"/>
  <c r="Q29" i="12"/>
  <c r="Q28" i="12"/>
  <c r="Q27" i="12"/>
  <c r="Q26" i="12"/>
  <c r="Q25" i="12"/>
  <c r="Q24" i="12"/>
  <c r="Q23" i="12"/>
  <c r="Q22" i="12"/>
  <c r="Q21" i="12"/>
  <c r="Q20" i="12"/>
  <c r="Q19" i="12"/>
  <c r="Q18" i="12"/>
  <c r="Q17" i="12"/>
  <c r="Q16" i="12"/>
  <c r="Q15" i="12"/>
  <c r="Q14" i="12"/>
  <c r="Q13" i="12"/>
  <c r="M30" i="12"/>
  <c r="M29" i="12"/>
  <c r="M28" i="12"/>
  <c r="M27" i="12"/>
  <c r="M26" i="12"/>
  <c r="M25" i="12"/>
  <c r="M24" i="12"/>
  <c r="M23" i="12"/>
  <c r="M22" i="12"/>
  <c r="M21" i="12"/>
  <c r="M20" i="12"/>
  <c r="M19" i="12"/>
  <c r="M18" i="12"/>
  <c r="M17" i="12"/>
  <c r="M16" i="12"/>
  <c r="M15" i="12"/>
  <c r="M14" i="12"/>
  <c r="M13" i="12"/>
  <c r="I30" i="12"/>
  <c r="I29" i="12"/>
  <c r="I28" i="12"/>
  <c r="I18" i="12"/>
  <c r="I27" i="12"/>
  <c r="I26" i="12"/>
  <c r="I25" i="12"/>
  <c r="I24" i="12"/>
  <c r="I23" i="12"/>
  <c r="I22" i="12"/>
  <c r="I21" i="12"/>
  <c r="I20" i="12"/>
  <c r="I19" i="12"/>
  <c r="I17" i="12"/>
  <c r="I16" i="12"/>
  <c r="I14" i="12"/>
  <c r="I13" i="12"/>
  <c r="I15" i="12"/>
  <c r="M12" i="12" l="1"/>
  <c r="Q12" i="12" l="1"/>
  <c r="M28" i="8"/>
  <c r="L28" i="8"/>
  <c r="J28" i="8"/>
  <c r="I28" i="8"/>
  <c r="H28" i="8"/>
  <c r="G28" i="8"/>
  <c r="F28" i="8"/>
  <c r="U12" i="12" l="1"/>
  <c r="M160" i="7"/>
  <c r="L160" i="7"/>
  <c r="J160" i="7"/>
  <c r="I160" i="7"/>
  <c r="H160" i="7"/>
  <c r="G160" i="7"/>
  <c r="F160" i="7"/>
  <c r="M159" i="7"/>
  <c r="L159" i="7"/>
  <c r="J159" i="7"/>
  <c r="I159" i="7"/>
  <c r="H159" i="7"/>
  <c r="G159" i="7"/>
  <c r="F159" i="7"/>
  <c r="M158" i="7"/>
  <c r="L158" i="7"/>
  <c r="J158" i="7"/>
  <c r="I158" i="7"/>
  <c r="H158" i="7"/>
  <c r="G158" i="7"/>
  <c r="M156" i="7"/>
  <c r="L156" i="7"/>
  <c r="J156" i="7"/>
  <c r="I156" i="7"/>
  <c r="H156" i="7"/>
  <c r="G156" i="7"/>
  <c r="F156" i="7"/>
  <c r="M155" i="7"/>
  <c r="L155" i="7"/>
  <c r="J155" i="7"/>
  <c r="I155" i="7"/>
  <c r="H155" i="7"/>
  <c r="G155" i="7"/>
  <c r="F155" i="7"/>
  <c r="M154" i="7"/>
  <c r="L154" i="7"/>
  <c r="J154" i="7"/>
  <c r="I154" i="7"/>
  <c r="H154" i="7"/>
  <c r="G154" i="7"/>
  <c r="F154" i="7"/>
  <c r="M153" i="7"/>
  <c r="L153" i="7"/>
  <c r="J153" i="7"/>
  <c r="I153" i="7"/>
  <c r="H153" i="7"/>
  <c r="G153" i="7"/>
  <c r="F153" i="7"/>
  <c r="M152" i="7"/>
  <c r="L152" i="7"/>
  <c r="J152" i="7"/>
  <c r="I152" i="7"/>
  <c r="H152" i="7"/>
  <c r="G152" i="7"/>
  <c r="F152" i="7"/>
  <c r="M151" i="7"/>
  <c r="L151" i="7"/>
  <c r="J151" i="7"/>
  <c r="I151" i="7"/>
  <c r="H151" i="7"/>
  <c r="G151" i="7"/>
  <c r="F151" i="7"/>
  <c r="M150" i="7"/>
  <c r="L150" i="7"/>
  <c r="J150" i="7"/>
  <c r="I150" i="7"/>
  <c r="H150" i="7"/>
  <c r="G150" i="7"/>
  <c r="F150" i="7"/>
  <c r="M149" i="7"/>
  <c r="L149" i="7"/>
  <c r="J149" i="7"/>
  <c r="I149" i="7"/>
  <c r="H149" i="7"/>
  <c r="G149" i="7"/>
  <c r="F149" i="7"/>
  <c r="M148" i="7"/>
  <c r="L148" i="7"/>
  <c r="J148" i="7"/>
  <c r="I148" i="7"/>
  <c r="H148" i="7"/>
  <c r="G148" i="7"/>
  <c r="M147" i="7"/>
  <c r="L147" i="7"/>
  <c r="J147" i="7"/>
  <c r="I147" i="7"/>
  <c r="H147" i="7"/>
  <c r="G147" i="7"/>
  <c r="F147" i="7"/>
  <c r="M146" i="7"/>
  <c r="L146" i="7"/>
  <c r="J146" i="7"/>
  <c r="I146" i="7"/>
  <c r="H146" i="7"/>
  <c r="G146" i="7"/>
  <c r="F146" i="7"/>
  <c r="M142" i="7"/>
  <c r="L142" i="7"/>
  <c r="J142" i="7"/>
  <c r="I142" i="7"/>
  <c r="H142" i="7"/>
  <c r="G142" i="7"/>
  <c r="M143" i="7"/>
  <c r="L143" i="7"/>
  <c r="J143" i="7"/>
  <c r="I143" i="7"/>
  <c r="H143" i="7"/>
  <c r="G143" i="7"/>
  <c r="M144" i="7"/>
  <c r="L144" i="7"/>
  <c r="J144" i="7"/>
  <c r="I144" i="7"/>
  <c r="H144" i="7"/>
  <c r="G144" i="7"/>
  <c r="F144" i="7"/>
  <c r="M145" i="7"/>
  <c r="L145" i="7"/>
  <c r="J145" i="7"/>
  <c r="I145" i="7"/>
  <c r="H145" i="7"/>
  <c r="G145" i="7"/>
  <c r="F145" i="7"/>
  <c r="F143" i="7"/>
  <c r="K12" i="7"/>
  <c r="N12" i="7"/>
  <c r="K13" i="7"/>
  <c r="N13" i="7"/>
  <c r="K14" i="7"/>
  <c r="N14" i="7"/>
  <c r="K15" i="7"/>
  <c r="N15" i="7"/>
  <c r="K16" i="7"/>
  <c r="N16" i="7"/>
  <c r="Y12" i="12" l="1"/>
  <c r="E50" i="3" l="1"/>
  <c r="N47" i="3"/>
  <c r="K47" i="3"/>
  <c r="N40" i="3"/>
  <c r="K40" i="3"/>
  <c r="N32" i="3"/>
  <c r="N22" i="3"/>
  <c r="K22" i="3"/>
  <c r="N25" i="10"/>
  <c r="N24" i="10"/>
  <c r="N23" i="10"/>
  <c r="N22" i="10"/>
  <c r="N21" i="10"/>
  <c r="N20" i="10"/>
  <c r="N19" i="10"/>
  <c r="N18" i="10"/>
  <c r="N17" i="10"/>
  <c r="K25" i="10"/>
  <c r="K24" i="10"/>
  <c r="K23" i="10"/>
  <c r="K22" i="10"/>
  <c r="K21" i="10"/>
  <c r="K20" i="10"/>
  <c r="K19" i="10"/>
  <c r="K18" i="10"/>
  <c r="K17" i="10"/>
  <c r="K77" i="7"/>
  <c r="K76" i="7"/>
  <c r="K75" i="7"/>
  <c r="K74" i="7"/>
  <c r="K73" i="7"/>
  <c r="K72" i="7"/>
  <c r="K71" i="7"/>
  <c r="K70" i="7"/>
  <c r="K69" i="7"/>
  <c r="K68" i="7"/>
  <c r="K67" i="7"/>
  <c r="K66" i="7"/>
  <c r="K65" i="7"/>
  <c r="K64" i="7"/>
  <c r="K63" i="7"/>
  <c r="K62" i="7"/>
  <c r="K61" i="7"/>
  <c r="K60" i="7"/>
  <c r="K59" i="7"/>
  <c r="N64" i="7"/>
  <c r="N63" i="7"/>
  <c r="K27" i="5"/>
  <c r="K25" i="5"/>
  <c r="K26" i="5"/>
  <c r="N26" i="5"/>
  <c r="N25" i="5"/>
  <c r="L55" i="6"/>
  <c r="K54" i="6"/>
  <c r="K53" i="6"/>
  <c r="K52" i="6"/>
  <c r="K51" i="6"/>
  <c r="K50" i="6"/>
  <c r="K49" i="6"/>
  <c r="K48" i="6"/>
  <c r="K47" i="6"/>
  <c r="K43" i="6"/>
  <c r="K42" i="6"/>
  <c r="K41" i="6"/>
  <c r="K40" i="6"/>
  <c r="K39" i="6"/>
  <c r="K38" i="6"/>
  <c r="K37" i="6"/>
  <c r="K36" i="6"/>
  <c r="K35" i="6"/>
  <c r="K34" i="6"/>
  <c r="K33" i="6"/>
  <c r="K32" i="6"/>
  <c r="K31" i="6"/>
  <c r="K30" i="6"/>
  <c r="K29" i="6"/>
  <c r="K28" i="6"/>
  <c r="N43" i="6"/>
  <c r="N42" i="6"/>
  <c r="N41" i="6"/>
  <c r="N40" i="6"/>
  <c r="N39" i="6"/>
  <c r="N38" i="6"/>
  <c r="N37" i="6"/>
  <c r="N36" i="6"/>
  <c r="N35" i="6"/>
  <c r="N34" i="6"/>
  <c r="N33" i="6"/>
  <c r="N32" i="6"/>
  <c r="N31" i="6"/>
  <c r="N30" i="6"/>
  <c r="F44" i="6"/>
  <c r="K24" i="6"/>
  <c r="K23" i="6"/>
  <c r="K22" i="6"/>
  <c r="K21" i="6"/>
  <c r="K25" i="6" s="1"/>
  <c r="K20" i="6"/>
  <c r="K19" i="6"/>
  <c r="H25" i="6"/>
  <c r="F25" i="6"/>
  <c r="L16" i="6"/>
  <c r="N11" i="6"/>
  <c r="K15" i="6"/>
  <c r="K14" i="6"/>
  <c r="K13" i="6"/>
  <c r="K12" i="6"/>
  <c r="K11" i="6"/>
  <c r="M157" i="7"/>
  <c r="M161" i="7" s="1"/>
  <c r="L157" i="7"/>
  <c r="L161" i="7" s="1"/>
  <c r="F158" i="7"/>
  <c r="J157" i="7"/>
  <c r="J161" i="7" s="1"/>
  <c r="I157" i="7"/>
  <c r="I161" i="7" s="1"/>
  <c r="H157" i="7"/>
  <c r="H161" i="7" s="1"/>
  <c r="G157" i="7"/>
  <c r="G161" i="7" s="1"/>
  <c r="F157" i="7"/>
  <c r="F148" i="7"/>
  <c r="N137" i="7"/>
  <c r="N136" i="7"/>
  <c r="N135" i="7"/>
  <c r="N134" i="7"/>
  <c r="N133" i="7"/>
  <c r="N132" i="7"/>
  <c r="N131" i="7"/>
  <c r="N130" i="7"/>
  <c r="N129" i="7"/>
  <c r="N128" i="7"/>
  <c r="N127" i="7"/>
  <c r="N124" i="7"/>
  <c r="N123" i="7"/>
  <c r="N122" i="7"/>
  <c r="N121" i="7"/>
  <c r="N120" i="7"/>
  <c r="N119" i="7"/>
  <c r="N118" i="7"/>
  <c r="N117" i="7"/>
  <c r="N116" i="7"/>
  <c r="N115" i="7"/>
  <c r="N114" i="7"/>
  <c r="N113" i="7"/>
  <c r="N112" i="7"/>
  <c r="N111" i="7"/>
  <c r="N110" i="7"/>
  <c r="K137" i="7"/>
  <c r="K136" i="7"/>
  <c r="K135" i="7"/>
  <c r="K134" i="7"/>
  <c r="K133" i="7"/>
  <c r="K132" i="7"/>
  <c r="K131" i="7"/>
  <c r="K130" i="7"/>
  <c r="K129" i="7"/>
  <c r="K128" i="7"/>
  <c r="K127" i="7"/>
  <c r="K126" i="7"/>
  <c r="K125" i="7"/>
  <c r="K124" i="7"/>
  <c r="K123" i="7"/>
  <c r="K122" i="7"/>
  <c r="K121" i="7"/>
  <c r="K120" i="7"/>
  <c r="K119" i="7"/>
  <c r="K118" i="7"/>
  <c r="K117" i="7"/>
  <c r="K116" i="7"/>
  <c r="K115" i="7"/>
  <c r="K114" i="7"/>
  <c r="K113" i="7"/>
  <c r="K112" i="7"/>
  <c r="K111" i="7"/>
  <c r="K110" i="7"/>
  <c r="K109" i="7"/>
  <c r="K108" i="7"/>
  <c r="K107" i="7"/>
  <c r="M102" i="7"/>
  <c r="N101" i="7"/>
  <c r="N100" i="7"/>
  <c r="N99" i="7"/>
  <c r="N98" i="7"/>
  <c r="N97" i="7"/>
  <c r="N96" i="7"/>
  <c r="N95" i="7"/>
  <c r="N94" i="7"/>
  <c r="N93" i="7"/>
  <c r="N92" i="7"/>
  <c r="N91" i="7"/>
  <c r="N90" i="7"/>
  <c r="N89" i="7"/>
  <c r="N88" i="7"/>
  <c r="N87" i="7"/>
  <c r="N86" i="7"/>
  <c r="N85" i="7"/>
  <c r="K101" i="7"/>
  <c r="K100" i="7"/>
  <c r="K99" i="7"/>
  <c r="K98" i="7"/>
  <c r="K97" i="7"/>
  <c r="K96" i="7"/>
  <c r="K95" i="7"/>
  <c r="K94" i="7"/>
  <c r="K93" i="7"/>
  <c r="K92" i="7"/>
  <c r="K91" i="7"/>
  <c r="K90" i="7"/>
  <c r="K89" i="7"/>
  <c r="K88" i="7"/>
  <c r="K87" i="7"/>
  <c r="K86" i="7"/>
  <c r="K85" i="7"/>
  <c r="K84" i="7"/>
  <c r="K83" i="7"/>
  <c r="F102" i="7"/>
  <c r="N53" i="7"/>
  <c r="N52" i="7"/>
  <c r="N51" i="7"/>
  <c r="N50" i="7"/>
  <c r="N49" i="7"/>
  <c r="N48" i="7"/>
  <c r="N47" i="7"/>
  <c r="N46" i="7"/>
  <c r="N45" i="7"/>
  <c r="N44" i="7"/>
  <c r="N43" i="7"/>
  <c r="N42" i="7"/>
  <c r="N41" i="7"/>
  <c r="N40" i="7"/>
  <c r="N39" i="7"/>
  <c r="N38" i="7"/>
  <c r="N37" i="7"/>
  <c r="K53" i="7"/>
  <c r="K52" i="7"/>
  <c r="K51" i="7"/>
  <c r="K50" i="7"/>
  <c r="K49" i="7"/>
  <c r="K48" i="7"/>
  <c r="K47" i="7"/>
  <c r="K46" i="7"/>
  <c r="K45" i="7"/>
  <c r="K44" i="7"/>
  <c r="K43" i="7"/>
  <c r="K42" i="7"/>
  <c r="K41" i="7"/>
  <c r="K40" i="7"/>
  <c r="K39" i="7"/>
  <c r="K38" i="7"/>
  <c r="K37" i="7"/>
  <c r="K36" i="7"/>
  <c r="K35" i="7"/>
  <c r="N26" i="7"/>
  <c r="N11" i="7"/>
  <c r="K29" i="7"/>
  <c r="K28" i="7"/>
  <c r="K27" i="7"/>
  <c r="K26" i="7"/>
  <c r="K25" i="7"/>
  <c r="K24" i="7"/>
  <c r="K23" i="7"/>
  <c r="K22" i="7"/>
  <c r="K21" i="7"/>
  <c r="K20" i="7"/>
  <c r="K19" i="7"/>
  <c r="K18" i="7"/>
  <c r="K17" i="7"/>
  <c r="K11" i="7"/>
  <c r="F142" i="7"/>
  <c r="A157" i="7"/>
  <c r="A147" i="7"/>
  <c r="A134" i="7"/>
  <c r="A122" i="7"/>
  <c r="A98" i="7"/>
  <c r="A88" i="7"/>
  <c r="A74" i="7"/>
  <c r="A64" i="7"/>
  <c r="A50" i="7"/>
  <c r="A40" i="7"/>
  <c r="A26" i="7"/>
  <c r="A16" i="7"/>
  <c r="F79" i="8"/>
  <c r="K78" i="8"/>
  <c r="K77" i="8"/>
  <c r="K76" i="8"/>
  <c r="K75" i="8"/>
  <c r="K74" i="8"/>
  <c r="K73" i="8"/>
  <c r="K72" i="8"/>
  <c r="K71" i="8"/>
  <c r="K70" i="8"/>
  <c r="K69" i="8"/>
  <c r="K68" i="8"/>
  <c r="H31" i="12"/>
  <c r="C25" i="11"/>
  <c r="A25" i="11"/>
  <c r="C15" i="11"/>
  <c r="A15" i="11"/>
  <c r="C27" i="12"/>
  <c r="G27" i="12" s="1"/>
  <c r="J27" i="12" s="1"/>
  <c r="B27" i="12"/>
  <c r="A27" i="12"/>
  <c r="R26" i="14"/>
  <c r="L27" i="12"/>
  <c r="P27" i="12" s="1"/>
  <c r="T27" i="12" s="1"/>
  <c r="X27" i="12" s="1"/>
  <c r="C17" i="12"/>
  <c r="G17" i="12" s="1"/>
  <c r="J17" i="12" s="1"/>
  <c r="B17" i="12"/>
  <c r="A17" i="12"/>
  <c r="L17" i="12"/>
  <c r="P17" i="12" s="1"/>
  <c r="T17" i="12" s="1"/>
  <c r="X17" i="12" s="1"/>
  <c r="D59" i="14"/>
  <c r="F46" i="1" l="1"/>
  <c r="F45" i="1"/>
  <c r="F161" i="7"/>
  <c r="K55" i="6"/>
  <c r="K16" i="6"/>
  <c r="K27" i="12"/>
  <c r="K79" i="8"/>
  <c r="N159" i="7"/>
  <c r="K138" i="7"/>
  <c r="K102" i="7"/>
  <c r="N160" i="7"/>
  <c r="N150" i="7"/>
  <c r="N152" i="7"/>
  <c r="N154" i="7"/>
  <c r="N156" i="7"/>
  <c r="N148" i="7"/>
  <c r="N157" i="7"/>
  <c r="K157" i="7"/>
  <c r="K54" i="7"/>
  <c r="K142" i="7"/>
  <c r="N158" i="7"/>
  <c r="K159" i="7"/>
  <c r="K158" i="7"/>
  <c r="K160" i="7"/>
  <c r="N149" i="7"/>
  <c r="N151" i="7"/>
  <c r="N153" i="7"/>
  <c r="N155" i="7"/>
  <c r="K151" i="7"/>
  <c r="K153" i="7"/>
  <c r="K150" i="7"/>
  <c r="K154" i="7"/>
  <c r="K148" i="7"/>
  <c r="K149" i="7"/>
  <c r="K152" i="7"/>
  <c r="K156" i="7"/>
  <c r="K155" i="7"/>
  <c r="N144" i="7"/>
  <c r="N146" i="7"/>
  <c r="K144" i="7"/>
  <c r="K147" i="7"/>
  <c r="N147" i="7"/>
  <c r="K143" i="7"/>
  <c r="K145" i="7"/>
  <c r="K146" i="7"/>
  <c r="N145" i="7"/>
  <c r="K44" i="6"/>
  <c r="K17" i="12"/>
  <c r="N17" i="12" s="1"/>
  <c r="K32" i="3"/>
  <c r="K14" i="3"/>
  <c r="N14" i="3"/>
  <c r="N15" i="5"/>
  <c r="N14" i="5"/>
  <c r="N13" i="5"/>
  <c r="N12" i="5"/>
  <c r="N16" i="5"/>
  <c r="F20" i="5"/>
  <c r="K19" i="5"/>
  <c r="K18" i="5"/>
  <c r="K17" i="5"/>
  <c r="K15" i="5"/>
  <c r="K14" i="5"/>
  <c r="K13" i="5"/>
  <c r="K12" i="5"/>
  <c r="K16" i="5"/>
  <c r="C28" i="11"/>
  <c r="C27" i="11"/>
  <c r="C26" i="11"/>
  <c r="C24" i="11"/>
  <c r="C23" i="11"/>
  <c r="C22" i="11"/>
  <c r="C21" i="11"/>
  <c r="C20" i="11"/>
  <c r="C19" i="11"/>
  <c r="C18" i="11"/>
  <c r="C17" i="11"/>
  <c r="C16" i="11"/>
  <c r="C14" i="11"/>
  <c r="C13" i="11"/>
  <c r="C12" i="11"/>
  <c r="C11" i="11"/>
  <c r="C10" i="11"/>
  <c r="L28" i="12"/>
  <c r="P28" i="12" s="1"/>
  <c r="T28" i="12" s="1"/>
  <c r="X28" i="12" s="1"/>
  <c r="L14" i="12"/>
  <c r="L12" i="12"/>
  <c r="L30" i="12"/>
  <c r="P30" i="12" s="1"/>
  <c r="T30" i="12" s="1"/>
  <c r="X30" i="12" s="1"/>
  <c r="L29" i="12"/>
  <c r="P29" i="12" s="1"/>
  <c r="T29" i="12" s="1"/>
  <c r="X29" i="12" s="1"/>
  <c r="L26" i="12"/>
  <c r="L25" i="12"/>
  <c r="P25" i="12" s="1"/>
  <c r="T25" i="12" s="1"/>
  <c r="X25" i="12" s="1"/>
  <c r="L24" i="12"/>
  <c r="L23" i="12"/>
  <c r="L22" i="12"/>
  <c r="P22" i="12" s="1"/>
  <c r="T22" i="12" s="1"/>
  <c r="X22" i="12" s="1"/>
  <c r="L21" i="12"/>
  <c r="L20" i="12"/>
  <c r="P20" i="12" s="1"/>
  <c r="T20" i="12" s="1"/>
  <c r="X20" i="12" s="1"/>
  <c r="L19" i="12"/>
  <c r="P19" i="12" s="1"/>
  <c r="T19" i="12" s="1"/>
  <c r="X19" i="12" s="1"/>
  <c r="L18" i="12"/>
  <c r="L16" i="12"/>
  <c r="L15" i="12"/>
  <c r="L13" i="12"/>
  <c r="P13" i="12" s="1"/>
  <c r="T13" i="12" s="1"/>
  <c r="X13" i="12" s="1"/>
  <c r="A30" i="12"/>
  <c r="A29" i="12"/>
  <c r="A28" i="12"/>
  <c r="A26" i="12"/>
  <c r="A25" i="12"/>
  <c r="A24" i="12"/>
  <c r="A23" i="12"/>
  <c r="A22" i="12"/>
  <c r="A21" i="12"/>
  <c r="A20" i="12"/>
  <c r="A19" i="12"/>
  <c r="A18" i="12"/>
  <c r="A16" i="12"/>
  <c r="A15" i="12"/>
  <c r="A14" i="12"/>
  <c r="A13" i="12"/>
  <c r="A12" i="12"/>
  <c r="O27" i="12" l="1"/>
  <c r="R27" i="12" s="1"/>
  <c r="N27" i="12"/>
  <c r="G46" i="1"/>
  <c r="G45" i="1"/>
  <c r="P14" i="12"/>
  <c r="K20" i="5"/>
  <c r="K161" i="7"/>
  <c r="P26" i="12"/>
  <c r="P24" i="12"/>
  <c r="P23" i="12"/>
  <c r="P21" i="12"/>
  <c r="P18" i="12"/>
  <c r="P16" i="12"/>
  <c r="P15" i="12"/>
  <c r="P12" i="12"/>
  <c r="L31" i="12"/>
  <c r="S27" i="12"/>
  <c r="V27" i="12" s="1"/>
  <c r="O17" i="12"/>
  <c r="R17" i="12" s="1"/>
  <c r="D14" i="14"/>
  <c r="H45" i="1" l="1"/>
  <c r="H46" i="1"/>
  <c r="T14" i="12"/>
  <c r="T26" i="12"/>
  <c r="T24" i="12"/>
  <c r="T23" i="12"/>
  <c r="T21" i="12"/>
  <c r="T18" i="12"/>
  <c r="T16" i="12"/>
  <c r="T15" i="12"/>
  <c r="T12" i="12"/>
  <c r="P31" i="12"/>
  <c r="W27" i="12"/>
  <c r="Z27" i="12" s="1"/>
  <c r="S17" i="12"/>
  <c r="V17" i="12" s="1"/>
  <c r="J10" i="15"/>
  <c r="F55" i="6"/>
  <c r="X14" i="12" l="1"/>
  <c r="AB27" i="12"/>
  <c r="AC27" i="12" s="1"/>
  <c r="AD27" i="12" s="1"/>
  <c r="X24" i="12"/>
  <c r="X26" i="12"/>
  <c r="X23" i="12"/>
  <c r="X21" i="12"/>
  <c r="X18" i="12"/>
  <c r="X16" i="12"/>
  <c r="X15" i="12"/>
  <c r="X12" i="12"/>
  <c r="T31" i="12"/>
  <c r="W17" i="12"/>
  <c r="Z17" i="12" s="1"/>
  <c r="N10" i="15"/>
  <c r="AA27" i="12" l="1"/>
  <c r="AB17" i="12"/>
  <c r="AC17" i="12" s="1"/>
  <c r="AD17" i="12" s="1"/>
  <c r="X31" i="12"/>
  <c r="AA17" i="12"/>
  <c r="C30" i="12" l="1"/>
  <c r="C29" i="12"/>
  <c r="C28" i="12"/>
  <c r="C26" i="12"/>
  <c r="C25" i="12"/>
  <c r="C24" i="12"/>
  <c r="C23" i="12"/>
  <c r="C22" i="12"/>
  <c r="C21" i="12"/>
  <c r="C20" i="12"/>
  <c r="C19" i="12"/>
  <c r="C18" i="12"/>
  <c r="C16" i="12"/>
  <c r="C15" i="12"/>
  <c r="C14" i="12"/>
  <c r="C13" i="12"/>
  <c r="B30" i="12"/>
  <c r="B29" i="12"/>
  <c r="B28" i="12"/>
  <c r="B26" i="12"/>
  <c r="B25" i="12"/>
  <c r="B24" i="12"/>
  <c r="B23" i="12"/>
  <c r="B22" i="12"/>
  <c r="B21" i="12"/>
  <c r="B20" i="12"/>
  <c r="B19" i="12"/>
  <c r="B18" i="12"/>
  <c r="B16" i="12"/>
  <c r="B15" i="12"/>
  <c r="B14" i="12"/>
  <c r="B13" i="12"/>
  <c r="B12" i="12"/>
  <c r="A11" i="7"/>
  <c r="A35" i="7"/>
  <c r="A59" i="7"/>
  <c r="A83" i="7"/>
  <c r="A142" i="7"/>
  <c r="A107" i="7"/>
  <c r="L30" i="15"/>
  <c r="K30" i="15"/>
  <c r="L35" i="15"/>
  <c r="L39" i="15"/>
  <c r="N39" i="15"/>
  <c r="L38" i="15"/>
  <c r="M38" i="15"/>
  <c r="L37" i="15"/>
  <c r="N37" i="15"/>
  <c r="L36" i="15"/>
  <c r="K36" i="15"/>
  <c r="N35" i="15"/>
  <c r="L34" i="15"/>
  <c r="M34" i="15"/>
  <c r="L33" i="15"/>
  <c r="K33" i="15"/>
  <c r="L32" i="15"/>
  <c r="K32" i="15"/>
  <c r="L31" i="15"/>
  <c r="N31" i="15"/>
  <c r="L29" i="15"/>
  <c r="N29" i="15"/>
  <c r="N25" i="15"/>
  <c r="M25" i="15"/>
  <c r="L25" i="15"/>
  <c r="K25" i="15"/>
  <c r="J25" i="15"/>
  <c r="I25" i="15"/>
  <c r="N24" i="15"/>
  <c r="M24" i="15"/>
  <c r="L24" i="15"/>
  <c r="K24" i="15"/>
  <c r="J24" i="15"/>
  <c r="I24" i="15"/>
  <c r="N23" i="15"/>
  <c r="M23" i="15"/>
  <c r="L23" i="15"/>
  <c r="K23" i="15"/>
  <c r="J23" i="15"/>
  <c r="I23" i="15"/>
  <c r="N22" i="15"/>
  <c r="M22" i="15"/>
  <c r="L22" i="15"/>
  <c r="K22" i="15"/>
  <c r="J22" i="15"/>
  <c r="I22" i="15"/>
  <c r="N21" i="15"/>
  <c r="M21" i="15"/>
  <c r="L21" i="15"/>
  <c r="K21" i="15"/>
  <c r="J21" i="15"/>
  <c r="I21" i="15"/>
  <c r="N20" i="15"/>
  <c r="M20" i="15"/>
  <c r="L20" i="15"/>
  <c r="K20" i="15"/>
  <c r="J20" i="15"/>
  <c r="I20" i="15"/>
  <c r="N19" i="15"/>
  <c r="M19" i="15"/>
  <c r="L19" i="15"/>
  <c r="K19" i="15"/>
  <c r="J19" i="15"/>
  <c r="I19" i="15"/>
  <c r="N18" i="15"/>
  <c r="M18" i="15"/>
  <c r="L18" i="15"/>
  <c r="K18" i="15"/>
  <c r="J18" i="15"/>
  <c r="I18" i="15"/>
  <c r="N17" i="15"/>
  <c r="M17" i="15"/>
  <c r="L17" i="15"/>
  <c r="K17" i="15"/>
  <c r="J17" i="15"/>
  <c r="I17" i="15"/>
  <c r="N16" i="15"/>
  <c r="M16" i="15"/>
  <c r="L16" i="15"/>
  <c r="K16" i="15"/>
  <c r="J16" i="15"/>
  <c r="I16" i="15"/>
  <c r="N15" i="15"/>
  <c r="M15" i="15"/>
  <c r="L15" i="15"/>
  <c r="K15" i="15"/>
  <c r="J15" i="15"/>
  <c r="I15" i="15"/>
  <c r="N14" i="15"/>
  <c r="M14" i="15"/>
  <c r="L14" i="15"/>
  <c r="K14" i="15"/>
  <c r="J14" i="15"/>
  <c r="I14" i="15"/>
  <c r="N13" i="15"/>
  <c r="M13" i="15"/>
  <c r="L13" i="15"/>
  <c r="K13" i="15"/>
  <c r="J13" i="15"/>
  <c r="I13" i="15"/>
  <c r="N12" i="15"/>
  <c r="M12" i="15"/>
  <c r="L12" i="15"/>
  <c r="K12" i="15"/>
  <c r="J12" i="15"/>
  <c r="I12" i="15"/>
  <c r="N11" i="15"/>
  <c r="M11" i="15"/>
  <c r="L11" i="15"/>
  <c r="K11" i="15"/>
  <c r="J11" i="15"/>
  <c r="I11" i="15"/>
  <c r="M10" i="15"/>
  <c r="L10" i="15"/>
  <c r="K10" i="15"/>
  <c r="I10" i="15"/>
  <c r="G14" i="12" l="1"/>
  <c r="J14" i="12" s="1"/>
  <c r="G19" i="12"/>
  <c r="J19" i="12" s="1"/>
  <c r="G28" i="12"/>
  <c r="J28" i="12" s="1"/>
  <c r="G15" i="12"/>
  <c r="J15" i="12" s="1"/>
  <c r="G20" i="12"/>
  <c r="J20" i="12" s="1"/>
  <c r="G24" i="12"/>
  <c r="J24" i="12" s="1"/>
  <c r="G29" i="12"/>
  <c r="J29" i="12" s="1"/>
  <c r="G12" i="12"/>
  <c r="J12" i="12" s="1"/>
  <c r="G16" i="12"/>
  <c r="J16" i="12" s="1"/>
  <c r="G21" i="12"/>
  <c r="J21" i="12" s="1"/>
  <c r="G25" i="12"/>
  <c r="J25" i="12" s="1"/>
  <c r="G30" i="12"/>
  <c r="J30" i="12" s="1"/>
  <c r="G13" i="12"/>
  <c r="J13" i="12" s="1"/>
  <c r="G18" i="12"/>
  <c r="J18" i="12" s="1"/>
  <c r="G22" i="12"/>
  <c r="J22" i="12" s="1"/>
  <c r="G26" i="12"/>
  <c r="J26" i="12" s="1"/>
  <c r="G23" i="12"/>
  <c r="J23" i="12" s="1"/>
  <c r="K37" i="15"/>
  <c r="K39" i="15"/>
  <c r="N38" i="15"/>
  <c r="J38" i="15"/>
  <c r="K38" i="15"/>
  <c r="I37" i="15"/>
  <c r="M37" i="15"/>
  <c r="J37" i="15"/>
  <c r="I35" i="15"/>
  <c r="K35" i="15"/>
  <c r="N34" i="15"/>
  <c r="J34" i="15"/>
  <c r="K34" i="15"/>
  <c r="I33" i="15"/>
  <c r="M33" i="15"/>
  <c r="J33" i="15"/>
  <c r="N33" i="15"/>
  <c r="K31" i="15"/>
  <c r="I30" i="15"/>
  <c r="M30" i="15"/>
  <c r="J30" i="15"/>
  <c r="N30" i="15"/>
  <c r="I32" i="15"/>
  <c r="M32" i="15"/>
  <c r="I36" i="15"/>
  <c r="M36" i="15"/>
  <c r="I31" i="15"/>
  <c r="M31" i="15"/>
  <c r="J32" i="15"/>
  <c r="N32" i="15"/>
  <c r="M35" i="15"/>
  <c r="J36" i="15"/>
  <c r="N36" i="15"/>
  <c r="I39" i="15"/>
  <c r="M39" i="15"/>
  <c r="J31" i="15"/>
  <c r="I34" i="15"/>
  <c r="J35" i="15"/>
  <c r="I38" i="15"/>
  <c r="J39" i="15"/>
  <c r="K29" i="15"/>
  <c r="I29" i="15"/>
  <c r="M29" i="15"/>
  <c r="J29" i="15"/>
  <c r="K20" i="12" l="1"/>
  <c r="N20" i="12" s="1"/>
  <c r="K30" i="12"/>
  <c r="N30" i="12" s="1"/>
  <c r="N14" i="12"/>
  <c r="K25" i="12"/>
  <c r="N25" i="12" s="1"/>
  <c r="K29" i="12"/>
  <c r="N29" i="12" s="1"/>
  <c r="K28" i="12"/>
  <c r="N28" i="12" s="1"/>
  <c r="N12" i="12"/>
  <c r="K19" i="12"/>
  <c r="N19" i="12" s="1"/>
  <c r="K26" i="12"/>
  <c r="N26" i="12" s="1"/>
  <c r="K24" i="12"/>
  <c r="N24" i="12" s="1"/>
  <c r="K21" i="12"/>
  <c r="N21" i="12" s="1"/>
  <c r="K15" i="12"/>
  <c r="N15" i="12" s="1"/>
  <c r="K22" i="12"/>
  <c r="N22" i="12" s="1"/>
  <c r="K13" i="12"/>
  <c r="N13" i="12" s="1"/>
  <c r="K18" i="12"/>
  <c r="N18" i="12" s="1"/>
  <c r="G31" i="12"/>
  <c r="K16" i="12"/>
  <c r="N16" i="12" s="1"/>
  <c r="K23" i="12"/>
  <c r="N23" i="12" s="1"/>
  <c r="O14" i="12"/>
  <c r="R14" i="12" s="1"/>
  <c r="A10" i="11"/>
  <c r="O30" i="12" l="1"/>
  <c r="R30" i="12" s="1"/>
  <c r="O29" i="12"/>
  <c r="R29" i="12" s="1"/>
  <c r="O20" i="12"/>
  <c r="R20" i="12" s="1"/>
  <c r="K31" i="12"/>
  <c r="N31" i="12"/>
  <c r="O24" i="12"/>
  <c r="R24" i="12" s="1"/>
  <c r="O26" i="12"/>
  <c r="R26" i="12" s="1"/>
  <c r="O25" i="12"/>
  <c r="R25" i="12" s="1"/>
  <c r="O19" i="12"/>
  <c r="R19" i="12" s="1"/>
  <c r="O12" i="12"/>
  <c r="R12" i="12" s="1"/>
  <c r="O15" i="12"/>
  <c r="R15" i="12" s="1"/>
  <c r="O21" i="12"/>
  <c r="R21" i="12" s="1"/>
  <c r="O28" i="12"/>
  <c r="R28" i="12" s="1"/>
  <c r="O13" i="12"/>
  <c r="R13" i="12" s="1"/>
  <c r="J31" i="12"/>
  <c r="O16" i="12"/>
  <c r="R16" i="12" s="1"/>
  <c r="O22" i="12"/>
  <c r="R22" i="12" s="1"/>
  <c r="O18" i="12"/>
  <c r="R18" i="12" s="1"/>
  <c r="O23" i="12"/>
  <c r="R23" i="12" s="1"/>
  <c r="S14" i="12"/>
  <c r="V14" i="12" s="1"/>
  <c r="S30" i="12"/>
  <c r="V30" i="12" s="1"/>
  <c r="S29" i="12"/>
  <c r="V29" i="12" s="1"/>
  <c r="A119" i="7"/>
  <c r="A116" i="7"/>
  <c r="A113" i="7"/>
  <c r="A110" i="7"/>
  <c r="A137" i="7"/>
  <c r="A136" i="7"/>
  <c r="A135" i="7"/>
  <c r="A133" i="7"/>
  <c r="A132" i="7"/>
  <c r="A131" i="7"/>
  <c r="A130" i="7"/>
  <c r="A129" i="7"/>
  <c r="A128" i="7"/>
  <c r="A127" i="7"/>
  <c r="A126" i="7"/>
  <c r="A125" i="7"/>
  <c r="A53" i="7"/>
  <c r="A52" i="7"/>
  <c r="A51" i="7"/>
  <c r="A49" i="7"/>
  <c r="A48" i="7"/>
  <c r="A47" i="7"/>
  <c r="A46" i="7"/>
  <c r="A45" i="7"/>
  <c r="A44" i="7"/>
  <c r="A43" i="7"/>
  <c r="A42" i="7"/>
  <c r="A41" i="7"/>
  <c r="A39" i="7"/>
  <c r="A38" i="7"/>
  <c r="A37" i="7"/>
  <c r="A36" i="7"/>
  <c r="A29" i="7"/>
  <c r="A28" i="7"/>
  <c r="A27" i="7"/>
  <c r="A25" i="7"/>
  <c r="A24" i="7"/>
  <c r="A23" i="7"/>
  <c r="A22" i="7"/>
  <c r="A21" i="7"/>
  <c r="A20" i="7"/>
  <c r="A19" i="7"/>
  <c r="A18" i="7"/>
  <c r="A17" i="7"/>
  <c r="A15" i="7"/>
  <c r="A14" i="7"/>
  <c r="A13" i="7"/>
  <c r="A12" i="7"/>
  <c r="A160" i="7"/>
  <c r="A159" i="7"/>
  <c r="A158" i="7"/>
  <c r="A156" i="7"/>
  <c r="A155" i="7"/>
  <c r="A154" i="7"/>
  <c r="A153" i="7"/>
  <c r="A152" i="7"/>
  <c r="A151" i="7"/>
  <c r="A150" i="7"/>
  <c r="A149" i="7"/>
  <c r="A148" i="7"/>
  <c r="A146" i="7"/>
  <c r="A145" i="7"/>
  <c r="A144" i="7"/>
  <c r="A143" i="7"/>
  <c r="A101" i="7"/>
  <c r="A100" i="7"/>
  <c r="A99" i="7"/>
  <c r="A97" i="7"/>
  <c r="A96" i="7"/>
  <c r="A95" i="7"/>
  <c r="A94" i="7"/>
  <c r="A93" i="7"/>
  <c r="A92" i="7"/>
  <c r="A91" i="7"/>
  <c r="A90" i="7"/>
  <c r="A89" i="7"/>
  <c r="A87" i="7"/>
  <c r="A86" i="7"/>
  <c r="A85" i="7"/>
  <c r="A84" i="7"/>
  <c r="A77" i="7"/>
  <c r="A76" i="7"/>
  <c r="A75" i="7"/>
  <c r="A73" i="7"/>
  <c r="A72" i="7"/>
  <c r="A71" i="7"/>
  <c r="A70" i="7"/>
  <c r="A69" i="7"/>
  <c r="A68" i="7"/>
  <c r="A67" i="7"/>
  <c r="A66" i="7"/>
  <c r="A65" i="7"/>
  <c r="A63" i="7"/>
  <c r="A62" i="7"/>
  <c r="A61" i="7"/>
  <c r="A60" i="7"/>
  <c r="A26" i="11"/>
  <c r="A28" i="11"/>
  <c r="A27" i="11"/>
  <c r="A18" i="11"/>
  <c r="A16" i="11"/>
  <c r="A17" i="11"/>
  <c r="A22" i="11"/>
  <c r="A24" i="11"/>
  <c r="A23" i="11"/>
  <c r="A21" i="11"/>
  <c r="A20" i="11"/>
  <c r="A19" i="11"/>
  <c r="A14" i="11"/>
  <c r="A13" i="11"/>
  <c r="A12" i="11"/>
  <c r="A11" i="11"/>
  <c r="S12" i="12" l="1"/>
  <c r="V12" i="12" s="1"/>
  <c r="S25" i="12"/>
  <c r="V25" i="12" s="1"/>
  <c r="S20" i="12"/>
  <c r="V20" i="12" s="1"/>
  <c r="O31" i="12"/>
  <c r="R31" i="12"/>
  <c r="S24" i="12"/>
  <c r="V24" i="12" s="1"/>
  <c r="S23" i="12"/>
  <c r="V23" i="12" s="1"/>
  <c r="S13" i="12"/>
  <c r="V13" i="12" s="1"/>
  <c r="S15" i="12"/>
  <c r="V15" i="12" s="1"/>
  <c r="S26" i="12"/>
  <c r="V26" i="12" s="1"/>
  <c r="S19" i="12"/>
  <c r="V19" i="12" s="1"/>
  <c r="S28" i="12"/>
  <c r="V28" i="12" s="1"/>
  <c r="S21" i="12"/>
  <c r="V21" i="12" s="1"/>
  <c r="S22" i="12"/>
  <c r="V22" i="12" s="1"/>
  <c r="S16" i="12"/>
  <c r="V16" i="12" s="1"/>
  <c r="S18" i="12"/>
  <c r="V18" i="12" s="1"/>
  <c r="W29" i="12"/>
  <c r="Z29" i="12" s="1"/>
  <c r="W14" i="12"/>
  <c r="Z14" i="12" s="1"/>
  <c r="W25" i="12"/>
  <c r="Z25" i="12" s="1"/>
  <c r="W30" i="12"/>
  <c r="Z30" i="12" s="1"/>
  <c r="W12" i="12"/>
  <c r="Z12" i="12" s="1"/>
  <c r="G102" i="7"/>
  <c r="H102" i="7"/>
  <c r="I102" i="7"/>
  <c r="J102" i="7"/>
  <c r="G78" i="7"/>
  <c r="H78" i="7"/>
  <c r="I78" i="7"/>
  <c r="J78" i="7"/>
  <c r="F78" i="7"/>
  <c r="N71" i="8"/>
  <c r="N72" i="8"/>
  <c r="N73" i="8"/>
  <c r="N74" i="8"/>
  <c r="N75" i="8"/>
  <c r="N76" i="8"/>
  <c r="N77" i="8"/>
  <c r="N78" i="8"/>
  <c r="W20" i="12" l="1"/>
  <c r="Z20" i="12" s="1"/>
  <c r="W19" i="12"/>
  <c r="Z19" i="12" s="1"/>
  <c r="S31" i="12"/>
  <c r="V31" i="12"/>
  <c r="W13" i="12"/>
  <c r="Z13" i="12" s="1"/>
  <c r="W28" i="12"/>
  <c r="Z28" i="12" s="1"/>
  <c r="W24" i="12"/>
  <c r="Z24" i="12" s="1"/>
  <c r="W23" i="12"/>
  <c r="Z23" i="12" s="1"/>
  <c r="W26" i="12"/>
  <c r="Z26" i="12" s="1"/>
  <c r="W22" i="12"/>
  <c r="Z22" i="12" s="1"/>
  <c r="W15" i="12"/>
  <c r="Z15" i="12" s="1"/>
  <c r="W18" i="12"/>
  <c r="Z18" i="12" s="1"/>
  <c r="W21" i="12"/>
  <c r="Z21" i="12" s="1"/>
  <c r="W16" i="12"/>
  <c r="Z16" i="12" s="1"/>
  <c r="AB29" i="12"/>
  <c r="AC29" i="12" s="1"/>
  <c r="AD29" i="12" s="1"/>
  <c r="W31" i="12" l="1"/>
  <c r="Z31" i="12"/>
  <c r="AA29" i="12"/>
  <c r="F28" i="5"/>
  <c r="N53" i="6"/>
  <c r="N52" i="6"/>
  <c r="N47" i="6"/>
  <c r="F44" i="3" l="1"/>
  <c r="M28" i="5" l="1"/>
  <c r="M44" i="3" s="1"/>
  <c r="L28" i="5"/>
  <c r="L44" i="3" s="1"/>
  <c r="J28" i="5"/>
  <c r="J44" i="3" s="1"/>
  <c r="I28" i="5"/>
  <c r="I44" i="3" s="1"/>
  <c r="H28" i="5"/>
  <c r="H44" i="3" s="1"/>
  <c r="G28" i="5"/>
  <c r="G44" i="3" s="1"/>
  <c r="J36" i="5"/>
  <c r="J46" i="3" s="1"/>
  <c r="I36" i="5"/>
  <c r="I46" i="3" s="1"/>
  <c r="H36" i="5"/>
  <c r="H46" i="3" s="1"/>
  <c r="G36" i="5"/>
  <c r="G46" i="3" s="1"/>
  <c r="F36" i="5"/>
  <c r="F46" i="3" l="1"/>
  <c r="F38" i="5"/>
  <c r="M85" i="8"/>
  <c r="M13" i="3" s="1"/>
  <c r="L85" i="8"/>
  <c r="L13" i="3" s="1"/>
  <c r="J85" i="8"/>
  <c r="J13" i="3" s="1"/>
  <c r="I85" i="8"/>
  <c r="I13" i="3" s="1"/>
  <c r="H85" i="8"/>
  <c r="H13" i="3" s="1"/>
  <c r="G85" i="8"/>
  <c r="G13" i="3" s="1"/>
  <c r="J79" i="8"/>
  <c r="I79" i="8"/>
  <c r="I12" i="3" s="1"/>
  <c r="H79" i="8"/>
  <c r="H12" i="3" s="1"/>
  <c r="G79" i="8"/>
  <c r="G12" i="3" s="1"/>
  <c r="M79" i="8"/>
  <c r="L79" i="8"/>
  <c r="J12" i="3" l="1"/>
  <c r="N13" i="3"/>
  <c r="F85" i="8" l="1"/>
  <c r="F13" i="3" l="1"/>
  <c r="K13" i="3" s="1"/>
  <c r="K84" i="8"/>
  <c r="K83" i="8"/>
  <c r="N84" i="8"/>
  <c r="N83" i="8" l="1"/>
  <c r="K82" i="8" l="1"/>
  <c r="K85" i="8" s="1"/>
  <c r="N15" i="6" l="1"/>
  <c r="N82" i="8"/>
  <c r="N85" i="8" s="1"/>
  <c r="F30" i="3" l="1"/>
  <c r="N33" i="5" l="1"/>
  <c r="M36" i="5"/>
  <c r="M46" i="3" s="1"/>
  <c r="L36" i="5"/>
  <c r="L46" i="3" s="1"/>
  <c r="N27" i="5"/>
  <c r="N28" i="5"/>
  <c r="R47" i="14"/>
  <c r="J55" i="6" l="1"/>
  <c r="G16" i="6"/>
  <c r="G36" i="3" s="1"/>
  <c r="M44" i="6"/>
  <c r="I55" i="6"/>
  <c r="H55" i="6"/>
  <c r="G55" i="6"/>
  <c r="J25" i="6"/>
  <c r="M55" i="6"/>
  <c r="L25" i="6"/>
  <c r="F38" i="3"/>
  <c r="L44" i="6"/>
  <c r="I44" i="6"/>
  <c r="I38" i="3" s="1"/>
  <c r="N48" i="6"/>
  <c r="G44" i="6"/>
  <c r="G38" i="3" s="1"/>
  <c r="F16" i="6"/>
  <c r="F36" i="3" s="1"/>
  <c r="F37" i="3"/>
  <c r="I16" i="6"/>
  <c r="I36" i="3" s="1"/>
  <c r="H37" i="3"/>
  <c r="M25" i="6"/>
  <c r="G25" i="6"/>
  <c r="G37" i="3" s="1"/>
  <c r="M16" i="6"/>
  <c r="M36" i="3" s="1"/>
  <c r="J44" i="6"/>
  <c r="J16" i="6"/>
  <c r="J36" i="3" s="1"/>
  <c r="I25" i="6"/>
  <c r="I37" i="3" s="1"/>
  <c r="L36" i="3"/>
  <c r="H44" i="6"/>
  <c r="H38" i="3" s="1"/>
  <c r="H16" i="6"/>
  <c r="H36" i="3" s="1"/>
  <c r="N77" i="7"/>
  <c r="K36" i="3" l="1"/>
  <c r="K46" i="3"/>
  <c r="K44" i="3"/>
  <c r="J37" i="3"/>
  <c r="K37" i="3" s="1"/>
  <c r="J38" i="3"/>
  <c r="K38" i="3" s="1"/>
  <c r="F39" i="3"/>
  <c r="F41" i="3" s="1"/>
  <c r="H39" i="3"/>
  <c r="H41" i="3" s="1"/>
  <c r="G39" i="3"/>
  <c r="G41" i="3" s="1"/>
  <c r="I39" i="3"/>
  <c r="I41" i="3" s="1"/>
  <c r="J39" i="3"/>
  <c r="M57" i="6"/>
  <c r="G57" i="6"/>
  <c r="H57" i="6"/>
  <c r="L57" i="6"/>
  <c r="K39" i="3" l="1"/>
  <c r="K41" i="3" s="1"/>
  <c r="J41" i="3"/>
  <c r="F57" i="6"/>
  <c r="J57" i="6"/>
  <c r="I57" i="6"/>
  <c r="L138" i="7"/>
  <c r="L31" i="3" s="1"/>
  <c r="M138" i="7"/>
  <c r="G29" i="3"/>
  <c r="G30" i="3"/>
  <c r="N75" i="7"/>
  <c r="N29" i="7" l="1"/>
  <c r="N28" i="7"/>
  <c r="H30" i="3"/>
  <c r="N27" i="7" l="1"/>
  <c r="J30" i="3"/>
  <c r="I30" i="3"/>
  <c r="N76" i="7"/>
  <c r="K30" i="3" l="1"/>
  <c r="N54" i="6" l="1"/>
  <c r="N69" i="8"/>
  <c r="AB15" i="12"/>
  <c r="AC15" i="12" s="1"/>
  <c r="AB14" i="12"/>
  <c r="AC14" i="12" s="1"/>
  <c r="AB18" i="12"/>
  <c r="AC18" i="12" s="1"/>
  <c r="AB16" i="12"/>
  <c r="AC16" i="12" s="1"/>
  <c r="AB24" i="12"/>
  <c r="AC24" i="12" s="1"/>
  <c r="AB23" i="12"/>
  <c r="AC23" i="12" s="1"/>
  <c r="AB22" i="12"/>
  <c r="AC22" i="12" s="1"/>
  <c r="AB13" i="12"/>
  <c r="AB12" i="12"/>
  <c r="AC12" i="12" s="1"/>
  <c r="AC13" i="12" l="1"/>
  <c r="AD13" i="12" s="1"/>
  <c r="AA24" i="12"/>
  <c r="AA13" i="12"/>
  <c r="AA12" i="12"/>
  <c r="AA18" i="12"/>
  <c r="AA16" i="12"/>
  <c r="AA14" i="12"/>
  <c r="AA15" i="12"/>
  <c r="AA23" i="12"/>
  <c r="AA22" i="12"/>
  <c r="F45" i="3"/>
  <c r="H20" i="5"/>
  <c r="H45" i="3" s="1"/>
  <c r="H48" i="3" s="1"/>
  <c r="AD18" i="12"/>
  <c r="AD14" i="12"/>
  <c r="AD23" i="12"/>
  <c r="AD16" i="12"/>
  <c r="AD24" i="12"/>
  <c r="AD12" i="12"/>
  <c r="AD15" i="12"/>
  <c r="AD22" i="12"/>
  <c r="K28" i="5"/>
  <c r="K35" i="5"/>
  <c r="K33" i="5"/>
  <c r="G20" i="5"/>
  <c r="G45" i="3" s="1"/>
  <c r="G48" i="3" s="1"/>
  <c r="F48" i="3" l="1"/>
  <c r="K36" i="5"/>
  <c r="H38" i="5"/>
  <c r="G38" i="5"/>
  <c r="I20" i="5" l="1"/>
  <c r="O30" i="15"/>
  <c r="P30" i="15" s="1"/>
  <c r="R33" i="14"/>
  <c r="K54" i="14"/>
  <c r="R19" i="14"/>
  <c r="R12" i="14"/>
  <c r="K47" i="14"/>
  <c r="K40" i="14"/>
  <c r="K33" i="14"/>
  <c r="K19" i="14"/>
  <c r="K12" i="14"/>
  <c r="D50" i="14"/>
  <c r="D32" i="14"/>
  <c r="D23" i="14"/>
  <c r="C7" i="11"/>
  <c r="C7" i="10"/>
  <c r="C7" i="8"/>
  <c r="N109" i="7"/>
  <c r="N108" i="7"/>
  <c r="N35" i="5"/>
  <c r="C7" i="5"/>
  <c r="Q30" i="15" l="1"/>
  <c r="O25" i="15"/>
  <c r="P25" i="15" s="1"/>
  <c r="O24" i="15"/>
  <c r="P24" i="15" s="1"/>
  <c r="O23" i="15"/>
  <c r="P23" i="15" s="1"/>
  <c r="O22" i="15"/>
  <c r="P22" i="15" s="1"/>
  <c r="O21" i="15"/>
  <c r="P21" i="15" s="1"/>
  <c r="O20" i="15"/>
  <c r="P20" i="15" s="1"/>
  <c r="O19" i="15"/>
  <c r="P19" i="15" s="1"/>
  <c r="O18" i="15"/>
  <c r="P18" i="15" s="1"/>
  <c r="O17" i="15"/>
  <c r="P17" i="15" s="1"/>
  <c r="O16" i="15"/>
  <c r="P16" i="15" s="1"/>
  <c r="O15" i="15"/>
  <c r="P15" i="15" s="1"/>
  <c r="O14" i="15"/>
  <c r="P14" i="15" s="1"/>
  <c r="O13" i="15"/>
  <c r="P13" i="15" s="1"/>
  <c r="O12" i="15"/>
  <c r="P12" i="15" s="1"/>
  <c r="O11" i="15"/>
  <c r="P11" i="15" s="1"/>
  <c r="O10" i="15"/>
  <c r="P10" i="15" s="1"/>
  <c r="O29" i="15"/>
  <c r="P29" i="15" s="1"/>
  <c r="O39" i="15"/>
  <c r="P39" i="15" s="1"/>
  <c r="O37" i="15"/>
  <c r="P37" i="15" s="1"/>
  <c r="O38" i="15"/>
  <c r="P38" i="15" s="1"/>
  <c r="O36" i="15"/>
  <c r="P36" i="15" s="1"/>
  <c r="O35" i="15"/>
  <c r="P35" i="15" s="1"/>
  <c r="O33" i="15"/>
  <c r="P33" i="15" s="1"/>
  <c r="O34" i="15"/>
  <c r="P34" i="15" s="1"/>
  <c r="O32" i="15"/>
  <c r="P32" i="15" s="1"/>
  <c r="O31" i="15"/>
  <c r="P31" i="15" s="1"/>
  <c r="G30" i="7"/>
  <c r="F30" i="7"/>
  <c r="G138" i="7"/>
  <c r="G31" i="3" s="1"/>
  <c r="H138" i="7"/>
  <c r="H31" i="3" s="1"/>
  <c r="I138" i="7"/>
  <c r="I31" i="3" s="1"/>
  <c r="F138" i="7"/>
  <c r="F31" i="3" s="1"/>
  <c r="J138" i="7"/>
  <c r="J31" i="3" s="1"/>
  <c r="I38" i="5"/>
  <c r="I45" i="3"/>
  <c r="L102" i="7"/>
  <c r="L30" i="3" s="1"/>
  <c r="L78" i="7"/>
  <c r="L29" i="3" s="1"/>
  <c r="M78" i="7"/>
  <c r="F54" i="7"/>
  <c r="F28" i="3" s="1"/>
  <c r="I54" i="7"/>
  <c r="I28" i="3" s="1"/>
  <c r="J54" i="7"/>
  <c r="J28" i="3" s="1"/>
  <c r="G54" i="7"/>
  <c r="G28" i="3" s="1"/>
  <c r="H54" i="7"/>
  <c r="H28" i="3" s="1"/>
  <c r="H30" i="7"/>
  <c r="I30" i="7"/>
  <c r="N60" i="7"/>
  <c r="L20" i="5"/>
  <c r="L45" i="3" s="1"/>
  <c r="L48" i="3" s="1"/>
  <c r="J20" i="5"/>
  <c r="H29" i="3"/>
  <c r="N36" i="7"/>
  <c r="I29" i="3"/>
  <c r="N68" i="7"/>
  <c r="N73" i="7"/>
  <c r="N126" i="7"/>
  <c r="N66" i="7"/>
  <c r="N69" i="7"/>
  <c r="N70" i="7"/>
  <c r="N44" i="3"/>
  <c r="N84" i="7"/>
  <c r="N107" i="7"/>
  <c r="D41" i="14"/>
  <c r="R40" i="14"/>
  <c r="N125" i="7"/>
  <c r="M31" i="3"/>
  <c r="N65" i="7"/>
  <c r="N62" i="7"/>
  <c r="N67" i="7"/>
  <c r="N72" i="7"/>
  <c r="J29" i="3"/>
  <c r="F29" i="3"/>
  <c r="N71" i="7"/>
  <c r="N61" i="7"/>
  <c r="N36" i="5"/>
  <c r="N46" i="3"/>
  <c r="Q12" i="15" l="1"/>
  <c r="M33" i="8" s="1"/>
  <c r="M51" i="8" s="1"/>
  <c r="Q16" i="15"/>
  <c r="Q20" i="15"/>
  <c r="J41" i="8" s="1"/>
  <c r="J59" i="8" s="1"/>
  <c r="Q24" i="15"/>
  <c r="Q13" i="15"/>
  <c r="I34" i="8" s="1"/>
  <c r="I52" i="8" s="1"/>
  <c r="Q17" i="15"/>
  <c r="Q21" i="15"/>
  <c r="M42" i="8" s="1"/>
  <c r="M60" i="8" s="1"/>
  <c r="Q10" i="15"/>
  <c r="Q14" i="15"/>
  <c r="F35" i="8" s="1"/>
  <c r="F53" i="8" s="1"/>
  <c r="Q18" i="15"/>
  <c r="Q22" i="15"/>
  <c r="H43" i="8" s="1"/>
  <c r="H61" i="8" s="1"/>
  <c r="Q11" i="15"/>
  <c r="Q15" i="15"/>
  <c r="J36" i="8" s="1"/>
  <c r="J54" i="8" s="1"/>
  <c r="Q19" i="15"/>
  <c r="Q23" i="15"/>
  <c r="H44" i="8" s="1"/>
  <c r="H62" i="8" s="1"/>
  <c r="Q36" i="15"/>
  <c r="Q34" i="15"/>
  <c r="Q31" i="15"/>
  <c r="Q35" i="15"/>
  <c r="Q32" i="15"/>
  <c r="Q38" i="15"/>
  <c r="Q33" i="15"/>
  <c r="Q37" i="15"/>
  <c r="Q29" i="15"/>
  <c r="I39" i="8"/>
  <c r="I57" i="8" s="1"/>
  <c r="M39" i="8"/>
  <c r="M57" i="8" s="1"/>
  <c r="H39" i="8"/>
  <c r="H57" i="8" s="1"/>
  <c r="L39" i="8"/>
  <c r="L57" i="8" s="1"/>
  <c r="G39" i="8"/>
  <c r="G57" i="8" s="1"/>
  <c r="J39" i="8"/>
  <c r="J57" i="8" s="1"/>
  <c r="F39" i="8"/>
  <c r="F57" i="8" s="1"/>
  <c r="J43" i="8"/>
  <c r="J61" i="8" s="1"/>
  <c r="I43" i="8"/>
  <c r="I61" i="8" s="1"/>
  <c r="M43" i="8"/>
  <c r="M61" i="8" s="1"/>
  <c r="L43" i="8"/>
  <c r="L61" i="8" s="1"/>
  <c r="G43" i="8"/>
  <c r="G61" i="8" s="1"/>
  <c r="F43" i="8"/>
  <c r="F61" i="8" s="1"/>
  <c r="J40" i="8"/>
  <c r="J58" i="8" s="1"/>
  <c r="F40" i="8"/>
  <c r="F58" i="8" s="1"/>
  <c r="I40" i="8"/>
  <c r="I58" i="8" s="1"/>
  <c r="M40" i="8"/>
  <c r="M58" i="8" s="1"/>
  <c r="H40" i="8"/>
  <c r="H58" i="8" s="1"/>
  <c r="L40" i="8"/>
  <c r="L58" i="8" s="1"/>
  <c r="G40" i="8"/>
  <c r="G58" i="8" s="1"/>
  <c r="M44" i="8"/>
  <c r="M62" i="8" s="1"/>
  <c r="L44" i="8"/>
  <c r="L62" i="8" s="1"/>
  <c r="J44" i="8"/>
  <c r="J62" i="8" s="1"/>
  <c r="F44" i="8"/>
  <c r="F62" i="8" s="1"/>
  <c r="G44" i="8"/>
  <c r="G62" i="8" s="1"/>
  <c r="L41" i="8"/>
  <c r="L59" i="8" s="1"/>
  <c r="G41" i="8"/>
  <c r="G59" i="8" s="1"/>
  <c r="F41" i="8"/>
  <c r="F59" i="8" s="1"/>
  <c r="I41" i="8"/>
  <c r="I59" i="8" s="1"/>
  <c r="M41" i="8"/>
  <c r="M59" i="8" s="1"/>
  <c r="L45" i="8"/>
  <c r="L63" i="8" s="1"/>
  <c r="G45" i="8"/>
  <c r="G63" i="8" s="1"/>
  <c r="J45" i="8"/>
  <c r="J63" i="8" s="1"/>
  <c r="F45" i="8"/>
  <c r="F63" i="8" s="1"/>
  <c r="I45" i="8"/>
  <c r="I63" i="8" s="1"/>
  <c r="M45" i="8"/>
  <c r="M63" i="8" s="1"/>
  <c r="H45" i="8"/>
  <c r="H63" i="8" s="1"/>
  <c r="H42" i="8"/>
  <c r="H60" i="8" s="1"/>
  <c r="L42" i="8"/>
  <c r="L60" i="8" s="1"/>
  <c r="G42" i="8"/>
  <c r="G60" i="8" s="1"/>
  <c r="F42" i="8"/>
  <c r="F60" i="8" s="1"/>
  <c r="I42" i="8"/>
  <c r="I60" i="8" s="1"/>
  <c r="Q25" i="15"/>
  <c r="Q39" i="15"/>
  <c r="D39" i="15" s="1"/>
  <c r="J35" i="8"/>
  <c r="J53" i="8" s="1"/>
  <c r="I35" i="8"/>
  <c r="I53" i="8" s="1"/>
  <c r="M35" i="8"/>
  <c r="M53" i="8" s="1"/>
  <c r="H35" i="8"/>
  <c r="H53" i="8" s="1"/>
  <c r="G35" i="8"/>
  <c r="G53" i="8" s="1"/>
  <c r="L36" i="8"/>
  <c r="L54" i="8" s="1"/>
  <c r="G36" i="8"/>
  <c r="G54" i="8" s="1"/>
  <c r="F36" i="8"/>
  <c r="F54" i="8" s="1"/>
  <c r="I36" i="8"/>
  <c r="I54" i="8" s="1"/>
  <c r="M36" i="8"/>
  <c r="M54" i="8" s="1"/>
  <c r="M37" i="8"/>
  <c r="M55" i="8" s="1"/>
  <c r="H37" i="8"/>
  <c r="H55" i="8" s="1"/>
  <c r="L37" i="8"/>
  <c r="L55" i="8" s="1"/>
  <c r="G37" i="8"/>
  <c r="G55" i="8" s="1"/>
  <c r="J37" i="8"/>
  <c r="J55" i="8" s="1"/>
  <c r="F37" i="8"/>
  <c r="F55" i="8" s="1"/>
  <c r="I37" i="8"/>
  <c r="I55" i="8" s="1"/>
  <c r="M34" i="8"/>
  <c r="M52" i="8" s="1"/>
  <c r="H34" i="8"/>
  <c r="H52" i="8" s="1"/>
  <c r="L34" i="8"/>
  <c r="L52" i="8" s="1"/>
  <c r="J34" i="8"/>
  <c r="J52" i="8" s="1"/>
  <c r="F34" i="8"/>
  <c r="F52" i="8" s="1"/>
  <c r="I38" i="8"/>
  <c r="I56" i="8" s="1"/>
  <c r="M38" i="8"/>
  <c r="M56" i="8" s="1"/>
  <c r="H38" i="8"/>
  <c r="H56" i="8" s="1"/>
  <c r="L38" i="8"/>
  <c r="L56" i="8" s="1"/>
  <c r="G38" i="8"/>
  <c r="G56" i="8" s="1"/>
  <c r="J38" i="8"/>
  <c r="J56" i="8" s="1"/>
  <c r="F38" i="8"/>
  <c r="F56" i="8" s="1"/>
  <c r="N138" i="7"/>
  <c r="K29" i="3"/>
  <c r="I48" i="3"/>
  <c r="I16" i="1" s="1"/>
  <c r="H27" i="3"/>
  <c r="H33" i="3" s="1"/>
  <c r="H14" i="1" s="1"/>
  <c r="H163" i="7"/>
  <c r="G27" i="3"/>
  <c r="G33" i="3" s="1"/>
  <c r="G14" i="1" s="1"/>
  <c r="G163" i="7"/>
  <c r="I27" i="3"/>
  <c r="I33" i="3" s="1"/>
  <c r="I14" i="1" s="1"/>
  <c r="I163" i="7"/>
  <c r="F27" i="3"/>
  <c r="F33" i="3" s="1"/>
  <c r="F14" i="1" s="1"/>
  <c r="F163" i="7"/>
  <c r="K28" i="3"/>
  <c r="K31" i="3"/>
  <c r="L32" i="8"/>
  <c r="L50" i="8" s="1"/>
  <c r="I32" i="8"/>
  <c r="I50" i="8" s="1"/>
  <c r="G32" i="8"/>
  <c r="G50" i="8" s="1"/>
  <c r="M32" i="8"/>
  <c r="M50" i="8" s="1"/>
  <c r="J32" i="8"/>
  <c r="J50" i="8" s="1"/>
  <c r="H32" i="8"/>
  <c r="H50" i="8" s="1"/>
  <c r="F32" i="8"/>
  <c r="F50" i="8" s="1"/>
  <c r="I33" i="8"/>
  <c r="I51" i="8" s="1"/>
  <c r="G33" i="8"/>
  <c r="G51" i="8" s="1"/>
  <c r="J33" i="8"/>
  <c r="J51" i="8" s="1"/>
  <c r="H33" i="8"/>
  <c r="H51" i="8" s="1"/>
  <c r="F33" i="8"/>
  <c r="F51" i="8" s="1"/>
  <c r="M31" i="8"/>
  <c r="M49" i="8" s="1"/>
  <c r="L31" i="8"/>
  <c r="L49" i="8" s="1"/>
  <c r="I31" i="8"/>
  <c r="I49" i="8" s="1"/>
  <c r="G31" i="8"/>
  <c r="G49" i="8" s="1"/>
  <c r="J31" i="8"/>
  <c r="J49" i="8" s="1"/>
  <c r="H31" i="8"/>
  <c r="H49" i="8" s="1"/>
  <c r="F31" i="8"/>
  <c r="F49" i="8" s="1"/>
  <c r="K38" i="5"/>
  <c r="J38" i="5"/>
  <c r="J45" i="3"/>
  <c r="K45" i="3" s="1"/>
  <c r="M30" i="3"/>
  <c r="M29" i="3"/>
  <c r="L54" i="7"/>
  <c r="L28" i="3" s="1"/>
  <c r="J30" i="7"/>
  <c r="N31" i="3"/>
  <c r="L16" i="1"/>
  <c r="K78" i="7"/>
  <c r="G16" i="1"/>
  <c r="H16" i="1"/>
  <c r="F16" i="1"/>
  <c r="L46" i="8" l="1"/>
  <c r="L64" i="8" s="1"/>
  <c r="D25" i="15"/>
  <c r="K61" i="8"/>
  <c r="I46" i="8"/>
  <c r="I64" i="8" s="1"/>
  <c r="N63" i="8"/>
  <c r="K58" i="8"/>
  <c r="L33" i="8"/>
  <c r="L51" i="8" s="1"/>
  <c r="N51" i="8" s="1"/>
  <c r="G34" i="8"/>
  <c r="G52" i="8" s="1"/>
  <c r="K52" i="8" s="1"/>
  <c r="H36" i="8"/>
  <c r="H54" i="8" s="1"/>
  <c r="K54" i="8" s="1"/>
  <c r="L35" i="8"/>
  <c r="L53" i="8" s="1"/>
  <c r="J42" i="8"/>
  <c r="J60" i="8" s="1"/>
  <c r="H41" i="8"/>
  <c r="H59" i="8" s="1"/>
  <c r="K59" i="8" s="1"/>
  <c r="I44" i="8"/>
  <c r="I62" i="8" s="1"/>
  <c r="H46" i="8"/>
  <c r="H64" i="8" s="1"/>
  <c r="N60" i="8"/>
  <c r="T45" i="14"/>
  <c r="U45" i="14" s="1"/>
  <c r="T39" i="14"/>
  <c r="U39" i="14" s="1"/>
  <c r="T35" i="14"/>
  <c r="U35" i="14" s="1"/>
  <c r="T29" i="14"/>
  <c r="U29" i="14" s="1"/>
  <c r="T23" i="14"/>
  <c r="U23" i="14" s="1"/>
  <c r="T17" i="14"/>
  <c r="U17" i="14" s="1"/>
  <c r="T11" i="14"/>
  <c r="U11" i="14" s="1"/>
  <c r="T7" i="14"/>
  <c r="U7" i="14" s="1"/>
  <c r="M50" i="14"/>
  <c r="N50" i="14" s="1"/>
  <c r="M44" i="14"/>
  <c r="N44" i="14" s="1"/>
  <c r="M38" i="14"/>
  <c r="N38" i="14" s="1"/>
  <c r="M32" i="14"/>
  <c r="N32" i="14" s="1"/>
  <c r="M28" i="14"/>
  <c r="N28" i="14" s="1"/>
  <c r="M22" i="14"/>
  <c r="N22" i="14" s="1"/>
  <c r="M16" i="14"/>
  <c r="N16" i="14" s="1"/>
  <c r="M10" i="14"/>
  <c r="N10" i="14" s="1"/>
  <c r="F54" i="14"/>
  <c r="G54" i="14" s="1"/>
  <c r="F44" i="14"/>
  <c r="G44" i="14" s="1"/>
  <c r="F34" i="14"/>
  <c r="G34" i="14" s="1"/>
  <c r="F22" i="14"/>
  <c r="G22" i="14" s="1"/>
  <c r="F12" i="14"/>
  <c r="G12" i="14" s="1"/>
  <c r="T44" i="14"/>
  <c r="U44" i="14" s="1"/>
  <c r="T32" i="14"/>
  <c r="U32" i="14" s="1"/>
  <c r="T16" i="14"/>
  <c r="U16" i="14" s="1"/>
  <c r="M53" i="14"/>
  <c r="N53" i="14" s="1"/>
  <c r="M43" i="14"/>
  <c r="N43" i="14" s="1"/>
  <c r="M31" i="14"/>
  <c r="N31" i="14" s="1"/>
  <c r="M21" i="14"/>
  <c r="N21" i="14" s="1"/>
  <c r="M9" i="14"/>
  <c r="N9" i="14" s="1"/>
  <c r="F53" i="14"/>
  <c r="G53" i="14" s="1"/>
  <c r="F43" i="14"/>
  <c r="G43" i="14" s="1"/>
  <c r="F37" i="14"/>
  <c r="G37" i="14" s="1"/>
  <c r="F17" i="14"/>
  <c r="G17" i="14" s="1"/>
  <c r="F11" i="14"/>
  <c r="G11" i="14" s="1"/>
  <c r="F7" i="14"/>
  <c r="G7" i="14" s="1"/>
  <c r="T43" i="14"/>
  <c r="U43" i="14" s="1"/>
  <c r="T37" i="14"/>
  <c r="U37" i="14" s="1"/>
  <c r="T31" i="14"/>
  <c r="U31" i="14" s="1"/>
  <c r="T25" i="14"/>
  <c r="U25" i="14" s="1"/>
  <c r="T21" i="14"/>
  <c r="U21" i="14" s="1"/>
  <c r="T15" i="14"/>
  <c r="U15" i="14" s="1"/>
  <c r="T9" i="14"/>
  <c r="U9" i="14" s="1"/>
  <c r="M52" i="14"/>
  <c r="N52" i="14" s="1"/>
  <c r="M46" i="14"/>
  <c r="N46" i="14" s="1"/>
  <c r="M42" i="14"/>
  <c r="N42" i="14" s="1"/>
  <c r="M30" i="14"/>
  <c r="N30" i="14" s="1"/>
  <c r="M24" i="14"/>
  <c r="N24" i="14" s="1"/>
  <c r="M18" i="14"/>
  <c r="N18" i="14" s="1"/>
  <c r="M8" i="14"/>
  <c r="N8" i="14" s="1"/>
  <c r="F52" i="14"/>
  <c r="G52" i="14" s="1"/>
  <c r="F40" i="14"/>
  <c r="G40" i="14" s="1"/>
  <c r="F30" i="14"/>
  <c r="G30" i="14" s="1"/>
  <c r="F20" i="14"/>
  <c r="G20" i="14" s="1"/>
  <c r="F10" i="14"/>
  <c r="G10" i="14" s="1"/>
  <c r="T46" i="14"/>
  <c r="U46" i="14" s="1"/>
  <c r="T42" i="14"/>
  <c r="U42" i="14" s="1"/>
  <c r="T36" i="14"/>
  <c r="U36" i="14" s="1"/>
  <c r="T30" i="14"/>
  <c r="U30" i="14" s="1"/>
  <c r="T24" i="14"/>
  <c r="U24" i="14" s="1"/>
  <c r="T18" i="14"/>
  <c r="U18" i="14" s="1"/>
  <c r="T14" i="14"/>
  <c r="U14" i="14" s="1"/>
  <c r="T8" i="14"/>
  <c r="U8" i="14" s="1"/>
  <c r="M51" i="14"/>
  <c r="N51" i="14" s="1"/>
  <c r="M45" i="14"/>
  <c r="N45" i="14" s="1"/>
  <c r="M39" i="14"/>
  <c r="N39" i="14" s="1"/>
  <c r="M35" i="14"/>
  <c r="N35" i="14" s="1"/>
  <c r="M29" i="14"/>
  <c r="N29" i="14" s="1"/>
  <c r="M23" i="14"/>
  <c r="N23" i="14" s="1"/>
  <c r="M17" i="14"/>
  <c r="N17" i="14" s="1"/>
  <c r="M11" i="14"/>
  <c r="N11" i="14" s="1"/>
  <c r="M7" i="14"/>
  <c r="N7" i="14" s="1"/>
  <c r="F55" i="14"/>
  <c r="G55" i="14" s="1"/>
  <c r="F49" i="14"/>
  <c r="G49" i="14" s="1"/>
  <c r="F45" i="14"/>
  <c r="G45" i="14" s="1"/>
  <c r="F39" i="14"/>
  <c r="G39" i="14" s="1"/>
  <c r="F35" i="14"/>
  <c r="G35" i="14" s="1"/>
  <c r="F29" i="14"/>
  <c r="G29" i="14" s="1"/>
  <c r="F25" i="14"/>
  <c r="G25" i="14" s="1"/>
  <c r="F19" i="14"/>
  <c r="G19" i="14" s="1"/>
  <c r="F13" i="14"/>
  <c r="G13" i="14" s="1"/>
  <c r="F9" i="14"/>
  <c r="G9" i="14" s="1"/>
  <c r="F58" i="14"/>
  <c r="G58" i="14" s="1"/>
  <c r="F48" i="14"/>
  <c r="G48" i="14" s="1"/>
  <c r="F38" i="14"/>
  <c r="G38" i="14" s="1"/>
  <c r="F28" i="14"/>
  <c r="G28" i="14" s="1"/>
  <c r="F18" i="14"/>
  <c r="G18" i="14" s="1"/>
  <c r="F8" i="14"/>
  <c r="G8" i="14" s="1"/>
  <c r="T38" i="14"/>
  <c r="U38" i="14" s="1"/>
  <c r="T28" i="14"/>
  <c r="U28" i="14" s="1"/>
  <c r="T22" i="14"/>
  <c r="U22" i="14" s="1"/>
  <c r="T10" i="14"/>
  <c r="U10" i="14" s="1"/>
  <c r="M49" i="14"/>
  <c r="N49" i="14" s="1"/>
  <c r="M37" i="14"/>
  <c r="N37" i="14" s="1"/>
  <c r="M25" i="14"/>
  <c r="N25" i="14" s="1"/>
  <c r="M15" i="14"/>
  <c r="N15" i="14" s="1"/>
  <c r="F57" i="14"/>
  <c r="G57" i="14" s="1"/>
  <c r="F47" i="14"/>
  <c r="G47" i="14" s="1"/>
  <c r="F31" i="14"/>
  <c r="G31" i="14" s="1"/>
  <c r="F27" i="14"/>
  <c r="G27" i="14" s="1"/>
  <c r="F21" i="14"/>
  <c r="G21" i="14" s="1"/>
  <c r="M36" i="14"/>
  <c r="N36" i="14" s="1"/>
  <c r="M14" i="14"/>
  <c r="N14" i="14" s="1"/>
  <c r="F56" i="14"/>
  <c r="G56" i="14" s="1"/>
  <c r="F46" i="14"/>
  <c r="G46" i="14" s="1"/>
  <c r="F36" i="14"/>
  <c r="G36" i="14" s="1"/>
  <c r="F26" i="14"/>
  <c r="G26" i="14" s="1"/>
  <c r="F16" i="14"/>
  <c r="G16" i="14" s="1"/>
  <c r="M46" i="8"/>
  <c r="M64" i="8" s="1"/>
  <c r="N64" i="8" s="1"/>
  <c r="K60" i="8"/>
  <c r="N62" i="8"/>
  <c r="N58" i="8"/>
  <c r="N61" i="8"/>
  <c r="N57" i="8"/>
  <c r="F46" i="8"/>
  <c r="F64" i="8" s="1"/>
  <c r="F65" i="8" s="1"/>
  <c r="F87" i="8" s="1"/>
  <c r="G46" i="8"/>
  <c r="G64" i="8" s="1"/>
  <c r="K63" i="8"/>
  <c r="K57" i="8"/>
  <c r="J46" i="8"/>
  <c r="J64" i="8" s="1"/>
  <c r="J65" i="8" s="1"/>
  <c r="N59" i="8"/>
  <c r="N50" i="8"/>
  <c r="K51" i="8"/>
  <c r="N53" i="8"/>
  <c r="K53" i="8"/>
  <c r="N54" i="8"/>
  <c r="N52" i="8"/>
  <c r="N55" i="8"/>
  <c r="K50" i="8"/>
  <c r="N56" i="8"/>
  <c r="K55" i="8"/>
  <c r="K56" i="8"/>
  <c r="K49" i="8"/>
  <c r="J27" i="3"/>
  <c r="K27" i="3" s="1"/>
  <c r="K33" i="3" s="1"/>
  <c r="J163" i="7"/>
  <c r="J48" i="3"/>
  <c r="J16" i="1" s="1"/>
  <c r="K16" i="1" s="1"/>
  <c r="J33" i="3"/>
  <c r="J14" i="1" s="1"/>
  <c r="K14" i="1" s="1"/>
  <c r="L65" i="8"/>
  <c r="N30" i="3"/>
  <c r="N83" i="7"/>
  <c r="N102" i="7" s="1"/>
  <c r="N29" i="3"/>
  <c r="N59" i="7"/>
  <c r="M54" i="7"/>
  <c r="M28" i="3" s="1"/>
  <c r="N28" i="3" s="1"/>
  <c r="L30" i="7"/>
  <c r="L27" i="3" s="1"/>
  <c r="L33" i="3" s="1"/>
  <c r="L14" i="1" s="1"/>
  <c r="N143" i="7"/>
  <c r="I65" i="8" l="1"/>
  <c r="G14" i="14"/>
  <c r="F10" i="11" s="1"/>
  <c r="U40" i="14"/>
  <c r="N40" i="14"/>
  <c r="F20" i="11" s="1"/>
  <c r="G50" i="14"/>
  <c r="F14" i="11" s="1"/>
  <c r="N54" i="14"/>
  <c r="G41" i="14"/>
  <c r="F13" i="11" s="1"/>
  <c r="H65" i="8"/>
  <c r="U26" i="14"/>
  <c r="F25" i="11" s="1"/>
  <c r="G25" i="11" s="1"/>
  <c r="H25" i="11" s="1"/>
  <c r="I25" i="11" s="1"/>
  <c r="J25" i="11" s="1"/>
  <c r="L25" i="11" s="1"/>
  <c r="M25" i="11" s="1"/>
  <c r="N25" i="11" s="1"/>
  <c r="G65" i="8"/>
  <c r="G23" i="14"/>
  <c r="F11" i="11" s="1"/>
  <c r="G32" i="14"/>
  <c r="F12" i="11" s="1"/>
  <c r="N12" i="14"/>
  <c r="F16" i="11" s="1"/>
  <c r="U12" i="14"/>
  <c r="G59" i="14"/>
  <c r="F15" i="11" s="1"/>
  <c r="G15" i="11" s="1"/>
  <c r="H15" i="11" s="1"/>
  <c r="I15" i="11" s="1"/>
  <c r="J15" i="11" s="1"/>
  <c r="L15" i="11" s="1"/>
  <c r="M15" i="11" s="1"/>
  <c r="N15" i="11" s="1"/>
  <c r="N33" i="14"/>
  <c r="F19" i="11" s="1"/>
  <c r="N47" i="14"/>
  <c r="F21" i="11" s="1"/>
  <c r="U47" i="14"/>
  <c r="F28" i="11" s="1"/>
  <c r="N26" i="14"/>
  <c r="F18" i="11" s="1"/>
  <c r="K62" i="8"/>
  <c r="K64" i="8"/>
  <c r="K65" i="8" s="1"/>
  <c r="K87" i="8" s="1"/>
  <c r="U33" i="14"/>
  <c r="U19" i="14"/>
  <c r="M65" i="8"/>
  <c r="N19" i="14"/>
  <c r="F17" i="11" s="1"/>
  <c r="K25" i="11"/>
  <c r="N78" i="7"/>
  <c r="N35" i="7"/>
  <c r="N54" i="7" s="1"/>
  <c r="M30" i="7"/>
  <c r="L163" i="7"/>
  <c r="K15" i="11" l="1"/>
  <c r="U50" i="14"/>
  <c r="G16" i="11"/>
  <c r="F27" i="11"/>
  <c r="F22" i="11"/>
  <c r="G18" i="11"/>
  <c r="F23" i="11"/>
  <c r="F26" i="11"/>
  <c r="G28" i="11"/>
  <c r="H28" i="11" s="1"/>
  <c r="I28" i="11" s="1"/>
  <c r="J28" i="11" s="1"/>
  <c r="L28" i="11" s="1"/>
  <c r="N24" i="7"/>
  <c r="G17" i="11"/>
  <c r="F24" i="11"/>
  <c r="N19" i="7"/>
  <c r="N20" i="7"/>
  <c r="N25" i="7"/>
  <c r="N17" i="7"/>
  <c r="M27" i="3"/>
  <c r="M33" i="3" s="1"/>
  <c r="M163" i="7"/>
  <c r="N22" i="7"/>
  <c r="N23" i="7"/>
  <c r="N18" i="7"/>
  <c r="N21" i="7"/>
  <c r="G21" i="11"/>
  <c r="G19" i="11"/>
  <c r="G12" i="11"/>
  <c r="G13" i="11"/>
  <c r="G14" i="11"/>
  <c r="G11" i="11"/>
  <c r="G20" i="11"/>
  <c r="H13" i="11" l="1"/>
  <c r="I13" i="11" s="1"/>
  <c r="J13" i="11" s="1"/>
  <c r="L13" i="11" s="1"/>
  <c r="G23" i="11"/>
  <c r="H23" i="11" s="1"/>
  <c r="I23" i="11" s="1"/>
  <c r="J23" i="11" s="1"/>
  <c r="L23" i="11" s="1"/>
  <c r="H16" i="11"/>
  <c r="I16" i="11" s="1"/>
  <c r="J16" i="11" s="1"/>
  <c r="L16" i="11" s="1"/>
  <c r="H20" i="11"/>
  <c r="I20" i="11" s="1"/>
  <c r="J20" i="11" s="1"/>
  <c r="L20" i="11" s="1"/>
  <c r="H12" i="11"/>
  <c r="I12" i="11" s="1"/>
  <c r="J12" i="11" s="1"/>
  <c r="L12" i="11" s="1"/>
  <c r="H18" i="11"/>
  <c r="I18" i="11" s="1"/>
  <c r="J18" i="11" s="1"/>
  <c r="L18" i="11" s="1"/>
  <c r="K28" i="11"/>
  <c r="H11" i="11"/>
  <c r="I11" i="11" s="1"/>
  <c r="J11" i="11" s="1"/>
  <c r="L11" i="11" s="1"/>
  <c r="H19" i="11"/>
  <c r="I19" i="11" s="1"/>
  <c r="J19" i="11" s="1"/>
  <c r="L19" i="11" s="1"/>
  <c r="G24" i="11"/>
  <c r="H24" i="11" s="1"/>
  <c r="I24" i="11" s="1"/>
  <c r="J24" i="11" s="1"/>
  <c r="L24" i="11" s="1"/>
  <c r="G22" i="11"/>
  <c r="H22" i="11" s="1"/>
  <c r="I22" i="11" s="1"/>
  <c r="J22" i="11" s="1"/>
  <c r="L22" i="11" s="1"/>
  <c r="F29" i="11"/>
  <c r="H14" i="11"/>
  <c r="I14" i="11" s="1"/>
  <c r="J14" i="11" s="1"/>
  <c r="L14" i="11" s="1"/>
  <c r="H21" i="11"/>
  <c r="I21" i="11" s="1"/>
  <c r="J21" i="11" s="1"/>
  <c r="L21" i="11" s="1"/>
  <c r="H17" i="11"/>
  <c r="I17" i="11" s="1"/>
  <c r="J17" i="11" s="1"/>
  <c r="L17" i="11" s="1"/>
  <c r="G26" i="11"/>
  <c r="H26" i="11" s="1"/>
  <c r="I26" i="11" s="1"/>
  <c r="J26" i="11" s="1"/>
  <c r="L26" i="11" s="1"/>
  <c r="G27" i="11"/>
  <c r="H27" i="11" s="1"/>
  <c r="I27" i="11" s="1"/>
  <c r="J27" i="11" s="1"/>
  <c r="L27" i="11" s="1"/>
  <c r="AB20" i="12"/>
  <c r="AB28" i="12"/>
  <c r="AB26" i="12"/>
  <c r="AB25" i="12"/>
  <c r="N142" i="7"/>
  <c r="N161" i="7" s="1"/>
  <c r="N30" i="7"/>
  <c r="M28" i="11"/>
  <c r="N163" i="7"/>
  <c r="M14" i="1"/>
  <c r="G10" i="11"/>
  <c r="K20" i="11" l="1"/>
  <c r="K26" i="11"/>
  <c r="K23" i="11"/>
  <c r="K21" i="11"/>
  <c r="K18" i="11"/>
  <c r="K16" i="11"/>
  <c r="K12" i="11"/>
  <c r="K13" i="11"/>
  <c r="K27" i="11"/>
  <c r="K17" i="11"/>
  <c r="K14" i="11"/>
  <c r="K24" i="11"/>
  <c r="K11" i="11"/>
  <c r="H10" i="11"/>
  <c r="H29" i="11" s="1"/>
  <c r="H12" i="10" s="1"/>
  <c r="H13" i="10" s="1"/>
  <c r="G29" i="11"/>
  <c r="K22" i="11"/>
  <c r="K19" i="11"/>
  <c r="AA28" i="12"/>
  <c r="AA30" i="12"/>
  <c r="AC20" i="12"/>
  <c r="AD20" i="12" s="1"/>
  <c r="AA20" i="12"/>
  <c r="AB19" i="12"/>
  <c r="AA19" i="12"/>
  <c r="AC28" i="12"/>
  <c r="AD28" i="12" s="1"/>
  <c r="AC26" i="12"/>
  <c r="AD26" i="12" s="1"/>
  <c r="AA26" i="12"/>
  <c r="AC25" i="12"/>
  <c r="AD25" i="12" s="1"/>
  <c r="AA25" i="12"/>
  <c r="AB30" i="12"/>
  <c r="N28" i="11"/>
  <c r="N27" i="3"/>
  <c r="N33" i="3" s="1"/>
  <c r="F12" i="10"/>
  <c r="F13" i="10" s="1"/>
  <c r="I10" i="11" l="1"/>
  <c r="I29" i="11" s="1"/>
  <c r="I12" i="10" s="1"/>
  <c r="I13" i="10" s="1"/>
  <c r="F20" i="3"/>
  <c r="AC19" i="12"/>
  <c r="AC30" i="12"/>
  <c r="H20" i="3"/>
  <c r="N14" i="1"/>
  <c r="M14" i="11"/>
  <c r="AD19" i="12" l="1"/>
  <c r="J10" i="11"/>
  <c r="J29" i="11" s="1"/>
  <c r="J12" i="10" s="1"/>
  <c r="AD30" i="12"/>
  <c r="I20" i="3"/>
  <c r="N14" i="11"/>
  <c r="M12" i="11"/>
  <c r="M11" i="11"/>
  <c r="M18" i="11"/>
  <c r="M13" i="11"/>
  <c r="N18" i="5"/>
  <c r="L10" i="11" l="1"/>
  <c r="L29" i="11" s="1"/>
  <c r="K10" i="11"/>
  <c r="K29" i="11" s="1"/>
  <c r="J13" i="10"/>
  <c r="J20" i="3" s="1"/>
  <c r="N11" i="11"/>
  <c r="M27" i="11"/>
  <c r="M17" i="11"/>
  <c r="M22" i="11"/>
  <c r="N17" i="5"/>
  <c r="N68" i="8"/>
  <c r="M19" i="11"/>
  <c r="M21" i="11"/>
  <c r="N20" i="6"/>
  <c r="N19" i="5"/>
  <c r="N13" i="11" l="1"/>
  <c r="N19" i="11"/>
  <c r="N18" i="11"/>
  <c r="N12" i="11"/>
  <c r="N22" i="11"/>
  <c r="N50" i="6"/>
  <c r="N51" i="6"/>
  <c r="M23" i="11"/>
  <c r="M26" i="11"/>
  <c r="M20" i="11"/>
  <c r="M24" i="11"/>
  <c r="M16" i="11"/>
  <c r="N49" i="6"/>
  <c r="N55" i="6" s="1"/>
  <c r="N19" i="6"/>
  <c r="N27" i="11" l="1"/>
  <c r="N26" i="11"/>
  <c r="N17" i="11"/>
  <c r="N23" i="11"/>
  <c r="N21" i="11"/>
  <c r="N23" i="6"/>
  <c r="N22" i="6"/>
  <c r="N21" i="6"/>
  <c r="N24" i="6"/>
  <c r="N29" i="6"/>
  <c r="N25" i="6" l="1"/>
  <c r="N49" i="8"/>
  <c r="N20" i="11"/>
  <c r="N24" i="11"/>
  <c r="N16" i="11"/>
  <c r="K30" i="7" l="1"/>
  <c r="K163" i="7" s="1"/>
  <c r="F12" i="3" l="1"/>
  <c r="K12" i="3" s="1"/>
  <c r="F15" i="1" l="1"/>
  <c r="M20" i="5"/>
  <c r="M45" i="3" s="1"/>
  <c r="M48" i="3" s="1"/>
  <c r="L38" i="5"/>
  <c r="L12" i="3" l="1"/>
  <c r="M38" i="5"/>
  <c r="N45" i="3" l="1"/>
  <c r="N48" i="3" s="1"/>
  <c r="M16" i="1"/>
  <c r="N70" i="8"/>
  <c r="N79" i="8" s="1"/>
  <c r="G15" i="1"/>
  <c r="M12" i="3"/>
  <c r="N16" i="1" l="1"/>
  <c r="N12" i="3"/>
  <c r="H15" i="1" l="1"/>
  <c r="N20" i="5"/>
  <c r="N38" i="5" s="1"/>
  <c r="I15" i="1" l="1"/>
  <c r="L38" i="3"/>
  <c r="L39" i="3"/>
  <c r="L37" i="3"/>
  <c r="L41" i="3" l="1"/>
  <c r="K57" i="6" l="1"/>
  <c r="M10" i="11"/>
  <c r="M29" i="11" s="1"/>
  <c r="M38" i="3"/>
  <c r="M37" i="3"/>
  <c r="J15" i="1" l="1"/>
  <c r="K15" i="1" s="1"/>
  <c r="L12" i="10"/>
  <c r="M12" i="10"/>
  <c r="M13" i="10" s="1"/>
  <c r="N12" i="6"/>
  <c r="N37" i="3"/>
  <c r="N38" i="3"/>
  <c r="L13" i="10" l="1"/>
  <c r="L20" i="3" s="1"/>
  <c r="N12" i="10"/>
  <c r="N13" i="10" s="1"/>
  <c r="L15" i="1"/>
  <c r="M20" i="3"/>
  <c r="N36" i="3"/>
  <c r="M39" i="3"/>
  <c r="M41" i="3" s="1"/>
  <c r="M15" i="1" l="1"/>
  <c r="N39" i="3"/>
  <c r="N41" i="3" s="1"/>
  <c r="N28" i="6"/>
  <c r="F11" i="3" l="1"/>
  <c r="F16" i="3" s="1"/>
  <c r="N20" i="3"/>
  <c r="N29" i="11"/>
  <c r="N10" i="11"/>
  <c r="N14" i="6" l="1"/>
  <c r="N44" i="6"/>
  <c r="N13" i="6"/>
  <c r="N16" i="6" l="1"/>
  <c r="G87" i="8"/>
  <c r="G11" i="3"/>
  <c r="G16" i="3" s="1"/>
  <c r="F10" i="1"/>
  <c r="N15" i="1"/>
  <c r="N57" i="6"/>
  <c r="G10" i="1" l="1"/>
  <c r="H87" i="8" l="1"/>
  <c r="H11" i="3"/>
  <c r="H16" i="3" s="1"/>
  <c r="I87" i="8" l="1"/>
  <c r="I11" i="3"/>
  <c r="I16" i="3" s="1"/>
  <c r="H10" i="1"/>
  <c r="I10" i="1" l="1"/>
  <c r="J87" i="8"/>
  <c r="J11" i="3"/>
  <c r="J16" i="3" s="1"/>
  <c r="K11" i="3" l="1"/>
  <c r="K16" i="3" s="1"/>
  <c r="J10" i="1"/>
  <c r="K10" i="1" s="1"/>
  <c r="L11" i="3" l="1"/>
  <c r="L16" i="3" s="1"/>
  <c r="L87" i="8" l="1"/>
  <c r="M87" i="8"/>
  <c r="L10" i="1" l="1"/>
  <c r="M11" i="3"/>
  <c r="M16" i="3" s="1"/>
  <c r="N11" i="3" l="1"/>
  <c r="N16" i="3" s="1"/>
  <c r="N65" i="8" l="1"/>
  <c r="N87" i="8" s="1"/>
  <c r="M10" i="1"/>
  <c r="N10" i="1" l="1"/>
  <c r="G12" i="10"/>
  <c r="K12" i="10" s="1"/>
  <c r="K13" i="10" s="1"/>
  <c r="G13" i="10" l="1"/>
  <c r="G20" i="3" l="1"/>
  <c r="K26" i="14"/>
  <c r="R50" i="14" s="1"/>
  <c r="K20" i="3" l="1"/>
  <c r="F16" i="10"/>
  <c r="G16" i="10"/>
  <c r="G26" i="10" s="1"/>
  <c r="F26" i="10" l="1"/>
  <c r="F28" i="10" s="1"/>
  <c r="H16" i="10"/>
  <c r="H26" i="10" s="1"/>
  <c r="I16" i="10" l="1"/>
  <c r="I26" i="10" s="1"/>
  <c r="H28" i="10"/>
  <c r="F21" i="3"/>
  <c r="F24" i="3" s="1"/>
  <c r="F50" i="3" l="1"/>
  <c r="H21" i="3"/>
  <c r="H24" i="3" s="1"/>
  <c r="AB21" i="12"/>
  <c r="AB31" i="12" s="1"/>
  <c r="J16" i="10"/>
  <c r="J26" i="10" s="1"/>
  <c r="AA21" i="12"/>
  <c r="AA31" i="12" s="1"/>
  <c r="G28" i="10"/>
  <c r="K16" i="10" l="1"/>
  <c r="K26" i="10" s="1"/>
  <c r="K28" i="10" s="1"/>
  <c r="F13" i="1"/>
  <c r="F34" i="1"/>
  <c r="AC21" i="12"/>
  <c r="L16" i="10"/>
  <c r="G21" i="3"/>
  <c r="G24" i="3" s="1"/>
  <c r="AC31" i="12" l="1"/>
  <c r="M16" i="10" s="1"/>
  <c r="M26" i="10" s="1"/>
  <c r="M28" i="10" s="1"/>
  <c r="L26" i="10"/>
  <c r="L28" i="10" s="1"/>
  <c r="H13" i="1"/>
  <c r="H17" i="1" s="1"/>
  <c r="H19" i="1" s="1"/>
  <c r="H23" i="1" s="1"/>
  <c r="H25" i="1" s="1"/>
  <c r="H50" i="3"/>
  <c r="F17" i="1"/>
  <c r="F19" i="1" s="1"/>
  <c r="J28" i="10"/>
  <c r="H34" i="1"/>
  <c r="AD21" i="12"/>
  <c r="AD31" i="12" s="1"/>
  <c r="J21" i="3"/>
  <c r="J24" i="3" s="1"/>
  <c r="F23" i="1" l="1"/>
  <c r="N16" i="10"/>
  <c r="N26" i="10" s="1"/>
  <c r="G13" i="1"/>
  <c r="G17" i="1" s="1"/>
  <c r="G19" i="1" s="1"/>
  <c r="G23" i="1" s="1"/>
  <c r="G25" i="1" s="1"/>
  <c r="G50" i="3"/>
  <c r="G34" i="1"/>
  <c r="J50" i="3"/>
  <c r="M21" i="3"/>
  <c r="M24" i="3" l="1"/>
  <c r="M50" i="3" s="1"/>
  <c r="F28" i="1"/>
  <c r="I21" i="3"/>
  <c r="I28" i="10"/>
  <c r="J34" i="1"/>
  <c r="J13" i="1"/>
  <c r="N28" i="10"/>
  <c r="M34" i="1" l="1"/>
  <c r="K21" i="3"/>
  <c r="K24" i="3" s="1"/>
  <c r="K50" i="3" s="1"/>
  <c r="I24" i="3"/>
  <c r="I50" i="3" s="1"/>
  <c r="M13" i="1"/>
  <c r="M17" i="1" s="1"/>
  <c r="F30" i="1"/>
  <c r="J17" i="1"/>
  <c r="J19" i="1" s="1"/>
  <c r="J23" i="1" s="1"/>
  <c r="L21" i="3"/>
  <c r="L24" i="3" l="1"/>
  <c r="L50" i="3" s="1"/>
  <c r="M19" i="1"/>
  <c r="M23" i="1" s="1"/>
  <c r="M25" i="1" s="1"/>
  <c r="N21" i="3"/>
  <c r="N24" i="3" s="1"/>
  <c r="N50" i="3" s="1"/>
  <c r="I13" i="1"/>
  <c r="I34" i="1"/>
  <c r="I17" i="1" l="1"/>
  <c r="I19" i="1" s="1"/>
  <c r="K13" i="1"/>
  <c r="K17" i="1" s="1"/>
  <c r="L13" i="1"/>
  <c r="L17" i="1" s="1"/>
  <c r="L19" i="1" s="1"/>
  <c r="L23" i="1" s="1"/>
  <c r="L25" i="1" s="1"/>
  <c r="L34" i="1"/>
  <c r="K34" i="1"/>
  <c r="I23" i="1" l="1"/>
  <c r="K19" i="1"/>
  <c r="N34" i="1"/>
  <c r="N13" i="1"/>
  <c r="N17" i="1" s="1"/>
  <c r="K23" i="1" l="1"/>
  <c r="N19" i="1" l="1"/>
  <c r="N23" i="1" s="1"/>
  <c r="H28" i="1" l="1"/>
  <c r="H30" i="1" s="1"/>
  <c r="G28" i="1"/>
  <c r="I46" i="1"/>
  <c r="I25" i="1" s="1"/>
  <c r="I45" i="1"/>
  <c r="I38" i="1" s="1"/>
  <c r="G30" i="1" l="1"/>
  <c r="I28" i="1"/>
  <c r="I30" i="1" s="1"/>
  <c r="J46" i="1"/>
  <c r="J25" i="1" s="1"/>
  <c r="K25" i="1" s="1"/>
  <c r="J45" i="1"/>
  <c r="J38" i="1" s="1"/>
  <c r="L46" i="1" l="1"/>
  <c r="L45" i="1"/>
  <c r="L38" i="1" s="1"/>
  <c r="J28" i="1"/>
  <c r="K28" i="1" s="1"/>
  <c r="J30" i="1" l="1"/>
  <c r="K30" i="1" s="1"/>
  <c r="M45" i="1"/>
  <c r="M38" i="1" s="1"/>
  <c r="M46" i="1"/>
  <c r="N25" i="1" s="1"/>
  <c r="L28" i="1"/>
  <c r="L30" i="1" l="1"/>
  <c r="M28" i="1"/>
  <c r="M30" i="1" s="1"/>
  <c r="N28" i="1" l="1"/>
  <c r="N30" i="1"/>
  <c r="N32" i="1" s="1"/>
</calcChain>
</file>

<file path=xl/comments1.xml><?xml version="1.0" encoding="utf-8"?>
<comments xmlns="http://schemas.openxmlformats.org/spreadsheetml/2006/main">
  <authors>
    <author>TuggeyP975</author>
    <author>tuggeyp975</author>
  </authors>
  <commentList>
    <comment ref="B21" authorId="0">
      <text>
        <r>
          <rPr>
            <b/>
            <sz val="9"/>
            <color indexed="81"/>
            <rFont val="Tahoma"/>
            <family val="2"/>
          </rPr>
          <t>TuggeyP975:</t>
        </r>
        <r>
          <rPr>
            <sz val="9"/>
            <color indexed="81"/>
            <rFont val="Tahoma"/>
            <family val="2"/>
          </rPr>
          <t xml:space="preserve">
Any purchase of additional or replacement RHIBs is to be written down across the first 5 years and will become Authority owned either at the beginning or the end of the contract term.</t>
        </r>
      </text>
    </comment>
    <comment ref="G25" authorId="0">
      <text>
        <r>
          <rPr>
            <b/>
            <sz val="9"/>
            <color indexed="81"/>
            <rFont val="Tahoma"/>
            <family val="2"/>
          </rPr>
          <t>TuggeyP975:</t>
        </r>
        <r>
          <rPr>
            <sz val="9"/>
            <color indexed="81"/>
            <rFont val="Tahoma"/>
            <family val="2"/>
          </rPr>
          <t xml:space="preserve">
Note that the indexation percentage factor of this cell is being fed from cell G38.</t>
        </r>
      </text>
    </comment>
    <comment ref="H25" authorId="0">
      <text>
        <r>
          <rPr>
            <b/>
            <sz val="9"/>
            <color indexed="81"/>
            <rFont val="Tahoma"/>
            <family val="2"/>
          </rPr>
          <t>TuggeyP975:</t>
        </r>
        <r>
          <rPr>
            <sz val="9"/>
            <color indexed="81"/>
            <rFont val="Tahoma"/>
            <family val="2"/>
          </rPr>
          <t xml:space="preserve">
Note that the indexation percentage factor of this cell is being fed from cell H38.</t>
        </r>
      </text>
    </comment>
    <comment ref="I25" authorId="0">
      <text>
        <r>
          <rPr>
            <b/>
            <sz val="9"/>
            <color indexed="81"/>
            <rFont val="Tahoma"/>
            <family val="2"/>
          </rPr>
          <t>TuggeyP975:</t>
        </r>
        <r>
          <rPr>
            <sz val="9"/>
            <color indexed="81"/>
            <rFont val="Tahoma"/>
            <family val="2"/>
          </rPr>
          <t xml:space="preserve">
Note that the indexation factor for this cell is being fed from cell  I46.</t>
        </r>
      </text>
    </comment>
    <comment ref="J25" authorId="0">
      <text>
        <r>
          <rPr>
            <b/>
            <sz val="9"/>
            <color indexed="81"/>
            <rFont val="Tahoma"/>
            <family val="2"/>
          </rPr>
          <t>TuggeyP975:</t>
        </r>
        <r>
          <rPr>
            <sz val="9"/>
            <color indexed="81"/>
            <rFont val="Tahoma"/>
            <family val="2"/>
          </rPr>
          <t xml:space="preserve">
Note that the indexation factor for this cell is being fed from cell  J46.</t>
        </r>
      </text>
    </comment>
    <comment ref="L25" authorId="0">
      <text>
        <r>
          <rPr>
            <b/>
            <sz val="9"/>
            <color indexed="81"/>
            <rFont val="Tahoma"/>
            <family val="2"/>
          </rPr>
          <t>TuggeyP975:</t>
        </r>
        <r>
          <rPr>
            <sz val="9"/>
            <color indexed="81"/>
            <rFont val="Tahoma"/>
            <family val="2"/>
          </rPr>
          <t xml:space="preserve">
Note that the indexation factor for this cell is being fed from cell  L46.</t>
        </r>
      </text>
    </comment>
    <comment ref="M25" authorId="0">
      <text>
        <r>
          <rPr>
            <b/>
            <sz val="9"/>
            <color indexed="81"/>
            <rFont val="Tahoma"/>
            <family val="2"/>
          </rPr>
          <t>TuggeyP975:</t>
        </r>
        <r>
          <rPr>
            <sz val="9"/>
            <color indexed="81"/>
            <rFont val="Tahoma"/>
            <family val="2"/>
          </rPr>
          <t xml:space="preserve">
Note that the indexation factor for this cell is being fed from cell  M46.</t>
        </r>
      </text>
    </comment>
    <comment ref="I38" authorId="1">
      <text>
        <r>
          <rPr>
            <b/>
            <sz val="9"/>
            <color indexed="81"/>
            <rFont val="Tahoma"/>
            <family val="2"/>
          </rPr>
          <t>tuggeyp975:</t>
        </r>
        <r>
          <rPr>
            <sz val="9"/>
            <color indexed="81"/>
            <rFont val="Tahoma"/>
            <family val="2"/>
          </rPr>
          <t xml:space="preserve">
Note that this cell is being fed from the indexation table below.  It is not for Bidders to input data.</t>
        </r>
      </text>
    </comment>
    <comment ref="J38" authorId="1">
      <text>
        <r>
          <rPr>
            <b/>
            <sz val="9"/>
            <color indexed="81"/>
            <rFont val="Tahoma"/>
            <family val="2"/>
          </rPr>
          <t>tuggeyp975:</t>
        </r>
        <r>
          <rPr>
            <sz val="9"/>
            <color indexed="81"/>
            <rFont val="Tahoma"/>
            <family val="2"/>
          </rPr>
          <t xml:space="preserve">
Note that this cell is being fed from the indexation table below.  It is not for Bidders to input data.</t>
        </r>
      </text>
    </comment>
    <comment ref="L38" authorId="1">
      <text>
        <r>
          <rPr>
            <b/>
            <sz val="9"/>
            <color indexed="81"/>
            <rFont val="Tahoma"/>
            <family val="2"/>
          </rPr>
          <t>tuggeyp975:</t>
        </r>
        <r>
          <rPr>
            <sz val="9"/>
            <color indexed="81"/>
            <rFont val="Tahoma"/>
            <family val="2"/>
          </rPr>
          <t xml:space="preserve">
Note that this cell is being fed from the indexation table below.  It is not for Bidders to input data.</t>
        </r>
      </text>
    </comment>
    <comment ref="M38" authorId="1">
      <text>
        <r>
          <rPr>
            <b/>
            <sz val="9"/>
            <color indexed="81"/>
            <rFont val="Tahoma"/>
            <family val="2"/>
          </rPr>
          <t>tuggeyp975:</t>
        </r>
        <r>
          <rPr>
            <sz val="9"/>
            <color indexed="81"/>
            <rFont val="Tahoma"/>
            <family val="2"/>
          </rPr>
          <t xml:space="preserve">
Note that this cell is being fed from the indexation table below.  It is not for Bidders to input data.</t>
        </r>
      </text>
    </comment>
  </commentList>
</comments>
</file>

<file path=xl/comments2.xml><?xml version="1.0" encoding="utf-8"?>
<comments xmlns="http://schemas.openxmlformats.org/spreadsheetml/2006/main">
  <authors>
    <author>tuggeyp975</author>
  </authors>
  <commentList>
    <comment ref="C12" authorId="0">
      <text>
        <r>
          <rPr>
            <b/>
            <sz val="9"/>
            <color indexed="81"/>
            <rFont val="Tahoma"/>
            <family val="2"/>
          </rPr>
          <t>tuggeyp975:</t>
        </r>
        <r>
          <rPr>
            <sz val="9"/>
            <color indexed="81"/>
            <rFont val="Tahoma"/>
            <family val="2"/>
          </rPr>
          <t xml:space="preserve">
Office costs associated purely with any RACT contract office.</t>
        </r>
      </text>
    </comment>
  </commentList>
</comments>
</file>

<file path=xl/comments3.xml><?xml version="1.0" encoding="utf-8"?>
<comments xmlns="http://schemas.openxmlformats.org/spreadsheetml/2006/main">
  <authors>
    <author>tuggeyp975</author>
  </authors>
  <commentList>
    <comment ref="F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G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H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I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J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L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 ref="M11" authorId="0">
      <text>
        <r>
          <rPr>
            <b/>
            <sz val="9"/>
            <color indexed="81"/>
            <rFont val="Tahoma"/>
            <family val="2"/>
          </rPr>
          <t>tuggeyp975:</t>
        </r>
        <r>
          <rPr>
            <sz val="9"/>
            <color indexed="81"/>
            <rFont val="Tahoma"/>
            <family val="2"/>
          </rPr>
          <t xml:space="preserve">
Enter in the cells below the fraction of a working year the staff member will be allocated to the RSACT project.
Eg 365 days minus 104 weekend days
                     minus 7 bank holidays
                     minus 30 days leave
gives 224 working days.
So if a member of the management staff is allocated to the RSACT project for 56 woarking days this would equate to 0.25 and that would be the figure to enter into the cell.</t>
        </r>
      </text>
    </comment>
  </commentList>
</comments>
</file>

<file path=xl/comments4.xml><?xml version="1.0" encoding="utf-8"?>
<comments xmlns="http://schemas.openxmlformats.org/spreadsheetml/2006/main">
  <authors>
    <author>tuggeyp975</author>
  </authors>
  <commentList>
    <comment ref="A56" authorId="0">
      <text>
        <r>
          <rPr>
            <b/>
            <sz val="9"/>
            <color indexed="81"/>
            <rFont val="Tahoma"/>
            <family val="2"/>
          </rPr>
          <t>tuggeyp975:</t>
        </r>
        <r>
          <rPr>
            <sz val="9"/>
            <color indexed="81"/>
            <rFont val="Tahoma"/>
            <family val="2"/>
          </rPr>
          <t xml:space="preserve">
This will include ME and Aux overhauls?</t>
        </r>
      </text>
    </comment>
  </commentList>
</comments>
</file>

<file path=xl/comments5.xml><?xml version="1.0" encoding="utf-8"?>
<comments xmlns="http://schemas.openxmlformats.org/spreadsheetml/2006/main">
  <authors>
    <author>tuggeyp975</author>
  </authors>
  <commentList>
    <comment ref="D6" authorId="0">
      <text>
        <r>
          <rPr>
            <b/>
            <sz val="9"/>
            <color indexed="81"/>
            <rFont val="Tahoma"/>
            <family val="2"/>
          </rPr>
          <t>tuggeyp975:</t>
        </r>
        <r>
          <rPr>
            <sz val="9"/>
            <color indexed="81"/>
            <rFont val="Tahoma"/>
            <family val="2"/>
          </rPr>
          <t xml:space="preserve">
Enter the total of each grade allocated to the craft.
Eg. Where a crew is operating a 1 on 1 off system there will in general be two of each grade.</t>
        </r>
      </text>
    </comment>
    <comment ref="E6" authorId="0">
      <text>
        <r>
          <rPr>
            <b/>
            <sz val="9"/>
            <color indexed="81"/>
            <rFont val="Tahoma"/>
            <family val="2"/>
          </rPr>
          <t>tuggeyp975:</t>
        </r>
        <r>
          <rPr>
            <sz val="9"/>
            <color indexed="81"/>
            <rFont val="Tahoma"/>
            <family val="2"/>
          </rPr>
          <t xml:space="preserve">
Copy in a Sea Grade from the 'Staff Capitation' sheet.  The Annual pay for that grade will be picked up from the 'Staff Capitation' sheet using a lookup function in excel.  The use of the lookup function means that it is very important that the grades are copied across from the 'Staff Capitation'.  </t>
        </r>
      </text>
    </comment>
    <comment ref="K6" authorId="0">
      <text>
        <r>
          <rPr>
            <b/>
            <sz val="9"/>
            <color indexed="81"/>
            <rFont val="Tahoma"/>
            <family val="2"/>
          </rPr>
          <t>tuggeyp975:</t>
        </r>
        <r>
          <rPr>
            <sz val="9"/>
            <color indexed="81"/>
            <rFont val="Tahoma"/>
            <family val="2"/>
          </rPr>
          <t xml:space="preserve">
Enter the total of each grade allocated to the craft.
Eg. Where a crew is operating a 1 on 1 off system there will in general be two of each grade.</t>
        </r>
      </text>
    </comment>
    <comment ref="L6" authorId="0">
      <text>
        <r>
          <rPr>
            <b/>
            <sz val="9"/>
            <color indexed="81"/>
            <rFont val="Tahoma"/>
            <family val="2"/>
          </rPr>
          <t>tuggeyp975:</t>
        </r>
        <r>
          <rPr>
            <sz val="9"/>
            <color indexed="81"/>
            <rFont val="Tahoma"/>
            <family val="2"/>
          </rPr>
          <t xml:space="preserve">
Copy in a Sea Grade from the 'Staff Capitation' sheet.  The Annual pay for that grade will be picked up from the 'Staff Capitation' sheet using a lookup function in excel.  The use of the lookup function means that it is very important that the grades are copied across from the 'Staff Capitation'.  </t>
        </r>
      </text>
    </comment>
    <comment ref="R6" authorId="0">
      <text>
        <r>
          <rPr>
            <b/>
            <sz val="9"/>
            <color indexed="81"/>
            <rFont val="Tahoma"/>
            <family val="2"/>
          </rPr>
          <t>tuggeyp975:</t>
        </r>
        <r>
          <rPr>
            <sz val="9"/>
            <color indexed="81"/>
            <rFont val="Tahoma"/>
            <family val="2"/>
          </rPr>
          <t xml:space="preserve">
Enter the total of each grade allocated to the craft.
Eg. Where a crew is operating a 1 on 1 off system there will in general be two of each grade.</t>
        </r>
      </text>
    </comment>
    <comment ref="S6" authorId="0">
      <text>
        <r>
          <rPr>
            <b/>
            <sz val="9"/>
            <color indexed="81"/>
            <rFont val="Tahoma"/>
            <family val="2"/>
          </rPr>
          <t>tuggeyp975:</t>
        </r>
        <r>
          <rPr>
            <sz val="9"/>
            <color indexed="81"/>
            <rFont val="Tahoma"/>
            <family val="2"/>
          </rPr>
          <t xml:space="preserve">
Copy in a Sea Grade from the 'Staff Capitation' sheet.  The Annual pay for that grade will be picked up from the 'Staff Capitation' sheet using a lookup function in excel.  The use of the lookup function means that it is very important that the grades are copied across from the 'Staff Capitation'.  </t>
        </r>
      </text>
    </comment>
    <comment ref="C11"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11"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11"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18"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18"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C20"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25"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25"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C29"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32"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32"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C38"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39"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39"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46"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Q46"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C47"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J53"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 ref="C56" authorId="0">
      <text>
        <r>
          <rPr>
            <b/>
            <sz val="9"/>
            <color indexed="81"/>
            <rFont val="Tahoma"/>
            <family val="2"/>
          </rPr>
          <t>tuggeyp975:</t>
        </r>
        <r>
          <rPr>
            <sz val="9"/>
            <color indexed="81"/>
            <rFont val="Tahoma"/>
            <family val="2"/>
          </rPr>
          <t xml:space="preserve">
This is the manning for the vessel when operating day to day as opposed to the number of crew established to operate the vessel across a full year</t>
        </r>
      </text>
    </comment>
  </commentList>
</comments>
</file>

<file path=xl/sharedStrings.xml><?xml version="1.0" encoding="utf-8"?>
<sst xmlns="http://schemas.openxmlformats.org/spreadsheetml/2006/main" count="1054" uniqueCount="386">
  <si>
    <t xml:space="preserve">Contract </t>
  </si>
  <si>
    <t>Cyr - 1</t>
  </si>
  <si>
    <t>Amounts in GBP x1</t>
  </si>
  <si>
    <t>Award Date</t>
  </si>
  <si>
    <t>Start Date</t>
  </si>
  <si>
    <t>Cyr - 2</t>
  </si>
  <si>
    <t>Cyr - 3</t>
  </si>
  <si>
    <t>Cyr - 4</t>
  </si>
  <si>
    <t>Cyr - 5</t>
  </si>
  <si>
    <t>Budget Year</t>
  </si>
  <si>
    <t>Total</t>
  </si>
  <si>
    <t>Financial Year 1 April to 31 March</t>
  </si>
  <si>
    <t>5 Years</t>
  </si>
  <si>
    <t>CONTRACT MANAGEMENT</t>
  </si>
  <si>
    <t>MAINTENANCE</t>
  </si>
  <si>
    <t>OPERATIONAL STAFF COSTS</t>
  </si>
  <si>
    <t xml:space="preserve">TOTAL </t>
  </si>
  <si>
    <t>TOTAL WAGE COSTS</t>
  </si>
  <si>
    <t xml:space="preserve">CY1 </t>
  </si>
  <si>
    <t>CY2</t>
  </si>
  <si>
    <t>CY3</t>
  </si>
  <si>
    <t>CY4</t>
  </si>
  <si>
    <t>CY5</t>
  </si>
  <si>
    <t>CY6</t>
  </si>
  <si>
    <t>CY7</t>
  </si>
  <si>
    <t>DETAILED SUMMARY</t>
  </si>
  <si>
    <t>Staff Costs</t>
  </si>
  <si>
    <t>CONTRACT MANAGEMENT TOTAL</t>
  </si>
  <si>
    <t>Harbour Dues</t>
  </si>
  <si>
    <t>Boat Charter</t>
  </si>
  <si>
    <t>Operational Manning of Craft</t>
  </si>
  <si>
    <t>Sub Contract Costs</t>
  </si>
  <si>
    <t>Insurance Costs</t>
  </si>
  <si>
    <t>Contractor</t>
  </si>
  <si>
    <t>Description of Service</t>
  </si>
  <si>
    <t>TOTAL SUB CONTRACTORS COST</t>
  </si>
  <si>
    <t>Cover Type</t>
  </si>
  <si>
    <t>Sum Assured</t>
  </si>
  <si>
    <t>Excess</t>
  </si>
  <si>
    <t>TOTAL INSURED COSTS</t>
  </si>
  <si>
    <t>TOTAL ADDITIONAL SERVICES</t>
  </si>
  <si>
    <t>Location</t>
  </si>
  <si>
    <t>Consumables</t>
  </si>
  <si>
    <t>Postage</t>
  </si>
  <si>
    <t>Paint</t>
  </si>
  <si>
    <t>Targets</t>
  </si>
  <si>
    <t>TOTAL UPKEEP COSTS</t>
  </si>
  <si>
    <t>Safety Equipment</t>
  </si>
  <si>
    <t>Mobile Phone calls</t>
  </si>
  <si>
    <t>Transport of Spares</t>
  </si>
  <si>
    <t>Communication Costs</t>
  </si>
  <si>
    <t>TOTAL SUPPORT COSTS</t>
  </si>
  <si>
    <t>Laundry</t>
  </si>
  <si>
    <t>Watchman Services</t>
  </si>
  <si>
    <t xml:space="preserve">TOTAL OTHER </t>
  </si>
  <si>
    <t>DUE DATE</t>
  </si>
  <si>
    <t>GENERAL REMARKS</t>
  </si>
  <si>
    <t>DOCKING, SURVEY &amp; CERTIFICATION</t>
  </si>
  <si>
    <t>5 Year Docking Survey</t>
  </si>
  <si>
    <t>Annual Docking</t>
  </si>
  <si>
    <t>TOTAL DOCKING, SURVEY &amp; CERTIFICATION</t>
  </si>
  <si>
    <t>Grand Total MAINTENANCE</t>
  </si>
  <si>
    <t>STAFF NUMBERS</t>
  </si>
  <si>
    <t>Full Time</t>
  </si>
  <si>
    <t>Equivalent</t>
  </si>
  <si>
    <t>Total Headcount</t>
  </si>
  <si>
    <t>STAFF ANNUAL CAPITATION RATES</t>
  </si>
  <si>
    <t>STAFF COSTS</t>
  </si>
  <si>
    <t>Total Staff Costs</t>
  </si>
  <si>
    <t>Travel &amp; Subsistence</t>
  </si>
  <si>
    <t>Storeage</t>
  </si>
  <si>
    <t>Mobile Phones</t>
  </si>
  <si>
    <t>Other Tools &amp; Furnishing</t>
  </si>
  <si>
    <t>TOTAL CONTRACT MANAGEMENT</t>
  </si>
  <si>
    <t>MANNING OF CRAFT</t>
  </si>
  <si>
    <t>OPERATIONAL VESSEL CREWS</t>
  </si>
  <si>
    <t>Victualling</t>
  </si>
  <si>
    <t>TOTAL STAFF COSTS</t>
  </si>
  <si>
    <t>VESSEL OPERATIONAL MANNING COSTS</t>
  </si>
  <si>
    <t>Crew</t>
  </si>
  <si>
    <t>Primary Task</t>
  </si>
  <si>
    <t>Establishment</t>
  </si>
  <si>
    <t>Grade</t>
  </si>
  <si>
    <t xml:space="preserve">Annual Pay </t>
  </si>
  <si>
    <t>GROSS PAYROLL COST</t>
  </si>
  <si>
    <t>ON - COSTS</t>
  </si>
  <si>
    <t>Basic</t>
  </si>
  <si>
    <t>Car</t>
  </si>
  <si>
    <t>EL</t>
  </si>
  <si>
    <t>PL</t>
  </si>
  <si>
    <t>P.A.</t>
  </si>
  <si>
    <t>Life</t>
  </si>
  <si>
    <t>Pension</t>
  </si>
  <si>
    <t>Medical</t>
  </si>
  <si>
    <t>Capitation</t>
  </si>
  <si>
    <t>Annual Pay</t>
  </si>
  <si>
    <t>Allowance</t>
  </si>
  <si>
    <t>Assur.</t>
  </si>
  <si>
    <t>ON Cost</t>
  </si>
  <si>
    <t>Rates p.a.</t>
  </si>
  <si>
    <t>Reference date:</t>
  </si>
  <si>
    <t>VESSEL CREW</t>
  </si>
  <si>
    <t>EL Insurance</t>
  </si>
  <si>
    <t>PL Insurance</t>
  </si>
  <si>
    <t>Life Assurance</t>
  </si>
  <si>
    <t>Sickness/Personal Accident - p.a.</t>
  </si>
  <si>
    <t>A</t>
  </si>
  <si>
    <t>B</t>
  </si>
  <si>
    <t>Pension Contribution</t>
  </si>
  <si>
    <t>Pension Uptake</t>
  </si>
  <si>
    <t>Medical Cost</t>
  </si>
  <si>
    <t>Medical Frequency</t>
  </si>
  <si>
    <t>Medical Charge</t>
  </si>
  <si>
    <t>=A/B</t>
  </si>
  <si>
    <t>Direct Overheads</t>
  </si>
  <si>
    <t>Cyr -1</t>
  </si>
  <si>
    <t>2018 / 19</t>
  </si>
  <si>
    <t>5  Years</t>
  </si>
  <si>
    <t>2019 / 20</t>
  </si>
  <si>
    <t>2020 / 21</t>
  </si>
  <si>
    <t>2021 / 22</t>
  </si>
  <si>
    <t>2022 / 23</t>
  </si>
  <si>
    <t>Docking, Survey &amp; Certification</t>
  </si>
  <si>
    <t xml:space="preserve">MAINTENANCE TOTAL </t>
  </si>
  <si>
    <t>OPERATIONAL SUPPORT COSTS</t>
  </si>
  <si>
    <t>OPERATIONAL SUPPORT COSTS TOTAL</t>
  </si>
  <si>
    <t>OPERATIONAL STAFF COSTS TOTAL</t>
  </si>
  <si>
    <t>CONTRACT OPERATIONAL COSTS</t>
  </si>
  <si>
    <t>VESSEL MAINTENANCE</t>
  </si>
  <si>
    <t>CONTRACT MANAGEMENT COSTS</t>
  </si>
  <si>
    <t>Lead-In</t>
  </si>
  <si>
    <t>CRAFT STAFFING LEVELS AND COST</t>
  </si>
  <si>
    <t>JOB DESCRIPTIONS</t>
  </si>
  <si>
    <t>CONTRACT COST MODEL</t>
  </si>
  <si>
    <t>2017 / 18</t>
  </si>
  <si>
    <t>Workboat Code Annual Examination / Survey only</t>
  </si>
  <si>
    <t>Intermediate Refit / Docking Survey (2.5-3 yrs)</t>
  </si>
  <si>
    <t>1st &amp; 2nd Line Maintenance (Consumables)</t>
  </si>
  <si>
    <t>TOTAL INSURANCE &amp; MISCELLANEOUS SERVICES</t>
  </si>
  <si>
    <t>INSURANCE &amp; MISCELLANEOUS SERVICES</t>
  </si>
  <si>
    <t>INSURANCE &amp; MISCELLANEOUS SERVICES TOTAL</t>
  </si>
  <si>
    <t>TOP LEVEL SUMMARY</t>
  </si>
  <si>
    <t>Mobile Phones / Pagers</t>
  </si>
  <si>
    <t>TOTAL OPERATIONAL SUPPORT COSTS</t>
  </si>
  <si>
    <t>2020 /21</t>
  </si>
  <si>
    <t>Craft Crew</t>
  </si>
  <si>
    <t>CYr - 1</t>
  </si>
  <si>
    <t>4th Line Maintenance (Major Refit)</t>
  </si>
  <si>
    <t>5 Year &gt;&gt;&gt;</t>
  </si>
  <si>
    <t>TOTAL MAINTENANCE PER VESSEL</t>
  </si>
  <si>
    <t>TOTAL MAINTENANCE OF ALL VESSELS</t>
  </si>
  <si>
    <t>Total Direct Overheads</t>
  </si>
  <si>
    <t>2017/18</t>
  </si>
  <si>
    <t>18/19</t>
  </si>
  <si>
    <t>19/20</t>
  </si>
  <si>
    <t>20/21</t>
  </si>
  <si>
    <t>21/22</t>
  </si>
  <si>
    <t>22/23</t>
  </si>
  <si>
    <t>23/24</t>
  </si>
  <si>
    <t>24/25</t>
  </si>
  <si>
    <t>Year on Year Indexation</t>
  </si>
  <si>
    <t>Indirect Overheads  (Project Share of any Head Office Costs)</t>
  </si>
  <si>
    <t>↑↑  PRIMARY SOURCE SHEETS  ↑↑</t>
  </si>
  <si>
    <t>Uniforms and Work Clothing</t>
  </si>
  <si>
    <t>Protective Clothing / PPE</t>
  </si>
  <si>
    <t>Mooring Bouys</t>
  </si>
  <si>
    <t>2023 / 24</t>
  </si>
  <si>
    <t>2024 / 25</t>
  </si>
  <si>
    <t>Unplanned maintenance beyond the capability of ship's crew and requiring outside contractor assistance.</t>
  </si>
  <si>
    <t>VESSEL</t>
  </si>
  <si>
    <t>Total Indirect Overheads</t>
  </si>
  <si>
    <t>Transport for Mechanic</t>
  </si>
  <si>
    <t>CYr - 2</t>
  </si>
  <si>
    <t>CYr - 3</t>
  </si>
  <si>
    <t>CYr - 4</t>
  </si>
  <si>
    <t>CYr - 5</t>
  </si>
  <si>
    <t>CYr - 6</t>
  </si>
  <si>
    <t>CYr - 7</t>
  </si>
  <si>
    <t>Cyr - 6</t>
  </si>
  <si>
    <t>Cyr - 7</t>
  </si>
  <si>
    <t>NA</t>
  </si>
  <si>
    <t xml:space="preserve">Survey </t>
  </si>
  <si>
    <t>Cycle</t>
  </si>
  <si>
    <t>Rope - Mooring and General Use</t>
  </si>
  <si>
    <t>Wire Rope - Target Towing</t>
  </si>
  <si>
    <t>Utility Services - Water</t>
  </si>
  <si>
    <t>Ashore Premises</t>
  </si>
  <si>
    <t>TOTAL SHORESIDE SUPPORT and SERVICES</t>
  </si>
  <si>
    <t>Fuel for Outboards</t>
  </si>
  <si>
    <t>Financial Year 01 April to 31 March</t>
  </si>
  <si>
    <t>VICTUALING</t>
  </si>
  <si>
    <t>Annual</t>
  </si>
  <si>
    <t>TOTAL VICTUALING COST</t>
  </si>
  <si>
    <t>Victualing</t>
  </si>
  <si>
    <t>Harbourside Support and Services</t>
  </si>
  <si>
    <t>Vessel Upkeep</t>
  </si>
  <si>
    <t>SECONDARY SUPPORT SHEETS &gt;&gt;</t>
  </si>
  <si>
    <t>PRIMARY SOURCE SHEETS &gt;&gt;</t>
  </si>
  <si>
    <t>Recruitment Costs</t>
  </si>
  <si>
    <t>Agency Staff</t>
  </si>
  <si>
    <t>Charts and Nautical Publications</t>
  </si>
  <si>
    <t>VESSEL UPKEEP  (Specify - the following are example areas)</t>
  </si>
  <si>
    <t>Crew Travel and Subsistence between bases</t>
  </si>
  <si>
    <t>IT and Software</t>
  </si>
  <si>
    <t>Office Staff Training</t>
  </si>
  <si>
    <t>Stationery and other Office Consumables</t>
  </si>
  <si>
    <t>Computer IT, Printers and Software</t>
  </si>
  <si>
    <t>Professional Memberships</t>
  </si>
  <si>
    <t>Trade Association Costs</t>
  </si>
  <si>
    <t>Agency Fees</t>
  </si>
  <si>
    <t>Office Premises (inc R&amp;M, fire safety)</t>
  </si>
  <si>
    <t>Health &amp; Safety - inc medical supplies</t>
  </si>
  <si>
    <t>On-board Stationery</t>
  </si>
  <si>
    <t>Medical Stores</t>
  </si>
  <si>
    <t>VESSEL SUPPORT COSTS (Specify - the following are example areas)</t>
  </si>
  <si>
    <t>Waste Disposal</t>
  </si>
  <si>
    <t>Loose Tools and Toolkits</t>
  </si>
  <si>
    <t>Radio / TV Licenses</t>
  </si>
  <si>
    <t>Professional Service</t>
  </si>
  <si>
    <t>Training (inc STCW Refresher trg)</t>
  </si>
  <si>
    <t>3rd Line Maintenance</t>
  </si>
  <si>
    <t>NAV and COMMS SYSTEMS MAINTENANCE</t>
  </si>
  <si>
    <t>4th LINE MAINTENANCE (Planned Maintenance undertaken with Shipyard Assistance )</t>
  </si>
  <si>
    <t>Plant Hire</t>
  </si>
  <si>
    <t>Husbandry (inc vessel external cleaning products)</t>
  </si>
  <si>
    <t>Sanitary Products and Services (including vessel internal cleaning and hygene products)</t>
  </si>
  <si>
    <t xml:space="preserve">Transport of small craft </t>
  </si>
  <si>
    <t>Risk Costs (inc basis for risk)</t>
  </si>
  <si>
    <t>Checked</t>
  </si>
  <si>
    <t>Nav and Comms Systems Maintenance</t>
  </si>
  <si>
    <t>Total Manning of Craft</t>
  </si>
  <si>
    <t>Total Other Staff Costs</t>
  </si>
  <si>
    <t xml:space="preserve">CONTRACT COST MODEL </t>
  </si>
  <si>
    <t>Profit Mark-up as Percentage</t>
  </si>
  <si>
    <t>PROFIT</t>
  </si>
  <si>
    <t>NI</t>
  </si>
  <si>
    <t>NI Threshold</t>
  </si>
  <si>
    <t>Contract Management Pay Factors</t>
  </si>
  <si>
    <t>Vessel Crew Pay Factors</t>
  </si>
  <si>
    <t>CONTRACT MANAGEMENT and ADMINISTRATION</t>
  </si>
  <si>
    <t>↑↑  SECONDARY SUPPORT SHEETS  ↑↑</t>
  </si>
  <si>
    <t>RHIB 1</t>
  </si>
  <si>
    <t>RHIB 2</t>
  </si>
  <si>
    <t>RHIB 3</t>
  </si>
  <si>
    <r>
      <t>Other Staff Costs (</t>
    </r>
    <r>
      <rPr>
        <b/>
        <sz val="11"/>
        <rFont val="Arial"/>
        <family val="2"/>
      </rPr>
      <t>inc Vict, PPE and Training</t>
    </r>
    <r>
      <rPr>
        <sz val="11"/>
        <rFont val="Arial"/>
        <family val="2"/>
      </rPr>
      <t>)</t>
    </r>
  </si>
  <si>
    <t>All notes relating to this model are listed in the far right sheet.</t>
  </si>
  <si>
    <t>Number of Months in FY Period</t>
  </si>
  <si>
    <t>Vessel Name</t>
  </si>
  <si>
    <t>Crew Rota</t>
  </si>
  <si>
    <t>Vessel manning</t>
  </si>
  <si>
    <t>Vessel Type</t>
  </si>
  <si>
    <t>Work Arrangement</t>
  </si>
  <si>
    <t>Vessel and Crewing</t>
  </si>
  <si>
    <t>12 Fast Patrol Craft</t>
  </si>
  <si>
    <t>3rd LINE MAINTENANCE (Operational defects / Non-routine maintenance)</t>
  </si>
  <si>
    <t>1st and 2nd LINE MAINTENANCE (Planned and Unplanned Maintenance )</t>
  </si>
  <si>
    <t>Planned and unplanned maintenance undertaken by ship's staff</t>
  </si>
  <si>
    <t>Work other than that associated with Survey &amp; Dockings (see below)  eg Machinery Overhauls</t>
  </si>
  <si>
    <t>Will need to address and plan for obsolescence and replacement</t>
  </si>
  <si>
    <t>TOTAL 1st and 2nd LINE MAINTENANCE</t>
  </si>
  <si>
    <t>TOTAL 3rd LINE MAINTENANCE</t>
  </si>
  <si>
    <t xml:space="preserve">TOTAL 4th LINE MAINTENANCE </t>
  </si>
  <si>
    <t>TOTAL NAV and COMMS MAINTENANCE</t>
  </si>
  <si>
    <t>Location A</t>
  </si>
  <si>
    <t>Location B</t>
  </si>
  <si>
    <t>Location C</t>
  </si>
  <si>
    <t>Location D</t>
  </si>
  <si>
    <t>Location E</t>
  </si>
  <si>
    <t>Location a</t>
  </si>
  <si>
    <t>Location b</t>
  </si>
  <si>
    <t>Location c</t>
  </si>
  <si>
    <t>Location d</t>
  </si>
  <si>
    <t>Location e</t>
  </si>
  <si>
    <t>Location f</t>
  </si>
  <si>
    <t>Location g</t>
  </si>
  <si>
    <t>Location h</t>
  </si>
  <si>
    <t>Location i</t>
  </si>
  <si>
    <t>Location j</t>
  </si>
  <si>
    <t>Location k</t>
  </si>
  <si>
    <t>Location l</t>
  </si>
  <si>
    <t>Craft</t>
  </si>
  <si>
    <t>RSACT</t>
  </si>
  <si>
    <t>No of Vict Days</t>
  </si>
  <si>
    <t>Total No of Craft Crew</t>
  </si>
  <si>
    <t>INSURANCE COSTS (Specify - the following are examples)</t>
  </si>
  <si>
    <t>HARBOURSIDE SUPPORT and SERVICES (Specify - the following are example areas)</t>
  </si>
  <si>
    <t>Supplies (Specify - )</t>
  </si>
  <si>
    <t xml:space="preserve">Insert No Days Required - </t>
  </si>
  <si>
    <t>Contract Year</t>
  </si>
  <si>
    <t>4 x 3 mnths</t>
  </si>
  <si>
    <t>DIRECT OVERHEADS (Associated with any Contract Management Office)</t>
  </si>
  <si>
    <t>INDIRECT OVERHEADS (The share of Head Office Costs)</t>
  </si>
  <si>
    <t>Cumulative Uplift</t>
  </si>
  <si>
    <t>Vessel type</t>
  </si>
  <si>
    <t>TOTAL VESSEL MANNING COSTS</t>
  </si>
  <si>
    <t>2 Years</t>
  </si>
  <si>
    <t>Option Periods</t>
  </si>
  <si>
    <t>Total Pay</t>
  </si>
  <si>
    <t>per grade</t>
  </si>
  <si>
    <t>Craft Name</t>
  </si>
  <si>
    <t>SUB CONTRACT COSTS (Specify - for example, vessel services to cover a particular area of tasking)</t>
  </si>
  <si>
    <t>Non-Marine Third Party Liability Insurance</t>
  </si>
  <si>
    <t>Protection and Indemnity Insurance</t>
  </si>
  <si>
    <t>UK Compulsory Insurances</t>
  </si>
  <si>
    <t>Hull and Machinery Insurance</t>
  </si>
  <si>
    <t>Qtr 4 FY17/18</t>
  </si>
  <si>
    <t>Additional Larger Craft</t>
  </si>
  <si>
    <t>Location m</t>
  </si>
  <si>
    <t>OTHER SERVICES (Specify - for example, HR, IT and SHEQ support)</t>
  </si>
  <si>
    <t>Other Services</t>
  </si>
  <si>
    <t>OTHER SUPPORT COSTS (Specify - the following are example areas)</t>
  </si>
  <si>
    <t>Other Support Costs</t>
  </si>
  <si>
    <t>Vessel Support Costs</t>
  </si>
  <si>
    <t>Firm Price Indexation Percentage</t>
  </si>
  <si>
    <t>VICTUALING and PPE</t>
  </si>
  <si>
    <t>Utility Services - Electricity</t>
  </si>
  <si>
    <t>OTHER VESSEL STAFF COSTS ( Specify )</t>
  </si>
  <si>
    <t>Management Post A</t>
  </si>
  <si>
    <t>Management Post B</t>
  </si>
  <si>
    <t>Management Post C</t>
  </si>
  <si>
    <t>Management Post D</t>
  </si>
  <si>
    <t>Management Post E</t>
  </si>
  <si>
    <t>Management Post F</t>
  </si>
  <si>
    <t>Management Post G</t>
  </si>
  <si>
    <t>Management Post I</t>
  </si>
  <si>
    <t>Management Post J</t>
  </si>
  <si>
    <t>Management Post K</t>
  </si>
  <si>
    <t>Management Post L</t>
  </si>
  <si>
    <t>Management Post M</t>
  </si>
  <si>
    <t>Management Post N</t>
  </si>
  <si>
    <t>Management Post O</t>
  </si>
  <si>
    <t>Management Post H</t>
  </si>
  <si>
    <t>Sea Grade a</t>
  </si>
  <si>
    <t>Sea Grade b</t>
  </si>
  <si>
    <t>Sea Grade c</t>
  </si>
  <si>
    <t>Sea Grade d</t>
  </si>
  <si>
    <t>Sea Grade e</t>
  </si>
  <si>
    <t>Sea Grade f</t>
  </si>
  <si>
    <t>Sea Grade g</t>
  </si>
  <si>
    <t>Sea Grade h</t>
  </si>
  <si>
    <t>Sea Grade i</t>
  </si>
  <si>
    <t>Sea Grade j</t>
  </si>
  <si>
    <t>CRAFT A</t>
  </si>
  <si>
    <t>CRAFT B</t>
  </si>
  <si>
    <t>CRAFT C</t>
  </si>
  <si>
    <t>CRAFT D</t>
  </si>
  <si>
    <t>CRAFT E</t>
  </si>
  <si>
    <t>CRAFT F</t>
  </si>
  <si>
    <t>Craft g</t>
  </si>
  <si>
    <t>Craft h</t>
  </si>
  <si>
    <t>Craft i</t>
  </si>
  <si>
    <t>Craft j</t>
  </si>
  <si>
    <t>Craft k</t>
  </si>
  <si>
    <t>Craft l</t>
  </si>
  <si>
    <t>Craft m</t>
  </si>
  <si>
    <t>Craft n</t>
  </si>
  <si>
    <t>Craft o</t>
  </si>
  <si>
    <t>Craft p</t>
  </si>
  <si>
    <t>Rate</t>
  </si>
  <si>
    <t>Daily Victualing Rate A</t>
  </si>
  <si>
    <t>Daily Victualing Rate B</t>
  </si>
  <si>
    <t>Daily Victualing Rate C</t>
  </si>
  <si>
    <t xml:space="preserve">Victualing </t>
  </si>
  <si>
    <t>Daily Victualing Rate D</t>
  </si>
  <si>
    <t>SUMMARY SHEETS</t>
  </si>
  <si>
    <r>
      <t xml:space="preserve">Actual (emboldened figures) </t>
    </r>
    <r>
      <rPr>
        <sz val="11"/>
        <rFont val="Arial"/>
        <family val="2"/>
      </rPr>
      <t>or Assumed indexation factor for Qtr 4 of FY17/18 and then Qtr 4 for each following  year using</t>
    </r>
    <r>
      <rPr>
        <b/>
        <sz val="11"/>
        <rFont val="Arial"/>
        <family val="2"/>
      </rPr>
      <t xml:space="preserve"> MoD Inflator </t>
    </r>
    <r>
      <rPr>
        <sz val="11"/>
        <rFont val="Arial"/>
        <family val="2"/>
      </rPr>
      <t>compounded year on year.</t>
    </r>
  </si>
  <si>
    <t>ONS Indexation Table</t>
  </si>
  <si>
    <t>Bidder Assumed Indexation</t>
  </si>
  <si>
    <t>Marine Support to Range Safety and Aircrew Training</t>
  </si>
  <si>
    <t>MARINE SUPPORT TO RANGE SAFETY AND AIRCREW TRAINING</t>
  </si>
  <si>
    <t>TOTAL CONTRACT PRICE (Exc Fuel)</t>
  </si>
  <si>
    <t>Vers 25Jan17</t>
  </si>
  <si>
    <t xml:space="preserve">Annual percentage uplift &gt; </t>
  </si>
  <si>
    <t>Redundancy Costs (as and if required)</t>
  </si>
  <si>
    <t>TOTAL OPERATIONAL EXPENDITURE ( @ Year 1 PRICE LEVEL )</t>
  </si>
  <si>
    <t>Authority Indexation for years 4, 5, 6 and 7 - not for Bidder Use</t>
  </si>
  <si>
    <t xml:space="preserve">Indexation Factors (Figures input by Authority) &gt; </t>
  </si>
  <si>
    <t>Total 7 Year Price</t>
  </si>
  <si>
    <t>Vers 08Feb17</t>
  </si>
  <si>
    <t>TOTAL EXPENDITURE inc New or Replacement Vessel Funding  (@ Year 1 PRICE LEVEL)</t>
  </si>
  <si>
    <t>TOTAL OPERATIONAL COSTS (@ Year 1 PRICE LEVEL)</t>
  </si>
  <si>
    <t>INFLATION UPLIFT</t>
  </si>
  <si>
    <t>ADDITIONAL or REPLACEMENT RHIB FUNDING</t>
  </si>
  <si>
    <t>Sea Grade No-one</t>
  </si>
  <si>
    <t>FBM 28m</t>
  </si>
  <si>
    <t>FBM 28M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</si>
</sst>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 #,##0_);_(* \(#,##0\);_(* &quot;-&quot;??_);_(@_)"/>
    <numFmt numFmtId="165" formatCode="_-* #,##0_-;\-* #,##0_-;_-* &quot;-&quot;??_-;_-@_-"/>
    <numFmt numFmtId="166" formatCode="0.000"/>
    <numFmt numFmtId="167" formatCode="0.0%"/>
    <numFmt numFmtId="168" formatCode="_(* #,##0.0_);_(* \(#,##0.0\);_(* &quot;-&quot;??_);_(@_)"/>
    <numFmt numFmtId="169" formatCode="0.0"/>
    <numFmt numFmtId="170" formatCode="_(* #,##0.0000_);_(* \(#,##0.0000\);_(* &quot;-&quot;??_);_(@_)"/>
    <numFmt numFmtId="171" formatCode="_(* #,##0.000_);_(* \(#,##0.000\);_(* &quot;-&quot;??_);_(@_)"/>
    <numFmt numFmtId="172" formatCode="_-[$£-809]* #,##0_-;\-[$£-809]* #,##0_-;_-[$£-809]* &quot;-&quot;??_-;_-@_-"/>
    <numFmt numFmtId="173" formatCode="_-&quot;£&quot;* #,##0_-;\-&quot;£&quot;* #,##0_-;_-&quot;£&quot;* &quot;-&quot;??_-;_-@_-"/>
  </numFmts>
  <fonts count="29" x14ac:knownFonts="1">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8"/>
      <name val="Arial"/>
      <family val="2"/>
    </font>
    <font>
      <sz val="8"/>
      <color indexed="61"/>
      <name val="Arial"/>
      <family val="2"/>
    </font>
    <font>
      <b/>
      <sz val="8"/>
      <color indexed="61"/>
      <name val="Arial"/>
      <family val="2"/>
    </font>
    <font>
      <sz val="9"/>
      <color indexed="81"/>
      <name val="Tahoma"/>
      <family val="2"/>
    </font>
    <font>
      <b/>
      <sz val="9"/>
      <color indexed="81"/>
      <name val="Tahoma"/>
      <family val="2"/>
    </font>
    <font>
      <sz val="11"/>
      <color theme="1"/>
      <name val="Arial"/>
      <family val="2"/>
    </font>
    <font>
      <b/>
      <sz val="11"/>
      <color theme="1"/>
      <name val="Arial"/>
      <family val="2"/>
    </font>
    <font>
      <b/>
      <sz val="11"/>
      <name val="Arial"/>
      <family val="2"/>
    </font>
    <font>
      <sz val="11"/>
      <name val="Arial"/>
      <family val="2"/>
    </font>
    <font>
      <b/>
      <sz val="12"/>
      <color theme="1"/>
      <name val="Arial"/>
      <family val="2"/>
    </font>
    <font>
      <b/>
      <sz val="12"/>
      <name val="Arial"/>
      <family val="2"/>
    </font>
    <font>
      <b/>
      <sz val="20"/>
      <color theme="1"/>
      <name val="Calibri"/>
      <family val="2"/>
      <scheme val="minor"/>
    </font>
    <font>
      <b/>
      <sz val="11"/>
      <color indexed="10"/>
      <name val="Arial"/>
      <family val="2"/>
    </font>
    <font>
      <b/>
      <sz val="14"/>
      <color theme="1"/>
      <name val="Arial"/>
      <family val="2"/>
    </font>
    <font>
      <b/>
      <sz val="11"/>
      <color theme="1"/>
      <name val="Calibri"/>
      <family val="2"/>
      <scheme val="minor"/>
    </font>
    <font>
      <sz val="10"/>
      <color theme="1"/>
      <name val="Arial"/>
      <family val="2"/>
    </font>
    <font>
      <i/>
      <sz val="11"/>
      <color theme="1"/>
      <name val="Arial"/>
      <family val="2"/>
    </font>
    <font>
      <i/>
      <sz val="11"/>
      <name val="Arial"/>
      <family val="2"/>
    </font>
    <font>
      <b/>
      <sz val="14"/>
      <color theme="1"/>
      <name val="Calibri"/>
      <family val="2"/>
      <scheme val="minor"/>
    </font>
    <font>
      <sz val="14"/>
      <color theme="1"/>
      <name val="Calibri"/>
      <family val="2"/>
      <scheme val="minor"/>
    </font>
    <font>
      <b/>
      <sz val="12"/>
      <color rgb="FFFF0000"/>
      <name val="Arial"/>
      <family val="2"/>
    </font>
    <font>
      <sz val="11"/>
      <color rgb="FFFF0000"/>
      <name val="Arial"/>
      <family val="2"/>
    </font>
    <font>
      <b/>
      <sz val="14"/>
      <color rgb="FFFF0000"/>
      <name val="Calibri"/>
      <family val="2"/>
      <scheme val="minor"/>
    </font>
    <font>
      <b/>
      <sz val="14"/>
      <color rgb="FFFF0000"/>
      <name val="Arial"/>
      <family val="2"/>
    </font>
  </fonts>
  <fills count="37">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rgb="FFFFFF00"/>
        <bgColor indexed="64"/>
      </patternFill>
    </fill>
    <fill>
      <patternFill patternType="solid">
        <fgColor theme="0" tint="-0.249977111117893"/>
        <bgColor indexed="64"/>
      </patternFill>
    </fill>
    <fill>
      <patternFill patternType="solid">
        <fgColor rgb="FF00FF00"/>
        <bgColor indexed="64"/>
      </patternFill>
    </fill>
    <fill>
      <patternFill patternType="solid">
        <fgColor rgb="FFCCFFCC"/>
        <bgColor indexed="64"/>
      </patternFill>
    </fill>
    <fill>
      <patternFill patternType="solid">
        <fgColor rgb="FFFFFF99"/>
        <bgColor indexed="64"/>
      </patternFill>
    </fill>
    <fill>
      <patternFill patternType="solid">
        <fgColor rgb="FFCC99FF"/>
        <bgColor indexed="64"/>
      </patternFill>
    </fill>
    <fill>
      <patternFill patternType="solid">
        <fgColor rgb="FFCCCCFF"/>
        <bgColor indexed="64"/>
      </patternFill>
    </fill>
    <fill>
      <patternFill patternType="solid">
        <fgColor rgb="FFCCFFFF"/>
        <bgColor indexed="64"/>
      </patternFill>
    </fill>
    <fill>
      <patternFill patternType="solid">
        <fgColor rgb="FF66FF99"/>
        <bgColor indexed="64"/>
      </patternFill>
    </fill>
    <fill>
      <patternFill patternType="solid">
        <fgColor rgb="FFFF99CC"/>
        <bgColor indexed="64"/>
      </patternFill>
    </fill>
    <fill>
      <patternFill patternType="solid">
        <fgColor rgb="FF99CCFF"/>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33CCFF"/>
        <bgColor indexed="64"/>
      </patternFill>
    </fill>
    <fill>
      <patternFill patternType="solid">
        <fgColor rgb="FFC0C0C0"/>
        <bgColor indexed="64"/>
      </patternFill>
    </fill>
    <fill>
      <patternFill patternType="solid">
        <fgColor theme="0"/>
        <bgColor indexed="64"/>
      </patternFill>
    </fill>
    <fill>
      <patternFill patternType="solid">
        <fgColor rgb="FF99FF33"/>
        <bgColor indexed="64"/>
      </patternFill>
    </fill>
    <fill>
      <patternFill patternType="solid">
        <fgColor rgb="FF66FFFF"/>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double">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rgb="FFFF0000"/>
      </bottom>
      <diagonal/>
    </border>
    <border>
      <left style="thin">
        <color indexed="64"/>
      </left>
      <right style="thin">
        <color indexed="64"/>
      </right>
      <top style="double">
        <color rgb="FFFF0000"/>
      </top>
      <bottom style="thin">
        <color indexed="64"/>
      </bottom>
      <diagonal/>
    </border>
    <border>
      <left style="thin">
        <color indexed="64"/>
      </left>
      <right/>
      <top style="double">
        <color rgb="FFFF0000"/>
      </top>
      <bottom style="thin">
        <color indexed="64"/>
      </bottom>
      <diagonal/>
    </border>
    <border>
      <left/>
      <right style="thin">
        <color indexed="64"/>
      </right>
      <top style="double">
        <color rgb="FFFF0000"/>
      </top>
      <bottom style="thin">
        <color indexed="64"/>
      </bottom>
      <diagonal/>
    </border>
    <border>
      <left style="thin">
        <color indexed="64"/>
      </left>
      <right style="thin">
        <color indexed="64"/>
      </right>
      <top style="double">
        <color rgb="FFFF0000"/>
      </top>
      <bottom/>
      <diagonal/>
    </border>
    <border>
      <left style="thin">
        <color indexed="64"/>
      </left>
      <right/>
      <top style="double">
        <color rgb="FFFF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top style="double">
        <color rgb="FFFF0000"/>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thin">
        <color indexed="64"/>
      </left>
      <right style="thin">
        <color indexed="64"/>
      </right>
      <top/>
      <bottom style="double">
        <color rgb="FFFF0000"/>
      </bottom>
      <diagonal/>
    </border>
    <border>
      <left/>
      <right style="thin">
        <color indexed="64"/>
      </right>
      <top/>
      <bottom style="double">
        <color rgb="FFFF0000"/>
      </bottom>
      <diagonal/>
    </border>
    <border>
      <left/>
      <right style="thin">
        <color indexed="64"/>
      </right>
      <top style="double">
        <color rgb="FFFF0000"/>
      </top>
      <bottom/>
      <diagonal/>
    </border>
    <border>
      <left/>
      <right/>
      <top style="double">
        <color rgb="FFFF000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double">
        <color rgb="FFFF0000"/>
      </bottom>
      <diagonal/>
    </border>
    <border>
      <left style="thin">
        <color indexed="64"/>
      </left>
      <right style="thin">
        <color indexed="64"/>
      </right>
      <top style="thin">
        <color indexed="64"/>
      </top>
      <bottom style="medium">
        <color indexed="64"/>
      </bottom>
      <diagonal/>
    </border>
    <border>
      <left/>
      <right/>
      <top style="thin">
        <color indexed="64"/>
      </top>
      <bottom style="double">
        <color rgb="FFFF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style="dashed">
        <color indexed="64"/>
      </left>
      <right/>
      <top/>
      <bottom style="thin">
        <color indexed="64"/>
      </bottom>
      <diagonal/>
    </border>
    <border>
      <left style="thin">
        <color indexed="64"/>
      </left>
      <right style="thin">
        <color indexed="64"/>
      </right>
      <top style="double">
        <color indexed="64"/>
      </top>
      <bottom style="thin">
        <color indexed="64"/>
      </bottom>
      <diagonal/>
    </border>
    <border>
      <left style="dashed">
        <color indexed="64"/>
      </left>
      <right/>
      <top style="double">
        <color indexed="64"/>
      </top>
      <bottom/>
      <diagonal/>
    </border>
    <border>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s>
  <cellStyleXfs count="6">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052">
    <xf numFmtId="0" fontId="0" fillId="0" borderId="0" xfId="0"/>
    <xf numFmtId="0" fontId="0" fillId="0" borderId="0" xfId="0" applyFill="1"/>
    <xf numFmtId="0" fontId="10" fillId="6" borderId="0" xfId="0" applyFont="1" applyFill="1"/>
    <xf numFmtId="0" fontId="10" fillId="0" borderId="0" xfId="0" applyFont="1" applyFill="1"/>
    <xf numFmtId="0" fontId="10" fillId="12" borderId="0" xfId="0" applyFont="1" applyFill="1"/>
    <xf numFmtId="0" fontId="10" fillId="0" borderId="0" xfId="0" applyFont="1"/>
    <xf numFmtId="0" fontId="10" fillId="5" borderId="6" xfId="0" applyFont="1" applyFill="1" applyBorder="1" applyAlignment="1">
      <alignment horizontal="center"/>
    </xf>
    <xf numFmtId="0" fontId="10" fillId="0" borderId="4" xfId="0" applyFont="1" applyBorder="1"/>
    <xf numFmtId="0" fontId="10" fillId="7" borderId="6" xfId="0" applyFont="1" applyFill="1" applyBorder="1" applyAlignment="1">
      <alignment horizont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12" xfId="0" applyFont="1" applyFill="1" applyBorder="1" applyAlignment="1">
      <alignment horizontal="center"/>
    </xf>
    <xf numFmtId="0" fontId="10" fillId="6" borderId="3" xfId="0" applyFont="1" applyFill="1" applyBorder="1" applyAlignment="1">
      <alignment horizontal="center"/>
    </xf>
    <xf numFmtId="0" fontId="10" fillId="6" borderId="5" xfId="0" applyFont="1" applyFill="1" applyBorder="1" applyAlignment="1">
      <alignment horizontal="center"/>
    </xf>
    <xf numFmtId="0" fontId="10" fillId="0" borderId="7" xfId="0" applyFont="1" applyBorder="1"/>
    <xf numFmtId="0" fontId="10" fillId="7" borderId="1" xfId="0" applyFont="1" applyFill="1" applyBorder="1" applyAlignment="1">
      <alignment horizontal="center"/>
    </xf>
    <xf numFmtId="0" fontId="10" fillId="6" borderId="0" xfId="0" applyFont="1" applyFill="1" applyBorder="1"/>
    <xf numFmtId="15" fontId="10" fillId="15" borderId="2" xfId="0" applyNumberFormat="1" applyFont="1" applyFill="1" applyBorder="1" applyAlignment="1">
      <alignment horizontal="center"/>
    </xf>
    <xf numFmtId="0" fontId="10" fillId="6" borderId="8" xfId="0" applyFont="1" applyFill="1" applyBorder="1"/>
    <xf numFmtId="164" fontId="10" fillId="6" borderId="1" xfId="1" applyNumberFormat="1" applyFont="1" applyFill="1" applyBorder="1"/>
    <xf numFmtId="164" fontId="10" fillId="6" borderId="6" xfId="1" applyNumberFormat="1" applyFont="1" applyFill="1" applyBorder="1"/>
    <xf numFmtId="0" fontId="10" fillId="6" borderId="7" xfId="0" applyFont="1" applyFill="1" applyBorder="1"/>
    <xf numFmtId="164" fontId="10" fillId="6" borderId="2" xfId="1" applyNumberFormat="1" applyFont="1" applyFill="1" applyBorder="1"/>
    <xf numFmtId="0" fontId="10" fillId="6" borderId="13" xfId="0" applyFont="1" applyFill="1" applyBorder="1"/>
    <xf numFmtId="164" fontId="10" fillId="6" borderId="0" xfId="1" applyNumberFormat="1" applyFont="1" applyFill="1"/>
    <xf numFmtId="164" fontId="10" fillId="0" borderId="0" xfId="1" applyNumberFormat="1" applyFont="1" applyFill="1"/>
    <xf numFmtId="0" fontId="12" fillId="2" borderId="0" xfId="0" applyFont="1" applyFill="1"/>
    <xf numFmtId="164" fontId="10" fillId="0" borderId="1" xfId="1" applyNumberFormat="1" applyFont="1" applyFill="1" applyBorder="1"/>
    <xf numFmtId="0" fontId="14" fillId="12" borderId="0" xfId="0" applyFont="1" applyFill="1"/>
    <xf numFmtId="0" fontId="15" fillId="2" borderId="0" xfId="0" applyFont="1" applyFill="1"/>
    <xf numFmtId="0" fontId="15" fillId="2" borderId="0" xfId="0" applyFont="1" applyFill="1" applyAlignment="1">
      <alignment vertical="center"/>
    </xf>
    <xf numFmtId="0" fontId="16" fillId="12" borderId="0" xfId="0" applyFont="1" applyFill="1"/>
    <xf numFmtId="164" fontId="11" fillId="6" borderId="6" xfId="1" applyNumberFormat="1" applyFont="1" applyFill="1" applyBorder="1"/>
    <xf numFmtId="164" fontId="11" fillId="6" borderId="9" xfId="1" applyNumberFormat="1" applyFont="1" applyFill="1" applyBorder="1"/>
    <xf numFmtId="0" fontId="0" fillId="0" borderId="4" xfId="0" applyBorder="1"/>
    <xf numFmtId="0" fontId="0" fillId="25" borderId="0" xfId="0" applyFill="1"/>
    <xf numFmtId="0" fontId="0" fillId="26" borderId="0" xfId="0" applyFill="1"/>
    <xf numFmtId="0" fontId="0" fillId="27" borderId="0" xfId="0" applyFill="1"/>
    <xf numFmtId="0" fontId="10" fillId="12" borderId="0" xfId="0" applyFont="1" applyFill="1" applyBorder="1"/>
    <xf numFmtId="0" fontId="11" fillId="6" borderId="9" xfId="0" applyFont="1" applyFill="1" applyBorder="1" applyAlignment="1">
      <alignment horizontal="right"/>
    </xf>
    <xf numFmtId="0" fontId="11" fillId="14" borderId="0" xfId="0" applyFont="1" applyFill="1" applyAlignment="1">
      <alignment horizontal="center"/>
    </xf>
    <xf numFmtId="0" fontId="20" fillId="6" borderId="0" xfId="0" applyFont="1" applyFill="1" applyBorder="1" applyAlignment="1">
      <alignment horizontal="right"/>
    </xf>
    <xf numFmtId="0" fontId="3" fillId="6" borderId="5" xfId="0" applyFont="1" applyFill="1" applyBorder="1" applyAlignment="1">
      <alignment horizontal="right"/>
    </xf>
    <xf numFmtId="0" fontId="3" fillId="6" borderId="0" xfId="0" applyFont="1" applyFill="1" applyBorder="1" applyAlignment="1">
      <alignment horizontal="right"/>
    </xf>
    <xf numFmtId="0" fontId="14" fillId="0" borderId="0" xfId="0" applyFont="1" applyFill="1" applyAlignment="1">
      <alignment vertical="top" wrapText="1"/>
    </xf>
    <xf numFmtId="0" fontId="20" fillId="3" borderId="0" xfId="0" applyFont="1" applyFill="1" applyAlignment="1">
      <alignment horizontal="left" vertical="center"/>
    </xf>
    <xf numFmtId="0" fontId="10" fillId="15" borderId="23" xfId="0" applyFont="1" applyFill="1" applyBorder="1"/>
    <xf numFmtId="0" fontId="10" fillId="15" borderId="58" xfId="0" applyFont="1" applyFill="1" applyBorder="1"/>
    <xf numFmtId="0" fontId="11" fillId="15" borderId="59" xfId="0" applyFont="1" applyFill="1" applyBorder="1"/>
    <xf numFmtId="0" fontId="10" fillId="29" borderId="6" xfId="0" applyFont="1" applyFill="1" applyBorder="1" applyAlignment="1">
      <alignment horizontal="center"/>
    </xf>
    <xf numFmtId="0" fontId="10" fillId="29" borderId="1" xfId="0" applyFont="1" applyFill="1" applyBorder="1" applyAlignment="1">
      <alignment horizontal="center"/>
    </xf>
    <xf numFmtId="0" fontId="10" fillId="29" borderId="3" xfId="0" applyFont="1" applyFill="1" applyBorder="1" applyAlignment="1">
      <alignment horizontal="center"/>
    </xf>
    <xf numFmtId="0" fontId="10" fillId="30" borderId="11" xfId="0" applyFont="1" applyFill="1" applyBorder="1" applyAlignment="1">
      <alignment horizontal="center"/>
    </xf>
    <xf numFmtId="0" fontId="10" fillId="30" borderId="2" xfId="0" applyFont="1" applyFill="1" applyBorder="1" applyAlignment="1">
      <alignment horizontal="center"/>
    </xf>
    <xf numFmtId="0" fontId="10" fillId="30" borderId="3" xfId="0" applyFont="1" applyFill="1" applyBorder="1" applyAlignment="1">
      <alignment horizontal="center"/>
    </xf>
    <xf numFmtId="164" fontId="11" fillId="29" borderId="57" xfId="1" applyNumberFormat="1" applyFont="1" applyFill="1" applyBorder="1"/>
    <xf numFmtId="164" fontId="11" fillId="30" borderId="57" xfId="1" applyNumberFormat="1" applyFont="1" applyFill="1" applyBorder="1"/>
    <xf numFmtId="164" fontId="10" fillId="30" borderId="1" xfId="1" applyNumberFormat="1" applyFont="1" applyFill="1" applyBorder="1"/>
    <xf numFmtId="164" fontId="10" fillId="30" borderId="2" xfId="1" applyNumberFormat="1" applyFont="1" applyFill="1" applyBorder="1"/>
    <xf numFmtId="164" fontId="10" fillId="30" borderId="3" xfId="1" applyNumberFormat="1" applyFont="1" applyFill="1" applyBorder="1"/>
    <xf numFmtId="164" fontId="10" fillId="30" borderId="6" xfId="1" applyNumberFormat="1" applyFont="1" applyFill="1" applyBorder="1"/>
    <xf numFmtId="164" fontId="10" fillId="29" borderId="1" xfId="1" applyNumberFormat="1" applyFont="1" applyFill="1" applyBorder="1"/>
    <xf numFmtId="164" fontId="10" fillId="29" borderId="2" xfId="1" applyNumberFormat="1" applyFont="1" applyFill="1" applyBorder="1"/>
    <xf numFmtId="164" fontId="11" fillId="29" borderId="6" xfId="1" applyNumberFormat="1" applyFont="1" applyFill="1" applyBorder="1"/>
    <xf numFmtId="0" fontId="10" fillId="12" borderId="1" xfId="0" applyFont="1" applyFill="1" applyBorder="1" applyProtection="1">
      <protection locked="0"/>
    </xf>
    <xf numFmtId="0" fontId="10" fillId="12" borderId="2" xfId="0" applyFont="1" applyFill="1" applyBorder="1" applyProtection="1">
      <protection locked="0"/>
    </xf>
    <xf numFmtId="0" fontId="10" fillId="12" borderId="3" xfId="0" applyFont="1" applyFill="1" applyBorder="1" applyProtection="1">
      <protection locked="0"/>
    </xf>
    <xf numFmtId="2" fontId="10" fillId="12" borderId="61" xfId="0" applyNumberFormat="1" applyFont="1" applyFill="1" applyBorder="1" applyProtection="1">
      <protection locked="0"/>
    </xf>
    <xf numFmtId="2" fontId="10" fillId="12" borderId="62" xfId="0" applyNumberFormat="1" applyFont="1" applyFill="1" applyBorder="1" applyProtection="1">
      <protection locked="0"/>
    </xf>
    <xf numFmtId="0" fontId="11" fillId="19" borderId="11" xfId="0" applyFont="1" applyFill="1" applyBorder="1" applyAlignment="1" applyProtection="1">
      <alignment vertical="center"/>
      <protection locked="0"/>
    </xf>
    <xf numFmtId="0" fontId="21" fillId="19" borderId="13" xfId="0" applyFont="1" applyFill="1" applyBorder="1" applyAlignment="1" applyProtection="1">
      <alignment vertical="center"/>
      <protection locked="0"/>
    </xf>
    <xf numFmtId="0" fontId="21" fillId="19" borderId="13" xfId="0" applyFont="1" applyFill="1" applyBorder="1" applyAlignment="1" applyProtection="1">
      <alignment horizontal="left" vertical="center"/>
      <protection locked="0"/>
    </xf>
    <xf numFmtId="0" fontId="21" fillId="19" borderId="21" xfId="0" applyFont="1" applyFill="1" applyBorder="1" applyAlignment="1" applyProtection="1">
      <alignment vertical="center"/>
      <protection locked="0"/>
    </xf>
    <xf numFmtId="0" fontId="13" fillId="6" borderId="61" xfId="0" applyFont="1" applyFill="1" applyBorder="1" applyAlignment="1" applyProtection="1">
      <alignment horizontal="center"/>
    </xf>
    <xf numFmtId="0" fontId="13" fillId="6" borderId="1" xfId="0" applyFont="1" applyFill="1" applyBorder="1" applyAlignment="1" applyProtection="1">
      <alignment horizontal="center"/>
    </xf>
    <xf numFmtId="0" fontId="10" fillId="0" borderId="0" xfId="0" applyFont="1" applyProtection="1"/>
    <xf numFmtId="0" fontId="13" fillId="6" borderId="56" xfId="0" applyFont="1" applyFill="1" applyBorder="1" applyAlignment="1" applyProtection="1">
      <alignment horizontal="center"/>
    </xf>
    <xf numFmtId="0" fontId="10" fillId="0" borderId="3" xfId="0" applyFont="1" applyBorder="1" applyProtection="1"/>
    <xf numFmtId="0" fontId="13" fillId="6" borderId="3" xfId="0" applyFont="1" applyFill="1" applyBorder="1" applyAlignment="1" applyProtection="1">
      <alignment horizontal="center"/>
    </xf>
    <xf numFmtId="0" fontId="13" fillId="6" borderId="1" xfId="0" applyFont="1" applyFill="1" applyBorder="1" applyAlignment="1" applyProtection="1">
      <alignment horizontal="left" vertical="center"/>
    </xf>
    <xf numFmtId="44" fontId="10" fillId="0" borderId="1" xfId="5" applyFont="1" applyFill="1" applyBorder="1" applyProtection="1"/>
    <xf numFmtId="0" fontId="10" fillId="6" borderId="1" xfId="0" applyFont="1" applyFill="1" applyBorder="1" applyAlignment="1" applyProtection="1">
      <alignment vertical="center"/>
    </xf>
    <xf numFmtId="0" fontId="10" fillId="6" borderId="2" xfId="0" applyFont="1" applyFill="1" applyBorder="1" applyAlignment="1" applyProtection="1">
      <alignment vertical="center"/>
    </xf>
    <xf numFmtId="44" fontId="10" fillId="0" borderId="2" xfId="5" applyFont="1" applyFill="1" applyBorder="1" applyProtection="1"/>
    <xf numFmtId="0" fontId="10" fillId="6" borderId="2" xfId="0" applyFont="1" applyFill="1" applyBorder="1" applyAlignment="1" applyProtection="1">
      <alignment horizontal="left" vertical="center"/>
    </xf>
    <xf numFmtId="0" fontId="13" fillId="6" borderId="2" xfId="0" applyFont="1" applyFill="1" applyBorder="1" applyAlignment="1" applyProtection="1">
      <alignment horizontal="left" vertical="center"/>
    </xf>
    <xf numFmtId="0" fontId="10" fillId="6" borderId="3" xfId="0" applyFont="1" applyFill="1" applyBorder="1" applyAlignment="1" applyProtection="1">
      <alignment vertical="center"/>
    </xf>
    <xf numFmtId="169" fontId="10" fillId="6" borderId="60" xfId="0" applyNumberFormat="1" applyFont="1" applyFill="1" applyBorder="1" applyProtection="1"/>
    <xf numFmtId="0" fontId="10" fillId="24" borderId="7" xfId="0" applyFont="1" applyFill="1" applyBorder="1" applyAlignment="1" applyProtection="1">
      <alignment horizontal="right"/>
    </xf>
    <xf numFmtId="0" fontId="10" fillId="24" borderId="9" xfId="0" applyFont="1" applyFill="1" applyBorder="1" applyAlignment="1" applyProtection="1">
      <alignment horizontal="right"/>
    </xf>
    <xf numFmtId="44" fontId="10" fillId="6" borderId="9" xfId="5" applyFont="1" applyFill="1" applyBorder="1" applyProtection="1"/>
    <xf numFmtId="0" fontId="10" fillId="6" borderId="19" xfId="0" applyFont="1" applyFill="1" applyBorder="1" applyProtection="1"/>
    <xf numFmtId="2" fontId="10" fillId="6" borderId="60" xfId="0" applyNumberFormat="1" applyFont="1" applyFill="1" applyBorder="1" applyProtection="1"/>
    <xf numFmtId="0" fontId="10" fillId="6" borderId="1" xfId="0" applyFont="1" applyFill="1" applyBorder="1" applyAlignment="1" applyProtection="1"/>
    <xf numFmtId="0" fontId="10" fillId="6" borderId="2" xfId="0" applyFont="1" applyFill="1" applyBorder="1" applyAlignment="1" applyProtection="1"/>
    <xf numFmtId="0" fontId="10" fillId="6" borderId="2" xfId="0" applyFont="1" applyFill="1" applyBorder="1" applyAlignment="1" applyProtection="1">
      <alignment horizontal="left"/>
    </xf>
    <xf numFmtId="0" fontId="13" fillId="6" borderId="2" xfId="0" applyFont="1" applyFill="1" applyBorder="1" applyAlignment="1" applyProtection="1">
      <alignment horizontal="left"/>
    </xf>
    <xf numFmtId="0" fontId="10" fillId="6" borderId="3" xfId="0" applyFont="1" applyFill="1" applyBorder="1" applyAlignment="1" applyProtection="1"/>
    <xf numFmtId="0" fontId="10" fillId="6" borderId="60" xfId="0" applyFont="1" applyFill="1" applyBorder="1" applyProtection="1"/>
    <xf numFmtId="0" fontId="10" fillId="0" borderId="0" xfId="0" applyFont="1" applyBorder="1" applyProtection="1"/>
    <xf numFmtId="0" fontId="10" fillId="6" borderId="0" xfId="0" applyFont="1" applyFill="1" applyProtection="1"/>
    <xf numFmtId="169" fontId="10" fillId="0" borderId="60" xfId="0" applyNumberFormat="1" applyFont="1" applyFill="1" applyBorder="1" applyProtection="1"/>
    <xf numFmtId="0" fontId="0" fillId="0" borderId="0" xfId="0" applyProtection="1"/>
    <xf numFmtId="0" fontId="10" fillId="15" borderId="22" xfId="0" applyFont="1" applyFill="1" applyBorder="1" applyAlignment="1" applyProtection="1">
      <alignment horizontal="right"/>
    </xf>
    <xf numFmtId="0" fontId="11" fillId="15" borderId="23" xfId="0" applyFont="1" applyFill="1" applyBorder="1" applyAlignment="1" applyProtection="1">
      <alignment horizontal="right"/>
    </xf>
    <xf numFmtId="169" fontId="11" fillId="15" borderId="18" xfId="0" applyNumberFormat="1" applyFont="1" applyFill="1" applyBorder="1" applyAlignment="1" applyProtection="1">
      <alignment horizontal="center"/>
    </xf>
    <xf numFmtId="164" fontId="11" fillId="15" borderId="18" xfId="1" applyNumberFormat="1" applyFont="1" applyFill="1" applyBorder="1" applyProtection="1"/>
    <xf numFmtId="0" fontId="11" fillId="19" borderId="19" xfId="0" applyFont="1" applyFill="1" applyBorder="1" applyAlignment="1" applyProtection="1">
      <alignment vertical="center"/>
      <protection locked="0"/>
    </xf>
    <xf numFmtId="0" fontId="10" fillId="0" borderId="0" xfId="0" applyFont="1" applyFill="1" applyProtection="1"/>
    <xf numFmtId="0" fontId="22" fillId="19" borderId="13" xfId="0" applyFont="1" applyFill="1" applyBorder="1" applyAlignment="1" applyProtection="1">
      <alignment vertical="center"/>
      <protection locked="0"/>
    </xf>
    <xf numFmtId="0" fontId="11" fillId="19" borderId="11" xfId="0" applyFont="1" applyFill="1" applyBorder="1" applyAlignment="1" applyProtection="1">
      <protection locked="0"/>
    </xf>
    <xf numFmtId="0" fontId="22" fillId="19" borderId="13" xfId="0" applyFont="1" applyFill="1" applyBorder="1" applyAlignment="1" applyProtection="1">
      <protection locked="0"/>
    </xf>
    <xf numFmtId="0" fontId="21" fillId="19" borderId="13" xfId="0" applyFont="1" applyFill="1" applyBorder="1" applyAlignment="1" applyProtection="1">
      <protection locked="0"/>
    </xf>
    <xf numFmtId="0" fontId="21" fillId="19" borderId="13" xfId="0" applyFont="1" applyFill="1" applyBorder="1" applyAlignment="1" applyProtection="1">
      <alignment horizontal="left"/>
      <protection locked="0"/>
    </xf>
    <xf numFmtId="0" fontId="21" fillId="19" borderId="21" xfId="0" applyFont="1" applyFill="1" applyBorder="1" applyAlignment="1" applyProtection="1">
      <protection locked="0"/>
    </xf>
    <xf numFmtId="0" fontId="11" fillId="19" borderId="11" xfId="0" applyFont="1" applyFill="1" applyBorder="1" applyProtection="1">
      <protection locked="0"/>
    </xf>
    <xf numFmtId="0" fontId="10" fillId="12" borderId="11" xfId="0" applyFont="1" applyFill="1" applyBorder="1" applyProtection="1">
      <protection locked="0"/>
    </xf>
    <xf numFmtId="0" fontId="20" fillId="6" borderId="0" xfId="0" applyFont="1" applyFill="1" applyProtection="1"/>
    <xf numFmtId="0" fontId="10" fillId="0" borderId="7" xfId="0" applyFont="1" applyBorder="1" applyProtection="1"/>
    <xf numFmtId="0" fontId="10" fillId="6" borderId="8" xfId="0" applyFont="1" applyFill="1" applyBorder="1" applyProtection="1"/>
    <xf numFmtId="0" fontId="10" fillId="6" borderId="9" xfId="0" applyFont="1" applyFill="1" applyBorder="1" applyProtection="1"/>
    <xf numFmtId="0" fontId="11" fillId="23" borderId="1" xfId="0" applyFont="1" applyFill="1" applyBorder="1" applyAlignment="1" applyProtection="1">
      <alignment horizontal="center" vertical="center"/>
    </xf>
    <xf numFmtId="0" fontId="13" fillId="6" borderId="19" xfId="0" applyFont="1" applyFill="1" applyBorder="1" applyAlignment="1" applyProtection="1">
      <alignment horizontal="center"/>
    </xf>
    <xf numFmtId="0" fontId="13" fillId="6" borderId="10" xfId="0" applyFont="1" applyFill="1" applyBorder="1" applyAlignment="1" applyProtection="1">
      <alignment horizontal="center"/>
    </xf>
    <xf numFmtId="0" fontId="13" fillId="9" borderId="1" xfId="0" applyFont="1" applyFill="1" applyBorder="1" applyAlignment="1" applyProtection="1">
      <alignment horizontal="center"/>
    </xf>
    <xf numFmtId="0" fontId="11" fillId="23" borderId="2" xfId="0" applyFont="1" applyFill="1" applyBorder="1" applyAlignment="1" applyProtection="1">
      <alignment horizontal="center" vertical="center"/>
    </xf>
    <xf numFmtId="0" fontId="10" fillId="28" borderId="7" xfId="0" applyFont="1" applyFill="1" applyBorder="1" applyProtection="1"/>
    <xf numFmtId="0" fontId="10" fillId="28" borderId="8" xfId="0" applyFont="1" applyFill="1" applyBorder="1" applyProtection="1"/>
    <xf numFmtId="0" fontId="10" fillId="28" borderId="9" xfId="0" applyFont="1" applyFill="1" applyBorder="1" applyProtection="1"/>
    <xf numFmtId="0" fontId="13" fillId="6" borderId="4" xfId="0" applyFont="1" applyFill="1" applyBorder="1" applyAlignment="1" applyProtection="1">
      <alignment horizontal="center"/>
    </xf>
    <xf numFmtId="0" fontId="13" fillId="6" borderId="5" xfId="0" applyFont="1" applyFill="1" applyBorder="1" applyAlignment="1" applyProtection="1">
      <alignment horizontal="center"/>
    </xf>
    <xf numFmtId="167" fontId="13" fillId="9" borderId="3" xfId="0" applyNumberFormat="1" applyFont="1" applyFill="1" applyBorder="1" applyAlignment="1" applyProtection="1">
      <alignment horizontal="center"/>
    </xf>
    <xf numFmtId="9" fontId="13" fillId="6" borderId="3" xfId="0" applyNumberFormat="1" applyFont="1" applyFill="1" applyBorder="1" applyAlignment="1" applyProtection="1">
      <alignment horizontal="center"/>
    </xf>
    <xf numFmtId="9" fontId="13" fillId="9" borderId="3" xfId="0" applyNumberFormat="1" applyFont="1" applyFill="1" applyBorder="1" applyAlignment="1" applyProtection="1">
      <alignment horizontal="center"/>
    </xf>
    <xf numFmtId="0" fontId="11" fillId="23" borderId="3" xfId="0" applyFont="1" applyFill="1" applyBorder="1" applyAlignment="1" applyProtection="1">
      <alignment horizontal="center" vertical="center"/>
    </xf>
    <xf numFmtId="164" fontId="12" fillId="28" borderId="7" xfId="1" applyNumberFormat="1" applyFont="1" applyFill="1" applyBorder="1" applyProtection="1"/>
    <xf numFmtId="164" fontId="10" fillId="28" borderId="9" xfId="1" applyNumberFormat="1" applyFont="1" applyFill="1" applyBorder="1" applyProtection="1"/>
    <xf numFmtId="164" fontId="10" fillId="0" borderId="1" xfId="1" applyNumberFormat="1" applyFont="1" applyFill="1" applyBorder="1" applyProtection="1"/>
    <xf numFmtId="165" fontId="10" fillId="0" borderId="19" xfId="1" applyNumberFormat="1" applyFont="1" applyFill="1" applyBorder="1" applyProtection="1"/>
    <xf numFmtId="164" fontId="10" fillId="0" borderId="19" xfId="1" applyNumberFormat="1" applyFont="1" applyFill="1" applyBorder="1" applyProtection="1"/>
    <xf numFmtId="164" fontId="10" fillId="0" borderId="11" xfId="1" applyNumberFormat="1" applyFont="1" applyFill="1" applyBorder="1" applyProtection="1"/>
    <xf numFmtId="165" fontId="10" fillId="0" borderId="1" xfId="1" applyNumberFormat="1" applyFont="1" applyFill="1" applyBorder="1" applyProtection="1"/>
    <xf numFmtId="164" fontId="10" fillId="23" borderId="1" xfId="1" applyNumberFormat="1" applyFont="1" applyFill="1" applyBorder="1" applyProtection="1"/>
    <xf numFmtId="0" fontId="10" fillId="9" borderId="13" xfId="0" applyFont="1" applyFill="1" applyBorder="1" applyProtection="1"/>
    <xf numFmtId="0" fontId="10" fillId="9" borderId="0" xfId="0" applyFont="1" applyFill="1" applyBorder="1" applyProtection="1"/>
    <xf numFmtId="0" fontId="10" fillId="12" borderId="0" xfId="0" applyFont="1" applyFill="1" applyBorder="1" applyProtection="1"/>
    <xf numFmtId="164" fontId="10" fillId="0" borderId="2" xfId="1" applyNumberFormat="1" applyFont="1" applyFill="1" applyBorder="1" applyProtection="1"/>
    <xf numFmtId="165" fontId="10" fillId="0" borderId="0" xfId="1" applyNumberFormat="1" applyFont="1" applyFill="1" applyBorder="1" applyProtection="1"/>
    <xf numFmtId="164" fontId="10" fillId="0" borderId="0" xfId="1" applyNumberFormat="1" applyFont="1" applyFill="1" applyBorder="1" applyProtection="1"/>
    <xf numFmtId="164" fontId="10" fillId="0" borderId="13" xfId="1" applyNumberFormat="1" applyFont="1" applyFill="1" applyBorder="1" applyProtection="1"/>
    <xf numFmtId="165" fontId="10" fillId="0" borderId="2" xfId="1" applyNumberFormat="1" applyFont="1" applyFill="1" applyBorder="1" applyProtection="1"/>
    <xf numFmtId="164" fontId="10" fillId="23" borderId="2" xfId="1" applyNumberFormat="1" applyFont="1" applyFill="1" applyBorder="1" applyProtection="1"/>
    <xf numFmtId="0" fontId="10" fillId="6" borderId="0" xfId="0" applyFont="1" applyFill="1" applyBorder="1" applyProtection="1"/>
    <xf numFmtId="0" fontId="10" fillId="6" borderId="4" xfId="0" quotePrefix="1" applyFont="1" applyFill="1" applyBorder="1" applyProtection="1"/>
    <xf numFmtId="164" fontId="10" fillId="0" borderId="3" xfId="1" applyNumberFormat="1" applyFont="1" applyFill="1" applyBorder="1" applyProtection="1"/>
    <xf numFmtId="165" fontId="10" fillId="0" borderId="4" xfId="1" applyNumberFormat="1" applyFont="1" applyFill="1" applyBorder="1" applyProtection="1"/>
    <xf numFmtId="164" fontId="10" fillId="0" borderId="4" xfId="1" applyNumberFormat="1" applyFont="1" applyFill="1" applyBorder="1" applyProtection="1"/>
    <xf numFmtId="164" fontId="10" fillId="0" borderId="21" xfId="1" applyNumberFormat="1" applyFont="1" applyFill="1" applyBorder="1" applyProtection="1"/>
    <xf numFmtId="165" fontId="10" fillId="0" borderId="3" xfId="1" applyNumberFormat="1" applyFont="1" applyFill="1" applyBorder="1" applyProtection="1"/>
    <xf numFmtId="164" fontId="10" fillId="23" borderId="3" xfId="1" applyNumberFormat="1" applyFont="1" applyFill="1" applyBorder="1" applyProtection="1"/>
    <xf numFmtId="164" fontId="10" fillId="0" borderId="0" xfId="1" applyNumberFormat="1" applyFont="1" applyBorder="1" applyProtection="1"/>
    <xf numFmtId="0" fontId="0" fillId="0" borderId="0" xfId="0" applyBorder="1" applyProtection="1"/>
    <xf numFmtId="0" fontId="10" fillId="0" borderId="4" xfId="0" applyFont="1" applyBorder="1" applyProtection="1"/>
    <xf numFmtId="164" fontId="10" fillId="0" borderId="4" xfId="1" applyNumberFormat="1" applyFont="1" applyBorder="1" applyProtection="1"/>
    <xf numFmtId="0" fontId="0" fillId="0" borderId="4" xfId="0" applyBorder="1" applyProtection="1"/>
    <xf numFmtId="0" fontId="12" fillId="28" borderId="7" xfId="0" applyFont="1" applyFill="1" applyBorder="1" applyProtection="1"/>
    <xf numFmtId="0" fontId="10" fillId="6" borderId="4" xfId="0" applyFont="1" applyFill="1" applyBorder="1" applyProtection="1"/>
    <xf numFmtId="164" fontId="10" fillId="12" borderId="1" xfId="1" applyNumberFormat="1" applyFont="1" applyFill="1" applyBorder="1" applyProtection="1">
      <protection locked="0"/>
    </xf>
    <xf numFmtId="164" fontId="10" fillId="12" borderId="2" xfId="1" applyNumberFormat="1" applyFont="1" applyFill="1" applyBorder="1" applyProtection="1">
      <protection locked="0"/>
    </xf>
    <xf numFmtId="164" fontId="10" fillId="12" borderId="0" xfId="1" applyNumberFormat="1" applyFont="1" applyFill="1" applyBorder="1" applyProtection="1">
      <protection locked="0"/>
    </xf>
    <xf numFmtId="164" fontId="10" fillId="12" borderId="3" xfId="1" applyNumberFormat="1" applyFont="1" applyFill="1" applyBorder="1" applyProtection="1">
      <protection locked="0"/>
    </xf>
    <xf numFmtId="164" fontId="10" fillId="12" borderId="4" xfId="1" applyNumberFormat="1" applyFont="1" applyFill="1" applyBorder="1" applyProtection="1">
      <protection locked="0"/>
    </xf>
    <xf numFmtId="164" fontId="10" fillId="12" borderId="19" xfId="1" applyNumberFormat="1" applyFont="1" applyFill="1" applyBorder="1" applyProtection="1">
      <protection locked="0"/>
    </xf>
    <xf numFmtId="43" fontId="10" fillId="12" borderId="2" xfId="1" applyNumberFormat="1" applyFont="1" applyFill="1" applyBorder="1" applyProtection="1">
      <protection locked="0"/>
    </xf>
    <xf numFmtId="0" fontId="15" fillId="12" borderId="0" xfId="0" applyFont="1" applyFill="1" applyProtection="1"/>
    <xf numFmtId="0" fontId="10" fillId="0" borderId="0" xfId="0" applyFont="1" applyAlignment="1" applyProtection="1">
      <alignment horizontal="right"/>
    </xf>
    <xf numFmtId="0" fontId="15" fillId="2" borderId="0" xfId="0" applyFont="1" applyFill="1" applyAlignment="1" applyProtection="1">
      <alignment vertical="center"/>
    </xf>
    <xf numFmtId="0" fontId="10" fillId="7" borderId="1" xfId="0" applyFont="1" applyFill="1" applyBorder="1" applyAlignment="1" applyProtection="1">
      <alignment horizontal="center"/>
    </xf>
    <xf numFmtId="15" fontId="10" fillId="15" borderId="2" xfId="0" applyNumberFormat="1" applyFont="1" applyFill="1" applyBorder="1" applyAlignment="1" applyProtection="1">
      <alignment horizontal="center"/>
    </xf>
    <xf numFmtId="0" fontId="10" fillId="0" borderId="29" xfId="0" applyFont="1" applyBorder="1" applyProtection="1"/>
    <xf numFmtId="0" fontId="10" fillId="6" borderId="29" xfId="0" applyFont="1" applyFill="1" applyBorder="1" applyProtection="1"/>
    <xf numFmtId="0" fontId="13" fillId="6" borderId="25" xfId="0" applyFont="1" applyFill="1" applyBorder="1" applyAlignment="1" applyProtection="1">
      <alignment horizontal="right"/>
    </xf>
    <xf numFmtId="0" fontId="10" fillId="6" borderId="1" xfId="0" applyFont="1" applyFill="1" applyBorder="1" applyAlignment="1" applyProtection="1">
      <alignment horizontal="center"/>
    </xf>
    <xf numFmtId="0" fontId="10" fillId="5" borderId="6" xfId="0" applyFont="1" applyFill="1" applyBorder="1" applyAlignment="1" applyProtection="1">
      <alignment horizontal="center"/>
    </xf>
    <xf numFmtId="0" fontId="10" fillId="17" borderId="6" xfId="0" applyFont="1" applyFill="1" applyBorder="1" applyAlignment="1" applyProtection="1">
      <alignment horizontal="center"/>
    </xf>
    <xf numFmtId="0" fontId="10" fillId="7" borderId="6" xfId="0" applyFont="1" applyFill="1" applyBorder="1" applyAlignment="1" applyProtection="1">
      <alignment horizontal="center"/>
    </xf>
    <xf numFmtId="0" fontId="10" fillId="29" borderId="6" xfId="0" applyFont="1" applyFill="1" applyBorder="1" applyAlignment="1" applyProtection="1">
      <alignment horizontal="center"/>
    </xf>
    <xf numFmtId="0" fontId="10" fillId="6" borderId="30" xfId="0" applyFont="1" applyFill="1" applyBorder="1" applyProtection="1"/>
    <xf numFmtId="0" fontId="10" fillId="6" borderId="0" xfId="0" applyFont="1" applyFill="1" applyAlignment="1" applyProtection="1">
      <alignment horizontal="right"/>
    </xf>
    <xf numFmtId="0" fontId="10" fillId="6" borderId="2" xfId="0" applyFont="1" applyFill="1" applyBorder="1" applyAlignment="1" applyProtection="1">
      <alignment horizontal="center"/>
    </xf>
    <xf numFmtId="0" fontId="10" fillId="6" borderId="12" xfId="0" applyFont="1" applyFill="1" applyBorder="1" applyAlignment="1" applyProtection="1">
      <alignment horizontal="center"/>
    </xf>
    <xf numFmtId="0" fontId="10" fillId="30" borderId="11" xfId="0" applyFont="1" applyFill="1" applyBorder="1" applyAlignment="1" applyProtection="1">
      <alignment horizontal="center"/>
    </xf>
    <xf numFmtId="0" fontId="10" fillId="29" borderId="1" xfId="0" applyFont="1" applyFill="1" applyBorder="1" applyAlignment="1" applyProtection="1">
      <alignment horizontal="center"/>
    </xf>
    <xf numFmtId="0" fontId="10" fillId="6" borderId="0" xfId="0" applyFont="1" applyFill="1" applyBorder="1" applyAlignment="1" applyProtection="1">
      <alignment horizontal="right"/>
    </xf>
    <xf numFmtId="0" fontId="10" fillId="6" borderId="3" xfId="0" applyFont="1" applyFill="1" applyBorder="1" applyAlignment="1" applyProtection="1">
      <alignment horizontal="center"/>
    </xf>
    <xf numFmtId="0" fontId="10" fillId="6" borderId="5" xfId="0" applyFont="1" applyFill="1" applyBorder="1" applyAlignment="1" applyProtection="1">
      <alignment horizontal="center"/>
    </xf>
    <xf numFmtId="0" fontId="10" fillId="30" borderId="2" xfId="0" applyFont="1" applyFill="1" applyBorder="1" applyAlignment="1" applyProtection="1">
      <alignment horizontal="center"/>
    </xf>
    <xf numFmtId="0" fontId="10" fillId="29" borderId="3" xfId="0" applyFont="1" applyFill="1" applyBorder="1" applyAlignment="1" applyProtection="1">
      <alignment horizontal="center"/>
    </xf>
    <xf numFmtId="168" fontId="10" fillId="0" borderId="1" xfId="1" applyNumberFormat="1" applyFont="1" applyFill="1" applyBorder="1" applyProtection="1"/>
    <xf numFmtId="0" fontId="10" fillId="0" borderId="0" xfId="0" applyFont="1" applyFill="1" applyBorder="1" applyAlignment="1" applyProtection="1">
      <alignment horizontal="center" vertical="center" wrapText="1"/>
    </xf>
    <xf numFmtId="168" fontId="10" fillId="30" borderId="1" xfId="1" applyNumberFormat="1" applyFont="1" applyFill="1" applyBorder="1" applyProtection="1"/>
    <xf numFmtId="168" fontId="10" fillId="0" borderId="3" xfId="1" applyNumberFormat="1" applyFont="1" applyFill="1" applyBorder="1" applyProtection="1"/>
    <xf numFmtId="168" fontId="10" fillId="30" borderId="2" xfId="1" applyNumberFormat="1" applyFont="1" applyFill="1" applyBorder="1" applyProtection="1"/>
    <xf numFmtId="0" fontId="5" fillId="6" borderId="1" xfId="0" applyFont="1" applyFill="1" applyBorder="1" applyProtection="1"/>
    <xf numFmtId="2" fontId="10" fillId="0" borderId="0"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0" fontId="10" fillId="0" borderId="1" xfId="0" applyFont="1" applyBorder="1" applyProtection="1"/>
    <xf numFmtId="173" fontId="10" fillId="0" borderId="1" xfId="0" applyNumberFormat="1" applyFont="1" applyBorder="1" applyProtection="1"/>
    <xf numFmtId="164" fontId="10" fillId="30" borderId="1" xfId="1" applyNumberFormat="1" applyFont="1" applyFill="1" applyBorder="1" applyProtection="1"/>
    <xf numFmtId="164" fontId="10" fillId="0" borderId="1" xfId="1" applyNumberFormat="1" applyFont="1" applyBorder="1" applyProtection="1"/>
    <xf numFmtId="164" fontId="10" fillId="29" borderId="1" xfId="1" applyNumberFormat="1" applyFont="1" applyFill="1" applyBorder="1" applyProtection="1"/>
    <xf numFmtId="0" fontId="5" fillId="6" borderId="2" xfId="0" applyFont="1" applyFill="1" applyBorder="1" applyProtection="1"/>
    <xf numFmtId="2" fontId="10" fillId="0" borderId="2" xfId="0" applyNumberFormat="1" applyFont="1" applyFill="1" applyBorder="1" applyAlignment="1" applyProtection="1">
      <alignment horizontal="center" vertical="center"/>
    </xf>
    <xf numFmtId="0" fontId="10" fillId="0" borderId="2" xfId="0" applyFont="1" applyBorder="1" applyProtection="1"/>
    <xf numFmtId="173" fontId="10" fillId="0" borderId="2" xfId="0" applyNumberFormat="1" applyFont="1" applyBorder="1" applyProtection="1"/>
    <xf numFmtId="164" fontId="10" fillId="30" borderId="2" xfId="1" applyNumberFormat="1" applyFont="1" applyFill="1" applyBorder="1" applyProtection="1"/>
    <xf numFmtId="164" fontId="10" fillId="0" borderId="2" xfId="1" applyNumberFormat="1" applyFont="1" applyBorder="1" applyProtection="1"/>
    <xf numFmtId="164" fontId="10" fillId="29" borderId="2" xfId="1" applyNumberFormat="1" applyFont="1" applyFill="1" applyBorder="1" applyProtection="1"/>
    <xf numFmtId="0" fontId="4" fillId="6" borderId="38" xfId="0" applyFont="1" applyFill="1" applyBorder="1" applyProtection="1"/>
    <xf numFmtId="2" fontId="10" fillId="0" borderId="53" xfId="0" applyNumberFormat="1" applyFont="1" applyFill="1" applyBorder="1" applyAlignment="1" applyProtection="1">
      <alignment horizontal="center" vertical="center"/>
    </xf>
    <xf numFmtId="2" fontId="10" fillId="0" borderId="38" xfId="0" applyNumberFormat="1" applyFont="1" applyFill="1" applyBorder="1" applyAlignment="1" applyProtection="1">
      <alignment horizontal="center" vertical="center"/>
    </xf>
    <xf numFmtId="0" fontId="10" fillId="0" borderId="38" xfId="0" applyFont="1" applyBorder="1" applyProtection="1"/>
    <xf numFmtId="173" fontId="10" fillId="0" borderId="38" xfId="0" applyNumberFormat="1" applyFont="1" applyBorder="1" applyProtection="1"/>
    <xf numFmtId="164" fontId="10" fillId="30" borderId="38" xfId="1" applyNumberFormat="1" applyFont="1" applyFill="1" applyBorder="1" applyProtection="1"/>
    <xf numFmtId="164" fontId="10" fillId="0" borderId="38" xfId="1" applyNumberFormat="1" applyFont="1" applyBorder="1" applyProtection="1"/>
    <xf numFmtId="164" fontId="10" fillId="29" borderId="38" xfId="1" applyNumberFormat="1" applyFont="1" applyFill="1" applyBorder="1" applyProtection="1"/>
    <xf numFmtId="0" fontId="4" fillId="6" borderId="2" xfId="0" applyFont="1" applyFill="1" applyBorder="1" applyProtection="1"/>
    <xf numFmtId="0" fontId="4" fillId="6" borderId="3" xfId="0" applyFont="1" applyFill="1" applyBorder="1" applyProtection="1"/>
    <xf numFmtId="2" fontId="10" fillId="0" borderId="3" xfId="0" applyNumberFormat="1" applyFont="1" applyFill="1" applyBorder="1" applyAlignment="1" applyProtection="1">
      <alignment horizontal="center" vertical="center"/>
    </xf>
    <xf numFmtId="173" fontId="10" fillId="0" borderId="3" xfId="0" applyNumberFormat="1" applyFont="1" applyBorder="1" applyProtection="1"/>
    <xf numFmtId="164" fontId="10" fillId="0" borderId="3" xfId="1" applyNumberFormat="1" applyFont="1" applyBorder="1" applyProtection="1"/>
    <xf numFmtId="164" fontId="10" fillId="29" borderId="3" xfId="1" applyNumberFormat="1" applyFont="1" applyFill="1" applyBorder="1" applyProtection="1"/>
    <xf numFmtId="168" fontId="10" fillId="0" borderId="27" xfId="1" applyNumberFormat="1" applyFont="1" applyBorder="1" applyProtection="1"/>
    <xf numFmtId="164" fontId="11" fillId="30" borderId="6" xfId="1" applyNumberFormat="1" applyFont="1" applyFill="1" applyBorder="1" applyProtection="1"/>
    <xf numFmtId="164" fontId="11" fillId="29" borderId="28" xfId="1" applyNumberFormat="1" applyFont="1" applyFill="1" applyBorder="1" applyProtection="1"/>
    <xf numFmtId="0" fontId="10" fillId="0" borderId="21" xfId="0" applyFont="1" applyFill="1" applyBorder="1" applyAlignment="1" applyProtection="1">
      <alignment horizontal="center"/>
    </xf>
    <xf numFmtId="0" fontId="10" fillId="0" borderId="4" xfId="0" applyFont="1" applyFill="1" applyBorder="1" applyAlignment="1" applyProtection="1">
      <alignment horizontal="center"/>
    </xf>
    <xf numFmtId="0" fontId="10" fillId="0" borderId="6" xfId="0" applyFont="1" applyFill="1" applyBorder="1" applyAlignment="1" applyProtection="1">
      <alignment horizontal="center" vertical="center"/>
    </xf>
    <xf numFmtId="168" fontId="10" fillId="0" borderId="6" xfId="0" applyNumberFormat="1" applyFont="1" applyFill="1" applyBorder="1" applyAlignment="1" applyProtection="1">
      <alignment vertical="center"/>
    </xf>
    <xf numFmtId="0" fontId="10" fillId="0" borderId="6" xfId="0" applyFont="1" applyFill="1" applyBorder="1" applyAlignment="1" applyProtection="1">
      <alignment horizontal="center" vertical="center" wrapText="1"/>
    </xf>
    <xf numFmtId="168" fontId="10" fillId="0" borderId="67" xfId="1" applyNumberFormat="1" applyFont="1" applyBorder="1" applyProtection="1"/>
    <xf numFmtId="0" fontId="3" fillId="6" borderId="12" xfId="0" applyFont="1" applyFill="1" applyBorder="1" applyAlignment="1" applyProtection="1">
      <alignment horizontal="right"/>
    </xf>
    <xf numFmtId="0" fontId="10" fillId="30" borderId="1" xfId="0" applyFont="1" applyFill="1" applyBorder="1" applyAlignment="1" applyProtection="1">
      <alignment horizontal="center"/>
    </xf>
    <xf numFmtId="0" fontId="20" fillId="6" borderId="0" xfId="0" applyFont="1" applyFill="1" applyBorder="1" applyAlignment="1" applyProtection="1">
      <alignment horizontal="center"/>
    </xf>
    <xf numFmtId="0" fontId="10" fillId="30" borderId="13" xfId="0" applyFont="1" applyFill="1" applyBorder="1" applyAlignment="1" applyProtection="1">
      <alignment horizontal="center"/>
    </xf>
    <xf numFmtId="0" fontId="3" fillId="6" borderId="5" xfId="0" applyFont="1" applyFill="1" applyBorder="1" applyAlignment="1" applyProtection="1">
      <alignment horizontal="right"/>
    </xf>
    <xf numFmtId="0" fontId="10" fillId="30" borderId="3" xfId="0" applyFont="1" applyFill="1" applyBorder="1" applyAlignment="1" applyProtection="1">
      <alignment horizontal="center"/>
    </xf>
    <xf numFmtId="0" fontId="13" fillId="6" borderId="6" xfId="0" applyFont="1" applyFill="1" applyBorder="1" applyAlignment="1" applyProtection="1">
      <alignment horizontal="center"/>
    </xf>
    <xf numFmtId="164" fontId="10" fillId="0" borderId="0" xfId="1" applyNumberFormat="1" applyFont="1" applyFill="1" applyProtection="1"/>
    <xf numFmtId="0" fontId="0" fillId="0" borderId="0" xfId="0" applyFill="1" applyProtection="1"/>
    <xf numFmtId="0" fontId="0" fillId="0" borderId="10" xfId="0" applyFill="1" applyBorder="1" applyProtection="1"/>
    <xf numFmtId="15" fontId="10" fillId="0" borderId="13" xfId="0" applyNumberFormat="1" applyFont="1" applyFill="1" applyBorder="1" applyAlignment="1" applyProtection="1">
      <alignment horizontal="center"/>
    </xf>
    <xf numFmtId="164" fontId="10" fillId="0" borderId="10" xfId="1" applyNumberFormat="1" applyFont="1" applyBorder="1" applyProtection="1"/>
    <xf numFmtId="164" fontId="10" fillId="0" borderId="12" xfId="1" applyNumberFormat="1" applyFont="1" applyBorder="1" applyProtection="1"/>
    <xf numFmtId="15" fontId="10" fillId="0" borderId="38" xfId="0" applyNumberFormat="1" applyFont="1" applyFill="1" applyBorder="1" applyAlignment="1" applyProtection="1">
      <alignment horizontal="center"/>
    </xf>
    <xf numFmtId="164" fontId="10" fillId="0" borderId="52" xfId="1" applyNumberFormat="1" applyFont="1" applyBorder="1" applyProtection="1"/>
    <xf numFmtId="15" fontId="10" fillId="0" borderId="2" xfId="0" applyNumberFormat="1" applyFont="1" applyFill="1" applyBorder="1" applyAlignment="1" applyProtection="1">
      <alignment horizontal="center"/>
    </xf>
    <xf numFmtId="15" fontId="10" fillId="0" borderId="39" xfId="0" applyNumberFormat="1" applyFont="1" applyFill="1" applyBorder="1" applyAlignment="1" applyProtection="1">
      <alignment horizontal="center"/>
    </xf>
    <xf numFmtId="0" fontId="12" fillId="15" borderId="57" xfId="0" applyFont="1" applyFill="1" applyBorder="1" applyProtection="1"/>
    <xf numFmtId="0" fontId="10" fillId="15" borderId="57" xfId="0" applyFont="1" applyFill="1" applyBorder="1" applyProtection="1"/>
    <xf numFmtId="164" fontId="10" fillId="0" borderId="57" xfId="1" applyNumberFormat="1" applyFont="1" applyBorder="1" applyProtection="1"/>
    <xf numFmtId="164" fontId="11" fillId="0" borderId="57" xfId="1" applyNumberFormat="1" applyFont="1" applyBorder="1" applyProtection="1"/>
    <xf numFmtId="164" fontId="11" fillId="30" borderId="57" xfId="1" applyNumberFormat="1" applyFont="1" applyFill="1" applyBorder="1" applyProtection="1"/>
    <xf numFmtId="164" fontId="11" fillId="29" borderId="57" xfId="1" applyNumberFormat="1" applyFont="1" applyFill="1" applyBorder="1" applyProtection="1"/>
    <xf numFmtId="0" fontId="15" fillId="2" borderId="0" xfId="0" applyFont="1" applyFill="1" applyProtection="1"/>
    <xf numFmtId="0" fontId="20" fillId="0" borderId="0" xfId="0" applyFont="1" applyProtection="1"/>
    <xf numFmtId="0" fontId="3" fillId="6" borderId="0" xfId="0" applyFont="1" applyFill="1" applyBorder="1" applyAlignment="1" applyProtection="1">
      <alignment horizontal="right"/>
    </xf>
    <xf numFmtId="0" fontId="12" fillId="15" borderId="7" xfId="0" applyFont="1" applyFill="1" applyBorder="1" applyProtection="1"/>
    <xf numFmtId="0" fontId="10" fillId="0" borderId="2" xfId="0" applyFont="1" applyFill="1" applyBorder="1" applyProtection="1"/>
    <xf numFmtId="0" fontId="10" fillId="6" borderId="3" xfId="0" applyFont="1" applyFill="1" applyBorder="1" applyProtection="1"/>
    <xf numFmtId="0" fontId="10" fillId="6" borderId="7" xfId="0" applyFont="1" applyFill="1" applyBorder="1" applyProtection="1"/>
    <xf numFmtId="0" fontId="12" fillId="6" borderId="8" xfId="0" applyFont="1" applyFill="1" applyBorder="1" applyProtection="1"/>
    <xf numFmtId="164" fontId="10" fillId="0" borderId="24" xfId="1" applyNumberFormat="1" applyFont="1" applyBorder="1" applyProtection="1"/>
    <xf numFmtId="0" fontId="12" fillId="6" borderId="0" xfId="0" applyFont="1" applyFill="1" applyBorder="1" applyProtection="1"/>
    <xf numFmtId="164" fontId="11" fillId="0" borderId="0" xfId="1" applyNumberFormat="1" applyFont="1" applyBorder="1" applyProtection="1"/>
    <xf numFmtId="0" fontId="0" fillId="0" borderId="13" xfId="0" applyBorder="1" applyProtection="1"/>
    <xf numFmtId="0" fontId="10" fillId="6" borderId="6" xfId="0" applyFont="1" applyFill="1" applyBorder="1" applyAlignment="1" applyProtection="1">
      <alignment horizontal="center"/>
    </xf>
    <xf numFmtId="0" fontId="10" fillId="0" borderId="8" xfId="0" applyFont="1" applyBorder="1" applyProtection="1"/>
    <xf numFmtId="0" fontId="12" fillId="6" borderId="8" xfId="0" applyFont="1" applyFill="1" applyBorder="1" applyAlignment="1" applyProtection="1">
      <alignment horizontal="right"/>
    </xf>
    <xf numFmtId="164" fontId="10" fillId="0" borderId="6" xfId="1" applyNumberFormat="1" applyFont="1" applyBorder="1" applyProtection="1"/>
    <xf numFmtId="164" fontId="10" fillId="30" borderId="6" xfId="1" applyNumberFormat="1" applyFont="1" applyFill="1" applyBorder="1" applyProtection="1"/>
    <xf numFmtId="164" fontId="10" fillId="0" borderId="9" xfId="1" applyNumberFormat="1" applyFont="1" applyBorder="1" applyProtection="1"/>
    <xf numFmtId="164" fontId="10" fillId="29" borderId="6" xfId="1" applyNumberFormat="1" applyFont="1" applyFill="1" applyBorder="1" applyProtection="1"/>
    <xf numFmtId="0" fontId="12" fillId="6" borderId="0" xfId="0" applyFont="1" applyFill="1" applyBorder="1" applyAlignment="1" applyProtection="1">
      <alignment horizontal="right"/>
    </xf>
    <xf numFmtId="164" fontId="10" fillId="6" borderId="0" xfId="1" applyNumberFormat="1" applyFont="1" applyFill="1" applyProtection="1"/>
    <xf numFmtId="0" fontId="11" fillId="15" borderId="19" xfId="0" applyFont="1" applyFill="1" applyBorder="1" applyProtection="1"/>
    <xf numFmtId="0" fontId="10" fillId="15" borderId="19" xfId="0" applyFont="1" applyFill="1" applyBorder="1" applyProtection="1"/>
    <xf numFmtId="0" fontId="0" fillId="0" borderId="21" xfId="0" applyBorder="1" applyProtection="1"/>
    <xf numFmtId="0" fontId="10" fillId="6" borderId="7" xfId="0" applyFont="1" applyFill="1" applyBorder="1" applyAlignment="1" applyProtection="1">
      <alignment horizontal="right"/>
    </xf>
    <xf numFmtId="164" fontId="11" fillId="0" borderId="0" xfId="1" applyNumberFormat="1" applyFont="1" applyFill="1" applyBorder="1" applyProtection="1"/>
    <xf numFmtId="164" fontId="11" fillId="0" borderId="6" xfId="1" applyNumberFormat="1" applyFont="1" applyBorder="1" applyProtection="1"/>
    <xf numFmtId="164" fontId="11" fillId="0" borderId="9" xfId="1" applyNumberFormat="1" applyFont="1" applyBorder="1" applyProtection="1"/>
    <xf numFmtId="164" fontId="11" fillId="29" borderId="6" xfId="1" applyNumberFormat="1" applyFont="1" applyFill="1" applyBorder="1" applyProtection="1"/>
    <xf numFmtId="0" fontId="10" fillId="6" borderId="0" xfId="0" applyFont="1" applyFill="1" applyBorder="1"/>
    <xf numFmtId="0" fontId="15" fillId="0" borderId="0" xfId="0" applyFont="1" applyFill="1" applyAlignment="1" applyProtection="1">
      <alignment vertical="center"/>
    </xf>
    <xf numFmtId="0" fontId="10" fillId="15" borderId="1" xfId="0" applyFont="1" applyFill="1" applyBorder="1" applyAlignment="1" applyProtection="1">
      <alignment horizontal="center"/>
    </xf>
    <xf numFmtId="0" fontId="20" fillId="6" borderId="12" xfId="0" applyFont="1" applyFill="1" applyBorder="1" applyAlignment="1" applyProtection="1">
      <alignment horizontal="right"/>
    </xf>
    <xf numFmtId="0" fontId="13" fillId="6" borderId="13" xfId="0" applyFont="1" applyFill="1" applyBorder="1" applyProtection="1"/>
    <xf numFmtId="0" fontId="13" fillId="6" borderId="21" xfId="0" applyFont="1" applyFill="1" applyBorder="1" applyProtection="1"/>
    <xf numFmtId="0" fontId="0" fillId="0" borderId="7" xfId="0" applyBorder="1" applyProtection="1"/>
    <xf numFmtId="0" fontId="0" fillId="0" borderId="8" xfId="0" applyBorder="1" applyProtection="1"/>
    <xf numFmtId="0" fontId="0" fillId="0" borderId="19" xfId="0" applyBorder="1" applyProtection="1"/>
    <xf numFmtId="0" fontId="0" fillId="0" borderId="10" xfId="0" applyBorder="1" applyProtection="1"/>
    <xf numFmtId="0" fontId="0" fillId="0" borderId="5" xfId="0" applyBorder="1" applyProtection="1"/>
    <xf numFmtId="164" fontId="12" fillId="30" borderId="2" xfId="1" applyNumberFormat="1" applyFont="1" applyFill="1" applyBorder="1" applyProtection="1"/>
    <xf numFmtId="164" fontId="10" fillId="6" borderId="2" xfId="1" applyNumberFormat="1" applyFont="1" applyFill="1" applyBorder="1" applyProtection="1"/>
    <xf numFmtId="164" fontId="12" fillId="29" borderId="2" xfId="1" applyNumberFormat="1" applyFont="1" applyFill="1" applyBorder="1" applyProtection="1"/>
    <xf numFmtId="164" fontId="12" fillId="30" borderId="6" xfId="1" applyNumberFormat="1" applyFont="1" applyFill="1" applyBorder="1" applyProtection="1"/>
    <xf numFmtId="164" fontId="11" fillId="6" borderId="6" xfId="1" applyNumberFormat="1" applyFont="1" applyFill="1" applyBorder="1" applyProtection="1"/>
    <xf numFmtId="164" fontId="12" fillId="29" borderId="6" xfId="1" applyNumberFormat="1" applyFont="1" applyFill="1" applyBorder="1" applyProtection="1"/>
    <xf numFmtId="0" fontId="10" fillId="6" borderId="6" xfId="0" applyFont="1" applyFill="1" applyBorder="1" applyProtection="1"/>
    <xf numFmtId="164" fontId="12" fillId="30" borderId="1" xfId="1" applyNumberFormat="1" applyFont="1" applyFill="1" applyBorder="1" applyProtection="1"/>
    <xf numFmtId="164" fontId="10" fillId="6" borderId="1" xfId="1" applyNumberFormat="1" applyFont="1" applyFill="1" applyBorder="1" applyProtection="1"/>
    <xf numFmtId="164" fontId="12" fillId="29" borderId="1" xfId="1" applyNumberFormat="1" applyFont="1" applyFill="1" applyBorder="1" applyProtection="1"/>
    <xf numFmtId="164" fontId="12" fillId="30" borderId="3" xfId="1" applyNumberFormat="1" applyFont="1" applyFill="1" applyBorder="1" applyProtection="1"/>
    <xf numFmtId="164" fontId="12" fillId="29" borderId="3" xfId="1" applyNumberFormat="1" applyFont="1" applyFill="1" applyBorder="1" applyProtection="1"/>
    <xf numFmtId="0" fontId="11" fillId="6" borderId="6" xfId="0" applyFont="1" applyFill="1" applyBorder="1" applyAlignment="1" applyProtection="1">
      <alignment horizontal="right"/>
    </xf>
    <xf numFmtId="164" fontId="11" fillId="6" borderId="6" xfId="0" applyNumberFormat="1" applyFont="1" applyFill="1" applyBorder="1" applyProtection="1"/>
    <xf numFmtId="0" fontId="10" fillId="0" borderId="0" xfId="0" applyFont="1" applyFill="1" applyBorder="1" applyAlignment="1" applyProtection="1">
      <alignment horizontal="left"/>
    </xf>
    <xf numFmtId="0" fontId="10" fillId="0" borderId="4" xfId="0" applyFont="1" applyFill="1" applyBorder="1" applyAlignment="1" applyProtection="1">
      <alignment horizontal="left"/>
    </xf>
    <xf numFmtId="0" fontId="11" fillId="0" borderId="6" xfId="0" applyFont="1" applyFill="1" applyBorder="1" applyAlignment="1" applyProtection="1">
      <alignment horizontal="right"/>
    </xf>
    <xf numFmtId="164" fontId="12" fillId="0" borderId="0" xfId="1" applyNumberFormat="1" applyFont="1" applyFill="1" applyBorder="1" applyProtection="1"/>
    <xf numFmtId="164" fontId="10" fillId="0" borderId="6" xfId="0" applyNumberFormat="1" applyFont="1" applyFill="1" applyBorder="1" applyProtection="1"/>
    <xf numFmtId="164" fontId="12" fillId="30" borderId="57" xfId="1" applyNumberFormat="1" applyFont="1" applyFill="1" applyBorder="1" applyProtection="1"/>
    <xf numFmtId="164" fontId="10" fillId="0" borderId="8" xfId="1" applyNumberFormat="1" applyFont="1" applyFill="1" applyBorder="1" applyProtection="1"/>
    <xf numFmtId="164" fontId="10" fillId="6" borderId="8" xfId="1" applyNumberFormat="1" applyFont="1" applyFill="1" applyBorder="1" applyProtection="1"/>
    <xf numFmtId="164" fontId="12" fillId="6" borderId="8" xfId="1" applyNumberFormat="1" applyFont="1" applyFill="1" applyBorder="1" applyProtection="1"/>
    <xf numFmtId="164" fontId="10" fillId="6" borderId="6" xfId="1" applyNumberFormat="1" applyFont="1" applyFill="1" applyBorder="1" applyProtection="1"/>
    <xf numFmtId="164" fontId="11" fillId="0" borderId="6" xfId="1" applyNumberFormat="1" applyFont="1" applyFill="1" applyBorder="1" applyProtection="1"/>
    <xf numFmtId="164" fontId="12" fillId="0" borderId="19" xfId="1" applyNumberFormat="1" applyFont="1" applyFill="1" applyBorder="1" applyProtection="1"/>
    <xf numFmtId="164" fontId="12" fillId="0" borderId="4" xfId="1" applyNumberFormat="1" applyFont="1" applyFill="1" applyBorder="1" applyProtection="1"/>
    <xf numFmtId="164" fontId="10" fillId="6" borderId="3" xfId="1" applyNumberFormat="1" applyFont="1" applyFill="1" applyBorder="1" applyProtection="1"/>
    <xf numFmtId="0" fontId="10" fillId="6" borderId="0" xfId="0" applyFont="1" applyFill="1" applyBorder="1" applyAlignment="1" applyProtection="1">
      <alignment horizontal="left"/>
    </xf>
    <xf numFmtId="0" fontId="10" fillId="6" borderId="8" xfId="0" applyFont="1" applyFill="1" applyBorder="1" applyAlignment="1" applyProtection="1">
      <alignment horizontal="left"/>
    </xf>
    <xf numFmtId="164" fontId="11" fillId="0" borderId="19" xfId="1" applyNumberFormat="1" applyFont="1" applyFill="1" applyBorder="1" applyProtection="1"/>
    <xf numFmtId="3" fontId="10" fillId="6" borderId="8" xfId="0" applyNumberFormat="1" applyFont="1" applyFill="1" applyBorder="1" applyProtection="1"/>
    <xf numFmtId="164" fontId="12" fillId="0" borderId="8" xfId="1" applyNumberFormat="1" applyFont="1" applyFill="1" applyBorder="1" applyProtection="1"/>
    <xf numFmtId="164" fontId="10" fillId="18" borderId="17" xfId="1" applyNumberFormat="1" applyFont="1" applyFill="1" applyBorder="1" applyProtection="1"/>
    <xf numFmtId="164" fontId="11" fillId="18" borderId="17" xfId="1" applyNumberFormat="1" applyFont="1" applyFill="1" applyBorder="1" applyProtection="1"/>
    <xf numFmtId="164" fontId="12" fillId="30" borderId="17" xfId="1" applyNumberFormat="1" applyFont="1" applyFill="1" applyBorder="1" applyProtection="1"/>
    <xf numFmtId="164" fontId="12" fillId="29" borderId="17" xfId="1" applyNumberFormat="1" applyFont="1" applyFill="1" applyBorder="1" applyProtection="1"/>
    <xf numFmtId="164" fontId="10" fillId="6" borderId="0" xfId="0" applyNumberFormat="1" applyFont="1" applyFill="1" applyProtection="1"/>
    <xf numFmtId="0" fontId="10" fillId="15" borderId="11" xfId="0" applyFont="1" applyFill="1" applyBorder="1" applyProtection="1"/>
    <xf numFmtId="164" fontId="11" fillId="29" borderId="3" xfId="0" applyNumberFormat="1" applyFont="1" applyFill="1" applyBorder="1" applyProtection="1"/>
    <xf numFmtId="164" fontId="12" fillId="30" borderId="1" xfId="1" applyNumberFormat="1" applyFont="1" applyFill="1" applyBorder="1" applyAlignment="1" applyProtection="1">
      <alignment horizontal="center"/>
    </xf>
    <xf numFmtId="164" fontId="11" fillId="29" borderId="1" xfId="0" applyNumberFormat="1" applyFont="1" applyFill="1" applyBorder="1" applyAlignment="1" applyProtection="1">
      <alignment horizontal="center"/>
    </xf>
    <xf numFmtId="0" fontId="11" fillId="0" borderId="0" xfId="0" applyFont="1" applyFill="1" applyProtection="1"/>
    <xf numFmtId="165" fontId="10" fillId="0" borderId="3" xfId="0" applyNumberFormat="1" applyFont="1" applyFill="1" applyBorder="1" applyProtection="1"/>
    <xf numFmtId="165" fontId="12" fillId="6" borderId="44" xfId="0" applyNumberFormat="1" applyFont="1" applyFill="1" applyBorder="1" applyProtection="1"/>
    <xf numFmtId="164" fontId="12" fillId="30" borderId="48" xfId="1" applyNumberFormat="1" applyFont="1" applyFill="1" applyBorder="1" applyProtection="1"/>
    <xf numFmtId="164" fontId="12" fillId="29" borderId="49" xfId="1" applyNumberFormat="1" applyFont="1" applyFill="1" applyBorder="1" applyProtection="1"/>
    <xf numFmtId="3" fontId="10" fillId="24" borderId="6" xfId="0" applyNumberFormat="1" applyFont="1" applyFill="1" applyBorder="1" applyProtection="1"/>
    <xf numFmtId="3" fontId="11" fillId="24" borderId="9" xfId="0" applyNumberFormat="1" applyFont="1" applyFill="1" applyBorder="1" applyProtection="1"/>
    <xf numFmtId="3" fontId="11" fillId="30" borderId="6" xfId="0" applyNumberFormat="1" applyFont="1" applyFill="1" applyBorder="1" applyProtection="1"/>
    <xf numFmtId="3" fontId="11" fillId="24" borderId="7" xfId="0" applyNumberFormat="1" applyFont="1" applyFill="1" applyBorder="1" applyProtection="1"/>
    <xf numFmtId="164" fontId="11" fillId="29" borderId="6" xfId="0" applyNumberFormat="1" applyFont="1" applyFill="1" applyBorder="1" applyProtection="1"/>
    <xf numFmtId="3" fontId="10" fillId="0" borderId="0" xfId="0" applyNumberFormat="1" applyFont="1" applyFill="1" applyBorder="1" applyProtection="1"/>
    <xf numFmtId="3" fontId="10" fillId="0" borderId="0" xfId="0" applyNumberFormat="1" applyFont="1" applyFill="1" applyProtection="1"/>
    <xf numFmtId="3" fontId="12" fillId="8" borderId="9" xfId="0" applyNumberFormat="1" applyFont="1" applyFill="1" applyBorder="1" applyAlignment="1" applyProtection="1">
      <alignment horizontal="center"/>
    </xf>
    <xf numFmtId="3" fontId="12" fillId="8" borderId="8" xfId="0" applyNumberFormat="1" applyFont="1" applyFill="1" applyBorder="1" applyAlignment="1" applyProtection="1">
      <alignment horizontal="center"/>
    </xf>
    <xf numFmtId="0" fontId="10" fillId="0" borderId="4" xfId="0" applyFont="1" applyFill="1" applyBorder="1" applyProtection="1"/>
    <xf numFmtId="167" fontId="10" fillId="12" borderId="10" xfId="4" applyNumberFormat="1" applyFont="1" applyFill="1" applyBorder="1" applyAlignment="1" applyProtection="1">
      <alignment horizontal="center" vertical="center"/>
      <protection locked="0"/>
    </xf>
    <xf numFmtId="164" fontId="11" fillId="12" borderId="6" xfId="1" applyNumberFormat="1" applyFont="1" applyFill="1" applyBorder="1" applyProtection="1">
      <protection locked="0"/>
    </xf>
    <xf numFmtId="0" fontId="10" fillId="16" borderId="6" xfId="0" applyFont="1" applyFill="1" applyBorder="1" applyProtection="1"/>
    <xf numFmtId="165" fontId="10" fillId="0" borderId="6" xfId="0" applyNumberFormat="1" applyFont="1" applyFill="1" applyBorder="1" applyAlignment="1" applyProtection="1">
      <alignment horizontal="center" vertical="center"/>
    </xf>
    <xf numFmtId="165" fontId="10" fillId="0" borderId="9" xfId="0" applyNumberFormat="1" applyFont="1" applyFill="1" applyBorder="1" applyProtection="1"/>
    <xf numFmtId="0" fontId="15" fillId="2" borderId="0" xfId="0" applyFont="1" applyFill="1" applyAlignment="1" applyProtection="1">
      <alignment horizontal="left" vertical="center"/>
    </xf>
    <xf numFmtId="15" fontId="10" fillId="15" borderId="3" xfId="0" applyNumberFormat="1" applyFont="1" applyFill="1" applyBorder="1" applyAlignment="1" applyProtection="1">
      <alignment horizontal="center"/>
    </xf>
    <xf numFmtId="0" fontId="20" fillId="6" borderId="0" xfId="0" applyFont="1" applyFill="1" applyBorder="1" applyAlignment="1" applyProtection="1">
      <alignment horizontal="right"/>
    </xf>
    <xf numFmtId="0" fontId="13" fillId="30" borderId="2" xfId="0" applyFont="1" applyFill="1" applyBorder="1" applyAlignment="1" applyProtection="1">
      <alignment horizontal="center"/>
    </xf>
    <xf numFmtId="0" fontId="4" fillId="30" borderId="3" xfId="0" applyFont="1" applyFill="1" applyBorder="1" applyAlignment="1" applyProtection="1">
      <alignment horizontal="center"/>
    </xf>
    <xf numFmtId="164" fontId="4" fillId="0" borderId="1" xfId="1" applyNumberFormat="1" applyFont="1" applyFill="1" applyBorder="1" applyProtection="1"/>
    <xf numFmtId="164" fontId="7" fillId="30" borderId="1" xfId="1" applyNumberFormat="1" applyFont="1" applyFill="1" applyBorder="1" applyProtection="1"/>
    <xf numFmtId="164" fontId="5" fillId="29" borderId="1" xfId="1" applyNumberFormat="1" applyFont="1" applyFill="1" applyBorder="1" applyProtection="1"/>
    <xf numFmtId="164" fontId="4" fillId="0" borderId="2" xfId="1" applyNumberFormat="1" applyFont="1" applyFill="1" applyBorder="1" applyProtection="1"/>
    <xf numFmtId="164" fontId="7" fillId="30" borderId="2" xfId="1" applyNumberFormat="1" applyFont="1" applyFill="1" applyBorder="1" applyProtection="1"/>
    <xf numFmtId="164" fontId="5" fillId="29" borderId="2" xfId="1" applyNumberFormat="1" applyFont="1" applyFill="1" applyBorder="1" applyProtection="1"/>
    <xf numFmtId="164" fontId="4" fillId="0" borderId="50" xfId="1" applyNumberFormat="1" applyFont="1" applyFill="1" applyBorder="1" applyProtection="1"/>
    <xf numFmtId="164" fontId="7" fillId="30" borderId="50" xfId="1" applyNumberFormat="1" applyFont="1" applyFill="1" applyBorder="1" applyProtection="1"/>
    <xf numFmtId="164" fontId="5" fillId="29" borderId="50" xfId="1" applyNumberFormat="1" applyFont="1" applyFill="1" applyBorder="1" applyProtection="1"/>
    <xf numFmtId="0" fontId="4" fillId="6" borderId="35" xfId="0" applyFont="1" applyFill="1" applyBorder="1" applyProtection="1"/>
    <xf numFmtId="164" fontId="4" fillId="0" borderId="38" xfId="1" applyNumberFormat="1" applyFont="1" applyFill="1" applyBorder="1" applyProtection="1"/>
    <xf numFmtId="164" fontId="7" fillId="30" borderId="38" xfId="1" applyNumberFormat="1" applyFont="1" applyFill="1" applyBorder="1" applyProtection="1"/>
    <xf numFmtId="164" fontId="5" fillId="29" borderId="38" xfId="1" applyNumberFormat="1" applyFont="1" applyFill="1" applyBorder="1" applyProtection="1"/>
    <xf numFmtId="0" fontId="4" fillId="6" borderId="6" xfId="0" applyFont="1" applyFill="1" applyBorder="1" applyProtection="1"/>
    <xf numFmtId="0" fontId="4" fillId="6" borderId="34" xfId="0" applyFont="1" applyFill="1" applyBorder="1" applyProtection="1"/>
    <xf numFmtId="164" fontId="5" fillId="29" borderId="28" xfId="1" applyNumberFormat="1" applyFont="1" applyFill="1" applyBorder="1" applyProtection="1"/>
    <xf numFmtId="164" fontId="5" fillId="0" borderId="24" xfId="1" applyNumberFormat="1" applyFont="1" applyBorder="1" applyProtection="1"/>
    <xf numFmtId="164" fontId="7" fillId="30" borderId="24" xfId="1" applyNumberFormat="1" applyFont="1" applyFill="1" applyBorder="1" applyProtection="1"/>
    <xf numFmtId="164" fontId="5" fillId="0" borderId="24" xfId="1" applyNumberFormat="1" applyFont="1" applyFill="1" applyBorder="1" applyProtection="1"/>
    <xf numFmtId="164" fontId="5" fillId="29" borderId="24" xfId="1" applyNumberFormat="1" applyFont="1" applyFill="1" applyBorder="1" applyProtection="1"/>
    <xf numFmtId="0" fontId="10" fillId="0" borderId="19" xfId="0" applyFont="1" applyBorder="1" applyProtection="1"/>
    <xf numFmtId="0" fontId="10" fillId="0" borderId="19" xfId="0" applyFont="1" applyFill="1" applyBorder="1" applyProtection="1"/>
    <xf numFmtId="0" fontId="0" fillId="22" borderId="11" xfId="0" applyFill="1" applyBorder="1" applyProtection="1"/>
    <xf numFmtId="0" fontId="0" fillId="22" borderId="19" xfId="0" applyFill="1" applyBorder="1" applyProtection="1"/>
    <xf numFmtId="0" fontId="0" fillId="22" borderId="10" xfId="0" applyFill="1" applyBorder="1" applyProtection="1"/>
    <xf numFmtId="0" fontId="0" fillId="22" borderId="13" xfId="0" applyFill="1" applyBorder="1" applyProtection="1"/>
    <xf numFmtId="0" fontId="0" fillId="22" borderId="0" xfId="0" applyFill="1" applyProtection="1"/>
    <xf numFmtId="0" fontId="0" fillId="22" borderId="12" xfId="0" applyFill="1" applyBorder="1" applyProtection="1"/>
    <xf numFmtId="0" fontId="5" fillId="11" borderId="3" xfId="0" applyFont="1" applyFill="1" applyBorder="1" applyAlignment="1" applyProtection="1">
      <alignment horizontal="center"/>
    </xf>
    <xf numFmtId="0" fontId="0" fillId="22" borderId="21" xfId="0" applyFill="1" applyBorder="1" applyProtection="1"/>
    <xf numFmtId="0" fontId="0" fillId="22" borderId="5" xfId="0" applyFill="1" applyBorder="1" applyProtection="1"/>
    <xf numFmtId="164" fontId="4" fillId="0" borderId="3" xfId="1" applyNumberFormat="1" applyFont="1" applyFill="1" applyBorder="1" applyProtection="1"/>
    <xf numFmtId="164" fontId="4" fillId="22" borderId="24" xfId="0" applyNumberFormat="1" applyFont="1" applyFill="1" applyBorder="1" applyProtection="1"/>
    <xf numFmtId="164" fontId="5" fillId="6" borderId="24" xfId="0" applyNumberFormat="1" applyFont="1" applyFill="1" applyBorder="1" applyProtection="1"/>
    <xf numFmtId="164" fontId="5" fillId="30" borderId="24" xfId="0" applyNumberFormat="1" applyFont="1" applyFill="1" applyBorder="1" applyProtection="1"/>
    <xf numFmtId="164" fontId="5" fillId="29" borderId="24" xfId="0" applyNumberFormat="1" applyFont="1" applyFill="1" applyBorder="1" applyProtection="1"/>
    <xf numFmtId="0" fontId="0" fillId="13" borderId="11" xfId="0" applyFill="1" applyBorder="1" applyProtection="1"/>
    <xf numFmtId="0" fontId="0" fillId="13" borderId="19" xfId="0" applyFill="1" applyBorder="1" applyProtection="1"/>
    <xf numFmtId="0" fontId="0" fillId="13" borderId="10" xfId="0" applyFill="1" applyBorder="1" applyProtection="1"/>
    <xf numFmtId="0" fontId="0" fillId="13" borderId="13" xfId="0" applyFill="1" applyBorder="1" applyProtection="1"/>
    <xf numFmtId="0" fontId="0" fillId="13" borderId="0" xfId="0" applyFill="1" applyBorder="1" applyProtection="1"/>
    <xf numFmtId="0" fontId="0" fillId="13" borderId="12" xfId="0" applyFill="1" applyBorder="1" applyProtection="1"/>
    <xf numFmtId="0" fontId="5" fillId="9" borderId="3" xfId="0" applyFont="1" applyFill="1" applyBorder="1" applyAlignment="1" applyProtection="1">
      <alignment horizontal="center"/>
    </xf>
    <xf numFmtId="0" fontId="0" fillId="13" borderId="21" xfId="0" applyFill="1" applyBorder="1" applyProtection="1"/>
    <xf numFmtId="0" fontId="0" fillId="13" borderId="4" xfId="0" applyFill="1" applyBorder="1" applyProtection="1"/>
    <xf numFmtId="0" fontId="0" fillId="13" borderId="5" xfId="0" applyFill="1" applyBorder="1" applyProtection="1"/>
    <xf numFmtId="0" fontId="4" fillId="0" borderId="1" xfId="0" applyFont="1" applyFill="1" applyBorder="1" applyProtection="1"/>
    <xf numFmtId="0" fontId="4" fillId="0" borderId="2" xfId="0" applyFont="1" applyFill="1" applyBorder="1" applyProtection="1"/>
    <xf numFmtId="0" fontId="4" fillId="0" borderId="50" xfId="0" applyFont="1" applyFill="1" applyBorder="1" applyProtection="1"/>
    <xf numFmtId="0" fontId="4" fillId="0" borderId="38" xfId="0" applyFont="1" applyFill="1" applyBorder="1" applyProtection="1"/>
    <xf numFmtId="0" fontId="4" fillId="0" borderId="52" xfId="0" applyFont="1" applyFill="1" applyBorder="1" applyProtection="1"/>
    <xf numFmtId="0" fontId="4" fillId="0" borderId="12" xfId="0" applyFont="1" applyFill="1" applyBorder="1" applyProtection="1"/>
    <xf numFmtId="0" fontId="4" fillId="13" borderId="24" xfId="0" applyFont="1" applyFill="1" applyBorder="1" applyProtection="1"/>
    <xf numFmtId="0" fontId="0" fillId="21" borderId="41" xfId="0" applyFill="1" applyBorder="1" applyAlignment="1" applyProtection="1">
      <alignment horizontal="center" vertical="center"/>
    </xf>
    <xf numFmtId="0" fontId="0" fillId="21" borderId="19" xfId="0" applyFill="1" applyBorder="1" applyProtection="1"/>
    <xf numFmtId="0" fontId="0" fillId="21" borderId="10" xfId="0" applyFill="1" applyBorder="1" applyProtection="1"/>
    <xf numFmtId="0" fontId="0" fillId="21" borderId="55" xfId="0" applyFill="1" applyBorder="1" applyAlignment="1" applyProtection="1">
      <alignment horizontal="center" vertical="center"/>
    </xf>
    <xf numFmtId="0" fontId="0" fillId="21" borderId="0" xfId="0" applyFill="1" applyBorder="1" applyProtection="1"/>
    <xf numFmtId="0" fontId="0" fillId="21" borderId="12" xfId="0" applyFill="1" applyBorder="1" applyProtection="1"/>
    <xf numFmtId="0" fontId="5" fillId="4" borderId="3" xfId="0" applyFont="1" applyFill="1" applyBorder="1" applyAlignment="1" applyProtection="1">
      <alignment horizontal="center"/>
    </xf>
    <xf numFmtId="0" fontId="5" fillId="6" borderId="4" xfId="0" applyFont="1" applyFill="1" applyBorder="1" applyAlignment="1" applyProtection="1">
      <alignment horizontal="center"/>
    </xf>
    <xf numFmtId="0" fontId="0" fillId="21" borderId="56" xfId="0" applyFill="1" applyBorder="1" applyAlignment="1" applyProtection="1">
      <alignment horizontal="center" vertical="center"/>
    </xf>
    <xf numFmtId="0" fontId="0" fillId="21" borderId="40" xfId="0" applyFill="1" applyBorder="1" applyAlignment="1" applyProtection="1">
      <alignment horizontal="center" vertical="center"/>
    </xf>
    <xf numFmtId="0" fontId="0" fillId="21" borderId="4" xfId="0" applyFill="1" applyBorder="1" applyProtection="1"/>
    <xf numFmtId="0" fontId="19" fillId="21" borderId="54" xfId="0" applyFont="1" applyFill="1" applyBorder="1" applyAlignment="1" applyProtection="1">
      <alignment horizontal="center"/>
    </xf>
    <xf numFmtId="0" fontId="0" fillId="21" borderId="5" xfId="0" applyFill="1" applyBorder="1" applyProtection="1"/>
    <xf numFmtId="0" fontId="4" fillId="0" borderId="2" xfId="0" applyFont="1" applyBorder="1" applyProtection="1"/>
    <xf numFmtId="164" fontId="4" fillId="0" borderId="28" xfId="1" applyNumberFormat="1" applyFont="1" applyFill="1" applyBorder="1" applyProtection="1"/>
    <xf numFmtId="164" fontId="4" fillId="21" borderId="24" xfId="0" applyNumberFormat="1" applyFont="1" applyFill="1" applyBorder="1" applyAlignment="1" applyProtection="1">
      <alignment horizontal="center"/>
    </xf>
    <xf numFmtId="164" fontId="5" fillId="6" borderId="24" xfId="0" applyNumberFormat="1" applyFont="1" applyFill="1" applyBorder="1" applyAlignment="1" applyProtection="1">
      <alignment horizontal="center"/>
    </xf>
    <xf numFmtId="164" fontId="5" fillId="29" borderId="24" xfId="0" applyNumberFormat="1" applyFont="1" applyFill="1" applyBorder="1" applyAlignment="1" applyProtection="1">
      <alignment horizontal="center"/>
    </xf>
    <xf numFmtId="0" fontId="5" fillId="0" borderId="0" xfId="0" applyFont="1" applyFill="1" applyBorder="1" applyProtection="1"/>
    <xf numFmtId="164" fontId="4" fillId="0" borderId="0" xfId="0" applyNumberFormat="1" applyFont="1" applyFill="1" applyBorder="1" applyAlignment="1" applyProtection="1">
      <alignment horizontal="center"/>
    </xf>
    <xf numFmtId="164" fontId="5" fillId="0" borderId="0" xfId="0" applyNumberFormat="1" applyFont="1" applyFill="1" applyBorder="1" applyAlignment="1" applyProtection="1">
      <alignment horizontal="center"/>
    </xf>
    <xf numFmtId="164" fontId="7" fillId="0" borderId="0" xfId="1" applyNumberFormat="1" applyFont="1" applyFill="1" applyBorder="1" applyProtection="1"/>
    <xf numFmtId="0" fontId="0" fillId="20" borderId="11" xfId="0" applyFill="1" applyBorder="1" applyProtection="1"/>
    <xf numFmtId="0" fontId="0" fillId="20" borderId="19" xfId="0" applyFill="1" applyBorder="1" applyProtection="1"/>
    <xf numFmtId="0" fontId="0" fillId="20" borderId="10" xfId="0" applyFill="1" applyBorder="1" applyProtection="1"/>
    <xf numFmtId="0" fontId="5" fillId="20" borderId="3" xfId="0" applyFont="1" applyFill="1" applyBorder="1" applyAlignment="1" applyProtection="1">
      <alignment horizontal="center"/>
    </xf>
    <xf numFmtId="0" fontId="0" fillId="20" borderId="21" xfId="0" applyFill="1" applyBorder="1" applyProtection="1"/>
    <xf numFmtId="0" fontId="0" fillId="20" borderId="4" xfId="0" applyFill="1" applyBorder="1" applyProtection="1"/>
    <xf numFmtId="0" fontId="0" fillId="20" borderId="5" xfId="0" applyFill="1" applyBorder="1" applyProtection="1"/>
    <xf numFmtId="164" fontId="4" fillId="0" borderId="52" xfId="0" applyNumberFormat="1" applyFont="1" applyFill="1" applyBorder="1" applyAlignment="1" applyProtection="1">
      <alignment horizontal="center"/>
    </xf>
    <xf numFmtId="164" fontId="4" fillId="0" borderId="53" xfId="0" applyNumberFormat="1" applyFont="1" applyFill="1" applyBorder="1" applyAlignment="1" applyProtection="1">
      <alignment horizontal="center"/>
    </xf>
    <xf numFmtId="164" fontId="5" fillId="20" borderId="24" xfId="0" applyNumberFormat="1" applyFont="1" applyFill="1" applyBorder="1" applyProtection="1"/>
    <xf numFmtId="164" fontId="5" fillId="0" borderId="24" xfId="0" applyNumberFormat="1" applyFont="1" applyBorder="1" applyProtection="1"/>
    <xf numFmtId="164" fontId="4" fillId="12" borderId="1" xfId="1" applyNumberFormat="1" applyFont="1" applyFill="1" applyBorder="1" applyProtection="1">
      <protection locked="0"/>
    </xf>
    <xf numFmtId="164" fontId="4" fillId="12" borderId="2" xfId="1" applyNumberFormat="1" applyFont="1" applyFill="1" applyBorder="1" applyProtection="1">
      <protection locked="0"/>
    </xf>
    <xf numFmtId="164" fontId="4" fillId="12" borderId="50" xfId="1" applyNumberFormat="1" applyFont="1" applyFill="1" applyBorder="1" applyProtection="1">
      <protection locked="0"/>
    </xf>
    <xf numFmtId="164" fontId="4" fillId="12" borderId="38" xfId="1" applyNumberFormat="1" applyFont="1" applyFill="1" applyBorder="1" applyProtection="1">
      <protection locked="0"/>
    </xf>
    <xf numFmtId="164" fontId="4" fillId="12" borderId="28" xfId="1" applyNumberFormat="1" applyFont="1" applyFill="1" applyBorder="1" applyProtection="1">
      <protection locked="0"/>
    </xf>
    <xf numFmtId="0" fontId="0" fillId="0" borderId="12" xfId="0" applyBorder="1" applyProtection="1"/>
    <xf numFmtId="0" fontId="3" fillId="6" borderId="0" xfId="0" applyFont="1" applyFill="1" applyBorder="1" applyProtection="1"/>
    <xf numFmtId="0" fontId="0" fillId="15" borderId="9" xfId="0" applyFill="1" applyBorder="1" applyProtection="1"/>
    <xf numFmtId="0" fontId="10" fillId="0" borderId="1" xfId="0" applyFont="1" applyFill="1" applyBorder="1" applyProtection="1"/>
    <xf numFmtId="0" fontId="11" fillId="6" borderId="4" xfId="0" applyFont="1" applyFill="1" applyBorder="1" applyAlignment="1" applyProtection="1">
      <alignment horizontal="right"/>
    </xf>
    <xf numFmtId="0" fontId="0" fillId="0" borderId="9" xfId="0" applyBorder="1" applyProtection="1"/>
    <xf numFmtId="0" fontId="13" fillId="6" borderId="12" xfId="0" applyFont="1" applyFill="1" applyBorder="1" applyAlignment="1" applyProtection="1">
      <alignment horizontal="center"/>
    </xf>
    <xf numFmtId="0" fontId="10" fillId="6" borderId="24" xfId="0" applyFont="1" applyFill="1" applyBorder="1" applyProtection="1"/>
    <xf numFmtId="164" fontId="10" fillId="30" borderId="24" xfId="1" applyNumberFormat="1" applyFont="1" applyFill="1" applyBorder="1" applyProtection="1"/>
    <xf numFmtId="164" fontId="10" fillId="29" borderId="24" xfId="1" applyNumberFormat="1" applyFont="1" applyFill="1" applyBorder="1" applyProtection="1"/>
    <xf numFmtId="0" fontId="0" fillId="0" borderId="1" xfId="0" applyBorder="1" applyProtection="1"/>
    <xf numFmtId="0" fontId="10" fillId="0" borderId="28" xfId="0" applyFont="1" applyFill="1" applyBorder="1" applyProtection="1"/>
    <xf numFmtId="164" fontId="10" fillId="30" borderId="28" xfId="1" applyNumberFormat="1" applyFont="1" applyFill="1" applyBorder="1" applyProtection="1"/>
    <xf numFmtId="164" fontId="10" fillId="29" borderId="28" xfId="1" applyNumberFormat="1" applyFont="1" applyFill="1" applyBorder="1" applyProtection="1"/>
    <xf numFmtId="164" fontId="10" fillId="30" borderId="57" xfId="1" applyNumberFormat="1" applyFont="1" applyFill="1" applyBorder="1" applyProtection="1"/>
    <xf numFmtId="164" fontId="10" fillId="29" borderId="57" xfId="1" applyNumberFormat="1" applyFont="1" applyFill="1" applyBorder="1" applyProtection="1"/>
    <xf numFmtId="0" fontId="10" fillId="29" borderId="2" xfId="0" applyFont="1" applyFill="1" applyBorder="1" applyAlignment="1" applyProtection="1">
      <alignment horizontal="center"/>
    </xf>
    <xf numFmtId="17" fontId="10" fillId="29" borderId="2" xfId="0" applyNumberFormat="1" applyFont="1" applyFill="1" applyBorder="1" applyAlignment="1" applyProtection="1">
      <alignment horizontal="center"/>
    </xf>
    <xf numFmtId="165" fontId="10" fillId="29" borderId="1" xfId="1" applyNumberFormat="1" applyFont="1" applyFill="1" applyBorder="1" applyProtection="1"/>
    <xf numFmtId="0" fontId="10" fillId="29" borderId="53" xfId="0" applyFont="1" applyFill="1" applyBorder="1" applyProtection="1"/>
    <xf numFmtId="0" fontId="10" fillId="29" borderId="0" xfId="0" applyFont="1" applyFill="1" applyProtection="1"/>
    <xf numFmtId="0" fontId="13" fillId="29" borderId="18" xfId="0" applyFont="1" applyFill="1" applyBorder="1" applyAlignment="1" applyProtection="1">
      <alignment horizontal="center"/>
    </xf>
    <xf numFmtId="0" fontId="10" fillId="29" borderId="1" xfId="0" applyFont="1" applyFill="1" applyBorder="1" applyProtection="1"/>
    <xf numFmtId="0" fontId="10" fillId="29" borderId="2" xfId="0" applyFont="1" applyFill="1" applyBorder="1" applyProtection="1"/>
    <xf numFmtId="0" fontId="10" fillId="29" borderId="3" xfId="0" applyFont="1" applyFill="1" applyBorder="1" applyProtection="1"/>
    <xf numFmtId="0" fontId="10" fillId="29" borderId="6" xfId="0" applyFont="1" applyFill="1" applyBorder="1" applyProtection="1"/>
    <xf numFmtId="0" fontId="12" fillId="29" borderId="57" xfId="0" applyFont="1" applyFill="1" applyBorder="1" applyProtection="1"/>
    <xf numFmtId="0" fontId="4" fillId="29" borderId="10" xfId="0" applyFont="1" applyFill="1" applyBorder="1" applyProtection="1"/>
    <xf numFmtId="0" fontId="4" fillId="29" borderId="12" xfId="0" applyFont="1" applyFill="1" applyBorder="1" applyProtection="1"/>
    <xf numFmtId="0" fontId="4" fillId="29" borderId="52" xfId="0" applyFont="1" applyFill="1" applyBorder="1" applyProtection="1"/>
    <xf numFmtId="0" fontId="4" fillId="29" borderId="1" xfId="0" applyFont="1" applyFill="1" applyBorder="1" applyProtection="1"/>
    <xf numFmtId="0" fontId="4" fillId="29" borderId="2" xfId="0" applyFont="1" applyFill="1" applyBorder="1" applyProtection="1"/>
    <xf numFmtId="0" fontId="4" fillId="29" borderId="28" xfId="0" applyFont="1" applyFill="1" applyBorder="1" applyProtection="1"/>
    <xf numFmtId="0" fontId="6" fillId="29" borderId="38" xfId="0" applyFont="1" applyFill="1" applyBorder="1" applyProtection="1"/>
    <xf numFmtId="0" fontId="6" fillId="29" borderId="2" xfId="0" applyFont="1" applyFill="1" applyBorder="1" applyProtection="1"/>
    <xf numFmtId="0" fontId="6" fillId="29" borderId="50" xfId="0" applyFont="1" applyFill="1" applyBorder="1" applyProtection="1"/>
    <xf numFmtId="0" fontId="5" fillId="29" borderId="0" xfId="0" applyFont="1" applyFill="1" applyBorder="1" applyProtection="1"/>
    <xf numFmtId="0" fontId="5" fillId="29" borderId="53" xfId="0" applyFont="1" applyFill="1" applyBorder="1" applyProtection="1"/>
    <xf numFmtId="0" fontId="10" fillId="29" borderId="2" xfId="0" applyFont="1" applyFill="1" applyBorder="1" applyAlignment="1">
      <alignment horizontal="center"/>
    </xf>
    <xf numFmtId="17" fontId="10" fillId="29" borderId="2" xfId="0" applyNumberFormat="1" applyFont="1" applyFill="1" applyBorder="1" applyAlignment="1">
      <alignment horizontal="center"/>
    </xf>
    <xf numFmtId="164" fontId="10" fillId="29" borderId="3" xfId="1" applyNumberFormat="1" applyFont="1" applyFill="1" applyBorder="1"/>
    <xf numFmtId="164" fontId="10" fillId="29" borderId="6" xfId="1" applyNumberFormat="1" applyFont="1" applyFill="1" applyBorder="1"/>
    <xf numFmtId="0" fontId="10" fillId="0" borderId="8" xfId="0" applyFont="1" applyFill="1" applyBorder="1" applyAlignment="1" applyProtection="1">
      <alignment horizontal="left"/>
    </xf>
    <xf numFmtId="0" fontId="10" fillId="0" borderId="8" xfId="0" applyFont="1" applyFill="1" applyBorder="1" applyProtection="1"/>
    <xf numFmtId="164" fontId="10" fillId="29" borderId="17" xfId="1" applyNumberFormat="1" applyFont="1" applyFill="1" applyBorder="1" applyProtection="1"/>
    <xf numFmtId="0" fontId="0" fillId="29" borderId="6" xfId="0" applyFill="1" applyBorder="1" applyProtection="1"/>
    <xf numFmtId="3" fontId="10" fillId="29" borderId="6" xfId="0" applyNumberFormat="1" applyFont="1" applyFill="1" applyBorder="1" applyProtection="1"/>
    <xf numFmtId="0" fontId="4" fillId="19" borderId="43" xfId="0" applyFont="1" applyFill="1" applyBorder="1" applyProtection="1">
      <protection locked="0"/>
    </xf>
    <xf numFmtId="0" fontId="4" fillId="19" borderId="8" xfId="0" applyFont="1" applyFill="1" applyBorder="1" applyProtection="1">
      <protection locked="0"/>
    </xf>
    <xf numFmtId="16" fontId="4" fillId="19" borderId="1" xfId="0" applyNumberFormat="1" applyFont="1" applyFill="1" applyBorder="1" applyAlignment="1" applyProtection="1">
      <alignment horizontal="center"/>
      <protection locked="0"/>
    </xf>
    <xf numFmtId="0" fontId="4" fillId="19" borderId="1" xfId="0" applyFont="1" applyFill="1" applyBorder="1" applyProtection="1">
      <protection locked="0"/>
    </xf>
    <xf numFmtId="15" fontId="4" fillId="19" borderId="2" xfId="0" applyNumberFormat="1" applyFont="1" applyFill="1" applyBorder="1" applyAlignment="1" applyProtection="1">
      <alignment horizontal="center" vertical="center"/>
      <protection locked="0"/>
    </xf>
    <xf numFmtId="0" fontId="4" fillId="19" borderId="2" xfId="0" applyFont="1" applyFill="1" applyBorder="1" applyProtection="1">
      <protection locked="0"/>
    </xf>
    <xf numFmtId="0" fontId="4" fillId="19" borderId="3" xfId="0" applyFont="1" applyFill="1" applyBorder="1" applyProtection="1">
      <protection locked="0"/>
    </xf>
    <xf numFmtId="0" fontId="4" fillId="19" borderId="28" xfId="0" applyFont="1" applyFill="1" applyBorder="1" applyProtection="1">
      <protection locked="0"/>
    </xf>
    <xf numFmtId="15" fontId="6" fillId="19" borderId="35" xfId="0" applyNumberFormat="1" applyFont="1" applyFill="1" applyBorder="1" applyAlignment="1" applyProtection="1">
      <alignment horizontal="center"/>
      <protection locked="0"/>
    </xf>
    <xf numFmtId="0" fontId="6" fillId="19" borderId="35" xfId="0" applyFont="1" applyFill="1" applyBorder="1" applyProtection="1">
      <protection locked="0"/>
    </xf>
    <xf numFmtId="15" fontId="6" fillId="19" borderId="6" xfId="0" applyNumberFormat="1" applyFont="1" applyFill="1" applyBorder="1" applyAlignment="1" applyProtection="1">
      <alignment horizontal="center"/>
      <protection locked="0"/>
    </xf>
    <xf numFmtId="0" fontId="6" fillId="19" borderId="6" xfId="0" applyFont="1" applyFill="1" applyBorder="1" applyProtection="1">
      <protection locked="0"/>
    </xf>
    <xf numFmtId="0" fontId="5" fillId="23" borderId="3" xfId="0" applyFont="1" applyFill="1" applyBorder="1" applyAlignment="1" applyProtection="1">
      <alignment horizontal="center"/>
    </xf>
    <xf numFmtId="0" fontId="0" fillId="23" borderId="11" xfId="0" applyFill="1" applyBorder="1" applyProtection="1"/>
    <xf numFmtId="0" fontId="0" fillId="23" borderId="19" xfId="0" applyFill="1" applyBorder="1" applyProtection="1"/>
    <xf numFmtId="0" fontId="0" fillId="23" borderId="10" xfId="0" applyFill="1" applyBorder="1" applyProtection="1"/>
    <xf numFmtId="0" fontId="0" fillId="23" borderId="13" xfId="0" applyFill="1" applyBorder="1" applyProtection="1"/>
    <xf numFmtId="0" fontId="0" fillId="23" borderId="0" xfId="0" applyFill="1" applyBorder="1" applyProtection="1"/>
    <xf numFmtId="0" fontId="0" fillId="23" borderId="12" xfId="0" applyFill="1" applyBorder="1" applyProtection="1"/>
    <xf numFmtId="0" fontId="0" fillId="23" borderId="21" xfId="0" applyFill="1" applyBorder="1" applyProtection="1"/>
    <xf numFmtId="0" fontId="0" fillId="23" borderId="4" xfId="0" applyFill="1" applyBorder="1" applyProtection="1"/>
    <xf numFmtId="0" fontId="0" fillId="23" borderId="5" xfId="0" applyFill="1" applyBorder="1" applyProtection="1"/>
    <xf numFmtId="164" fontId="4" fillId="23" borderId="24" xfId="1" applyNumberFormat="1" applyFont="1" applyFill="1" applyBorder="1" applyProtection="1"/>
    <xf numFmtId="0" fontId="2" fillId="21" borderId="0" xfId="0" applyFont="1" applyFill="1" applyBorder="1" applyAlignment="1" applyProtection="1">
      <alignment horizontal="left"/>
    </xf>
    <xf numFmtId="0" fontId="5" fillId="21" borderId="4" xfId="0" applyFont="1" applyFill="1" applyBorder="1" applyAlignment="1" applyProtection="1">
      <alignment horizontal="center"/>
    </xf>
    <xf numFmtId="0" fontId="5" fillId="21" borderId="31" xfId="0" applyFont="1" applyFill="1" applyBorder="1" applyProtection="1"/>
    <xf numFmtId="0" fontId="10" fillId="23" borderId="0" xfId="0" applyFont="1" applyFill="1" applyProtection="1"/>
    <xf numFmtId="0" fontId="2" fillId="23" borderId="0" xfId="0" applyFont="1" applyFill="1" applyBorder="1" applyAlignment="1" applyProtection="1">
      <alignment horizontal="center"/>
    </xf>
    <xf numFmtId="0" fontId="5" fillId="23" borderId="4" xfId="0" applyFont="1" applyFill="1" applyBorder="1" applyAlignment="1" applyProtection="1">
      <alignment horizontal="center"/>
    </xf>
    <xf numFmtId="0" fontId="2" fillId="22" borderId="19" xfId="0" applyFont="1" applyFill="1" applyBorder="1" applyProtection="1"/>
    <xf numFmtId="0" fontId="4" fillId="22" borderId="0" xfId="0" applyFont="1" applyFill="1" applyBorder="1" applyAlignment="1" applyProtection="1">
      <alignment horizontal="left" vertical="center" wrapText="1"/>
    </xf>
    <xf numFmtId="0" fontId="5" fillId="22" borderId="0" xfId="0" applyFont="1" applyFill="1" applyBorder="1" applyAlignment="1" applyProtection="1">
      <alignment horizontal="center"/>
    </xf>
    <xf numFmtId="0" fontId="5" fillId="22" borderId="6" xfId="0" applyFont="1" applyFill="1" applyBorder="1" applyProtection="1"/>
    <xf numFmtId="0" fontId="2" fillId="23" borderId="6" xfId="0" applyFont="1" applyFill="1" applyBorder="1" applyProtection="1"/>
    <xf numFmtId="0" fontId="5" fillId="32" borderId="3" xfId="0" applyFont="1" applyFill="1" applyBorder="1" applyAlignment="1" applyProtection="1">
      <alignment horizontal="center"/>
    </xf>
    <xf numFmtId="0" fontId="0" fillId="32" borderId="11" xfId="0" applyFill="1" applyBorder="1" applyProtection="1"/>
    <xf numFmtId="0" fontId="0" fillId="32" borderId="19" xfId="0" applyFill="1" applyBorder="1" applyProtection="1"/>
    <xf numFmtId="0" fontId="0" fillId="32" borderId="10" xfId="0" applyFill="1" applyBorder="1" applyProtection="1"/>
    <xf numFmtId="0" fontId="0" fillId="32" borderId="13" xfId="0" applyFill="1" applyBorder="1" applyProtection="1"/>
    <xf numFmtId="0" fontId="0" fillId="32" borderId="0" xfId="0" applyFill="1" applyBorder="1" applyProtection="1"/>
    <xf numFmtId="0" fontId="0" fillId="32" borderId="12" xfId="0" applyFill="1" applyBorder="1" applyProtection="1"/>
    <xf numFmtId="0" fontId="0" fillId="32" borderId="21" xfId="0" applyFill="1" applyBorder="1" applyProtection="1"/>
    <xf numFmtId="0" fontId="0" fillId="32" borderId="4" xfId="0" applyFill="1" applyBorder="1" applyProtection="1"/>
    <xf numFmtId="0" fontId="0" fillId="32" borderId="5" xfId="0" applyFill="1" applyBorder="1" applyProtection="1"/>
    <xf numFmtId="164" fontId="5" fillId="32" borderId="24" xfId="1" applyNumberFormat="1" applyFont="1" applyFill="1" applyBorder="1" applyProtection="1"/>
    <xf numFmtId="0" fontId="5" fillId="32" borderId="19" xfId="0" applyFont="1" applyFill="1" applyBorder="1" applyProtection="1"/>
    <xf numFmtId="0" fontId="5" fillId="32" borderId="0" xfId="0" applyFont="1" applyFill="1" applyBorder="1" applyAlignment="1" applyProtection="1">
      <alignment horizontal="center"/>
    </xf>
    <xf numFmtId="0" fontId="5" fillId="32" borderId="4" xfId="0" applyFont="1" applyFill="1" applyBorder="1" applyAlignment="1" applyProtection="1">
      <alignment horizontal="center"/>
    </xf>
    <xf numFmtId="0" fontId="5" fillId="32" borderId="6" xfId="0" applyFont="1" applyFill="1" applyBorder="1" applyProtection="1"/>
    <xf numFmtId="0" fontId="5" fillId="33" borderId="19" xfId="0" applyFont="1" applyFill="1" applyBorder="1" applyAlignment="1" applyProtection="1">
      <alignment horizontal="left"/>
    </xf>
    <xf numFmtId="0" fontId="5" fillId="33" borderId="0" xfId="0" applyFont="1" applyFill="1" applyBorder="1" applyAlignment="1" applyProtection="1">
      <alignment horizontal="left"/>
    </xf>
    <xf numFmtId="0" fontId="5" fillId="33" borderId="4" xfId="0" applyFont="1" applyFill="1" applyBorder="1" applyAlignment="1" applyProtection="1">
      <alignment horizontal="center"/>
    </xf>
    <xf numFmtId="0" fontId="2" fillId="33" borderId="6" xfId="0" applyFont="1" applyFill="1" applyBorder="1" applyAlignment="1" applyProtection="1">
      <alignment horizontal="left"/>
    </xf>
    <xf numFmtId="0" fontId="5" fillId="20" borderId="19" xfId="0" applyFont="1" applyFill="1" applyBorder="1" applyAlignment="1" applyProtection="1">
      <alignment horizontal="left"/>
    </xf>
    <xf numFmtId="0" fontId="5" fillId="20" borderId="4" xfId="0" applyFont="1" applyFill="1" applyBorder="1" applyAlignment="1" applyProtection="1">
      <alignment horizontal="center"/>
    </xf>
    <xf numFmtId="0" fontId="2" fillId="20" borderId="42" xfId="0" applyFont="1" applyFill="1" applyBorder="1" applyProtection="1"/>
    <xf numFmtId="0" fontId="2" fillId="15" borderId="9" xfId="0" applyFont="1" applyFill="1" applyBorder="1" applyProtection="1"/>
    <xf numFmtId="164" fontId="5" fillId="15" borderId="6" xfId="0" applyNumberFormat="1" applyFont="1" applyFill="1" applyBorder="1" applyProtection="1"/>
    <xf numFmtId="164" fontId="5" fillId="15" borderId="6" xfId="1" applyNumberFormat="1" applyFont="1" applyFill="1" applyBorder="1" applyProtection="1"/>
    <xf numFmtId="164" fontId="10" fillId="15" borderId="57" xfId="1" applyNumberFormat="1" applyFont="1" applyFill="1" applyBorder="1"/>
    <xf numFmtId="164" fontId="11" fillId="15" borderId="57" xfId="1" applyNumberFormat="1" applyFont="1" applyFill="1" applyBorder="1"/>
    <xf numFmtId="164" fontId="11" fillId="15" borderId="57" xfId="1" applyNumberFormat="1" applyFont="1" applyFill="1" applyBorder="1" applyProtection="1"/>
    <xf numFmtId="0" fontId="12" fillId="15" borderId="57" xfId="0" applyFont="1" applyFill="1" applyBorder="1" applyAlignment="1" applyProtection="1">
      <alignment horizontal="right"/>
    </xf>
    <xf numFmtId="164" fontId="11" fillId="15" borderId="28" xfId="1" applyNumberFormat="1" applyFont="1" applyFill="1" applyBorder="1" applyProtection="1"/>
    <xf numFmtId="164" fontId="10" fillId="0" borderId="57" xfId="1" applyNumberFormat="1" applyFont="1" applyFill="1" applyBorder="1"/>
    <xf numFmtId="0" fontId="10" fillId="19" borderId="32" xfId="0" applyFont="1" applyFill="1" applyBorder="1" applyProtection="1">
      <protection locked="0"/>
    </xf>
    <xf numFmtId="0" fontId="10" fillId="19" borderId="27" xfId="0" applyFont="1" applyFill="1" applyBorder="1" applyAlignment="1" applyProtection="1">
      <alignment horizontal="right"/>
      <protection locked="0"/>
    </xf>
    <xf numFmtId="0" fontId="0" fillId="19" borderId="27" xfId="0" applyFill="1" applyBorder="1" applyProtection="1">
      <protection locked="0"/>
    </xf>
    <xf numFmtId="0" fontId="10" fillId="19" borderId="2" xfId="0" applyFont="1" applyFill="1" applyBorder="1" applyProtection="1">
      <protection locked="0"/>
    </xf>
    <xf numFmtId="0" fontId="10" fillId="19" borderId="2" xfId="0" applyFont="1" applyFill="1" applyBorder="1" applyAlignment="1" applyProtection="1">
      <alignment horizontal="right"/>
      <protection locked="0"/>
    </xf>
    <xf numFmtId="0" fontId="10" fillId="19" borderId="0" xfId="0" applyFont="1" applyFill="1" applyBorder="1" applyAlignment="1" applyProtection="1">
      <alignment horizontal="center"/>
      <protection locked="0"/>
    </xf>
    <xf numFmtId="0" fontId="10" fillId="19" borderId="2" xfId="0" applyFont="1" applyFill="1" applyBorder="1" applyAlignment="1" applyProtection="1">
      <alignment horizontal="center"/>
      <protection locked="0"/>
    </xf>
    <xf numFmtId="164" fontId="11" fillId="18" borderId="57" xfId="1" applyNumberFormat="1" applyFont="1" applyFill="1" applyBorder="1" applyProtection="1"/>
    <xf numFmtId="0" fontId="13" fillId="33" borderId="1" xfId="0" applyFont="1" applyFill="1" applyBorder="1" applyAlignment="1" applyProtection="1">
      <alignment horizontal="center"/>
    </xf>
    <xf numFmtId="9" fontId="13" fillId="33" borderId="3" xfId="0" applyNumberFormat="1" applyFont="1" applyFill="1" applyBorder="1" applyAlignment="1" applyProtection="1">
      <alignment horizontal="center"/>
    </xf>
    <xf numFmtId="0" fontId="4" fillId="19" borderId="35" xfId="0" applyFont="1" applyFill="1" applyBorder="1" applyProtection="1">
      <protection locked="0"/>
    </xf>
    <xf numFmtId="0" fontId="4" fillId="19" borderId="6" xfId="0" applyFont="1" applyFill="1" applyBorder="1" applyProtection="1">
      <protection locked="0"/>
    </xf>
    <xf numFmtId="0" fontId="4" fillId="19" borderId="67" xfId="0" applyFont="1" applyFill="1" applyBorder="1" applyProtection="1">
      <protection locked="0"/>
    </xf>
    <xf numFmtId="0" fontId="13" fillId="29" borderId="1" xfId="0" applyFont="1" applyFill="1" applyBorder="1" applyAlignment="1" applyProtection="1">
      <alignment horizontal="center"/>
    </xf>
    <xf numFmtId="0" fontId="13" fillId="29" borderId="2" xfId="0" applyFont="1" applyFill="1" applyBorder="1" applyAlignment="1" applyProtection="1">
      <alignment horizontal="center"/>
    </xf>
    <xf numFmtId="0" fontId="0" fillId="29" borderId="1" xfId="0" applyFill="1" applyBorder="1" applyProtection="1"/>
    <xf numFmtId="0" fontId="10" fillId="29" borderId="28" xfId="0" applyFont="1" applyFill="1" applyBorder="1" applyAlignment="1" applyProtection="1">
      <alignment horizontal="center"/>
    </xf>
    <xf numFmtId="0" fontId="10" fillId="19" borderId="1" xfId="0" applyFont="1" applyFill="1" applyBorder="1" applyAlignment="1" applyProtection="1">
      <alignment horizontal="left"/>
      <protection locked="0"/>
    </xf>
    <xf numFmtId="0" fontId="10" fillId="19" borderId="2" xfId="0" applyFont="1" applyFill="1" applyBorder="1" applyAlignment="1" applyProtection="1">
      <alignment horizontal="left"/>
      <protection locked="0"/>
    </xf>
    <xf numFmtId="0" fontId="10" fillId="19" borderId="3" xfId="0" applyFont="1" applyFill="1" applyBorder="1" applyAlignment="1" applyProtection="1">
      <alignment horizontal="left"/>
      <protection locked="0"/>
    </xf>
    <xf numFmtId="0" fontId="10" fillId="19" borderId="3" xfId="0" applyFont="1" applyFill="1" applyBorder="1" applyAlignment="1" applyProtection="1">
      <alignment horizontal="center"/>
      <protection locked="0"/>
    </xf>
    <xf numFmtId="0" fontId="10" fillId="29" borderId="1" xfId="0" applyFont="1" applyFill="1" applyBorder="1" applyAlignment="1" applyProtection="1">
      <alignment horizontal="center" vertical="center"/>
    </xf>
    <xf numFmtId="0" fontId="10" fillId="29" borderId="2" xfId="0" applyFont="1" applyFill="1" applyBorder="1" applyAlignment="1" applyProtection="1">
      <alignment horizontal="center" vertical="center"/>
    </xf>
    <xf numFmtId="0" fontId="10" fillId="29" borderId="38" xfId="0" applyFont="1" applyFill="1" applyBorder="1" applyAlignment="1" applyProtection="1">
      <alignment horizontal="center" vertical="center"/>
    </xf>
    <xf numFmtId="0" fontId="10" fillId="29" borderId="3" xfId="0" applyFont="1" applyFill="1" applyBorder="1" applyAlignment="1" applyProtection="1">
      <alignment horizontal="center" vertical="center"/>
    </xf>
    <xf numFmtId="168" fontId="10" fillId="29" borderId="28" xfId="1" applyNumberFormat="1" applyFont="1" applyFill="1" applyBorder="1" applyAlignment="1" applyProtection="1">
      <alignment horizontal="center" vertical="center"/>
    </xf>
    <xf numFmtId="164" fontId="10" fillId="29" borderId="50" xfId="1" applyNumberFormat="1" applyFont="1" applyFill="1" applyBorder="1" applyProtection="1"/>
    <xf numFmtId="0" fontId="10" fillId="6" borderId="1" xfId="0" applyFont="1" applyFill="1" applyBorder="1" applyProtection="1"/>
    <xf numFmtId="0" fontId="13" fillId="6" borderId="2" xfId="0" applyFont="1" applyFill="1" applyBorder="1" applyProtection="1"/>
    <xf numFmtId="0" fontId="10" fillId="0" borderId="2" xfId="0" quotePrefix="1" applyFont="1" applyFill="1" applyBorder="1" applyProtection="1"/>
    <xf numFmtId="164" fontId="10" fillId="0" borderId="19" xfId="1" applyNumberFormat="1" applyFont="1" applyFill="1" applyBorder="1"/>
    <xf numFmtId="164" fontId="10" fillId="0" borderId="33" xfId="1" applyNumberFormat="1" applyFont="1" applyFill="1" applyBorder="1"/>
    <xf numFmtId="0" fontId="4" fillId="29" borderId="50" xfId="0" applyFont="1" applyFill="1" applyBorder="1" applyProtection="1"/>
    <xf numFmtId="0" fontId="5" fillId="6" borderId="34" xfId="0" applyFont="1" applyFill="1" applyBorder="1" applyProtection="1"/>
    <xf numFmtId="0" fontId="4" fillId="6" borderId="1" xfId="0" applyFont="1" applyFill="1" applyBorder="1" applyProtection="1"/>
    <xf numFmtId="15" fontId="6" fillId="19" borderId="1" xfId="0" applyNumberFormat="1" applyFont="1" applyFill="1" applyBorder="1" applyAlignment="1" applyProtection="1">
      <alignment horizontal="center"/>
      <protection locked="0"/>
    </xf>
    <xf numFmtId="0" fontId="6" fillId="19" borderId="1" xfId="0" applyFont="1" applyFill="1" applyBorder="1" applyProtection="1">
      <protection locked="0"/>
    </xf>
    <xf numFmtId="15" fontId="6" fillId="19" borderId="68" xfId="0" applyNumberFormat="1" applyFont="1" applyFill="1" applyBorder="1" applyAlignment="1" applyProtection="1">
      <alignment horizontal="center"/>
      <protection locked="0"/>
    </xf>
    <xf numFmtId="0" fontId="11" fillId="14" borderId="0" xfId="0" applyFont="1" applyFill="1" applyAlignment="1" applyProtection="1">
      <alignment horizontal="center"/>
    </xf>
    <xf numFmtId="0" fontId="20" fillId="3" borderId="0" xfId="0" applyFont="1" applyFill="1" applyAlignment="1" applyProtection="1">
      <alignment horizontal="left" vertical="center"/>
    </xf>
    <xf numFmtId="1" fontId="10" fillId="12" borderId="1" xfId="0" applyNumberFormat="1" applyFont="1" applyFill="1" applyBorder="1" applyAlignment="1" applyProtection="1">
      <alignment horizontal="center" vertical="center"/>
      <protection locked="0"/>
    </xf>
    <xf numFmtId="1" fontId="10" fillId="12" borderId="2" xfId="0" applyNumberFormat="1" applyFont="1" applyFill="1" applyBorder="1" applyAlignment="1" applyProtection="1">
      <alignment horizontal="center" vertical="center"/>
      <protection locked="0"/>
    </xf>
    <xf numFmtId="1" fontId="10" fillId="12" borderId="38" xfId="0" applyNumberFormat="1" applyFont="1" applyFill="1" applyBorder="1" applyAlignment="1" applyProtection="1">
      <alignment horizontal="center" vertical="center"/>
      <protection locked="0"/>
    </xf>
    <xf numFmtId="1" fontId="10" fillId="12" borderId="50" xfId="0" applyNumberFormat="1" applyFont="1" applyFill="1" applyBorder="1" applyAlignment="1" applyProtection="1">
      <alignment horizontal="center" vertical="center"/>
      <protection locked="0"/>
    </xf>
    <xf numFmtId="1" fontId="10" fillId="12" borderId="3" xfId="0" applyNumberFormat="1" applyFont="1" applyFill="1" applyBorder="1" applyAlignment="1" applyProtection="1">
      <alignment horizontal="center" vertical="center"/>
      <protection locked="0"/>
    </xf>
    <xf numFmtId="164" fontId="10" fillId="12" borderId="38" xfId="1" applyNumberFormat="1" applyFont="1" applyFill="1" applyBorder="1" applyProtection="1">
      <protection locked="0"/>
    </xf>
    <xf numFmtId="164" fontId="10" fillId="12" borderId="12" xfId="1" applyNumberFormat="1" applyFont="1" applyFill="1" applyBorder="1" applyProtection="1">
      <protection locked="0"/>
    </xf>
    <xf numFmtId="0" fontId="10" fillId="0" borderId="21" xfId="0" applyFont="1" applyBorder="1" applyProtection="1"/>
    <xf numFmtId="164" fontId="10" fillId="12" borderId="2" xfId="0" applyNumberFormat="1" applyFont="1" applyFill="1" applyBorder="1" applyProtection="1">
      <protection locked="0"/>
    </xf>
    <xf numFmtId="0" fontId="10" fillId="6" borderId="2" xfId="0" applyFont="1" applyFill="1" applyBorder="1" applyProtection="1"/>
    <xf numFmtId="164" fontId="10" fillId="0" borderId="10" xfId="1" applyNumberFormat="1" applyFont="1" applyFill="1" applyBorder="1" applyProtection="1"/>
    <xf numFmtId="169" fontId="10" fillId="12" borderId="1" xfId="0" applyNumberFormat="1" applyFont="1" applyFill="1" applyBorder="1" applyAlignment="1" applyProtection="1">
      <alignment horizontal="center" vertical="center"/>
      <protection locked="0"/>
    </xf>
    <xf numFmtId="169" fontId="10" fillId="12" borderId="2" xfId="0" applyNumberFormat="1" applyFont="1" applyFill="1" applyBorder="1" applyAlignment="1" applyProtection="1">
      <alignment horizontal="center" vertical="center"/>
      <protection locked="0"/>
    </xf>
    <xf numFmtId="172" fontId="10" fillId="12" borderId="6" xfId="0" applyNumberFormat="1" applyFont="1" applyFill="1" applyBorder="1" applyProtection="1">
      <protection locked="0"/>
    </xf>
    <xf numFmtId="169" fontId="10" fillId="12" borderId="3" xfId="0" applyNumberFormat="1" applyFont="1" applyFill="1" applyBorder="1" applyAlignment="1" applyProtection="1">
      <alignment horizontal="center" vertical="center"/>
      <protection locked="0"/>
    </xf>
    <xf numFmtId="0" fontId="10" fillId="6" borderId="12" xfId="0" applyFont="1" applyFill="1" applyBorder="1" applyProtection="1"/>
    <xf numFmtId="0" fontId="10" fillId="6" borderId="21" xfId="0" applyFont="1" applyFill="1" applyBorder="1" applyProtection="1"/>
    <xf numFmtId="0" fontId="10" fillId="19" borderId="10" xfId="0" applyFont="1" applyFill="1" applyBorder="1" applyProtection="1">
      <protection locked="0"/>
    </xf>
    <xf numFmtId="0" fontId="2" fillId="21" borderId="19" xfId="0" applyFont="1" applyFill="1" applyBorder="1" applyProtection="1"/>
    <xf numFmtId="0" fontId="10" fillId="15" borderId="7" xfId="0" applyFont="1" applyFill="1" applyBorder="1" applyProtection="1"/>
    <xf numFmtId="0" fontId="10" fillId="15" borderId="8" xfId="0" applyFont="1" applyFill="1" applyBorder="1" applyProtection="1"/>
    <xf numFmtId="0" fontId="10" fillId="15" borderId="9" xfId="0" applyFont="1" applyFill="1" applyBorder="1" applyProtection="1"/>
    <xf numFmtId="0" fontId="11" fillId="6" borderId="8" xfId="0" applyFont="1" applyFill="1" applyBorder="1" applyAlignment="1" applyProtection="1">
      <alignment horizontal="right"/>
    </xf>
    <xf numFmtId="0" fontId="13" fillId="6" borderId="7" xfId="0" applyFont="1" applyFill="1" applyBorder="1" applyAlignment="1" applyProtection="1">
      <alignment horizontal="center"/>
    </xf>
    <xf numFmtId="168" fontId="10" fillId="0" borderId="1" xfId="1" applyNumberFormat="1" applyFont="1" applyFill="1" applyBorder="1" applyAlignment="1" applyProtection="1">
      <alignment horizontal="center" vertical="center" wrapText="1"/>
    </xf>
    <xf numFmtId="168" fontId="10" fillId="0" borderId="3" xfId="1" applyNumberFormat="1" applyFont="1" applyFill="1" applyBorder="1" applyAlignment="1" applyProtection="1">
      <alignment horizontal="center" vertical="center" wrapText="1"/>
    </xf>
    <xf numFmtId="0" fontId="10" fillId="19" borderId="4" xfId="0" applyFont="1" applyFill="1" applyBorder="1" applyAlignment="1" applyProtection="1">
      <alignment horizontal="center"/>
      <protection locked="0"/>
    </xf>
    <xf numFmtId="168" fontId="10" fillId="0" borderId="1" xfId="1" applyNumberFormat="1" applyFont="1" applyFill="1" applyBorder="1" applyAlignment="1" applyProtection="1">
      <alignment horizontal="center" vertical="center" wrapText="1"/>
    </xf>
    <xf numFmtId="168" fontId="10" fillId="0" borderId="3" xfId="1" applyNumberFormat="1" applyFont="1" applyFill="1" applyBorder="1" applyAlignment="1" applyProtection="1">
      <alignment horizontal="center" vertical="center" wrapText="1"/>
    </xf>
    <xf numFmtId="173" fontId="10" fillId="0" borderId="1" xfId="5" applyNumberFormat="1" applyFont="1" applyFill="1" applyBorder="1" applyProtection="1"/>
    <xf numFmtId="173" fontId="10" fillId="0" borderId="2" xfId="5" applyNumberFormat="1" applyFont="1" applyFill="1" applyBorder="1" applyProtection="1"/>
    <xf numFmtId="173" fontId="10" fillId="0" borderId="3" xfId="5" applyNumberFormat="1" applyFont="1" applyFill="1" applyBorder="1" applyProtection="1"/>
    <xf numFmtId="173" fontId="10" fillId="6" borderId="9" xfId="5" applyNumberFormat="1" applyFont="1" applyFill="1" applyBorder="1" applyProtection="1"/>
    <xf numFmtId="173" fontId="10" fillId="0" borderId="1" xfId="5" applyNumberFormat="1" applyFont="1" applyFill="1" applyBorder="1" applyAlignment="1" applyProtection="1">
      <alignment horizontal="left"/>
    </xf>
    <xf numFmtId="173" fontId="10" fillId="0" borderId="2" xfId="5" applyNumberFormat="1" applyFont="1" applyFill="1" applyBorder="1" applyAlignment="1" applyProtection="1">
      <alignment horizontal="left"/>
    </xf>
    <xf numFmtId="173" fontId="10" fillId="6" borderId="9" xfId="5" applyNumberFormat="1" applyFont="1" applyFill="1" applyBorder="1" applyAlignment="1" applyProtection="1">
      <alignment horizontal="left"/>
    </xf>
    <xf numFmtId="0" fontId="14" fillId="12" borderId="0" xfId="0" applyFont="1" applyFill="1" applyProtection="1"/>
    <xf numFmtId="0" fontId="12" fillId="12" borderId="0" xfId="0" applyFont="1" applyFill="1" applyProtection="1"/>
    <xf numFmtId="0" fontId="10" fillId="12" borderId="0" xfId="0" applyFont="1" applyFill="1" applyProtection="1"/>
    <xf numFmtId="170" fontId="10" fillId="12" borderId="2" xfId="1" applyNumberFormat="1" applyFont="1" applyFill="1" applyBorder="1" applyProtection="1">
      <protection locked="0"/>
    </xf>
    <xf numFmtId="171" fontId="10" fillId="12" borderId="2" xfId="1" applyNumberFormat="1" applyFont="1" applyFill="1" applyBorder="1" applyProtection="1">
      <protection locked="0"/>
    </xf>
    <xf numFmtId="169" fontId="10" fillId="12" borderId="2" xfId="1" applyNumberFormat="1" applyFont="1" applyFill="1" applyBorder="1" applyProtection="1">
      <protection locked="0"/>
    </xf>
    <xf numFmtId="0" fontId="10" fillId="3" borderId="0" xfId="0" applyFont="1" applyFill="1" applyAlignment="1" applyProtection="1">
      <alignment horizontal="left" vertical="center"/>
    </xf>
    <xf numFmtId="0" fontId="14" fillId="0" borderId="0" xfId="0" applyFont="1" applyFill="1" applyProtection="1"/>
    <xf numFmtId="0" fontId="12" fillId="0" borderId="0" xfId="0" applyFont="1" applyFill="1" applyProtection="1"/>
    <xf numFmtId="0" fontId="15" fillId="0" borderId="0" xfId="0" applyFont="1" applyFill="1" applyProtection="1"/>
    <xf numFmtId="0" fontId="11" fillId="0" borderId="0" xfId="0" applyFont="1" applyFill="1" applyAlignment="1" applyProtection="1">
      <alignment horizontal="center"/>
    </xf>
    <xf numFmtId="0" fontId="10" fillId="2" borderId="0" xfId="0" applyFont="1" applyFill="1" applyProtection="1"/>
    <xf numFmtId="0" fontId="10" fillId="0" borderId="0" xfId="0" applyFont="1" applyFill="1" applyAlignment="1" applyProtection="1">
      <alignment horizontal="center"/>
    </xf>
    <xf numFmtId="0" fontId="10" fillId="6" borderId="6" xfId="0" applyFont="1" applyFill="1" applyBorder="1" applyAlignment="1" applyProtection="1">
      <alignment horizontal="left"/>
    </xf>
    <xf numFmtId="0" fontId="13" fillId="6" borderId="0" xfId="0" applyFont="1" applyFill="1" applyAlignment="1" applyProtection="1">
      <alignment horizontal="center"/>
    </xf>
    <xf numFmtId="0" fontId="20" fillId="3" borderId="0" xfId="0" applyFont="1" applyFill="1" applyAlignment="1" applyProtection="1">
      <alignment horizontal="center" vertical="center"/>
    </xf>
    <xf numFmtId="0" fontId="11" fillId="6" borderId="0" xfId="0" applyFont="1" applyFill="1" applyBorder="1" applyProtection="1"/>
    <xf numFmtId="0" fontId="10" fillId="0" borderId="0" xfId="0" applyFont="1" applyFill="1" applyBorder="1" applyProtection="1"/>
    <xf numFmtId="165" fontId="10" fillId="12" borderId="1" xfId="1" applyNumberFormat="1" applyFont="1" applyFill="1" applyBorder="1" applyProtection="1">
      <protection locked="0"/>
    </xf>
    <xf numFmtId="165" fontId="10" fillId="12" borderId="2" xfId="1" applyNumberFormat="1" applyFont="1" applyFill="1" applyBorder="1" applyProtection="1">
      <protection locked="0"/>
    </xf>
    <xf numFmtId="165" fontId="10" fillId="12" borderId="28" xfId="1" applyNumberFormat="1" applyFont="1" applyFill="1" applyBorder="1" applyProtection="1">
      <protection locked="0"/>
    </xf>
    <xf numFmtId="165" fontId="10" fillId="0" borderId="0" xfId="0" applyNumberFormat="1" applyFont="1" applyProtection="1"/>
    <xf numFmtId="0" fontId="10" fillId="14" borderId="0" xfId="0" applyFont="1" applyFill="1" applyAlignment="1" applyProtection="1">
      <alignment horizontal="center"/>
    </xf>
    <xf numFmtId="0" fontId="15" fillId="2" borderId="0" xfId="0" applyFont="1" applyFill="1" applyAlignment="1" applyProtection="1">
      <alignment horizontal="left"/>
    </xf>
    <xf numFmtId="0" fontId="15" fillId="12" borderId="0" xfId="0" applyFont="1" applyFill="1" applyAlignment="1" applyProtection="1">
      <alignment vertical="center"/>
    </xf>
    <xf numFmtId="0" fontId="10" fillId="0" borderId="13" xfId="0" applyFont="1" applyBorder="1" applyProtection="1"/>
    <xf numFmtId="0" fontId="13" fillId="6" borderId="0" xfId="0" applyFont="1" applyFill="1" applyBorder="1" applyAlignment="1" applyProtection="1">
      <alignment horizontal="right"/>
    </xf>
    <xf numFmtId="0" fontId="13" fillId="30" borderId="1" xfId="0" applyFont="1" applyFill="1" applyBorder="1" applyAlignment="1" applyProtection="1">
      <alignment horizontal="center"/>
    </xf>
    <xf numFmtId="0" fontId="13" fillId="15" borderId="10" xfId="0" applyFont="1" applyFill="1" applyBorder="1" applyAlignment="1" applyProtection="1">
      <alignment horizontal="center"/>
    </xf>
    <xf numFmtId="0" fontId="13" fillId="29" borderId="3" xfId="0" applyFont="1" applyFill="1" applyBorder="1" applyAlignment="1" applyProtection="1">
      <alignment horizontal="center"/>
    </xf>
    <xf numFmtId="0" fontId="13" fillId="30" borderId="3" xfId="0" applyFont="1" applyFill="1" applyBorder="1" applyAlignment="1" applyProtection="1">
      <alignment horizontal="center"/>
    </xf>
    <xf numFmtId="43" fontId="10" fillId="29" borderId="2" xfId="1" applyNumberFormat="1" applyFont="1" applyFill="1" applyBorder="1" applyProtection="1"/>
    <xf numFmtId="43" fontId="12" fillId="30" borderId="1" xfId="1" applyNumberFormat="1" applyFont="1" applyFill="1" applyBorder="1" applyProtection="1"/>
    <xf numFmtId="43" fontId="12" fillId="30" borderId="2" xfId="1" applyNumberFormat="1" applyFont="1" applyFill="1" applyBorder="1" applyProtection="1"/>
    <xf numFmtId="43" fontId="12" fillId="30" borderId="13" xfId="1" applyNumberFormat="1" applyFont="1" applyFill="1" applyBorder="1" applyProtection="1"/>
    <xf numFmtId="43" fontId="17" fillId="30" borderId="13" xfId="1" applyNumberFormat="1" applyFont="1" applyFill="1" applyBorder="1" applyProtection="1"/>
    <xf numFmtId="43" fontId="12" fillId="30" borderId="3" xfId="1" applyNumberFormat="1" applyFont="1" applyFill="1" applyBorder="1" applyProtection="1"/>
    <xf numFmtId="43" fontId="10" fillId="29" borderId="6" xfId="1" applyNumberFormat="1" applyFont="1" applyFill="1" applyBorder="1" applyProtection="1"/>
    <xf numFmtId="43" fontId="10" fillId="0" borderId="6" xfId="1" applyNumberFormat="1" applyFont="1" applyBorder="1" applyProtection="1"/>
    <xf numFmtId="43" fontId="10" fillId="30" borderId="21" xfId="0" applyNumberFormat="1" applyFont="1" applyFill="1" applyBorder="1" applyProtection="1"/>
    <xf numFmtId="164" fontId="13" fillId="6" borderId="0" xfId="1" applyNumberFormat="1" applyFont="1" applyFill="1" applyBorder="1" applyProtection="1"/>
    <xf numFmtId="164" fontId="12" fillId="30" borderId="13" xfId="1" applyNumberFormat="1" applyFont="1" applyFill="1" applyBorder="1" applyProtection="1"/>
    <xf numFmtId="164" fontId="13" fillId="0" borderId="0" xfId="1" applyNumberFormat="1" applyFont="1" applyFill="1" applyBorder="1" applyProtection="1"/>
    <xf numFmtId="0" fontId="10" fillId="30" borderId="13" xfId="0" applyFont="1" applyFill="1" applyBorder="1" applyProtection="1"/>
    <xf numFmtId="164" fontId="13" fillId="0" borderId="4" xfId="1" applyNumberFormat="1" applyFont="1" applyFill="1" applyBorder="1" applyProtection="1"/>
    <xf numFmtId="0" fontId="10" fillId="30" borderId="21" xfId="0" applyFont="1" applyFill="1" applyBorder="1" applyProtection="1"/>
    <xf numFmtId="0" fontId="10" fillId="15" borderId="7" xfId="0" applyFont="1" applyFill="1" applyBorder="1" applyAlignment="1" applyProtection="1"/>
    <xf numFmtId="0" fontId="10" fillId="15" borderId="8" xfId="0" applyFont="1" applyFill="1" applyBorder="1" applyAlignment="1" applyProtection="1"/>
    <xf numFmtId="164" fontId="10" fillId="30" borderId="2" xfId="0" applyNumberFormat="1" applyFont="1" applyFill="1" applyBorder="1" applyProtection="1"/>
    <xf numFmtId="164" fontId="10" fillId="29" borderId="2" xfId="0" applyNumberFormat="1" applyFont="1" applyFill="1" applyBorder="1" applyProtection="1"/>
    <xf numFmtId="0" fontId="11" fillId="6" borderId="8" xfId="0" applyFont="1" applyFill="1" applyBorder="1" applyProtection="1"/>
    <xf numFmtId="164" fontId="11" fillId="15" borderId="6" xfId="0" applyNumberFormat="1" applyFont="1" applyFill="1" applyBorder="1" applyProtection="1"/>
    <xf numFmtId="164" fontId="10" fillId="30" borderId="6" xfId="0" applyNumberFormat="1" applyFont="1" applyFill="1" applyBorder="1" applyProtection="1"/>
    <xf numFmtId="0" fontId="11" fillId="6" borderId="8" xfId="0" applyFont="1" applyFill="1" applyBorder="1" applyAlignment="1" applyProtection="1">
      <alignment horizontal="center"/>
    </xf>
    <xf numFmtId="164" fontId="10" fillId="0" borderId="6" xfId="1" applyNumberFormat="1" applyFont="1" applyFill="1" applyBorder="1" applyProtection="1"/>
    <xf numFmtId="164" fontId="11" fillId="7" borderId="6" xfId="1" applyNumberFormat="1" applyFont="1" applyFill="1" applyBorder="1" applyProtection="1"/>
    <xf numFmtId="164" fontId="11" fillId="30" borderId="6" xfId="0" applyNumberFormat="1" applyFont="1" applyFill="1" applyBorder="1" applyProtection="1"/>
    <xf numFmtId="0" fontId="11" fillId="15" borderId="22" xfId="0" applyFont="1" applyFill="1" applyBorder="1" applyProtection="1"/>
    <xf numFmtId="0" fontId="11" fillId="15" borderId="23" xfId="0" applyFont="1" applyFill="1" applyBorder="1" applyProtection="1"/>
    <xf numFmtId="0" fontId="11" fillId="15" borderId="58" xfId="0" applyFont="1" applyFill="1" applyBorder="1" applyProtection="1"/>
    <xf numFmtId="164" fontId="10" fillId="34" borderId="57" xfId="1" applyNumberFormat="1" applyFont="1" applyFill="1" applyBorder="1" applyProtection="1"/>
    <xf numFmtId="0" fontId="12" fillId="2" borderId="0" xfId="0" applyFont="1" applyFill="1" applyProtection="1"/>
    <xf numFmtId="0" fontId="11" fillId="23" borderId="0" xfId="0" applyFont="1" applyFill="1" applyProtection="1"/>
    <xf numFmtId="169" fontId="10" fillId="12" borderId="38" xfId="0" applyNumberFormat="1" applyFont="1" applyFill="1" applyBorder="1" applyAlignment="1" applyProtection="1">
      <alignment horizontal="center" vertical="center"/>
      <protection locked="0"/>
    </xf>
    <xf numFmtId="169" fontId="10" fillId="12" borderId="50" xfId="0" applyNumberFormat="1" applyFont="1" applyFill="1" applyBorder="1" applyAlignment="1" applyProtection="1">
      <alignment horizontal="center" vertical="center"/>
      <protection locked="0"/>
    </xf>
    <xf numFmtId="164" fontId="10" fillId="12" borderId="10" xfId="1" applyNumberFormat="1" applyFont="1" applyFill="1" applyBorder="1" applyProtection="1">
      <protection locked="0"/>
    </xf>
    <xf numFmtId="0" fontId="10" fillId="19" borderId="3" xfId="0" applyFont="1" applyFill="1" applyBorder="1" applyProtection="1">
      <protection locked="0"/>
    </xf>
    <xf numFmtId="168" fontId="10" fillId="0" borderId="28" xfId="1" applyNumberFormat="1" applyFont="1" applyBorder="1" applyProtection="1"/>
    <xf numFmtId="0" fontId="0" fillId="12" borderId="0" xfId="0" applyFill="1" applyProtection="1"/>
    <xf numFmtId="0" fontId="20" fillId="0" borderId="0" xfId="0" applyFont="1" applyFill="1" applyAlignment="1" applyProtection="1">
      <alignment horizontal="center" vertical="center"/>
    </xf>
    <xf numFmtId="0" fontId="13" fillId="6" borderId="12" xfId="0" applyFont="1" applyFill="1" applyBorder="1" applyAlignment="1" applyProtection="1">
      <alignment horizontal="right"/>
    </xf>
    <xf numFmtId="0" fontId="10" fillId="0" borderId="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1" fontId="10" fillId="0" borderId="1" xfId="0" applyNumberFormat="1" applyFont="1" applyFill="1" applyBorder="1" applyAlignment="1" applyProtection="1">
      <alignment horizontal="center" vertical="center"/>
    </xf>
    <xf numFmtId="1" fontId="10" fillId="0" borderId="2" xfId="0" applyNumberFormat="1" applyFont="1" applyFill="1" applyBorder="1" applyAlignment="1" applyProtection="1">
      <alignment horizontal="center" vertical="center"/>
    </xf>
    <xf numFmtId="1" fontId="10" fillId="0" borderId="38" xfId="0" applyNumberFormat="1" applyFont="1" applyFill="1" applyBorder="1" applyAlignment="1" applyProtection="1">
      <alignment horizontal="center" vertical="center"/>
    </xf>
    <xf numFmtId="1" fontId="10" fillId="0" borderId="50" xfId="0" applyNumberFormat="1" applyFont="1" applyFill="1" applyBorder="1" applyAlignment="1" applyProtection="1">
      <alignment horizontal="center" vertical="center"/>
    </xf>
    <xf numFmtId="1" fontId="10" fillId="0" borderId="3" xfId="0" applyNumberFormat="1" applyFont="1" applyFill="1" applyBorder="1" applyAlignment="1" applyProtection="1">
      <alignment horizontal="center" vertical="center"/>
    </xf>
    <xf numFmtId="2" fontId="10" fillId="12" borderId="1" xfId="0" applyNumberFormat="1" applyFont="1" applyFill="1" applyBorder="1" applyAlignment="1" applyProtection="1">
      <alignment horizontal="center" vertical="center"/>
      <protection locked="0"/>
    </xf>
    <xf numFmtId="2" fontId="10" fillId="12" borderId="2" xfId="0" applyNumberFormat="1" applyFont="1" applyFill="1" applyBorder="1" applyAlignment="1" applyProtection="1">
      <alignment horizontal="center" vertical="center"/>
      <protection locked="0"/>
    </xf>
    <xf numFmtId="2" fontId="10" fillId="12" borderId="38" xfId="0" applyNumberFormat="1" applyFont="1" applyFill="1" applyBorder="1" applyAlignment="1" applyProtection="1">
      <alignment horizontal="center" vertical="center"/>
      <protection locked="0"/>
    </xf>
    <xf numFmtId="2" fontId="10" fillId="12" borderId="3" xfId="0" applyNumberFormat="1" applyFont="1" applyFill="1" applyBorder="1" applyAlignment="1" applyProtection="1">
      <alignment horizontal="center" vertical="center"/>
      <protection locked="0"/>
    </xf>
    <xf numFmtId="3" fontId="12" fillId="16" borderId="8" xfId="0" applyNumberFormat="1" applyFont="1" applyFill="1" applyBorder="1" applyAlignment="1" applyProtection="1">
      <alignment horizontal="center"/>
    </xf>
    <xf numFmtId="0" fontId="14" fillId="12" borderId="0" xfId="0" applyFont="1" applyFill="1" applyProtection="1"/>
    <xf numFmtId="0" fontId="10" fillId="6" borderId="4" xfId="0" applyFont="1" applyFill="1" applyBorder="1" applyProtection="1"/>
    <xf numFmtId="2" fontId="12" fillId="0" borderId="71" xfId="0" applyNumberFormat="1" applyFont="1" applyFill="1" applyBorder="1" applyAlignment="1" applyProtection="1">
      <alignment horizontal="center"/>
    </xf>
    <xf numFmtId="2" fontId="10" fillId="0" borderId="71" xfId="0" applyNumberFormat="1" applyFont="1" applyFill="1" applyBorder="1" applyProtection="1"/>
    <xf numFmtId="167" fontId="13" fillId="12" borderId="17" xfId="4" applyNumberFormat="1" applyFont="1" applyFill="1" applyBorder="1" applyAlignment="1" applyProtection="1">
      <alignment horizontal="center"/>
      <protection locked="0"/>
    </xf>
    <xf numFmtId="0" fontId="10" fillId="30" borderId="72" xfId="0" applyFont="1" applyFill="1" applyBorder="1" applyProtection="1"/>
    <xf numFmtId="3" fontId="12" fillId="8" borderId="7" xfId="0" applyNumberFormat="1" applyFont="1" applyFill="1" applyBorder="1" applyAlignment="1" applyProtection="1">
      <alignment horizontal="center"/>
    </xf>
    <xf numFmtId="167" fontId="13" fillId="0" borderId="73" xfId="4" applyNumberFormat="1" applyFont="1" applyFill="1" applyBorder="1" applyAlignment="1" applyProtection="1">
      <alignment horizontal="center"/>
    </xf>
    <xf numFmtId="49" fontId="12" fillId="10" borderId="8" xfId="0" applyNumberFormat="1" applyFont="1" applyFill="1" applyBorder="1" applyAlignment="1" applyProtection="1">
      <alignment horizontal="center"/>
    </xf>
    <xf numFmtId="49" fontId="12" fillId="10" borderId="9" xfId="0" applyNumberFormat="1" applyFont="1" applyFill="1" applyBorder="1" applyAlignment="1" applyProtection="1">
      <alignment horizontal="center"/>
    </xf>
    <xf numFmtId="0" fontId="10" fillId="27" borderId="0" xfId="0" applyFont="1" applyFill="1" applyProtection="1"/>
    <xf numFmtId="49" fontId="12" fillId="27" borderId="75" xfId="0" applyNumberFormat="1" applyFont="1" applyFill="1" applyBorder="1" applyAlignment="1" applyProtection="1">
      <alignment horizontal="center"/>
    </xf>
    <xf numFmtId="49" fontId="12" fillId="27" borderId="76" xfId="0" applyNumberFormat="1" applyFont="1" applyFill="1" applyBorder="1" applyAlignment="1" applyProtection="1">
      <alignment horizontal="center"/>
    </xf>
    <xf numFmtId="0" fontId="10" fillId="27" borderId="74" xfId="0" applyFont="1" applyFill="1" applyBorder="1" applyProtection="1"/>
    <xf numFmtId="49" fontId="12" fillId="27" borderId="77" xfId="0" applyNumberFormat="1" applyFont="1" applyFill="1" applyBorder="1" applyAlignment="1" applyProtection="1">
      <alignment horizontal="center"/>
    </xf>
    <xf numFmtId="0" fontId="0" fillId="27" borderId="0" xfId="0" applyFill="1" applyProtection="1"/>
    <xf numFmtId="2" fontId="12" fillId="27" borderId="6" xfId="0" applyNumberFormat="1" applyFont="1" applyFill="1" applyBorder="1" applyAlignment="1" applyProtection="1">
      <alignment horizontal="center"/>
    </xf>
    <xf numFmtId="2" fontId="13" fillId="27" borderId="0" xfId="0" applyNumberFormat="1" applyFont="1" applyFill="1" applyBorder="1" applyAlignment="1" applyProtection="1">
      <alignment horizontal="center"/>
    </xf>
    <xf numFmtId="2" fontId="13" fillId="27" borderId="12" xfId="0" applyNumberFormat="1" applyFont="1" applyFill="1" applyBorder="1" applyAlignment="1" applyProtection="1">
      <alignment horizontal="center"/>
    </xf>
    <xf numFmtId="0" fontId="10" fillId="27" borderId="12" xfId="0" applyFont="1" applyFill="1" applyBorder="1" applyProtection="1"/>
    <xf numFmtId="2" fontId="13" fillId="27" borderId="13" xfId="0" applyNumberFormat="1" applyFont="1" applyFill="1" applyBorder="1" applyAlignment="1" applyProtection="1">
      <alignment horizontal="center"/>
    </xf>
    <xf numFmtId="2" fontId="12" fillId="27" borderId="0" xfId="0" applyNumberFormat="1" applyFont="1" applyFill="1" applyBorder="1" applyAlignment="1" applyProtection="1">
      <alignment horizontal="center"/>
    </xf>
    <xf numFmtId="166" fontId="13" fillId="27" borderId="0" xfId="0" applyNumberFormat="1" applyFont="1" applyFill="1" applyBorder="1" applyAlignment="1" applyProtection="1">
      <alignment horizontal="center"/>
    </xf>
    <xf numFmtId="0" fontId="10" fillId="27" borderId="2" xfId="0" applyFont="1" applyFill="1" applyBorder="1" applyProtection="1"/>
    <xf numFmtId="166" fontId="13" fillId="27" borderId="12" xfId="0" applyNumberFormat="1" applyFont="1" applyFill="1" applyBorder="1" applyAlignment="1" applyProtection="1">
      <alignment horizontal="center"/>
    </xf>
    <xf numFmtId="2" fontId="12" fillId="27" borderId="4" xfId="0" applyNumberFormat="1" applyFont="1" applyFill="1" applyBorder="1" applyAlignment="1" applyProtection="1">
      <alignment horizontal="center"/>
    </xf>
    <xf numFmtId="166" fontId="10" fillId="27" borderId="4" xfId="0" applyNumberFormat="1" applyFont="1" applyFill="1" applyBorder="1" applyAlignment="1" applyProtection="1">
      <alignment horizontal="center"/>
    </xf>
    <xf numFmtId="0" fontId="10" fillId="27" borderId="3" xfId="0" applyFont="1" applyFill="1" applyBorder="1" applyProtection="1"/>
    <xf numFmtId="166" fontId="10" fillId="27" borderId="5" xfId="0" applyNumberFormat="1" applyFont="1" applyFill="1" applyBorder="1" applyAlignment="1" applyProtection="1">
      <alignment horizontal="center"/>
    </xf>
    <xf numFmtId="0" fontId="25" fillId="27" borderId="0" xfId="0" applyFont="1" applyFill="1" applyProtection="1"/>
    <xf numFmtId="0" fontId="26" fillId="27" borderId="0" xfId="0" applyFont="1" applyFill="1" applyProtection="1"/>
    <xf numFmtId="0" fontId="11" fillId="14" borderId="0" xfId="0" applyFont="1" applyFill="1" applyAlignment="1" applyProtection="1">
      <alignment horizontal="center" vertical="center"/>
    </xf>
    <xf numFmtId="10" fontId="12" fillId="27" borderId="0" xfId="4" applyNumberFormat="1" applyFont="1" applyFill="1" applyBorder="1" applyAlignment="1" applyProtection="1">
      <alignment horizontal="center"/>
    </xf>
    <xf numFmtId="2" fontId="10" fillId="0" borderId="0" xfId="0" applyNumberFormat="1" applyFont="1" applyProtection="1"/>
    <xf numFmtId="166" fontId="10" fillId="0" borderId="0" xfId="0" applyNumberFormat="1" applyFont="1" applyProtection="1"/>
    <xf numFmtId="10" fontId="12" fillId="27" borderId="10" xfId="4" applyNumberFormat="1" applyFont="1" applyFill="1" applyBorder="1" applyAlignment="1" applyProtection="1">
      <alignment horizontal="center"/>
    </xf>
    <xf numFmtId="49" fontId="12" fillId="27" borderId="80" xfId="0" applyNumberFormat="1" applyFont="1" applyFill="1" applyBorder="1" applyAlignment="1" applyProtection="1">
      <alignment horizontal="center"/>
    </xf>
    <xf numFmtId="10" fontId="13" fillId="0" borderId="71" xfId="4" applyNumberFormat="1" applyFont="1" applyFill="1" applyBorder="1" applyAlignment="1" applyProtection="1">
      <alignment horizontal="center"/>
    </xf>
    <xf numFmtId="49" fontId="12" fillId="27" borderId="74" xfId="0" applyNumberFormat="1" applyFont="1" applyFill="1" applyBorder="1" applyAlignment="1" applyProtection="1">
      <alignment horizontal="center"/>
    </xf>
    <xf numFmtId="10" fontId="13" fillId="0" borderId="16" xfId="4" applyNumberFormat="1" applyFont="1" applyFill="1" applyBorder="1" applyAlignment="1" applyProtection="1">
      <alignment horizontal="center"/>
    </xf>
    <xf numFmtId="0" fontId="27" fillId="35" borderId="0" xfId="0" applyFont="1" applyFill="1" applyProtection="1"/>
    <xf numFmtId="0" fontId="28" fillId="35" borderId="0" xfId="0" applyFont="1" applyFill="1" applyAlignment="1" applyProtection="1">
      <alignment horizontal="right" vertical="center"/>
    </xf>
    <xf numFmtId="164" fontId="27" fillId="35" borderId="18" xfId="0" applyNumberFormat="1" applyFont="1" applyFill="1" applyBorder="1" applyProtection="1"/>
    <xf numFmtId="0" fontId="10" fillId="19" borderId="13" xfId="0" applyFont="1" applyFill="1" applyBorder="1" applyAlignment="1" applyProtection="1">
      <alignment horizontal="left" vertical="center"/>
      <protection locked="0"/>
    </xf>
    <xf numFmtId="0" fontId="10" fillId="19" borderId="0" xfId="0" applyFont="1" applyFill="1" applyBorder="1" applyAlignment="1" applyProtection="1">
      <alignment horizontal="left" vertical="center"/>
      <protection locked="0"/>
    </xf>
    <xf numFmtId="0" fontId="10" fillId="19" borderId="12" xfId="0" applyFont="1" applyFill="1" applyBorder="1" applyAlignment="1" applyProtection="1">
      <alignment horizontal="left" vertical="center"/>
      <protection locked="0"/>
    </xf>
    <xf numFmtId="165" fontId="11" fillId="0" borderId="6" xfId="0" applyNumberFormat="1" applyFont="1" applyFill="1" applyBorder="1" applyAlignment="1" applyProtection="1">
      <alignment horizontal="center" vertical="center"/>
    </xf>
    <xf numFmtId="165" fontId="11" fillId="0" borderId="1" xfId="0" applyNumberFormat="1" applyFont="1" applyFill="1" applyBorder="1" applyAlignment="1" applyProtection="1">
      <alignment horizontal="center" vertical="center"/>
    </xf>
    <xf numFmtId="165" fontId="11" fillId="0" borderId="3" xfId="0" applyNumberFormat="1" applyFont="1" applyFill="1" applyBorder="1" applyAlignment="1" applyProtection="1">
      <alignment horizontal="center" vertical="center"/>
    </xf>
    <xf numFmtId="165" fontId="12" fillId="6" borderId="7" xfId="0" applyNumberFormat="1" applyFont="1" applyFill="1" applyBorder="1" applyAlignment="1" applyProtection="1">
      <alignment horizontal="center"/>
    </xf>
    <xf numFmtId="165" fontId="12" fillId="6" borderId="83" xfId="0" applyNumberFormat="1" applyFont="1" applyFill="1" applyBorder="1" applyProtection="1"/>
    <xf numFmtId="0" fontId="11" fillId="6" borderId="9" xfId="0" applyFont="1" applyFill="1" applyBorder="1" applyAlignment="1" applyProtection="1">
      <alignment horizontal="right"/>
    </xf>
    <xf numFmtId="0" fontId="14" fillId="12" borderId="0" xfId="0" applyFont="1" applyFill="1" applyProtection="1"/>
    <xf numFmtId="0" fontId="10" fillId="6" borderId="13" xfId="0" applyFont="1" applyFill="1" applyBorder="1" applyProtection="1"/>
    <xf numFmtId="0" fontId="18" fillId="12" borderId="0" xfId="0" applyFont="1" applyFill="1" applyProtection="1"/>
    <xf numFmtId="0" fontId="10" fillId="15" borderId="7" xfId="0" applyFont="1" applyFill="1" applyBorder="1" applyProtection="1"/>
    <xf numFmtId="0" fontId="10" fillId="15" borderId="8" xfId="0" applyFont="1" applyFill="1" applyBorder="1" applyProtection="1"/>
    <xf numFmtId="0" fontId="11" fillId="6" borderId="8" xfId="0" applyFont="1" applyFill="1" applyBorder="1" applyAlignment="1" applyProtection="1">
      <alignment horizontal="right"/>
    </xf>
    <xf numFmtId="0" fontId="10" fillId="19" borderId="13" xfId="0" applyFont="1" applyFill="1" applyBorder="1" applyAlignment="1" applyProtection="1">
      <alignment horizontal="center"/>
      <protection locked="0"/>
    </xf>
    <xf numFmtId="0" fontId="10" fillId="19" borderId="21" xfId="0" applyFont="1" applyFill="1" applyBorder="1" applyAlignment="1" applyProtection="1">
      <alignment horizontal="center"/>
      <protection locked="0"/>
    </xf>
    <xf numFmtId="0" fontId="10" fillId="19" borderId="19" xfId="0" applyFont="1" applyFill="1" applyBorder="1" applyAlignment="1" applyProtection="1">
      <alignment horizontal="center"/>
      <protection locked="0"/>
    </xf>
    <xf numFmtId="0" fontId="10" fillId="6" borderId="8" xfId="0" applyFont="1" applyFill="1" applyBorder="1" applyAlignment="1" applyProtection="1">
      <alignment horizontal="center"/>
    </xf>
    <xf numFmtId="0" fontId="10" fillId="36" borderId="0" xfId="0" applyFont="1" applyFill="1" applyProtection="1"/>
    <xf numFmtId="0" fontId="10" fillId="0" borderId="9" xfId="0" applyFont="1" applyFill="1" applyBorder="1" applyAlignment="1" applyProtection="1">
      <alignment horizontal="right"/>
    </xf>
    <xf numFmtId="0" fontId="10" fillId="31" borderId="13" xfId="0" applyFont="1" applyFill="1" applyBorder="1" applyAlignment="1" applyProtection="1">
      <alignment horizontal="left"/>
    </xf>
    <xf numFmtId="0" fontId="10" fillId="31" borderId="19" xfId="0" applyFont="1" applyFill="1" applyBorder="1" applyProtection="1"/>
    <xf numFmtId="0" fontId="10" fillId="31" borderId="0" xfId="0" applyFont="1" applyFill="1" applyBorder="1" applyProtection="1"/>
    <xf numFmtId="0" fontId="0" fillId="31" borderId="0" xfId="0" applyFill="1" applyProtection="1"/>
    <xf numFmtId="0" fontId="10" fillId="31" borderId="21" xfId="0" applyFont="1" applyFill="1" applyBorder="1" applyAlignment="1" applyProtection="1">
      <alignment horizontal="left"/>
    </xf>
    <xf numFmtId="0" fontId="10" fillId="31" borderId="4" xfId="0" applyFont="1" applyFill="1" applyBorder="1" applyProtection="1"/>
    <xf numFmtId="0" fontId="10" fillId="31" borderId="11" xfId="0" applyFont="1" applyFill="1" applyBorder="1" applyProtection="1"/>
    <xf numFmtId="0" fontId="10" fillId="31" borderId="10" xfId="0" applyFont="1" applyFill="1" applyBorder="1" applyProtection="1"/>
    <xf numFmtId="0" fontId="10" fillId="31" borderId="13" xfId="0" applyFont="1" applyFill="1" applyBorder="1" applyProtection="1"/>
    <xf numFmtId="0" fontId="10" fillId="31" borderId="12" xfId="0" applyFont="1" applyFill="1" applyBorder="1" applyProtection="1"/>
    <xf numFmtId="0" fontId="10" fillId="31" borderId="5" xfId="0" applyFont="1" applyFill="1" applyBorder="1" applyAlignment="1" applyProtection="1">
      <alignment horizontal="center"/>
    </xf>
    <xf numFmtId="0" fontId="10" fillId="0" borderId="11" xfId="0" applyFont="1" applyFill="1" applyBorder="1" applyAlignment="1" applyProtection="1">
      <alignment horizontal="right"/>
    </xf>
    <xf numFmtId="0" fontId="10" fillId="0" borderId="13" xfId="0" applyFont="1" applyFill="1" applyBorder="1" applyAlignment="1" applyProtection="1">
      <alignment horizontal="right"/>
    </xf>
    <xf numFmtId="0" fontId="10" fillId="31" borderId="21" xfId="0" applyFont="1" applyFill="1" applyBorder="1" applyProtection="1"/>
    <xf numFmtId="0" fontId="10" fillId="0" borderId="21" xfId="0" applyFont="1" applyFill="1" applyBorder="1" applyAlignment="1" applyProtection="1">
      <alignment horizontal="right"/>
    </xf>
    <xf numFmtId="0" fontId="0" fillId="31" borderId="1" xfId="0" applyFill="1" applyBorder="1" applyProtection="1"/>
    <xf numFmtId="0" fontId="0" fillId="31" borderId="2" xfId="0" applyFill="1" applyBorder="1" applyProtection="1"/>
    <xf numFmtId="0" fontId="0" fillId="31" borderId="3" xfId="0" applyFill="1" applyBorder="1" applyProtection="1"/>
    <xf numFmtId="0" fontId="19" fillId="12" borderId="0" xfId="0" applyFont="1" applyFill="1" applyAlignment="1">
      <alignment horizontal="center"/>
    </xf>
    <xf numFmtId="0" fontId="0" fillId="12" borderId="0" xfId="0" applyFill="1" applyAlignment="1">
      <alignment horizontal="center"/>
    </xf>
    <xf numFmtId="0" fontId="23" fillId="12" borderId="0" xfId="0" applyFont="1" applyFill="1" applyAlignment="1">
      <alignment horizontal="center"/>
    </xf>
    <xf numFmtId="0" fontId="24" fillId="12" borderId="0" xfId="0" applyFont="1" applyFill="1" applyAlignment="1">
      <alignment horizontal="center"/>
    </xf>
    <xf numFmtId="0" fontId="18" fillId="0" borderId="0" xfId="0" applyFont="1" applyAlignment="1">
      <alignment horizontal="center" vertical="center"/>
    </xf>
    <xf numFmtId="0" fontId="12" fillId="27" borderId="20" xfId="0" applyFont="1" applyFill="1" applyBorder="1" applyAlignment="1" applyProtection="1">
      <alignment horizontal="left" vertical="top" wrapText="1"/>
    </xf>
    <xf numFmtId="0" fontId="12" fillId="27" borderId="0" xfId="0" applyFont="1" applyFill="1" applyBorder="1" applyAlignment="1" applyProtection="1">
      <alignment horizontal="left" vertical="top" wrapText="1"/>
    </xf>
    <xf numFmtId="0" fontId="12" fillId="27" borderId="4" xfId="0" applyFont="1" applyFill="1" applyBorder="1" applyAlignment="1" applyProtection="1">
      <alignment horizontal="left" vertical="top" wrapText="1"/>
    </xf>
    <xf numFmtId="0" fontId="11" fillId="27" borderId="81" xfId="0" applyFont="1" applyFill="1" applyBorder="1" applyAlignment="1" applyProtection="1">
      <alignment horizontal="right" wrapText="1"/>
    </xf>
    <xf numFmtId="0" fontId="11" fillId="27" borderId="82" xfId="0" applyFont="1" applyFill="1" applyBorder="1" applyAlignment="1" applyProtection="1">
      <alignment horizontal="right" wrapText="1"/>
    </xf>
    <xf numFmtId="49" fontId="12" fillId="10" borderId="7" xfId="0" applyNumberFormat="1" applyFont="1" applyFill="1" applyBorder="1" applyAlignment="1" applyProtection="1">
      <alignment horizontal="right" vertical="center"/>
    </xf>
    <xf numFmtId="49" fontId="12" fillId="10" borderId="8" xfId="0" applyNumberFormat="1" applyFont="1" applyFill="1" applyBorder="1" applyAlignment="1" applyProtection="1">
      <alignment horizontal="right" vertical="center"/>
    </xf>
    <xf numFmtId="0" fontId="10" fillId="0" borderId="14" xfId="0" applyFont="1" applyFill="1" applyBorder="1" applyAlignment="1" applyProtection="1">
      <alignment horizontal="right" vertical="center" wrapText="1"/>
    </xf>
    <xf numFmtId="0" fontId="10" fillId="0" borderId="15" xfId="0" applyFont="1" applyFill="1" applyBorder="1" applyAlignment="1" applyProtection="1">
      <alignment horizontal="right" vertical="center" wrapText="1"/>
    </xf>
    <xf numFmtId="0" fontId="11" fillId="27" borderId="78" xfId="0" applyFont="1" applyFill="1" applyBorder="1" applyAlignment="1" applyProtection="1">
      <alignment horizontal="right" wrapText="1"/>
    </xf>
    <xf numFmtId="0" fontId="11" fillId="27" borderId="12" xfId="0" applyFont="1" applyFill="1" applyBorder="1" applyAlignment="1" applyProtection="1">
      <alignment horizontal="right" wrapText="1"/>
    </xf>
    <xf numFmtId="0" fontId="10" fillId="27" borderId="78" xfId="0" applyFont="1" applyFill="1" applyBorder="1" applyAlignment="1" applyProtection="1">
      <alignment horizontal="right" wrapText="1"/>
    </xf>
    <xf numFmtId="0" fontId="10" fillId="27" borderId="12" xfId="0" applyFont="1" applyFill="1" applyBorder="1" applyAlignment="1" applyProtection="1">
      <alignment horizontal="right" wrapText="1"/>
    </xf>
    <xf numFmtId="0" fontId="10" fillId="27" borderId="79" xfId="0" applyFont="1" applyFill="1" applyBorder="1" applyAlignment="1" applyProtection="1">
      <alignment horizontal="right"/>
    </xf>
    <xf numFmtId="0" fontId="10" fillId="27" borderId="5" xfId="0" applyFont="1" applyFill="1" applyBorder="1" applyAlignment="1" applyProtection="1">
      <alignment horizontal="right"/>
    </xf>
    <xf numFmtId="0" fontId="12" fillId="6" borderId="45" xfId="0" applyFont="1" applyFill="1" applyBorder="1" applyAlignment="1" applyProtection="1">
      <alignment horizontal="right"/>
    </xf>
    <xf numFmtId="0" fontId="12" fillId="6" borderId="46" xfId="0" applyFont="1" applyFill="1" applyBorder="1" applyAlignment="1" applyProtection="1">
      <alignment horizontal="right"/>
    </xf>
    <xf numFmtId="0" fontId="12" fillId="6" borderId="47" xfId="0" applyFont="1" applyFill="1" applyBorder="1" applyAlignment="1" applyProtection="1">
      <alignment horizontal="right"/>
    </xf>
    <xf numFmtId="0" fontId="11" fillId="24" borderId="7" xfId="0" applyFont="1" applyFill="1" applyBorder="1" applyAlignment="1" applyProtection="1">
      <alignment horizontal="center"/>
    </xf>
    <xf numFmtId="0" fontId="11" fillId="24" borderId="8" xfId="0" applyFont="1" applyFill="1" applyBorder="1" applyAlignment="1" applyProtection="1">
      <alignment horizontal="center"/>
    </xf>
    <xf numFmtId="0" fontId="11" fillId="24" borderId="9" xfId="0" applyFont="1" applyFill="1" applyBorder="1" applyAlignment="1" applyProtection="1">
      <alignment horizontal="center"/>
    </xf>
    <xf numFmtId="0" fontId="11" fillId="18" borderId="7" xfId="0" applyFont="1" applyFill="1" applyBorder="1" applyAlignment="1" applyProtection="1">
      <alignment horizontal="right"/>
    </xf>
    <xf numFmtId="0" fontId="11" fillId="18" borderId="9" xfId="0" applyFont="1" applyFill="1" applyBorder="1" applyAlignment="1" applyProtection="1">
      <alignment horizontal="right"/>
    </xf>
    <xf numFmtId="0" fontId="12" fillId="18" borderId="14" xfId="0" applyFont="1" applyFill="1" applyBorder="1" applyAlignment="1" applyProtection="1">
      <alignment horizontal="center"/>
    </xf>
    <xf numFmtId="0" fontId="12" fillId="18" borderId="15" xfId="0" applyFont="1" applyFill="1" applyBorder="1" applyAlignment="1" applyProtection="1">
      <alignment horizontal="center"/>
    </xf>
    <xf numFmtId="0" fontId="12" fillId="18" borderId="16" xfId="0" applyFont="1" applyFill="1" applyBorder="1" applyAlignment="1" applyProtection="1">
      <alignment horizontal="center"/>
    </xf>
    <xf numFmtId="0" fontId="10" fillId="15" borderId="7" xfId="0" applyFont="1" applyFill="1" applyBorder="1" applyAlignment="1" applyProtection="1">
      <alignment horizontal="right" vertical="center"/>
    </xf>
    <xf numFmtId="0" fontId="10" fillId="15" borderId="9" xfId="0" applyFont="1" applyFill="1" applyBorder="1" applyAlignment="1" applyProtection="1">
      <alignment horizontal="right" vertical="center"/>
    </xf>
    <xf numFmtId="0" fontId="10" fillId="15" borderId="11" xfId="0" applyFont="1" applyFill="1" applyBorder="1" applyAlignment="1" applyProtection="1">
      <alignment horizontal="right" vertical="center"/>
    </xf>
    <xf numFmtId="0" fontId="10" fillId="15" borderId="10" xfId="0" applyFont="1" applyFill="1" applyBorder="1" applyAlignment="1" applyProtection="1">
      <alignment horizontal="right" vertical="center"/>
    </xf>
    <xf numFmtId="0" fontId="10" fillId="15" borderId="21" xfId="0" applyFont="1" applyFill="1" applyBorder="1" applyAlignment="1" applyProtection="1">
      <alignment horizontal="right" vertical="center"/>
    </xf>
    <xf numFmtId="0" fontId="10" fillId="15" borderId="5" xfId="0" applyFont="1" applyFill="1" applyBorder="1" applyAlignment="1" applyProtection="1">
      <alignment horizontal="right" vertical="center"/>
    </xf>
    <xf numFmtId="0" fontId="10" fillId="15" borderId="7" xfId="0" applyFont="1" applyFill="1" applyBorder="1" applyAlignment="1" applyProtection="1">
      <alignment horizontal="left"/>
    </xf>
    <xf numFmtId="0" fontId="10" fillId="15" borderId="9" xfId="0" applyFont="1" applyFill="1" applyBorder="1" applyAlignment="1" applyProtection="1">
      <alignment horizontal="left"/>
    </xf>
    <xf numFmtId="0" fontId="11" fillId="6" borderId="7" xfId="0" applyFont="1" applyFill="1" applyBorder="1" applyAlignment="1" applyProtection="1">
      <alignment horizontal="right"/>
    </xf>
    <xf numFmtId="0" fontId="11" fillId="6" borderId="9" xfId="0" applyFont="1" applyFill="1" applyBorder="1" applyAlignment="1" applyProtection="1">
      <alignment horizontal="right"/>
    </xf>
    <xf numFmtId="0" fontId="12" fillId="18" borderId="7" xfId="0" applyFont="1" applyFill="1" applyBorder="1" applyAlignment="1" applyProtection="1">
      <alignment horizontal="center"/>
    </xf>
    <xf numFmtId="0" fontId="12" fillId="18" borderId="8" xfId="0" applyFont="1" applyFill="1" applyBorder="1" applyAlignment="1" applyProtection="1">
      <alignment horizontal="center"/>
    </xf>
    <xf numFmtId="0" fontId="12" fillId="18" borderId="9" xfId="0" applyFont="1" applyFill="1" applyBorder="1" applyAlignment="1" applyProtection="1">
      <alignment horizontal="center"/>
    </xf>
    <xf numFmtId="0" fontId="11" fillId="18" borderId="7" xfId="0" applyFont="1" applyFill="1" applyBorder="1" applyAlignment="1" applyProtection="1">
      <alignment horizontal="center"/>
    </xf>
    <xf numFmtId="0" fontId="11" fillId="18" borderId="8" xfId="0" applyFont="1" applyFill="1" applyBorder="1" applyAlignment="1" applyProtection="1">
      <alignment horizontal="center"/>
    </xf>
    <xf numFmtId="0" fontId="11" fillId="18" borderId="9" xfId="0" applyFont="1" applyFill="1" applyBorder="1" applyAlignment="1" applyProtection="1">
      <alignment horizontal="center"/>
    </xf>
    <xf numFmtId="0" fontId="10" fillId="6" borderId="7" xfId="0" applyFont="1" applyFill="1" applyBorder="1" applyAlignment="1" applyProtection="1">
      <alignment horizontal="center"/>
    </xf>
    <xf numFmtId="0" fontId="10" fillId="6" borderId="9" xfId="0" applyFont="1" applyFill="1" applyBorder="1" applyAlignment="1" applyProtection="1">
      <alignment horizontal="center"/>
    </xf>
    <xf numFmtId="0" fontId="14" fillId="12" borderId="0" xfId="0" applyFont="1" applyFill="1" applyProtection="1"/>
    <xf numFmtId="0" fontId="10" fillId="18" borderId="7" xfId="0" applyFont="1" applyFill="1" applyBorder="1" applyAlignment="1" applyProtection="1">
      <alignment horizontal="left"/>
    </xf>
    <xf numFmtId="0" fontId="10" fillId="18" borderId="8" xfId="0" applyFont="1" applyFill="1" applyBorder="1" applyAlignment="1" applyProtection="1">
      <alignment horizontal="left"/>
    </xf>
    <xf numFmtId="0" fontId="10" fillId="18" borderId="9" xfId="0" applyFont="1" applyFill="1" applyBorder="1" applyAlignment="1" applyProtection="1">
      <alignment horizontal="left"/>
    </xf>
    <xf numFmtId="0" fontId="10" fillId="18" borderId="6" xfId="0" applyFont="1" applyFill="1" applyBorder="1" applyAlignment="1" applyProtection="1">
      <alignment horizontal="left"/>
    </xf>
    <xf numFmtId="0" fontId="10" fillId="6" borderId="11" xfId="0" applyFont="1" applyFill="1" applyBorder="1" applyProtection="1"/>
    <xf numFmtId="0" fontId="10" fillId="6" borderId="10" xfId="0" applyFont="1" applyFill="1" applyBorder="1" applyProtection="1"/>
    <xf numFmtId="0" fontId="10" fillId="6" borderId="13" xfId="0" applyFont="1" applyFill="1" applyBorder="1" applyProtection="1"/>
    <xf numFmtId="0" fontId="10" fillId="6" borderId="12" xfId="0" applyFont="1" applyFill="1" applyBorder="1" applyProtection="1"/>
    <xf numFmtId="0" fontId="10" fillId="0" borderId="13" xfId="0" applyFont="1" applyFill="1" applyBorder="1" applyProtection="1"/>
    <xf numFmtId="0" fontId="10" fillId="0" borderId="12" xfId="0" applyFont="1" applyFill="1" applyBorder="1" applyProtection="1"/>
    <xf numFmtId="0" fontId="10" fillId="19" borderId="13" xfId="0" applyFont="1" applyFill="1" applyBorder="1" applyProtection="1">
      <protection locked="0"/>
    </xf>
    <xf numFmtId="0" fontId="10" fillId="19" borderId="12" xfId="0" applyFont="1" applyFill="1" applyBorder="1" applyProtection="1">
      <protection locked="0"/>
    </xf>
    <xf numFmtId="0" fontId="10" fillId="19" borderId="21" xfId="0" applyFont="1" applyFill="1" applyBorder="1" applyProtection="1">
      <protection locked="0"/>
    </xf>
    <xf numFmtId="0" fontId="10" fillId="19" borderId="5" xfId="0" applyFont="1" applyFill="1" applyBorder="1" applyProtection="1">
      <protection locked="0"/>
    </xf>
    <xf numFmtId="0" fontId="12" fillId="18" borderId="22" xfId="0" applyFont="1" applyFill="1" applyBorder="1" applyAlignment="1" applyProtection="1">
      <alignment horizontal="right"/>
    </xf>
    <xf numFmtId="0" fontId="12" fillId="18" borderId="23" xfId="0" applyFont="1" applyFill="1" applyBorder="1" applyAlignment="1" applyProtection="1">
      <alignment horizontal="right"/>
    </xf>
    <xf numFmtId="0" fontId="10" fillId="7" borderId="7" xfId="0" applyFont="1" applyFill="1" applyBorder="1" applyAlignment="1" applyProtection="1">
      <alignment horizontal="left"/>
    </xf>
    <xf numFmtId="0" fontId="10" fillId="7" borderId="9" xfId="0" applyFont="1" applyFill="1" applyBorder="1" applyAlignment="1" applyProtection="1">
      <alignment horizontal="left"/>
    </xf>
    <xf numFmtId="0" fontId="10" fillId="19" borderId="11" xfId="0" applyFont="1" applyFill="1" applyBorder="1" applyProtection="1">
      <protection locked="0"/>
    </xf>
    <xf numFmtId="0" fontId="10" fillId="19" borderId="19" xfId="0" applyFont="1" applyFill="1" applyBorder="1" applyProtection="1">
      <protection locked="0"/>
    </xf>
    <xf numFmtId="0" fontId="10" fillId="19" borderId="10" xfId="0" applyFont="1" applyFill="1" applyBorder="1" applyProtection="1">
      <protection locked="0"/>
    </xf>
    <xf numFmtId="0" fontId="10" fillId="19" borderId="0" xfId="0" applyFont="1" applyFill="1" applyBorder="1" applyProtection="1">
      <protection locked="0"/>
    </xf>
    <xf numFmtId="0" fontId="18" fillId="12" borderId="0" xfId="0" applyFont="1" applyFill="1" applyProtection="1"/>
    <xf numFmtId="0" fontId="10" fillId="19" borderId="4" xfId="0" applyFont="1" applyFill="1" applyBorder="1" applyProtection="1">
      <protection locked="0"/>
    </xf>
    <xf numFmtId="0" fontId="10" fillId="15" borderId="8" xfId="0" applyFont="1" applyFill="1" applyBorder="1" applyAlignment="1" applyProtection="1">
      <alignment horizontal="left"/>
    </xf>
    <xf numFmtId="0" fontId="14" fillId="12" borderId="0" xfId="0" applyFont="1" applyFill="1" applyAlignment="1">
      <alignment vertical="top" wrapText="1"/>
    </xf>
    <xf numFmtId="0" fontId="10" fillId="6" borderId="7" xfId="0" applyFont="1" applyFill="1" applyBorder="1" applyAlignment="1">
      <alignment horizontal="center"/>
    </xf>
    <xf numFmtId="0" fontId="10" fillId="6" borderId="9" xfId="0" applyFont="1" applyFill="1" applyBorder="1" applyAlignment="1">
      <alignment horizontal="center"/>
    </xf>
    <xf numFmtId="0" fontId="10" fillId="19" borderId="13" xfId="0" applyFont="1" applyFill="1" applyBorder="1" applyAlignment="1" applyProtection="1">
      <alignment horizontal="left" vertical="center"/>
      <protection locked="0"/>
    </xf>
    <xf numFmtId="0" fontId="10" fillId="19" borderId="0" xfId="0" applyFont="1" applyFill="1" applyBorder="1" applyAlignment="1" applyProtection="1">
      <alignment horizontal="left" vertical="center"/>
      <protection locked="0"/>
    </xf>
    <xf numFmtId="0" fontId="10" fillId="19" borderId="12" xfId="0" applyFont="1" applyFill="1" applyBorder="1" applyAlignment="1" applyProtection="1">
      <alignment horizontal="left" vertical="center"/>
      <protection locked="0"/>
    </xf>
    <xf numFmtId="0" fontId="10" fillId="6" borderId="21" xfId="0" applyFont="1" applyFill="1" applyBorder="1"/>
    <xf numFmtId="0" fontId="10" fillId="6" borderId="4" xfId="0" applyFont="1" applyFill="1" applyBorder="1"/>
    <xf numFmtId="0" fontId="10" fillId="6" borderId="5" xfId="0" applyFont="1" applyFill="1" applyBorder="1"/>
    <xf numFmtId="0" fontId="10" fillId="0" borderId="11" xfId="0" applyFont="1" applyFill="1" applyBorder="1" applyAlignment="1" applyProtection="1">
      <alignment horizontal="left" vertical="center"/>
    </xf>
    <xf numFmtId="0" fontId="10" fillId="0" borderId="19"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10" fillId="15" borderId="7" xfId="0" applyFont="1" applyFill="1" applyBorder="1"/>
    <xf numFmtId="0" fontId="10" fillId="15" borderId="8" xfId="0" applyFont="1" applyFill="1" applyBorder="1"/>
    <xf numFmtId="0" fontId="10" fillId="15" borderId="9" xfId="0" applyFont="1" applyFill="1" applyBorder="1"/>
    <xf numFmtId="0" fontId="11" fillId="6" borderId="7" xfId="0" applyFont="1" applyFill="1" applyBorder="1" applyAlignment="1">
      <alignment horizontal="right"/>
    </xf>
    <xf numFmtId="0" fontId="11" fillId="6" borderId="8" xfId="0" applyFont="1" applyFill="1" applyBorder="1" applyAlignment="1">
      <alignment horizontal="right"/>
    </xf>
    <xf numFmtId="0" fontId="11" fillId="6" borderId="9" xfId="0" applyFont="1" applyFill="1" applyBorder="1" applyAlignment="1">
      <alignment horizontal="right"/>
    </xf>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2" xfId="0" applyFont="1" applyFill="1" applyBorder="1" applyAlignment="1">
      <alignment horizontal="left" vertical="center"/>
    </xf>
    <xf numFmtId="0" fontId="14" fillId="0" borderId="0" xfId="0" applyFont="1" applyFill="1" applyAlignment="1">
      <alignment vertical="top" wrapText="1"/>
    </xf>
    <xf numFmtId="0" fontId="4" fillId="19" borderId="36" xfId="0" applyFont="1" applyFill="1" applyBorder="1" applyProtection="1">
      <protection locked="0"/>
    </xf>
    <xf numFmtId="0" fontId="4" fillId="19" borderId="37" xfId="0" applyFont="1" applyFill="1" applyBorder="1" applyProtection="1">
      <protection locked="0"/>
    </xf>
    <xf numFmtId="0" fontId="4" fillId="19" borderId="7" xfId="0" applyFont="1" applyFill="1" applyBorder="1" applyProtection="1">
      <protection locked="0"/>
    </xf>
    <xf numFmtId="0" fontId="4" fillId="19" borderId="9" xfId="0" applyFont="1" applyFill="1" applyBorder="1" applyProtection="1">
      <protection locked="0"/>
    </xf>
    <xf numFmtId="0" fontId="14" fillId="12" borderId="0" xfId="0" applyFont="1" applyFill="1" applyAlignment="1" applyProtection="1">
      <alignment vertical="center" wrapText="1"/>
    </xf>
    <xf numFmtId="0" fontId="4" fillId="23" borderId="21" xfId="0" applyFont="1" applyFill="1" applyBorder="1" applyAlignment="1" applyProtection="1">
      <alignment horizontal="left" vertical="center" wrapText="1"/>
    </xf>
    <xf numFmtId="0" fontId="4" fillId="23" borderId="4" xfId="0" applyFont="1" applyFill="1" applyBorder="1" applyAlignment="1" applyProtection="1">
      <alignment horizontal="left" vertical="center" wrapText="1"/>
    </xf>
    <xf numFmtId="0" fontId="4" fillId="23" borderId="5" xfId="0" applyFont="1" applyFill="1" applyBorder="1" applyAlignment="1" applyProtection="1">
      <alignment horizontal="left" vertical="center" wrapText="1"/>
    </xf>
    <xf numFmtId="0" fontId="4" fillId="32" borderId="21" xfId="0" applyFont="1" applyFill="1" applyBorder="1" applyAlignment="1" applyProtection="1">
      <alignment wrapText="1"/>
    </xf>
    <xf numFmtId="0" fontId="5" fillId="32" borderId="4" xfId="0" applyFont="1" applyFill="1" applyBorder="1" applyAlignment="1" applyProtection="1">
      <alignment wrapText="1"/>
    </xf>
    <xf numFmtId="0" fontId="5" fillId="32" borderId="5" xfId="0" applyFont="1" applyFill="1" applyBorder="1" applyAlignment="1" applyProtection="1">
      <alignment wrapText="1"/>
    </xf>
    <xf numFmtId="0" fontId="4" fillId="19" borderId="11" xfId="0" applyFont="1" applyFill="1" applyBorder="1" applyProtection="1">
      <protection locked="0"/>
    </xf>
    <xf numFmtId="0" fontId="4" fillId="19" borderId="10" xfId="0" applyFont="1" applyFill="1" applyBorder="1" applyProtection="1">
      <protection locked="0"/>
    </xf>
    <xf numFmtId="0" fontId="2" fillId="23" borderId="11" xfId="0" applyFont="1" applyFill="1" applyBorder="1" applyProtection="1"/>
    <xf numFmtId="0" fontId="2" fillId="23" borderId="19" xfId="0" applyFont="1" applyFill="1" applyBorder="1" applyProtection="1"/>
    <xf numFmtId="0" fontId="2" fillId="23" borderId="10" xfId="0" applyFont="1" applyFill="1" applyBorder="1" applyProtection="1"/>
    <xf numFmtId="0" fontId="2" fillId="23" borderId="7" xfId="0" applyFont="1" applyFill="1" applyBorder="1" applyAlignment="1" applyProtection="1">
      <alignment horizontal="right"/>
    </xf>
    <xf numFmtId="0" fontId="2" fillId="23" borderId="8" xfId="0" applyFont="1" applyFill="1" applyBorder="1" applyAlignment="1" applyProtection="1">
      <alignment horizontal="right"/>
    </xf>
    <xf numFmtId="0" fontId="2" fillId="23" borderId="9" xfId="0" applyFont="1" applyFill="1" applyBorder="1" applyAlignment="1" applyProtection="1">
      <alignment horizontal="right"/>
    </xf>
    <xf numFmtId="0" fontId="4" fillId="22" borderId="21" xfId="0" applyFont="1" applyFill="1" applyBorder="1" applyAlignment="1" applyProtection="1">
      <alignment horizontal="left" vertical="center" wrapText="1"/>
    </xf>
    <xf numFmtId="0" fontId="4" fillId="22" borderId="4" xfId="0" applyFont="1" applyFill="1" applyBorder="1" applyAlignment="1" applyProtection="1">
      <alignment horizontal="left" vertical="center" wrapText="1"/>
    </xf>
    <xf numFmtId="0" fontId="4" fillId="22" borderId="5" xfId="0" applyFont="1" applyFill="1" applyBorder="1" applyAlignment="1" applyProtection="1">
      <alignment horizontal="left" vertical="center" wrapText="1"/>
    </xf>
    <xf numFmtId="0" fontId="2" fillId="33" borderId="11" xfId="0" applyFont="1" applyFill="1" applyBorder="1" applyAlignment="1" applyProtection="1">
      <alignment horizontal="left"/>
    </xf>
    <xf numFmtId="0" fontId="2" fillId="33" borderId="19" xfId="0" applyFont="1" applyFill="1" applyBorder="1" applyAlignment="1" applyProtection="1">
      <alignment horizontal="left"/>
    </xf>
    <xf numFmtId="0" fontId="2" fillId="33" borderId="10" xfId="0" applyFont="1" applyFill="1" applyBorder="1" applyAlignment="1" applyProtection="1">
      <alignment horizontal="left"/>
    </xf>
    <xf numFmtId="0" fontId="2" fillId="11" borderId="11" xfId="0" applyFont="1" applyFill="1" applyBorder="1" applyProtection="1"/>
    <xf numFmtId="0" fontId="2" fillId="11" borderId="19" xfId="0" applyFont="1" applyFill="1" applyBorder="1" applyProtection="1"/>
    <xf numFmtId="0" fontId="2" fillId="11" borderId="10" xfId="0" applyFont="1" applyFill="1" applyBorder="1" applyProtection="1"/>
    <xf numFmtId="0" fontId="5" fillId="23" borderId="7" xfId="0" applyFont="1" applyFill="1" applyBorder="1" applyAlignment="1" applyProtection="1">
      <alignment horizontal="center"/>
    </xf>
    <xf numFmtId="0" fontId="5" fillId="23" borderId="9" xfId="0" applyFont="1" applyFill="1" applyBorder="1" applyAlignment="1" applyProtection="1">
      <alignment horizontal="center"/>
    </xf>
    <xf numFmtId="0" fontId="5" fillId="11" borderId="7" xfId="0" applyFont="1" applyFill="1" applyBorder="1" applyAlignment="1" applyProtection="1">
      <alignment horizontal="center"/>
    </xf>
    <xf numFmtId="0" fontId="5" fillId="11" borderId="9" xfId="0" applyFont="1" applyFill="1" applyBorder="1" applyAlignment="1" applyProtection="1">
      <alignment horizontal="center"/>
    </xf>
    <xf numFmtId="0" fontId="5" fillId="11" borderId="7" xfId="0" applyFont="1" applyFill="1" applyBorder="1" applyAlignment="1" applyProtection="1">
      <alignment horizontal="right"/>
    </xf>
    <xf numFmtId="0" fontId="5" fillId="11" borderId="8" xfId="0" applyFont="1" applyFill="1" applyBorder="1" applyAlignment="1" applyProtection="1">
      <alignment horizontal="right"/>
    </xf>
    <xf numFmtId="0" fontId="5" fillId="11" borderId="9" xfId="0" applyFont="1" applyFill="1" applyBorder="1" applyAlignment="1" applyProtection="1">
      <alignment horizontal="right"/>
    </xf>
    <xf numFmtId="0" fontId="5" fillId="32" borderId="7" xfId="0" applyFont="1" applyFill="1" applyBorder="1" applyAlignment="1" applyProtection="1">
      <alignment horizontal="right"/>
    </xf>
    <xf numFmtId="0" fontId="5" fillId="32" borderId="8" xfId="0" applyFont="1" applyFill="1" applyBorder="1" applyAlignment="1" applyProtection="1">
      <alignment horizontal="right"/>
    </xf>
    <xf numFmtId="0" fontId="5" fillId="32" borderId="9" xfId="0" applyFont="1" applyFill="1" applyBorder="1" applyAlignment="1" applyProtection="1">
      <alignment horizontal="right"/>
    </xf>
    <xf numFmtId="0" fontId="4" fillId="9" borderId="21" xfId="0" applyFont="1" applyFill="1" applyBorder="1" applyAlignment="1" applyProtection="1">
      <alignment horizontal="left"/>
    </xf>
    <xf numFmtId="0" fontId="4" fillId="9" borderId="4" xfId="0" applyFont="1" applyFill="1" applyBorder="1" applyAlignment="1" applyProtection="1">
      <alignment horizontal="left"/>
    </xf>
    <xf numFmtId="0" fontId="4" fillId="9" borderId="5" xfId="0" applyFont="1" applyFill="1" applyBorder="1" applyAlignment="1" applyProtection="1">
      <alignment horizontal="left"/>
    </xf>
    <xf numFmtId="0" fontId="5" fillId="13" borderId="7" xfId="0" applyFont="1" applyFill="1" applyBorder="1" applyAlignment="1" applyProtection="1">
      <alignment horizontal="center"/>
    </xf>
    <xf numFmtId="0" fontId="5" fillId="13" borderId="9" xfId="0" applyFont="1" applyFill="1" applyBorder="1" applyAlignment="1" applyProtection="1">
      <alignment horizontal="center"/>
    </xf>
    <xf numFmtId="0" fontId="2" fillId="15" borderId="7" xfId="0" applyFont="1" applyFill="1" applyBorder="1" applyAlignment="1" applyProtection="1">
      <alignment horizontal="right"/>
    </xf>
    <xf numFmtId="0" fontId="2" fillId="15" borderId="8" xfId="0" applyFont="1" applyFill="1" applyBorder="1" applyAlignment="1" applyProtection="1">
      <alignment horizontal="right"/>
    </xf>
    <xf numFmtId="0" fontId="2" fillId="15" borderId="9" xfId="0" applyFont="1" applyFill="1" applyBorder="1" applyAlignment="1" applyProtection="1">
      <alignment horizontal="right"/>
    </xf>
    <xf numFmtId="0" fontId="5" fillId="20" borderId="7" xfId="0" applyFont="1" applyFill="1" applyBorder="1" applyAlignment="1" applyProtection="1">
      <alignment horizontal="left"/>
    </xf>
    <xf numFmtId="0" fontId="5" fillId="20" borderId="8" xfId="0" applyFont="1" applyFill="1" applyBorder="1" applyAlignment="1" applyProtection="1">
      <alignment horizontal="left"/>
    </xf>
    <xf numFmtId="0" fontId="5" fillId="20" borderId="9" xfId="0" applyFont="1" applyFill="1" applyBorder="1" applyAlignment="1" applyProtection="1">
      <alignment horizontal="left"/>
    </xf>
    <xf numFmtId="0" fontId="2" fillId="20" borderId="26" xfId="0" applyFont="1" applyFill="1" applyBorder="1" applyAlignment="1" applyProtection="1">
      <alignment horizontal="right"/>
    </xf>
    <xf numFmtId="0" fontId="2" fillId="20" borderId="31" xfId="0" applyFont="1" applyFill="1" applyBorder="1" applyAlignment="1" applyProtection="1">
      <alignment horizontal="right"/>
    </xf>
    <xf numFmtId="0" fontId="2" fillId="20" borderId="42" xfId="0" applyFont="1" applyFill="1" applyBorder="1" applyAlignment="1" applyProtection="1">
      <alignment horizontal="right"/>
    </xf>
    <xf numFmtId="0" fontId="5" fillId="20" borderId="7" xfId="0" applyFont="1" applyFill="1" applyBorder="1" applyAlignment="1" applyProtection="1">
      <alignment horizontal="center"/>
    </xf>
    <xf numFmtId="0" fontId="5" fillId="20" borderId="9" xfId="0" applyFont="1" applyFill="1" applyBorder="1" applyAlignment="1" applyProtection="1">
      <alignment horizontal="center"/>
    </xf>
    <xf numFmtId="0" fontId="2" fillId="21" borderId="11" xfId="0" applyFont="1" applyFill="1" applyBorder="1" applyProtection="1"/>
    <xf numFmtId="0" fontId="2" fillId="21" borderId="19" xfId="0" applyFont="1" applyFill="1" applyBorder="1" applyProtection="1"/>
    <xf numFmtId="0" fontId="2" fillId="21" borderId="10" xfId="0" applyFont="1" applyFill="1" applyBorder="1" applyProtection="1"/>
    <xf numFmtId="0" fontId="5" fillId="4" borderId="26" xfId="0" applyFont="1" applyFill="1" applyBorder="1" applyAlignment="1" applyProtection="1">
      <alignment horizontal="right"/>
    </xf>
    <xf numFmtId="0" fontId="5" fillId="4" borderId="31" xfId="0" applyFont="1" applyFill="1" applyBorder="1" applyAlignment="1" applyProtection="1">
      <alignment horizontal="right"/>
    </xf>
    <xf numFmtId="0" fontId="2" fillId="21" borderId="21" xfId="0" applyFont="1" applyFill="1" applyBorder="1" applyAlignment="1" applyProtection="1">
      <alignment horizontal="left"/>
    </xf>
    <xf numFmtId="0" fontId="2" fillId="21" borderId="4" xfId="0" applyFont="1" applyFill="1" applyBorder="1" applyAlignment="1" applyProtection="1">
      <alignment horizontal="left"/>
    </xf>
    <xf numFmtId="0" fontId="2" fillId="21" borderId="5" xfId="0" applyFont="1" applyFill="1" applyBorder="1" applyAlignment="1" applyProtection="1">
      <alignment horizontal="left"/>
    </xf>
    <xf numFmtId="0" fontId="2" fillId="9" borderId="7" xfId="0" applyFont="1" applyFill="1" applyBorder="1" applyAlignment="1" applyProtection="1">
      <alignment horizontal="right"/>
    </xf>
    <xf numFmtId="0" fontId="2" fillId="9" borderId="8" xfId="0" applyFont="1" applyFill="1" applyBorder="1" applyAlignment="1" applyProtection="1">
      <alignment horizontal="right"/>
    </xf>
    <xf numFmtId="0" fontId="2" fillId="9" borderId="9" xfId="0" applyFont="1" applyFill="1" applyBorder="1" applyAlignment="1" applyProtection="1">
      <alignment horizontal="right"/>
    </xf>
    <xf numFmtId="0" fontId="5" fillId="19" borderId="11" xfId="0" applyFont="1" applyFill="1" applyBorder="1" applyProtection="1">
      <protection locked="0"/>
    </xf>
    <xf numFmtId="0" fontId="5" fillId="19" borderId="10" xfId="0" applyFont="1" applyFill="1" applyBorder="1" applyProtection="1">
      <protection locked="0"/>
    </xf>
    <xf numFmtId="0" fontId="5" fillId="19" borderId="7" xfId="0" applyFont="1" applyFill="1" applyBorder="1" applyProtection="1">
      <protection locked="0"/>
    </xf>
    <xf numFmtId="0" fontId="5" fillId="19" borderId="9" xfId="0" applyFont="1" applyFill="1" applyBorder="1" applyProtection="1">
      <protection locked="0"/>
    </xf>
    <xf numFmtId="0" fontId="2" fillId="32" borderId="11" xfId="0" applyFont="1" applyFill="1" applyBorder="1" applyAlignment="1" applyProtection="1">
      <alignment wrapText="1"/>
    </xf>
    <xf numFmtId="0" fontId="2" fillId="32" borderId="19" xfId="0" applyFont="1" applyFill="1" applyBorder="1" applyAlignment="1" applyProtection="1">
      <alignment wrapText="1"/>
    </xf>
    <xf numFmtId="0" fontId="2" fillId="32" borderId="10" xfId="0" applyFont="1" applyFill="1" applyBorder="1" applyAlignment="1" applyProtection="1">
      <alignment wrapText="1"/>
    </xf>
    <xf numFmtId="0" fontId="5" fillId="32" borderId="7" xfId="0" applyFont="1" applyFill="1" applyBorder="1" applyAlignment="1" applyProtection="1">
      <alignment horizontal="center"/>
    </xf>
    <xf numFmtId="0" fontId="5" fillId="32" borderId="9" xfId="0" applyFont="1" applyFill="1" applyBorder="1" applyAlignment="1" applyProtection="1">
      <alignment horizontal="center"/>
    </xf>
    <xf numFmtId="0" fontId="5" fillId="19" borderId="36" xfId="0" applyFont="1" applyFill="1" applyBorder="1" applyProtection="1">
      <protection locked="0"/>
    </xf>
    <xf numFmtId="0" fontId="5" fillId="19" borderId="37" xfId="0" applyFont="1" applyFill="1" applyBorder="1" applyProtection="1">
      <protection locked="0"/>
    </xf>
    <xf numFmtId="0" fontId="12" fillId="15" borderId="59" xfId="0" applyFont="1" applyFill="1" applyBorder="1" applyProtection="1"/>
    <xf numFmtId="0" fontId="12" fillId="15" borderId="23" xfId="0" applyFont="1" applyFill="1" applyBorder="1" applyProtection="1"/>
    <xf numFmtId="0" fontId="12" fillId="15" borderId="58" xfId="0" applyFont="1" applyFill="1" applyBorder="1" applyProtection="1"/>
    <xf numFmtId="0" fontId="11" fillId="6" borderId="31" xfId="0" applyFont="1" applyFill="1" applyBorder="1" applyAlignment="1" applyProtection="1">
      <alignment horizontal="right"/>
    </xf>
    <xf numFmtId="0" fontId="11" fillId="6" borderId="42" xfId="0" applyFont="1" applyFill="1" applyBorder="1" applyAlignment="1" applyProtection="1">
      <alignment horizontal="right"/>
    </xf>
    <xf numFmtId="0" fontId="11" fillId="6" borderId="8" xfId="0" applyFont="1" applyFill="1" applyBorder="1" applyAlignment="1" applyProtection="1">
      <alignment horizontal="right"/>
    </xf>
    <xf numFmtId="0" fontId="13" fillId="19" borderId="11" xfId="0" applyFont="1" applyFill="1" applyBorder="1" applyAlignment="1" applyProtection="1">
      <alignment horizontal="left"/>
      <protection locked="0"/>
    </xf>
    <xf numFmtId="0" fontId="13" fillId="19" borderId="19" xfId="0" applyFont="1" applyFill="1" applyBorder="1" applyAlignment="1" applyProtection="1">
      <alignment horizontal="left"/>
      <protection locked="0"/>
    </xf>
    <xf numFmtId="0" fontId="13" fillId="19" borderId="10" xfId="0" applyFont="1" applyFill="1" applyBorder="1" applyAlignment="1" applyProtection="1">
      <alignment horizontal="left"/>
      <protection locked="0"/>
    </xf>
    <xf numFmtId="0" fontId="10" fillId="15" borderId="7" xfId="0" applyFont="1" applyFill="1" applyBorder="1" applyProtection="1"/>
    <xf numFmtId="0" fontId="10" fillId="15" borderId="8" xfId="0" applyFont="1" applyFill="1" applyBorder="1" applyProtection="1"/>
    <xf numFmtId="0" fontId="10" fillId="15" borderId="9" xfId="0" applyFont="1" applyFill="1" applyBorder="1" applyProtection="1"/>
    <xf numFmtId="0" fontId="10" fillId="19" borderId="11" xfId="0" applyFont="1" applyFill="1" applyBorder="1" applyAlignment="1" applyProtection="1">
      <alignment horizontal="left"/>
      <protection locked="0"/>
    </xf>
    <xf numFmtId="0" fontId="10" fillId="19" borderId="10" xfId="0" applyFont="1" applyFill="1" applyBorder="1" applyAlignment="1" applyProtection="1">
      <alignment horizontal="left"/>
      <protection locked="0"/>
    </xf>
    <xf numFmtId="0" fontId="10" fillId="19" borderId="13" xfId="0" applyFont="1" applyFill="1" applyBorder="1" applyAlignment="1" applyProtection="1">
      <alignment horizontal="left"/>
      <protection locked="0"/>
    </xf>
    <xf numFmtId="0" fontId="10" fillId="19" borderId="12" xfId="0" applyFont="1" applyFill="1" applyBorder="1" applyAlignment="1" applyProtection="1">
      <alignment horizontal="left"/>
      <protection locked="0"/>
    </xf>
    <xf numFmtId="0" fontId="10" fillId="19" borderId="21" xfId="0" applyFont="1" applyFill="1" applyBorder="1" applyAlignment="1" applyProtection="1">
      <alignment horizontal="left"/>
      <protection locked="0"/>
    </xf>
    <xf numFmtId="0" fontId="10" fillId="19" borderId="5" xfId="0" applyFont="1" applyFill="1" applyBorder="1" applyAlignment="1" applyProtection="1">
      <alignment horizontal="left"/>
      <protection locked="0"/>
    </xf>
    <xf numFmtId="0" fontId="10" fillId="6" borderId="13" xfId="0" applyFont="1" applyFill="1" applyBorder="1" applyAlignment="1" applyProtection="1">
      <alignment horizontal="center" vertical="center"/>
    </xf>
    <xf numFmtId="0" fontId="10" fillId="6" borderId="12" xfId="0" applyFont="1" applyFill="1" applyBorder="1" applyAlignment="1" applyProtection="1">
      <alignment horizontal="center" vertical="center"/>
    </xf>
    <xf numFmtId="0" fontId="10" fillId="6" borderId="39" xfId="0" applyFont="1" applyFill="1" applyBorder="1" applyAlignment="1" applyProtection="1">
      <alignment horizontal="center" vertical="center"/>
    </xf>
    <xf numFmtId="0" fontId="10" fillId="6" borderId="52" xfId="0" applyFont="1" applyFill="1" applyBorder="1" applyAlignment="1" applyProtection="1">
      <alignment horizontal="center" vertical="center"/>
    </xf>
    <xf numFmtId="0" fontId="10" fillId="6" borderId="32" xfId="0" applyFont="1" applyFill="1" applyBorder="1" applyAlignment="1" applyProtection="1">
      <alignment horizontal="center" vertical="center"/>
    </xf>
    <xf numFmtId="0" fontId="10" fillId="6" borderId="65" xfId="0" applyFont="1" applyFill="1" applyBorder="1" applyAlignment="1" applyProtection="1">
      <alignment horizontal="center" vertical="center"/>
    </xf>
    <xf numFmtId="0" fontId="10" fillId="6" borderId="66" xfId="0" applyFont="1" applyFill="1" applyBorder="1" applyAlignment="1" applyProtection="1">
      <alignment horizontal="center" vertical="center"/>
    </xf>
    <xf numFmtId="0" fontId="10" fillId="6" borderId="51"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12" xfId="0" applyFont="1" applyFill="1" applyBorder="1" applyAlignment="1" applyProtection="1">
      <alignment horizontal="center" vertical="center"/>
    </xf>
    <xf numFmtId="0" fontId="11" fillId="6" borderId="66"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3" fillId="6" borderId="7" xfId="0" applyFont="1" applyFill="1" applyBorder="1" applyAlignment="1" applyProtection="1">
      <alignment horizontal="center"/>
    </xf>
    <xf numFmtId="0" fontId="13" fillId="6" borderId="9" xfId="0" applyFont="1" applyFill="1" applyBorder="1" applyAlignment="1" applyProtection="1">
      <alignment horizontal="center"/>
    </xf>
    <xf numFmtId="0" fontId="11" fillId="6" borderId="11"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168" fontId="10" fillId="0" borderId="1" xfId="1" applyNumberFormat="1" applyFont="1" applyFill="1" applyBorder="1" applyAlignment="1" applyProtection="1">
      <alignment horizontal="center" vertical="center" wrapText="1"/>
    </xf>
    <xf numFmtId="168" fontId="10" fillId="0" borderId="3" xfId="1" applyNumberFormat="1" applyFont="1" applyFill="1" applyBorder="1" applyAlignment="1" applyProtection="1">
      <alignment horizontal="center" vertical="center" wrapText="1"/>
    </xf>
    <xf numFmtId="0" fontId="11" fillId="15" borderId="7" xfId="0" applyFont="1" applyFill="1" applyBorder="1" applyAlignment="1" applyProtection="1">
      <alignment horizontal="center"/>
    </xf>
    <xf numFmtId="0" fontId="11" fillId="15" borderId="8" xfId="0" applyFont="1" applyFill="1" applyBorder="1" applyAlignment="1" applyProtection="1">
      <alignment horizontal="center"/>
    </xf>
    <xf numFmtId="0" fontId="11" fillId="15" borderId="9" xfId="0" applyFont="1" applyFill="1" applyBorder="1" applyAlignment="1" applyProtection="1">
      <alignment horizontal="center"/>
    </xf>
    <xf numFmtId="168" fontId="10" fillId="29" borderId="1" xfId="1" applyNumberFormat="1" applyFont="1" applyFill="1" applyBorder="1" applyAlignment="1" applyProtection="1">
      <alignment horizontal="center" vertical="center" wrapText="1"/>
    </xf>
    <xf numFmtId="168" fontId="10" fillId="29" borderId="3" xfId="1" applyNumberFormat="1" applyFont="1" applyFill="1" applyBorder="1" applyAlignment="1" applyProtection="1">
      <alignment horizontal="center" vertical="center" wrapText="1"/>
    </xf>
    <xf numFmtId="0" fontId="12" fillId="15" borderId="69" xfId="0" applyFont="1" applyFill="1" applyBorder="1" applyAlignment="1" applyProtection="1">
      <alignment horizontal="right"/>
    </xf>
    <xf numFmtId="0" fontId="12" fillId="15" borderId="33" xfId="0" applyFont="1" applyFill="1" applyBorder="1" applyAlignment="1" applyProtection="1">
      <alignment horizontal="right"/>
    </xf>
    <xf numFmtId="0" fontId="12" fillId="15" borderId="70" xfId="0" applyFont="1" applyFill="1" applyBorder="1" applyAlignment="1" applyProtection="1">
      <alignment horizontal="right"/>
    </xf>
    <xf numFmtId="0" fontId="10" fillId="5" borderId="7" xfId="0" applyFont="1" applyFill="1" applyBorder="1" applyAlignment="1" applyProtection="1">
      <alignment horizontal="center"/>
    </xf>
    <xf numFmtId="0" fontId="10" fillId="5" borderId="8" xfId="0" applyFont="1" applyFill="1" applyBorder="1" applyAlignment="1" applyProtection="1">
      <alignment horizontal="center"/>
    </xf>
    <xf numFmtId="0" fontId="10" fillId="5" borderId="9" xfId="0" applyFont="1" applyFill="1" applyBorder="1" applyAlignment="1" applyProtection="1">
      <alignment horizontal="center"/>
    </xf>
    <xf numFmtId="0" fontId="10" fillId="6" borderId="11" xfId="0" applyFont="1" applyFill="1" applyBorder="1" applyAlignment="1" applyProtection="1">
      <alignment horizontal="center"/>
    </xf>
    <xf numFmtId="0" fontId="10" fillId="6" borderId="19" xfId="0" applyFont="1" applyFill="1" applyBorder="1" applyAlignment="1" applyProtection="1">
      <alignment horizontal="center"/>
    </xf>
    <xf numFmtId="0" fontId="10" fillId="6" borderId="10" xfId="0" applyFont="1" applyFill="1" applyBorder="1" applyAlignment="1" applyProtection="1">
      <alignment horizontal="center"/>
    </xf>
    <xf numFmtId="0" fontId="10" fillId="7" borderId="7" xfId="0" applyFont="1" applyFill="1" applyBorder="1" applyAlignment="1" applyProtection="1">
      <alignment horizontal="center"/>
    </xf>
    <xf numFmtId="0" fontId="10" fillId="7" borderId="8" xfId="0" applyFont="1" applyFill="1" applyBorder="1" applyAlignment="1" applyProtection="1">
      <alignment horizontal="center"/>
    </xf>
    <xf numFmtId="0" fontId="10" fillId="7" borderId="9" xfId="0" applyFont="1" applyFill="1" applyBorder="1" applyAlignment="1" applyProtection="1">
      <alignment horizontal="center"/>
    </xf>
    <xf numFmtId="0" fontId="12" fillId="6" borderId="11" xfId="0" applyFont="1" applyFill="1" applyBorder="1" applyAlignment="1" applyProtection="1">
      <alignment horizontal="center" vertical="center"/>
    </xf>
    <xf numFmtId="0" fontId="12" fillId="6" borderId="63" xfId="0" applyFont="1" applyFill="1" applyBorder="1" applyAlignment="1" applyProtection="1">
      <alignment horizontal="center" vertical="center"/>
    </xf>
    <xf numFmtId="0" fontId="12" fillId="6" borderId="21" xfId="0" applyFont="1" applyFill="1" applyBorder="1" applyAlignment="1" applyProtection="1">
      <alignment horizontal="center" vertical="center"/>
    </xf>
    <xf numFmtId="0" fontId="12" fillId="6" borderId="64" xfId="0" applyFont="1" applyFill="1" applyBorder="1" applyAlignment="1" applyProtection="1">
      <alignment horizontal="center" vertical="center"/>
    </xf>
    <xf numFmtId="0" fontId="12" fillId="6" borderId="19"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0" fontId="12" fillId="0" borderId="6" xfId="0" applyFont="1" applyBorder="1" applyAlignment="1" applyProtection="1">
      <alignment horizontal="left"/>
    </xf>
    <xf numFmtId="0" fontId="12" fillId="0" borderId="7" xfId="0" applyFont="1" applyBorder="1" applyAlignment="1" applyProtection="1">
      <alignment horizontal="left"/>
    </xf>
    <xf numFmtId="0" fontId="10" fillId="33" borderId="7" xfId="0" applyFont="1" applyFill="1" applyBorder="1" applyAlignment="1" applyProtection="1">
      <alignment horizontal="center"/>
    </xf>
    <xf numFmtId="0" fontId="10" fillId="33" borderId="8" xfId="0" applyFont="1" applyFill="1" applyBorder="1" applyAlignment="1" applyProtection="1">
      <alignment horizontal="center"/>
    </xf>
    <xf numFmtId="0" fontId="10" fillId="33" borderId="9" xfId="0" applyFont="1" applyFill="1" applyBorder="1" applyAlignment="1" applyProtection="1">
      <alignment horizontal="center"/>
    </xf>
  </cellXfs>
  <cellStyles count="6">
    <cellStyle name="Comma" xfId="1" builtinId="3"/>
    <cellStyle name="Comma 2" xfId="3"/>
    <cellStyle name="Currency" xfId="5" builtinId="4"/>
    <cellStyle name="Normal" xfId="0" builtinId="0"/>
    <cellStyle name="Normal 2" xfId="2"/>
    <cellStyle name="Percent" xfId="4" builtinId="5"/>
  </cellStyles>
  <dxfs count="0"/>
  <tableStyles count="0" defaultTableStyle="TableStyleMedium2" defaultPivotStyle="PivotStyleLight16"/>
  <colors>
    <mruColors>
      <color rgb="FF66FFFF"/>
      <color rgb="FFC0C0C0"/>
      <color rgb="FF99FF33"/>
      <color rgb="FFCCFFFF"/>
      <color rgb="FFFFCCFF"/>
      <color rgb="FFFF99CC"/>
      <color rgb="FFFFFFCC"/>
      <color rgb="FFFFFF99"/>
      <color rgb="FFCCFF33"/>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495300</xdr:colOff>
      <xdr:row>3</xdr:row>
      <xdr:rowOff>180974</xdr:rowOff>
    </xdr:from>
    <xdr:to>
      <xdr:col>7</xdr:col>
      <xdr:colOff>457199</xdr:colOff>
      <xdr:row>8</xdr:row>
      <xdr:rowOff>133349</xdr:rowOff>
    </xdr:to>
    <xdr:sp macro="" textlink="">
      <xdr:nvSpPr>
        <xdr:cNvPr id="2" name="TextBox 1"/>
        <xdr:cNvSpPr txBox="1"/>
      </xdr:nvSpPr>
      <xdr:spPr>
        <a:xfrm>
          <a:off x="1771650" y="371474"/>
          <a:ext cx="3152774" cy="904875"/>
        </a:xfrm>
        <a:prstGeom prst="rect">
          <a:avLst/>
        </a:prstGeom>
        <a:solidFill>
          <a:schemeClr val="lt1"/>
        </a:solidFill>
        <a:ln w="19050"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Top Level Summary</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This sheet takes the headline figures from the detailed summary sheet and applies any indexation and the intended profit markup percentage.  It also identifies any Capital Funding Costs.</a:t>
          </a:r>
        </a:p>
      </xdr:txBody>
    </xdr:sp>
    <xdr:clientData/>
  </xdr:twoCellAnchor>
  <xdr:twoCellAnchor>
    <xdr:from>
      <xdr:col>14</xdr:col>
      <xdr:colOff>219075</xdr:colOff>
      <xdr:row>3</xdr:row>
      <xdr:rowOff>123825</xdr:rowOff>
    </xdr:from>
    <xdr:to>
      <xdr:col>19</xdr:col>
      <xdr:colOff>190500</xdr:colOff>
      <xdr:row>8</xdr:row>
      <xdr:rowOff>123825</xdr:rowOff>
    </xdr:to>
    <xdr:sp macro="" textlink="">
      <xdr:nvSpPr>
        <xdr:cNvPr id="3" name="TextBox 2"/>
        <xdr:cNvSpPr txBox="1"/>
      </xdr:nvSpPr>
      <xdr:spPr>
        <a:xfrm>
          <a:off x="9153525" y="314325"/>
          <a:ext cx="3162300" cy="952500"/>
        </a:xfrm>
        <a:prstGeom prst="rect">
          <a:avLst/>
        </a:prstGeom>
        <a:solidFill>
          <a:schemeClr val="lt1"/>
        </a:solidFill>
        <a:ln w="19050"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Detailed Summary</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This sheet takes the individual total</a:t>
          </a:r>
          <a:r>
            <a:rPr lang="en-GB" sz="900" b="0" baseline="0">
              <a:solidFill>
                <a:sysClr val="windowText" lastClr="000000"/>
              </a:solidFill>
              <a:latin typeface="Arial" panose="020B0604020202020204" pitchFamily="34" charset="0"/>
              <a:cs typeface="Arial" panose="020B0604020202020204" pitchFamily="34" charset="0"/>
            </a:rPr>
            <a:t> figures for each year from the Primary Source Sheets and summarises them in tabular form.</a:t>
          </a:r>
          <a:endParaRPr lang="en-GB"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4</xdr:col>
      <xdr:colOff>600075</xdr:colOff>
      <xdr:row>17</xdr:row>
      <xdr:rowOff>66675</xdr:rowOff>
    </xdr:from>
    <xdr:to>
      <xdr:col>7</xdr:col>
      <xdr:colOff>533400</xdr:colOff>
      <xdr:row>22</xdr:row>
      <xdr:rowOff>161924</xdr:rowOff>
    </xdr:to>
    <xdr:sp macro="" textlink="">
      <xdr:nvSpPr>
        <xdr:cNvPr id="4" name="TextBox 3"/>
        <xdr:cNvSpPr txBox="1"/>
      </xdr:nvSpPr>
      <xdr:spPr>
        <a:xfrm>
          <a:off x="3152775" y="2733675"/>
          <a:ext cx="1847850" cy="1047749"/>
        </a:xfrm>
        <a:prstGeom prst="rect">
          <a:avLst/>
        </a:prstGeom>
        <a:solidFill>
          <a:schemeClr val="lt1"/>
        </a:solidFill>
        <a:ln w="1905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Operational Staff Costs</a:t>
          </a:r>
        </a:p>
        <a:p>
          <a:pPr algn="ctr"/>
          <a:r>
            <a:rPr lang="en-GB" sz="900" b="1">
              <a:solidFill>
                <a:srgbClr val="0000FF"/>
              </a:solidFill>
              <a:latin typeface="Arial" panose="020B0604020202020204" pitchFamily="34" charset="0"/>
              <a:cs typeface="Arial" panose="020B0604020202020204" pitchFamily="34" charset="0"/>
            </a:rPr>
            <a:t>(Sea Staff Costs)</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The summarised year by year costs of manning the vessels </a:t>
          </a:r>
          <a:r>
            <a:rPr lang="en-GB" sz="900" b="0">
              <a:solidFill>
                <a:sysClr val="windowText" lastClr="000000"/>
              </a:solidFill>
              <a:latin typeface="Arial" panose="020B0604020202020204" pitchFamily="34" charset="0"/>
              <a:ea typeface="+mn-ea"/>
              <a:cs typeface="Arial" panose="020B0604020202020204" pitchFamily="34" charset="0"/>
            </a:rPr>
            <a:t>including</a:t>
          </a:r>
          <a:r>
            <a:rPr lang="en-GB" sz="900" b="0">
              <a:solidFill>
                <a:sysClr val="windowText" lastClr="000000"/>
              </a:solidFill>
              <a:latin typeface="Arial" panose="020B0604020202020204" pitchFamily="34" charset="0"/>
              <a:cs typeface="Arial" panose="020B0604020202020204" pitchFamily="34" charset="0"/>
            </a:rPr>
            <a:t> training, </a:t>
          </a:r>
          <a:r>
            <a:rPr lang="en-GB" sz="900" b="0">
              <a:solidFill>
                <a:schemeClr val="dk1"/>
              </a:solidFill>
              <a:effectLst/>
              <a:latin typeface="Arial" panose="020B0604020202020204" pitchFamily="34" charset="0"/>
              <a:ea typeface="+mn-ea"/>
              <a:cs typeface="Arial" panose="020B0604020202020204" pitchFamily="34" charset="0"/>
            </a:rPr>
            <a:t>PPE costs and </a:t>
          </a:r>
          <a:r>
            <a:rPr lang="en-GB" sz="900" b="0">
              <a:solidFill>
                <a:sysClr val="windowText" lastClr="000000"/>
              </a:solidFill>
              <a:latin typeface="Arial" panose="020B0604020202020204" pitchFamily="34" charset="0"/>
              <a:cs typeface="Arial" panose="020B0604020202020204" pitchFamily="34" charset="0"/>
            </a:rPr>
            <a:t>victualing.</a:t>
          </a:r>
        </a:p>
      </xdr:txBody>
    </xdr:sp>
    <xdr:clientData/>
  </xdr:twoCellAnchor>
  <xdr:twoCellAnchor>
    <xdr:from>
      <xdr:col>16</xdr:col>
      <xdr:colOff>209550</xdr:colOff>
      <xdr:row>17</xdr:row>
      <xdr:rowOff>57148</xdr:rowOff>
    </xdr:from>
    <xdr:to>
      <xdr:col>19</xdr:col>
      <xdr:colOff>142875</xdr:colOff>
      <xdr:row>23</xdr:row>
      <xdr:rowOff>57149</xdr:rowOff>
    </xdr:to>
    <xdr:sp macro="" textlink="">
      <xdr:nvSpPr>
        <xdr:cNvPr id="5" name="TextBox 4"/>
        <xdr:cNvSpPr txBox="1"/>
      </xdr:nvSpPr>
      <xdr:spPr>
        <a:xfrm>
          <a:off x="10420350" y="2724148"/>
          <a:ext cx="1847850" cy="1143001"/>
        </a:xfrm>
        <a:prstGeom prst="rect">
          <a:avLst/>
        </a:prstGeom>
        <a:solidFill>
          <a:schemeClr val="lt1"/>
        </a:solidFill>
        <a:ln w="1905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Operational Support Costs</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All those primary costs associated with operating a vessel eg port dues, charter costs, upkeep costs, radio licences, ship chandlery and other Support</a:t>
          </a:r>
          <a:r>
            <a:rPr lang="en-GB" sz="900" b="0" baseline="0">
              <a:solidFill>
                <a:sysClr val="windowText" lastClr="000000"/>
              </a:solidFill>
              <a:latin typeface="Arial" panose="020B0604020202020204" pitchFamily="34" charset="0"/>
              <a:cs typeface="Arial" panose="020B0604020202020204" pitchFamily="34" charset="0"/>
            </a:rPr>
            <a:t> Costs.</a:t>
          </a:r>
          <a:endParaRPr lang="en-GB"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12</xdr:col>
      <xdr:colOff>428625</xdr:colOff>
      <xdr:row>17</xdr:row>
      <xdr:rowOff>47623</xdr:rowOff>
    </xdr:from>
    <xdr:to>
      <xdr:col>15</xdr:col>
      <xdr:colOff>361950</xdr:colOff>
      <xdr:row>22</xdr:row>
      <xdr:rowOff>9524</xdr:rowOff>
    </xdr:to>
    <xdr:sp macro="" textlink="">
      <xdr:nvSpPr>
        <xdr:cNvPr id="6" name="TextBox 5"/>
        <xdr:cNvSpPr txBox="1"/>
      </xdr:nvSpPr>
      <xdr:spPr>
        <a:xfrm>
          <a:off x="7743825" y="2714623"/>
          <a:ext cx="1762125" cy="914401"/>
        </a:xfrm>
        <a:prstGeom prst="rect">
          <a:avLst/>
        </a:prstGeom>
        <a:solidFill>
          <a:schemeClr val="lt1"/>
        </a:solidFill>
        <a:ln w="1905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Vessel Maintenance</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The full detail on a year by year basis of the costs allocated for maintaining each</a:t>
          </a:r>
          <a:r>
            <a:rPr lang="en-GB" sz="900" b="0" baseline="0">
              <a:solidFill>
                <a:sysClr val="windowText" lastClr="000000"/>
              </a:solidFill>
              <a:latin typeface="Arial" panose="020B0604020202020204" pitchFamily="34" charset="0"/>
              <a:cs typeface="Arial" panose="020B0604020202020204" pitchFamily="34" charset="0"/>
            </a:rPr>
            <a:t> of the craft. </a:t>
          </a:r>
          <a:endParaRPr lang="en-GB"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133351</xdr:colOff>
      <xdr:row>15</xdr:row>
      <xdr:rowOff>95249</xdr:rowOff>
    </xdr:from>
    <xdr:to>
      <xdr:col>4</xdr:col>
      <xdr:colOff>38101</xdr:colOff>
      <xdr:row>22</xdr:row>
      <xdr:rowOff>180975</xdr:rowOff>
    </xdr:to>
    <xdr:sp macro="" textlink="">
      <xdr:nvSpPr>
        <xdr:cNvPr id="7" name="TextBox 6"/>
        <xdr:cNvSpPr txBox="1"/>
      </xdr:nvSpPr>
      <xdr:spPr>
        <a:xfrm>
          <a:off x="133351" y="2381249"/>
          <a:ext cx="2343150" cy="1419226"/>
        </a:xfrm>
        <a:prstGeom prst="rect">
          <a:avLst/>
        </a:prstGeom>
        <a:solidFill>
          <a:schemeClr val="lt1"/>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Contract Management</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All the detail information on contract managent</a:t>
          </a:r>
          <a:r>
            <a:rPr lang="en-GB" sz="900" b="0" baseline="0">
              <a:solidFill>
                <a:sysClr val="windowText" lastClr="000000"/>
              </a:solidFill>
              <a:latin typeface="Arial" panose="020B0604020202020204" pitchFamily="34" charset="0"/>
              <a:cs typeface="Arial" panose="020B0604020202020204" pitchFamily="34" charset="0"/>
            </a:rPr>
            <a:t> costs ie the manpower delivering the contract management services as well as the direct overheads such as the office and office facilties, training for the staff, travel and subsistence, and any indirect overheads related to a Head Office structure.</a:t>
          </a:r>
        </a:p>
      </xdr:txBody>
    </xdr:sp>
    <xdr:clientData/>
  </xdr:twoCellAnchor>
  <xdr:twoCellAnchor>
    <xdr:from>
      <xdr:col>19</xdr:col>
      <xdr:colOff>552450</xdr:colOff>
      <xdr:row>17</xdr:row>
      <xdr:rowOff>28573</xdr:rowOff>
    </xdr:from>
    <xdr:to>
      <xdr:col>22</xdr:col>
      <xdr:colOff>485775</xdr:colOff>
      <xdr:row>22</xdr:row>
      <xdr:rowOff>104774</xdr:rowOff>
    </xdr:to>
    <xdr:sp macro="" textlink="">
      <xdr:nvSpPr>
        <xdr:cNvPr id="8" name="TextBox 7"/>
        <xdr:cNvSpPr txBox="1"/>
      </xdr:nvSpPr>
      <xdr:spPr>
        <a:xfrm>
          <a:off x="12134850" y="2695573"/>
          <a:ext cx="1762125" cy="1028701"/>
        </a:xfrm>
        <a:prstGeom prst="rect">
          <a:avLst/>
        </a:prstGeom>
        <a:solidFill>
          <a:schemeClr val="lt1"/>
        </a:solidFill>
        <a:ln w="1905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Insurance and Miscellaneous Services</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Year on year insurance costs together with any sub-contract costs and</a:t>
          </a:r>
          <a:r>
            <a:rPr lang="en-GB" sz="900" b="0" baseline="0">
              <a:solidFill>
                <a:sysClr val="windowText" lastClr="000000"/>
              </a:solidFill>
              <a:latin typeface="Arial" panose="020B0604020202020204" pitchFamily="34" charset="0"/>
              <a:cs typeface="Arial" panose="020B0604020202020204" pitchFamily="34" charset="0"/>
            </a:rPr>
            <a:t> additional services.</a:t>
          </a:r>
          <a:endParaRPr lang="en-GB" sz="90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8</xdr:col>
      <xdr:colOff>378802</xdr:colOff>
      <xdr:row>25</xdr:row>
      <xdr:rowOff>128952</xdr:rowOff>
    </xdr:from>
    <xdr:to>
      <xdr:col>11</xdr:col>
      <xdr:colOff>312127</xdr:colOff>
      <xdr:row>29</xdr:row>
      <xdr:rowOff>128953</xdr:rowOff>
    </xdr:to>
    <xdr:sp macro="" textlink="">
      <xdr:nvSpPr>
        <xdr:cNvPr id="9" name="TextBox 8"/>
        <xdr:cNvSpPr txBox="1"/>
      </xdr:nvSpPr>
      <xdr:spPr>
        <a:xfrm>
          <a:off x="5484202" y="4319952"/>
          <a:ext cx="1847850"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Victualing Costs</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The year on year detailed allocation of victualing.</a:t>
          </a:r>
        </a:p>
      </xdr:txBody>
    </xdr:sp>
    <xdr:clientData/>
  </xdr:twoCellAnchor>
  <xdr:twoCellAnchor>
    <xdr:from>
      <xdr:col>0</xdr:col>
      <xdr:colOff>152400</xdr:colOff>
      <xdr:row>28</xdr:row>
      <xdr:rowOff>190499</xdr:rowOff>
    </xdr:from>
    <xdr:to>
      <xdr:col>4</xdr:col>
      <xdr:colOff>38099</xdr:colOff>
      <xdr:row>34</xdr:row>
      <xdr:rowOff>133349</xdr:rowOff>
    </xdr:to>
    <xdr:sp macro="" textlink="">
      <xdr:nvSpPr>
        <xdr:cNvPr id="10" name="TextBox 9"/>
        <xdr:cNvSpPr txBox="1"/>
      </xdr:nvSpPr>
      <xdr:spPr>
        <a:xfrm>
          <a:off x="152400" y="4952999"/>
          <a:ext cx="2438399"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Staff Capitation</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Details the basic pay and on-costs associated with each grade  / staff member both ashore and afloat providing a final capitation rate for each grade / staff member.</a:t>
          </a:r>
        </a:p>
      </xdr:txBody>
    </xdr:sp>
    <xdr:clientData/>
  </xdr:twoCellAnchor>
  <xdr:twoCellAnchor>
    <xdr:from>
      <xdr:col>4</xdr:col>
      <xdr:colOff>594947</xdr:colOff>
      <xdr:row>25</xdr:row>
      <xdr:rowOff>111366</xdr:rowOff>
    </xdr:from>
    <xdr:to>
      <xdr:col>7</xdr:col>
      <xdr:colOff>528272</xdr:colOff>
      <xdr:row>30</xdr:row>
      <xdr:rowOff>95250</xdr:rowOff>
    </xdr:to>
    <xdr:sp macro="" textlink="">
      <xdr:nvSpPr>
        <xdr:cNvPr id="11" name="TextBox 10"/>
        <xdr:cNvSpPr txBox="1"/>
      </xdr:nvSpPr>
      <xdr:spPr>
        <a:xfrm>
          <a:off x="3147647" y="5121516"/>
          <a:ext cx="1847850" cy="936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Vessel Operational Manning Cost</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Provides an overall view of the year on year total manpower cost  for each craft.</a:t>
          </a:r>
        </a:p>
      </xdr:txBody>
    </xdr:sp>
    <xdr:clientData/>
  </xdr:twoCellAnchor>
  <xdr:twoCellAnchor>
    <xdr:from>
      <xdr:col>4</xdr:col>
      <xdr:colOff>594213</xdr:colOff>
      <xdr:row>31</xdr:row>
      <xdr:rowOff>49822</xdr:rowOff>
    </xdr:from>
    <xdr:to>
      <xdr:col>7</xdr:col>
      <xdr:colOff>527538</xdr:colOff>
      <xdr:row>34</xdr:row>
      <xdr:rowOff>145073</xdr:rowOff>
    </xdr:to>
    <xdr:sp macro="" textlink="">
      <xdr:nvSpPr>
        <xdr:cNvPr id="12" name="TextBox 11"/>
        <xdr:cNvSpPr txBox="1"/>
      </xdr:nvSpPr>
      <xdr:spPr>
        <a:xfrm>
          <a:off x="3146913" y="5383822"/>
          <a:ext cx="1847850" cy="666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900" b="1">
              <a:solidFill>
                <a:srgbClr val="0000FF"/>
              </a:solidFill>
              <a:latin typeface="Arial" panose="020B0604020202020204" pitchFamily="34" charset="0"/>
              <a:cs typeface="Arial" panose="020B0604020202020204" pitchFamily="34" charset="0"/>
            </a:rPr>
            <a:t>Craft Staffing Levels</a:t>
          </a:r>
        </a:p>
        <a:p>
          <a:pPr algn="ctr"/>
          <a:endParaRPr lang="en-GB" sz="900" b="1">
            <a:solidFill>
              <a:srgbClr val="0000FF"/>
            </a:solidFill>
            <a:latin typeface="Arial" panose="020B0604020202020204" pitchFamily="34" charset="0"/>
            <a:cs typeface="Arial" panose="020B0604020202020204" pitchFamily="34" charset="0"/>
          </a:endParaRPr>
        </a:p>
        <a:p>
          <a:pPr algn="l"/>
          <a:r>
            <a:rPr lang="en-GB" sz="900" b="0">
              <a:solidFill>
                <a:sysClr val="windowText" lastClr="000000"/>
              </a:solidFill>
              <a:latin typeface="Arial" panose="020B0604020202020204" pitchFamily="34" charset="0"/>
              <a:cs typeface="Arial" panose="020B0604020202020204" pitchFamily="34" charset="0"/>
            </a:rPr>
            <a:t>Identifies the staffing levels for each vessel in each area.</a:t>
          </a:r>
        </a:p>
      </xdr:txBody>
    </xdr:sp>
    <xdr:clientData/>
  </xdr:twoCellAnchor>
  <xdr:twoCellAnchor>
    <xdr:from>
      <xdr:col>14</xdr:col>
      <xdr:colOff>447675</xdr:colOff>
      <xdr:row>13</xdr:row>
      <xdr:rowOff>28575</xdr:rowOff>
    </xdr:from>
    <xdr:to>
      <xdr:col>18</xdr:col>
      <xdr:colOff>19050</xdr:colOff>
      <xdr:row>15</xdr:row>
      <xdr:rowOff>47625</xdr:rowOff>
    </xdr:to>
    <xdr:sp macro="" textlink="">
      <xdr:nvSpPr>
        <xdr:cNvPr id="13" name="TextBox 12"/>
        <xdr:cNvSpPr txBox="1"/>
      </xdr:nvSpPr>
      <xdr:spPr>
        <a:xfrm>
          <a:off x="9382125" y="1933575"/>
          <a:ext cx="2124075" cy="400050"/>
        </a:xfrm>
        <a:prstGeom prst="rect">
          <a:avLst/>
        </a:prstGeom>
        <a:solidFill>
          <a:schemeClr val="accent2">
            <a:lumMod val="40000"/>
            <a:lumOff val="60000"/>
          </a:schemeClr>
        </a:solidFill>
        <a:ln w="25400"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chemeClr val="accent2">
                  <a:lumMod val="75000"/>
                </a:schemeClr>
              </a:solidFill>
              <a:latin typeface="Arial" panose="020B0604020202020204" pitchFamily="34" charset="0"/>
              <a:cs typeface="Arial" panose="020B0604020202020204" pitchFamily="34" charset="0"/>
            </a:rPr>
            <a:t>Other Costs</a:t>
          </a:r>
        </a:p>
      </xdr:txBody>
    </xdr:sp>
    <xdr:clientData/>
  </xdr:twoCellAnchor>
  <xdr:twoCellAnchor>
    <xdr:from>
      <xdr:col>9</xdr:col>
      <xdr:colOff>285750</xdr:colOff>
      <xdr:row>2</xdr:row>
      <xdr:rowOff>104775</xdr:rowOff>
    </xdr:from>
    <xdr:to>
      <xdr:col>12</xdr:col>
      <xdr:colOff>533400</xdr:colOff>
      <xdr:row>4</xdr:row>
      <xdr:rowOff>85725</xdr:rowOff>
    </xdr:to>
    <xdr:sp macro="" textlink="">
      <xdr:nvSpPr>
        <xdr:cNvPr id="14" name="TextBox 13"/>
        <xdr:cNvSpPr txBox="1"/>
      </xdr:nvSpPr>
      <xdr:spPr>
        <a:xfrm>
          <a:off x="5772150" y="104775"/>
          <a:ext cx="2076450" cy="361950"/>
        </a:xfrm>
        <a:prstGeom prst="rect">
          <a:avLst/>
        </a:prstGeom>
        <a:solidFill>
          <a:schemeClr val="accent3">
            <a:lumMod val="40000"/>
            <a:lumOff val="60000"/>
          </a:schemeClr>
        </a:solidFill>
        <a:ln w="25400" cmpd="sng">
          <a:solidFill>
            <a:schemeClr val="accent3">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1">
              <a:solidFill>
                <a:schemeClr val="accent3">
                  <a:lumMod val="50000"/>
                </a:schemeClr>
              </a:solidFill>
              <a:latin typeface="Arial" panose="020B0604020202020204" pitchFamily="34" charset="0"/>
              <a:ea typeface="+mn-ea"/>
              <a:cs typeface="Arial" panose="020B0604020202020204" pitchFamily="34" charset="0"/>
            </a:rPr>
            <a:t>COST SUMMARIES</a:t>
          </a:r>
        </a:p>
      </xdr:txBody>
    </xdr:sp>
    <xdr:clientData/>
  </xdr:twoCellAnchor>
  <xdr:twoCellAnchor>
    <xdr:from>
      <xdr:col>7</xdr:col>
      <xdr:colOff>63011</xdr:colOff>
      <xdr:row>13</xdr:row>
      <xdr:rowOff>2197</xdr:rowOff>
    </xdr:from>
    <xdr:to>
      <xdr:col>10</xdr:col>
      <xdr:colOff>282086</xdr:colOff>
      <xdr:row>15</xdr:row>
      <xdr:rowOff>126022</xdr:rowOff>
    </xdr:to>
    <xdr:sp macro="" textlink="">
      <xdr:nvSpPr>
        <xdr:cNvPr id="16" name="TextBox 15"/>
        <xdr:cNvSpPr txBox="1"/>
      </xdr:nvSpPr>
      <xdr:spPr>
        <a:xfrm>
          <a:off x="4525107" y="1907197"/>
          <a:ext cx="2131402" cy="504825"/>
        </a:xfrm>
        <a:prstGeom prst="rect">
          <a:avLst/>
        </a:prstGeom>
        <a:solidFill>
          <a:schemeClr val="accent1">
            <a:lumMod val="40000"/>
            <a:lumOff val="60000"/>
          </a:schemeClr>
        </a:solidFill>
        <a:ln w="254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1">
              <a:solidFill>
                <a:schemeClr val="accent1">
                  <a:lumMod val="75000"/>
                </a:schemeClr>
              </a:solidFill>
              <a:latin typeface="Arial" panose="020B0604020202020204" pitchFamily="34" charset="0"/>
              <a:ea typeface="+mn-ea"/>
              <a:cs typeface="Arial" panose="020B0604020202020204" pitchFamily="34" charset="0"/>
            </a:rPr>
            <a:t>Manpower Costs</a:t>
          </a:r>
        </a:p>
      </xdr:txBody>
    </xdr:sp>
    <xdr:clientData/>
  </xdr:twoCellAnchor>
  <xdr:twoCellAnchor>
    <xdr:from>
      <xdr:col>8</xdr:col>
      <xdr:colOff>28573</xdr:colOff>
      <xdr:row>5</xdr:row>
      <xdr:rowOff>9525</xdr:rowOff>
    </xdr:from>
    <xdr:to>
      <xdr:col>14</xdr:col>
      <xdr:colOff>123824</xdr:colOff>
      <xdr:row>5</xdr:row>
      <xdr:rowOff>142875</xdr:rowOff>
    </xdr:to>
    <xdr:sp macro="" textlink="">
      <xdr:nvSpPr>
        <xdr:cNvPr id="17" name="Right Arrow 16"/>
        <xdr:cNvSpPr/>
      </xdr:nvSpPr>
      <xdr:spPr>
        <a:xfrm rot="10800000" flipV="1">
          <a:off x="4905373" y="581025"/>
          <a:ext cx="3752851" cy="1333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76200</xdr:colOff>
      <xdr:row>10</xdr:row>
      <xdr:rowOff>133350</xdr:rowOff>
    </xdr:from>
    <xdr:to>
      <xdr:col>2</xdr:col>
      <xdr:colOff>85726</xdr:colOff>
      <xdr:row>15</xdr:row>
      <xdr:rowOff>95249</xdr:rowOff>
    </xdr:to>
    <xdr:cxnSp macro="">
      <xdr:nvCxnSpPr>
        <xdr:cNvPr id="31" name="Straight Arrow Connector 30"/>
        <xdr:cNvCxnSpPr>
          <a:stCxn id="7" idx="0"/>
        </xdr:cNvCxnSpPr>
      </xdr:nvCxnSpPr>
      <xdr:spPr>
        <a:xfrm flipH="1" flipV="1">
          <a:off x="1352550" y="1657350"/>
          <a:ext cx="9526" cy="723899"/>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8</xdr:row>
      <xdr:rowOff>161925</xdr:rowOff>
    </xdr:from>
    <xdr:to>
      <xdr:col>16</xdr:col>
      <xdr:colOff>57149</xdr:colOff>
      <xdr:row>10</xdr:row>
      <xdr:rowOff>66675</xdr:rowOff>
    </xdr:to>
    <xdr:sp macro="" textlink="">
      <xdr:nvSpPr>
        <xdr:cNvPr id="61" name="Bent-Up Arrow 60"/>
        <xdr:cNvSpPr/>
      </xdr:nvSpPr>
      <xdr:spPr>
        <a:xfrm>
          <a:off x="1295400" y="1304925"/>
          <a:ext cx="8972549" cy="285750"/>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17</xdr:col>
      <xdr:colOff>133350</xdr:colOff>
      <xdr:row>8</xdr:row>
      <xdr:rowOff>171449</xdr:rowOff>
    </xdr:from>
    <xdr:to>
      <xdr:col>21</xdr:col>
      <xdr:colOff>381000</xdr:colOff>
      <xdr:row>10</xdr:row>
      <xdr:rowOff>66674</xdr:rowOff>
    </xdr:to>
    <xdr:sp macro="" textlink="">
      <xdr:nvSpPr>
        <xdr:cNvPr id="62" name="Bent-Up Arrow 61"/>
        <xdr:cNvSpPr/>
      </xdr:nvSpPr>
      <xdr:spPr>
        <a:xfrm rot="10800000" flipV="1">
          <a:off x="10496550" y="1314449"/>
          <a:ext cx="2686050" cy="276225"/>
        </a:xfrm>
        <a:prstGeom prst="ben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GB" sz="1100">
            <a:solidFill>
              <a:schemeClr val="lt1"/>
            </a:solidFill>
            <a:latin typeface="+mn-lt"/>
            <a:ea typeface="+mn-ea"/>
            <a:cs typeface="+mn-cs"/>
          </a:endParaRPr>
        </a:p>
      </xdr:txBody>
    </xdr:sp>
    <xdr:clientData/>
  </xdr:twoCellAnchor>
  <xdr:twoCellAnchor>
    <xdr:from>
      <xdr:col>6</xdr:col>
      <xdr:colOff>247650</xdr:colOff>
      <xdr:row>10</xdr:row>
      <xdr:rowOff>95250</xdr:rowOff>
    </xdr:from>
    <xdr:to>
      <xdr:col>6</xdr:col>
      <xdr:colOff>247650</xdr:colOff>
      <xdr:row>17</xdr:row>
      <xdr:rowOff>66675</xdr:rowOff>
    </xdr:to>
    <xdr:cxnSp macro="">
      <xdr:nvCxnSpPr>
        <xdr:cNvPr id="70" name="Straight Arrow Connector 69"/>
        <xdr:cNvCxnSpPr>
          <a:stCxn id="4" idx="0"/>
        </xdr:cNvCxnSpPr>
      </xdr:nvCxnSpPr>
      <xdr:spPr>
        <a:xfrm flipV="1">
          <a:off x="4076700" y="1619250"/>
          <a:ext cx="0" cy="1114425"/>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20</xdr:row>
      <xdr:rowOff>19050</xdr:rowOff>
    </xdr:from>
    <xdr:to>
      <xdr:col>9</xdr:col>
      <xdr:colOff>171450</xdr:colOff>
      <xdr:row>25</xdr:row>
      <xdr:rowOff>142875</xdr:rowOff>
    </xdr:to>
    <xdr:cxnSp macro="">
      <xdr:nvCxnSpPr>
        <xdr:cNvPr id="73" name="Straight Arrow Connector 72"/>
        <xdr:cNvCxnSpPr>
          <a:endCxn id="4" idx="3"/>
        </xdr:cNvCxnSpPr>
      </xdr:nvCxnSpPr>
      <xdr:spPr>
        <a:xfrm flipH="1" flipV="1">
          <a:off x="5000625" y="3257550"/>
          <a:ext cx="914400" cy="1076325"/>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242522</xdr:colOff>
      <xdr:row>22</xdr:row>
      <xdr:rowOff>161924</xdr:rowOff>
    </xdr:from>
    <xdr:to>
      <xdr:col>6</xdr:col>
      <xdr:colOff>247650</xdr:colOff>
      <xdr:row>25</xdr:row>
      <xdr:rowOff>111366</xdr:rowOff>
    </xdr:to>
    <xdr:cxnSp macro="">
      <xdr:nvCxnSpPr>
        <xdr:cNvPr id="75" name="Straight Arrow Connector 74"/>
        <xdr:cNvCxnSpPr>
          <a:stCxn id="11" idx="0"/>
          <a:endCxn id="4" idx="2"/>
        </xdr:cNvCxnSpPr>
      </xdr:nvCxnSpPr>
      <xdr:spPr>
        <a:xfrm flipV="1">
          <a:off x="4071572" y="4600574"/>
          <a:ext cx="5128" cy="520942"/>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241788</xdr:colOff>
      <xdr:row>30</xdr:row>
      <xdr:rowOff>95250</xdr:rowOff>
    </xdr:from>
    <xdr:to>
      <xdr:col>6</xdr:col>
      <xdr:colOff>242522</xdr:colOff>
      <xdr:row>31</xdr:row>
      <xdr:rowOff>49822</xdr:rowOff>
    </xdr:to>
    <xdr:cxnSp macro="">
      <xdr:nvCxnSpPr>
        <xdr:cNvPr id="81" name="Straight Arrow Connector 80"/>
        <xdr:cNvCxnSpPr>
          <a:stCxn id="12" idx="0"/>
          <a:endCxn id="11" idx="2"/>
        </xdr:cNvCxnSpPr>
      </xdr:nvCxnSpPr>
      <xdr:spPr>
        <a:xfrm flipV="1">
          <a:off x="4070838" y="6057900"/>
          <a:ext cx="734" cy="145072"/>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85726</xdr:colOff>
      <xdr:row>22</xdr:row>
      <xdr:rowOff>180975</xdr:rowOff>
    </xdr:from>
    <xdr:to>
      <xdr:col>2</xdr:col>
      <xdr:colOff>95250</xdr:colOff>
      <xdr:row>28</xdr:row>
      <xdr:rowOff>190499</xdr:rowOff>
    </xdr:to>
    <xdr:cxnSp macro="">
      <xdr:nvCxnSpPr>
        <xdr:cNvPr id="84" name="Straight Arrow Connector 83"/>
        <xdr:cNvCxnSpPr>
          <a:stCxn id="10" idx="0"/>
          <a:endCxn id="7" idx="2"/>
        </xdr:cNvCxnSpPr>
      </xdr:nvCxnSpPr>
      <xdr:spPr>
        <a:xfrm flipH="1" flipV="1">
          <a:off x="1362076" y="3800475"/>
          <a:ext cx="9524" cy="1152524"/>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xdr:colOff>
      <xdr:row>31</xdr:row>
      <xdr:rowOff>161924</xdr:rowOff>
    </xdr:from>
    <xdr:to>
      <xdr:col>4</xdr:col>
      <xdr:colOff>594213</xdr:colOff>
      <xdr:row>33</xdr:row>
      <xdr:rowOff>2198</xdr:rowOff>
    </xdr:to>
    <xdr:cxnSp macro="">
      <xdr:nvCxnSpPr>
        <xdr:cNvPr id="88" name="Straight Arrow Connector 87"/>
        <xdr:cNvCxnSpPr>
          <a:stCxn id="10" idx="3"/>
          <a:endCxn id="12" idx="1"/>
        </xdr:cNvCxnSpPr>
      </xdr:nvCxnSpPr>
      <xdr:spPr>
        <a:xfrm>
          <a:off x="2590799" y="5495924"/>
          <a:ext cx="556114" cy="221274"/>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10</xdr:row>
      <xdr:rowOff>104775</xdr:rowOff>
    </xdr:from>
    <xdr:to>
      <xdr:col>14</xdr:col>
      <xdr:colOff>38102</xdr:colOff>
      <xdr:row>17</xdr:row>
      <xdr:rowOff>47627</xdr:rowOff>
    </xdr:to>
    <xdr:cxnSp macro="">
      <xdr:nvCxnSpPr>
        <xdr:cNvPr id="90" name="Straight Arrow Connector 89"/>
        <xdr:cNvCxnSpPr/>
      </xdr:nvCxnSpPr>
      <xdr:spPr>
        <a:xfrm flipH="1" flipV="1">
          <a:off x="8963025" y="1628775"/>
          <a:ext cx="9527" cy="1085852"/>
        </a:xfrm>
        <a:prstGeom prst="straightConnector1">
          <a:avLst/>
        </a:prstGeom>
        <a:ln w="158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228600</xdr:colOff>
      <xdr:row>10</xdr:row>
      <xdr:rowOff>152400</xdr:rowOff>
    </xdr:from>
    <xdr:to>
      <xdr:col>21</xdr:col>
      <xdr:colOff>228602</xdr:colOff>
      <xdr:row>17</xdr:row>
      <xdr:rowOff>38102</xdr:rowOff>
    </xdr:to>
    <xdr:cxnSp macro="">
      <xdr:nvCxnSpPr>
        <xdr:cNvPr id="92" name="Straight Arrow Connector 91"/>
        <xdr:cNvCxnSpPr/>
      </xdr:nvCxnSpPr>
      <xdr:spPr>
        <a:xfrm flipH="1" flipV="1">
          <a:off x="13630275" y="1676400"/>
          <a:ext cx="2" cy="1028702"/>
        </a:xfrm>
        <a:prstGeom prst="straightConnector1">
          <a:avLst/>
        </a:prstGeom>
        <a:ln w="158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314327</xdr:colOff>
      <xdr:row>10</xdr:row>
      <xdr:rowOff>102577</xdr:rowOff>
    </xdr:from>
    <xdr:to>
      <xdr:col>18</xdr:col>
      <xdr:colOff>317988</xdr:colOff>
      <xdr:row>17</xdr:row>
      <xdr:rowOff>66678</xdr:rowOff>
    </xdr:to>
    <xdr:cxnSp macro="">
      <xdr:nvCxnSpPr>
        <xdr:cNvPr id="93" name="Straight Arrow Connector 92"/>
        <xdr:cNvCxnSpPr/>
      </xdr:nvCxnSpPr>
      <xdr:spPr>
        <a:xfrm flipV="1">
          <a:off x="11801477" y="1626577"/>
          <a:ext cx="3661" cy="1107101"/>
        </a:xfrm>
        <a:prstGeom prst="straightConnector1">
          <a:avLst/>
        </a:prstGeom>
        <a:ln w="15875">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190499</xdr:rowOff>
    </xdr:from>
    <xdr:to>
      <xdr:col>15</xdr:col>
      <xdr:colOff>561975</xdr:colOff>
      <xdr:row>39</xdr:row>
      <xdr:rowOff>142874</xdr:rowOff>
    </xdr:to>
    <xdr:sp macro="" textlink="">
      <xdr:nvSpPr>
        <xdr:cNvPr id="2" name="TextBox 1"/>
        <xdr:cNvSpPr txBox="1"/>
      </xdr:nvSpPr>
      <xdr:spPr>
        <a:xfrm>
          <a:off x="609600" y="190499"/>
          <a:ext cx="9096375" cy="7381875"/>
        </a:xfrm>
        <a:prstGeom prst="rect">
          <a:avLst/>
        </a:prstGeom>
        <a:solidFill>
          <a:srgbClr val="CCC1DA"/>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r>
            <a:rPr lang="en-GB" sz="1100" b="1"/>
            <a:t>NOTE 1</a:t>
          </a:r>
          <a:r>
            <a:rPr lang="en-GB" sz="1100"/>
            <a:t>:  </a:t>
          </a:r>
          <a:r>
            <a:rPr lang="en-GB" sz="1100" b="0" i="0" u="none" strike="noStrike">
              <a:solidFill>
                <a:schemeClr val="dk1"/>
              </a:solidFill>
              <a:effectLst/>
              <a:latin typeface="+mn-lt"/>
              <a:ea typeface="+mn-ea"/>
              <a:cs typeface="+mn-cs"/>
            </a:rPr>
            <a:t>Items marked thus * are not subject to Indexation.</a:t>
          </a:r>
          <a:r>
            <a:rPr lang="en-GB"/>
            <a:t> </a:t>
          </a:r>
        </a:p>
        <a:p>
          <a:endParaRPr lang="en-GB" sz="1100"/>
        </a:p>
        <a:p>
          <a:pPr marL="0" marR="0" indent="0" defTabSz="914400" eaLnBrk="1" fontAlgn="auto" latinLnBrk="0" hangingPunct="1">
            <a:lnSpc>
              <a:spcPct val="100000"/>
            </a:lnSpc>
            <a:spcBef>
              <a:spcPts val="0"/>
            </a:spcBef>
            <a:spcAft>
              <a:spcPts val="0"/>
            </a:spcAft>
            <a:buClrTx/>
            <a:buSzTx/>
            <a:buFontTx/>
            <a:buNone/>
            <a:tabLst/>
            <a:defRPr/>
          </a:pPr>
          <a:r>
            <a:rPr lang="en-GB" sz="1100" b="1"/>
            <a:t>NOTE 2</a:t>
          </a:r>
          <a:r>
            <a:rPr lang="en-GB" sz="1100"/>
            <a:t>:  </a:t>
          </a:r>
        </a:p>
      </xdr:txBody>
    </xdr:sp>
    <xdr:clientData/>
  </xdr:twoCellAnchor>
  <xdr:twoCellAnchor>
    <xdr:from>
      <xdr:col>1</xdr:col>
      <xdr:colOff>0</xdr:colOff>
      <xdr:row>46</xdr:row>
      <xdr:rowOff>28575</xdr:rowOff>
    </xdr:from>
    <xdr:to>
      <xdr:col>26</xdr:col>
      <xdr:colOff>581025</xdr:colOff>
      <xdr:row>86</xdr:row>
      <xdr:rowOff>133350</xdr:rowOff>
    </xdr:to>
    <xdr:sp macro="" textlink="">
      <xdr:nvSpPr>
        <xdr:cNvPr id="3" name="TextBox 2"/>
        <xdr:cNvSpPr txBox="1"/>
      </xdr:nvSpPr>
      <xdr:spPr>
        <a:xfrm>
          <a:off x="609600" y="8791575"/>
          <a:ext cx="15821025" cy="77247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b="1" u="sng">
              <a:solidFill>
                <a:sysClr val="windowText" lastClr="000000"/>
              </a:solidFill>
            </a:rPr>
            <a:t>FM / COST MODEL NOTES</a:t>
          </a:r>
        </a:p>
        <a:p>
          <a:r>
            <a:rPr lang="en-GB" sz="1100" b="1">
              <a:solidFill>
                <a:sysClr val="windowText" lastClr="000000"/>
              </a:solidFill>
            </a:rPr>
            <a:t>Please enter any short notes on cost entries below (fuller</a:t>
          </a:r>
          <a:r>
            <a:rPr lang="en-GB" sz="1100" b="1" baseline="0">
              <a:solidFill>
                <a:sysClr val="windowText" lastClr="000000"/>
              </a:solidFill>
            </a:rPr>
            <a:t> notes are to be provided in a supporting narrative)</a:t>
          </a:r>
          <a:r>
            <a:rPr lang="en-GB" sz="1100" b="1">
              <a:solidFill>
                <a:sysClr val="windowText" lastClr="000000"/>
              </a:solidFill>
            </a:rPr>
            <a:t>:</a:t>
          </a:r>
        </a:p>
        <a:p>
          <a:endParaRPr lang="en-GB" sz="1100" b="1">
            <a:solidFill>
              <a:sysClr val="windowText" lastClr="000000"/>
            </a:solidFill>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ui6-uk.diif.r.mil.uk/Tuggeyp975/NAVY%20SPT-DMS%20RSACT%20MGR/2017%20Re-Let/Other/20150916-RACTBlankTemplateFM_versPTplay-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tion-Replacement Prog"/>
      <sheetName val="Capital Expenditure Prog"/>
      <sheetName val="Other Costs (Documentation etc)"/>
      <sheetName val="Fuel"/>
      <sheetName val="Cash Flow"/>
      <sheetName val="Staff Capitation Rates"/>
      <sheetName val="Ves.Man + Commisioning Costs"/>
      <sheetName val="Victualling Costs"/>
      <sheetName val="Victualling + PPE Costs"/>
      <sheetName val="Op . Manning Costs."/>
      <sheetName val="Operational Staff Cost"/>
      <sheetName val="HeadCount"/>
      <sheetName val="Contract Management"/>
      <sheetName val="Maintenance"/>
      <sheetName val="Other Op Costs"/>
      <sheetName val="Insurance+Training Costs"/>
      <sheetName val="Capital Financing"/>
      <sheetName val="---OUTPUT SHEETS--&gt;"/>
      <sheetName val="Detailed Summary"/>
      <sheetName val="Summary"/>
      <sheetName val="Summary Indexed"/>
      <sheetName val="Manpower Cost with Index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A7" t="str">
            <v>Financial Year 1 April to 31 March</v>
          </cell>
        </row>
      </sheetData>
      <sheetData sheetId="11" refreshError="1">
        <row r="7">
          <cell r="A7" t="str">
            <v>Financial Year 1 April to 31 March</v>
          </cell>
        </row>
      </sheetData>
      <sheetData sheetId="12" refreshError="1">
        <row r="9">
          <cell r="A9" t="str">
            <v>Financial Year 1 April to 31 March</v>
          </cell>
        </row>
      </sheetData>
      <sheetData sheetId="13" refreshError="1"/>
      <sheetData sheetId="14" refreshError="1"/>
      <sheetData sheetId="15" refreshError="1"/>
      <sheetData sheetId="16" refreshError="1"/>
      <sheetData sheetId="17" refreshError="1"/>
      <sheetData sheetId="18" refreshError="1">
        <row r="7">
          <cell r="A7" t="str">
            <v>Financial Year 1 April to 31 March</v>
          </cell>
        </row>
      </sheetData>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W35"/>
  <sheetViews>
    <sheetView zoomScaleNormal="100" workbookViewId="0">
      <selection activeCell="I34" sqref="I34"/>
    </sheetView>
  </sheetViews>
  <sheetFormatPr defaultRowHeight="15" x14ac:dyDescent="0.25"/>
  <cols>
    <col min="1" max="23" width="9.5703125" customWidth="1"/>
  </cols>
  <sheetData>
    <row r="1" spans="1:23" ht="30.75" customHeight="1" x14ac:dyDescent="0.25">
      <c r="A1" s="819" t="s">
        <v>369</v>
      </c>
      <c r="B1" s="819"/>
      <c r="C1" s="819"/>
      <c r="D1" s="819"/>
      <c r="E1" s="819"/>
      <c r="F1" s="819"/>
      <c r="G1" s="819"/>
      <c r="H1" s="819"/>
      <c r="I1" s="819"/>
      <c r="J1" s="819"/>
      <c r="K1" s="819"/>
      <c r="L1" s="819"/>
      <c r="M1" s="819"/>
      <c r="N1" s="819"/>
      <c r="O1" s="819"/>
      <c r="P1" s="819"/>
      <c r="Q1" s="819"/>
      <c r="R1" s="819"/>
      <c r="S1" s="819"/>
      <c r="T1" s="819"/>
      <c r="U1" s="819"/>
      <c r="V1" s="819"/>
      <c r="W1" s="819"/>
    </row>
    <row r="2" spans="1:23" ht="18.75" x14ac:dyDescent="0.3">
      <c r="A2" s="817" t="s">
        <v>364</v>
      </c>
      <c r="B2" s="818"/>
      <c r="C2" s="818"/>
      <c r="D2" s="818"/>
      <c r="E2" s="818"/>
      <c r="F2" s="818"/>
      <c r="G2" s="818"/>
      <c r="H2" s="818"/>
      <c r="I2" s="818"/>
      <c r="J2" s="818"/>
      <c r="K2" s="818"/>
      <c r="L2" s="818"/>
      <c r="M2" s="818"/>
      <c r="N2" s="818"/>
      <c r="O2" s="818"/>
      <c r="P2" s="818"/>
      <c r="Q2" s="818"/>
      <c r="R2" s="818"/>
      <c r="S2" s="818"/>
      <c r="T2" s="818"/>
      <c r="U2" s="818"/>
      <c r="V2" s="818"/>
      <c r="W2" s="818"/>
    </row>
    <row r="3" spans="1:23" x14ac:dyDescent="0.25">
      <c r="A3" s="36"/>
      <c r="B3" s="36"/>
      <c r="C3" s="36"/>
      <c r="D3" s="36"/>
      <c r="E3" s="36"/>
      <c r="F3" s="36"/>
      <c r="G3" s="36"/>
      <c r="H3" s="36"/>
      <c r="I3" s="36"/>
      <c r="J3" s="36"/>
      <c r="K3" s="36"/>
      <c r="L3" s="36"/>
      <c r="M3" s="36"/>
      <c r="N3" s="36"/>
      <c r="O3" s="36"/>
      <c r="P3" s="36"/>
      <c r="Q3" s="36"/>
      <c r="R3" s="36"/>
      <c r="S3" s="36"/>
      <c r="T3" s="36"/>
      <c r="U3" s="36"/>
      <c r="V3" s="36"/>
      <c r="W3" s="36"/>
    </row>
    <row r="4" spans="1:23" x14ac:dyDescent="0.25">
      <c r="A4" s="36"/>
      <c r="B4" s="36"/>
      <c r="C4" s="36"/>
      <c r="D4" s="36"/>
      <c r="E4" s="36"/>
      <c r="F4" s="36"/>
      <c r="G4" s="36"/>
      <c r="H4" s="36"/>
      <c r="I4" s="36"/>
      <c r="J4" s="36"/>
      <c r="K4" s="36"/>
      <c r="L4" s="36"/>
      <c r="M4" s="36"/>
      <c r="N4" s="36"/>
      <c r="O4" s="36"/>
      <c r="P4" s="36"/>
      <c r="Q4" s="36"/>
      <c r="R4" s="36"/>
      <c r="S4" s="36"/>
      <c r="T4" s="36"/>
      <c r="U4" s="36"/>
      <c r="V4" s="36"/>
      <c r="W4" s="36"/>
    </row>
    <row r="5" spans="1:23" x14ac:dyDescent="0.25">
      <c r="A5" s="36"/>
      <c r="B5" s="36"/>
      <c r="C5" s="36"/>
      <c r="D5" s="36"/>
      <c r="E5" s="36"/>
      <c r="F5" s="36"/>
      <c r="G5" s="36"/>
      <c r="H5" s="36"/>
      <c r="I5" s="36"/>
      <c r="J5" s="36"/>
      <c r="K5" s="36"/>
      <c r="L5" s="36"/>
      <c r="M5" s="36"/>
      <c r="N5" s="36"/>
      <c r="O5" s="36"/>
      <c r="P5" s="36"/>
      <c r="Q5" s="36"/>
      <c r="R5" s="36"/>
      <c r="S5" s="36"/>
      <c r="T5" s="36"/>
      <c r="U5" s="36"/>
      <c r="V5" s="36"/>
      <c r="W5" s="36"/>
    </row>
    <row r="6" spans="1:23" x14ac:dyDescent="0.25">
      <c r="A6" s="36"/>
      <c r="B6" s="36"/>
      <c r="C6" s="36"/>
      <c r="D6" s="36"/>
      <c r="E6" s="36"/>
      <c r="F6" s="36"/>
      <c r="G6" s="36"/>
      <c r="H6" s="36"/>
      <c r="I6" s="36"/>
      <c r="J6" s="36"/>
      <c r="K6" s="36"/>
      <c r="L6" s="36"/>
      <c r="M6" s="36"/>
      <c r="N6" s="36"/>
      <c r="O6" s="36"/>
      <c r="P6" s="36"/>
      <c r="Q6" s="36"/>
      <c r="R6" s="36"/>
      <c r="S6" s="36"/>
      <c r="T6" s="36"/>
      <c r="U6" s="36"/>
      <c r="V6" s="36"/>
      <c r="W6" s="36"/>
    </row>
    <row r="7" spans="1:23" x14ac:dyDescent="0.25">
      <c r="A7" s="36"/>
      <c r="B7" s="36"/>
      <c r="C7" s="36"/>
      <c r="D7" s="36"/>
      <c r="E7" s="36"/>
      <c r="F7" s="36"/>
      <c r="G7" s="36"/>
      <c r="H7" s="36"/>
      <c r="I7" s="36"/>
      <c r="J7" s="36"/>
      <c r="K7" s="36"/>
      <c r="L7" s="36"/>
      <c r="M7" s="36"/>
      <c r="N7" s="36"/>
      <c r="O7" s="36"/>
      <c r="P7" s="36"/>
      <c r="Q7" s="36"/>
      <c r="R7" s="36"/>
      <c r="S7" s="36"/>
      <c r="T7" s="36"/>
      <c r="U7" s="36"/>
      <c r="V7" s="36"/>
      <c r="W7" s="36"/>
    </row>
    <row r="8" spans="1:23" x14ac:dyDescent="0.25">
      <c r="A8" s="36"/>
      <c r="B8" s="36"/>
      <c r="C8" s="36"/>
      <c r="D8" s="36"/>
      <c r="E8" s="36"/>
      <c r="F8" s="36"/>
      <c r="G8" s="36"/>
      <c r="H8" s="36"/>
      <c r="I8" s="36"/>
      <c r="J8" s="36"/>
      <c r="K8" s="36"/>
      <c r="L8" s="36"/>
      <c r="M8" s="36"/>
      <c r="N8" s="36"/>
      <c r="O8" s="36"/>
      <c r="P8" s="36"/>
      <c r="Q8" s="36"/>
      <c r="R8" s="36"/>
      <c r="S8" s="36"/>
      <c r="T8" s="36"/>
      <c r="U8" s="36"/>
      <c r="V8" s="36"/>
      <c r="W8" s="36"/>
    </row>
    <row r="9" spans="1:23" x14ac:dyDescent="0.25">
      <c r="A9" s="36"/>
      <c r="B9" s="36"/>
      <c r="C9" s="36"/>
      <c r="D9" s="36"/>
      <c r="E9" s="36"/>
      <c r="F9" s="36"/>
      <c r="G9" s="36"/>
      <c r="H9" s="36"/>
      <c r="I9" s="36"/>
      <c r="J9" s="36"/>
      <c r="K9" s="36"/>
      <c r="L9" s="36"/>
      <c r="M9" s="36"/>
      <c r="N9" s="36"/>
      <c r="O9" s="36"/>
      <c r="P9" s="36"/>
      <c r="Q9" s="36"/>
      <c r="R9" s="36"/>
      <c r="S9" s="36"/>
      <c r="T9" s="36"/>
      <c r="U9" s="36"/>
      <c r="V9" s="36"/>
      <c r="W9" s="36"/>
    </row>
    <row r="10" spans="1:23" x14ac:dyDescent="0.25">
      <c r="A10" s="36"/>
      <c r="B10" s="36"/>
      <c r="C10" s="36"/>
      <c r="D10" s="36"/>
      <c r="E10" s="36"/>
      <c r="F10" s="36"/>
      <c r="G10" s="36"/>
      <c r="H10" s="36"/>
      <c r="I10" s="36"/>
      <c r="J10" s="36"/>
      <c r="K10" s="36"/>
      <c r="L10" s="36"/>
      <c r="M10" s="36"/>
      <c r="N10" s="36"/>
      <c r="O10" s="36"/>
      <c r="P10" s="36"/>
      <c r="Q10" s="36"/>
      <c r="R10" s="36"/>
      <c r="S10" s="36"/>
      <c r="T10" s="36"/>
      <c r="U10" s="36"/>
      <c r="V10" s="36"/>
      <c r="W10" s="36"/>
    </row>
    <row r="11" spans="1:23" x14ac:dyDescent="0.25">
      <c r="A11" s="36"/>
      <c r="B11" s="36"/>
      <c r="C11" s="36"/>
      <c r="D11" s="36"/>
      <c r="E11" s="36"/>
      <c r="F11" s="36"/>
      <c r="G11" s="36"/>
      <c r="H11" s="36"/>
      <c r="I11" s="36"/>
      <c r="J11" s="36"/>
      <c r="K11" s="36"/>
      <c r="L11" s="36"/>
      <c r="M11" s="36"/>
      <c r="N11" s="36"/>
      <c r="O11" s="36"/>
      <c r="P11" s="36"/>
      <c r="Q11" s="36"/>
      <c r="R11" s="36"/>
      <c r="S11" s="36"/>
      <c r="T11" s="36"/>
      <c r="U11" s="36"/>
      <c r="V11" s="36"/>
      <c r="W11" s="36"/>
    </row>
    <row r="12" spans="1:23" x14ac:dyDescent="0.25">
      <c r="A12" s="815" t="s">
        <v>162</v>
      </c>
      <c r="B12" s="816"/>
      <c r="C12" s="816"/>
      <c r="D12" s="816"/>
      <c r="E12" s="816"/>
      <c r="F12" s="816"/>
      <c r="G12" s="816"/>
      <c r="H12" s="816"/>
      <c r="I12" s="816"/>
      <c r="J12" s="816"/>
      <c r="K12" s="816"/>
      <c r="L12" s="816"/>
      <c r="M12" s="816"/>
      <c r="N12" s="816"/>
      <c r="O12" s="816"/>
      <c r="P12" s="816"/>
      <c r="Q12" s="816"/>
      <c r="R12" s="816"/>
      <c r="S12" s="816"/>
      <c r="T12" s="816"/>
      <c r="U12" s="816"/>
      <c r="V12" s="816"/>
      <c r="W12" s="816"/>
    </row>
    <row r="13" spans="1:23" x14ac:dyDescent="0.25">
      <c r="A13" s="35"/>
      <c r="B13" s="35"/>
      <c r="C13" s="35"/>
      <c r="D13" s="35"/>
      <c r="E13" s="35"/>
      <c r="F13" s="35"/>
      <c r="G13" s="35"/>
      <c r="H13" s="35"/>
      <c r="I13" s="35"/>
      <c r="J13" s="35"/>
      <c r="K13" s="35"/>
      <c r="L13" s="35"/>
      <c r="M13" s="37"/>
      <c r="N13" s="37"/>
      <c r="O13" s="37"/>
      <c r="P13" s="37"/>
      <c r="Q13" s="37"/>
      <c r="R13" s="37"/>
      <c r="S13" s="37"/>
      <c r="T13" s="37"/>
      <c r="U13" s="37"/>
      <c r="V13" s="37"/>
      <c r="W13" s="37"/>
    </row>
    <row r="14" spans="1:23" x14ac:dyDescent="0.25">
      <c r="A14" s="35"/>
      <c r="B14" s="35"/>
      <c r="C14" s="35"/>
      <c r="D14" s="35"/>
      <c r="E14" s="35"/>
      <c r="F14" s="35"/>
      <c r="G14" s="35"/>
      <c r="H14" s="35"/>
      <c r="I14" s="35"/>
      <c r="J14" s="35"/>
      <c r="K14" s="35"/>
      <c r="L14" s="35"/>
      <c r="M14" s="37"/>
      <c r="N14" s="37"/>
      <c r="O14" s="37"/>
      <c r="P14" s="37"/>
      <c r="Q14" s="37"/>
      <c r="R14" s="37"/>
      <c r="S14" s="37"/>
      <c r="T14" s="37"/>
      <c r="U14" s="37"/>
      <c r="V14" s="37"/>
      <c r="W14" s="37"/>
    </row>
    <row r="15" spans="1:23" x14ac:dyDescent="0.25">
      <c r="A15" s="35"/>
      <c r="B15" s="35"/>
      <c r="C15" s="35"/>
      <c r="D15" s="35"/>
      <c r="E15" s="35"/>
      <c r="F15" s="35"/>
      <c r="G15" s="35"/>
      <c r="H15" s="35"/>
      <c r="I15" s="35"/>
      <c r="J15" s="35"/>
      <c r="K15" s="35"/>
      <c r="L15" s="35"/>
      <c r="M15" s="37"/>
      <c r="N15" s="37"/>
      <c r="O15" s="37"/>
      <c r="P15" s="37"/>
      <c r="Q15" s="37"/>
      <c r="R15" s="37"/>
      <c r="S15" s="37"/>
      <c r="T15" s="37"/>
      <c r="U15" s="37"/>
      <c r="V15" s="37"/>
      <c r="W15" s="37"/>
    </row>
    <row r="16" spans="1:23" x14ac:dyDescent="0.25">
      <c r="A16" s="35"/>
      <c r="B16" s="35"/>
      <c r="C16" s="35"/>
      <c r="D16" s="35"/>
      <c r="E16" s="35"/>
      <c r="F16" s="35"/>
      <c r="G16" s="35"/>
      <c r="H16" s="35"/>
      <c r="I16" s="35"/>
      <c r="J16" s="35"/>
      <c r="K16" s="35"/>
      <c r="L16" s="35"/>
      <c r="M16" s="37"/>
      <c r="N16" s="37"/>
      <c r="O16" s="37"/>
      <c r="P16" s="37"/>
      <c r="Q16" s="37"/>
      <c r="R16" s="37"/>
      <c r="S16" s="37"/>
      <c r="T16" s="37"/>
      <c r="U16" s="37"/>
      <c r="V16" s="37"/>
      <c r="W16" s="37"/>
    </row>
    <row r="17" spans="1:23" x14ac:dyDescent="0.25">
      <c r="A17" s="35"/>
      <c r="B17" s="35"/>
      <c r="C17" s="35"/>
      <c r="D17" s="35"/>
      <c r="E17" s="35"/>
      <c r="F17" s="35"/>
      <c r="G17" s="35"/>
      <c r="H17" s="35"/>
      <c r="I17" s="35"/>
      <c r="J17" s="35"/>
      <c r="K17" s="35"/>
      <c r="L17" s="35"/>
      <c r="M17" s="37"/>
      <c r="N17" s="37"/>
      <c r="O17" s="37"/>
      <c r="P17" s="37"/>
      <c r="Q17" s="37"/>
      <c r="R17" s="37"/>
      <c r="S17" s="37"/>
      <c r="T17" s="37"/>
      <c r="U17" s="37"/>
      <c r="V17" s="37"/>
      <c r="W17" s="37"/>
    </row>
    <row r="18" spans="1:23" x14ac:dyDescent="0.25">
      <c r="A18" s="35"/>
      <c r="B18" s="35"/>
      <c r="C18" s="35"/>
      <c r="D18" s="35"/>
      <c r="E18" s="35"/>
      <c r="F18" s="35"/>
      <c r="G18" s="35"/>
      <c r="H18" s="35"/>
      <c r="I18" s="35"/>
      <c r="J18" s="35"/>
      <c r="K18" s="35"/>
      <c r="L18" s="35"/>
      <c r="M18" s="37"/>
      <c r="N18" s="37"/>
      <c r="O18" s="37"/>
      <c r="P18" s="37"/>
      <c r="Q18" s="37"/>
      <c r="R18" s="37"/>
      <c r="S18" s="37"/>
      <c r="T18" s="37"/>
      <c r="U18" s="37"/>
      <c r="V18" s="37"/>
      <c r="W18" s="37"/>
    </row>
    <row r="19" spans="1:23" x14ac:dyDescent="0.25">
      <c r="A19" s="35"/>
      <c r="B19" s="35"/>
      <c r="C19" s="35"/>
      <c r="D19" s="35"/>
      <c r="E19" s="35"/>
      <c r="F19" s="35"/>
      <c r="G19" s="35"/>
      <c r="H19" s="35"/>
      <c r="I19" s="35"/>
      <c r="J19" s="35"/>
      <c r="K19" s="35"/>
      <c r="L19" s="35"/>
      <c r="M19" s="37"/>
      <c r="N19" s="37"/>
      <c r="O19" s="37"/>
      <c r="P19" s="37"/>
      <c r="Q19" s="37"/>
      <c r="R19" s="37"/>
      <c r="S19" s="37"/>
      <c r="T19" s="37"/>
      <c r="U19" s="37"/>
      <c r="V19" s="37"/>
      <c r="W19" s="37"/>
    </row>
    <row r="20" spans="1:23" x14ac:dyDescent="0.25">
      <c r="A20" s="35"/>
      <c r="B20" s="35"/>
      <c r="C20" s="35"/>
      <c r="D20" s="35"/>
      <c r="E20" s="35"/>
      <c r="F20" s="35"/>
      <c r="G20" s="35"/>
      <c r="H20" s="35"/>
      <c r="I20" s="35"/>
      <c r="J20" s="35"/>
      <c r="K20" s="35"/>
      <c r="L20" s="35"/>
      <c r="M20" s="37"/>
      <c r="N20" s="37"/>
      <c r="O20" s="37"/>
      <c r="P20" s="37"/>
      <c r="Q20" s="37"/>
      <c r="R20" s="37"/>
      <c r="S20" s="37"/>
      <c r="T20" s="37"/>
      <c r="U20" s="37"/>
      <c r="V20" s="37"/>
      <c r="W20" s="37"/>
    </row>
    <row r="21" spans="1:23" x14ac:dyDescent="0.25">
      <c r="A21" s="35"/>
      <c r="B21" s="35"/>
      <c r="C21" s="35"/>
      <c r="D21" s="35"/>
      <c r="E21" s="35"/>
      <c r="F21" s="35"/>
      <c r="G21" s="35"/>
      <c r="H21" s="35"/>
      <c r="I21" s="35"/>
      <c r="J21" s="35"/>
      <c r="K21" s="35"/>
      <c r="L21" s="35"/>
      <c r="M21" s="37"/>
      <c r="N21" s="37"/>
      <c r="O21" s="37"/>
      <c r="P21" s="37"/>
      <c r="Q21" s="37"/>
      <c r="R21" s="37"/>
      <c r="S21" s="37"/>
      <c r="T21" s="37"/>
      <c r="U21" s="37"/>
      <c r="V21" s="37"/>
      <c r="W21" s="37"/>
    </row>
    <row r="22" spans="1:23" x14ac:dyDescent="0.25">
      <c r="A22" s="35"/>
      <c r="B22" s="35"/>
      <c r="C22" s="35"/>
      <c r="D22" s="35"/>
      <c r="E22" s="35"/>
      <c r="F22" s="35"/>
      <c r="G22" s="35"/>
      <c r="H22" s="35"/>
      <c r="I22" s="35"/>
      <c r="J22" s="35"/>
      <c r="K22" s="35"/>
      <c r="L22" s="35"/>
      <c r="M22" s="37"/>
      <c r="N22" s="37"/>
      <c r="O22" s="37"/>
      <c r="P22" s="37"/>
      <c r="Q22" s="37"/>
      <c r="R22" s="37"/>
      <c r="S22" s="37"/>
      <c r="T22" s="37"/>
      <c r="U22" s="37"/>
      <c r="V22" s="37"/>
      <c r="W22" s="37"/>
    </row>
    <row r="23" spans="1:23" x14ac:dyDescent="0.25">
      <c r="A23" s="35"/>
      <c r="B23" s="35"/>
      <c r="C23" s="35"/>
      <c r="D23" s="35"/>
      <c r="E23" s="35"/>
      <c r="F23" s="35"/>
      <c r="G23" s="35"/>
      <c r="H23" s="35"/>
      <c r="I23" s="35"/>
      <c r="J23" s="35"/>
      <c r="K23" s="35"/>
      <c r="L23" s="35"/>
      <c r="M23" s="37"/>
      <c r="N23" s="37"/>
      <c r="O23" s="37"/>
      <c r="P23" s="37"/>
      <c r="Q23" s="37"/>
      <c r="R23" s="37"/>
      <c r="S23" s="37"/>
      <c r="T23" s="37"/>
      <c r="U23" s="37"/>
      <c r="V23" s="37"/>
      <c r="W23" s="37"/>
    </row>
    <row r="24" spans="1:23" x14ac:dyDescent="0.25">
      <c r="A24" s="35"/>
      <c r="B24" s="35"/>
      <c r="C24" s="35"/>
      <c r="D24" s="35"/>
      <c r="E24" s="35"/>
      <c r="F24" s="35"/>
      <c r="G24" s="35"/>
      <c r="H24" s="35"/>
      <c r="I24" s="35"/>
      <c r="J24" s="35"/>
      <c r="K24" s="35"/>
      <c r="L24" s="35"/>
      <c r="M24" s="37"/>
      <c r="N24" s="37"/>
      <c r="O24" s="37"/>
      <c r="P24" s="37"/>
      <c r="Q24" s="37"/>
      <c r="R24" s="37"/>
      <c r="S24" s="37"/>
      <c r="T24" s="37"/>
      <c r="U24" s="37"/>
      <c r="V24" s="37"/>
      <c r="W24" s="37"/>
    </row>
    <row r="25" spans="1:23" x14ac:dyDescent="0.25">
      <c r="A25" s="816" t="s">
        <v>240</v>
      </c>
      <c r="B25" s="816"/>
      <c r="C25" s="816"/>
      <c r="D25" s="816"/>
      <c r="E25" s="816"/>
      <c r="F25" s="816"/>
      <c r="G25" s="816"/>
      <c r="H25" s="816"/>
      <c r="I25" s="816"/>
      <c r="J25" s="816"/>
      <c r="K25" s="816"/>
      <c r="L25" s="816"/>
      <c r="M25" s="816"/>
      <c r="N25" s="816"/>
      <c r="O25" s="816"/>
      <c r="P25" s="816"/>
      <c r="Q25" s="816"/>
      <c r="R25" s="816"/>
      <c r="S25" s="816"/>
      <c r="T25" s="816"/>
      <c r="U25" s="816"/>
      <c r="V25" s="816"/>
      <c r="W25" s="816"/>
    </row>
    <row r="26" spans="1:23" x14ac:dyDescent="0.25">
      <c r="A26" s="35"/>
      <c r="B26" s="35"/>
      <c r="C26" s="35"/>
      <c r="D26" s="35"/>
      <c r="E26" s="35"/>
      <c r="F26" s="35"/>
      <c r="G26" s="35"/>
      <c r="H26" s="35"/>
      <c r="I26" s="35"/>
      <c r="J26" s="35"/>
      <c r="K26" s="35"/>
      <c r="L26" s="35"/>
      <c r="M26" s="37"/>
      <c r="N26" s="37"/>
      <c r="O26" s="37"/>
      <c r="P26" s="37"/>
      <c r="Q26" s="37"/>
      <c r="R26" s="37"/>
      <c r="S26" s="37"/>
      <c r="T26" s="37"/>
      <c r="U26" s="37"/>
      <c r="V26" s="37"/>
      <c r="W26" s="37"/>
    </row>
    <row r="27" spans="1:23" x14ac:dyDescent="0.25">
      <c r="A27" s="35"/>
      <c r="B27" s="35"/>
      <c r="C27" s="35"/>
      <c r="D27" s="35"/>
      <c r="E27" s="35"/>
      <c r="F27" s="35"/>
      <c r="G27" s="35"/>
      <c r="H27" s="35"/>
      <c r="I27" s="35"/>
      <c r="J27" s="35"/>
      <c r="K27" s="35"/>
      <c r="L27" s="35"/>
      <c r="M27" s="37"/>
      <c r="N27" s="37"/>
      <c r="O27" s="37"/>
      <c r="P27" s="37"/>
      <c r="Q27" s="37"/>
      <c r="R27" s="37"/>
      <c r="S27" s="37"/>
      <c r="T27" s="37"/>
      <c r="U27" s="37"/>
      <c r="V27" s="37"/>
      <c r="W27" s="37"/>
    </row>
    <row r="28" spans="1:23" x14ac:dyDescent="0.25">
      <c r="A28" s="35"/>
      <c r="B28" s="35"/>
      <c r="C28" s="35"/>
      <c r="D28" s="35"/>
      <c r="E28" s="35"/>
      <c r="F28" s="35"/>
      <c r="G28" s="35"/>
      <c r="H28" s="35"/>
      <c r="I28" s="35"/>
      <c r="J28" s="35"/>
      <c r="K28" s="35"/>
      <c r="L28" s="35"/>
      <c r="M28" s="37"/>
      <c r="N28" s="37"/>
      <c r="O28" s="37"/>
      <c r="P28" s="37"/>
      <c r="Q28" s="37"/>
      <c r="R28" s="37"/>
      <c r="S28" s="37"/>
      <c r="T28" s="37"/>
      <c r="U28" s="37"/>
      <c r="V28" s="37"/>
      <c r="W28" s="37"/>
    </row>
    <row r="29" spans="1:23" x14ac:dyDescent="0.25">
      <c r="A29" s="35"/>
      <c r="B29" s="35"/>
      <c r="C29" s="35"/>
      <c r="D29" s="35"/>
      <c r="E29" s="35"/>
      <c r="F29" s="35"/>
      <c r="G29" s="35"/>
      <c r="H29" s="35"/>
      <c r="I29" s="35"/>
      <c r="J29" s="35"/>
      <c r="K29" s="35"/>
      <c r="L29" s="35"/>
      <c r="M29" s="37"/>
      <c r="N29" s="37"/>
      <c r="O29" s="37"/>
      <c r="P29" s="37"/>
      <c r="Q29" s="37"/>
      <c r="R29" s="37"/>
      <c r="S29" s="37"/>
      <c r="T29" s="37"/>
      <c r="U29" s="37"/>
      <c r="V29" s="37"/>
      <c r="W29" s="37"/>
    </row>
    <row r="30" spans="1:23" x14ac:dyDescent="0.25">
      <c r="A30" s="35"/>
      <c r="B30" s="35"/>
      <c r="C30" s="35"/>
      <c r="D30" s="35"/>
      <c r="E30" s="35"/>
      <c r="F30" s="35"/>
      <c r="G30" s="35"/>
      <c r="H30" s="35"/>
      <c r="I30" s="35"/>
      <c r="J30" s="35"/>
      <c r="K30" s="35"/>
      <c r="L30" s="35"/>
      <c r="M30" s="37"/>
      <c r="N30" s="37"/>
      <c r="O30" s="37"/>
      <c r="P30" s="37"/>
      <c r="Q30" s="37"/>
      <c r="R30" s="37"/>
      <c r="S30" s="37"/>
      <c r="T30" s="37"/>
      <c r="U30" s="37"/>
      <c r="V30" s="37"/>
      <c r="W30" s="37"/>
    </row>
    <row r="31" spans="1:23" x14ac:dyDescent="0.25">
      <c r="A31" s="35"/>
      <c r="B31" s="35"/>
      <c r="C31" s="35"/>
      <c r="D31" s="35"/>
      <c r="E31" s="35"/>
      <c r="F31" s="35"/>
      <c r="G31" s="35"/>
      <c r="H31" s="35"/>
      <c r="I31" s="35"/>
      <c r="J31" s="35"/>
      <c r="K31" s="35"/>
      <c r="L31" s="35"/>
      <c r="M31" s="37"/>
      <c r="N31" s="37"/>
      <c r="O31" s="37"/>
      <c r="P31" s="37"/>
      <c r="Q31" s="37"/>
      <c r="R31" s="37"/>
      <c r="S31" s="37"/>
      <c r="T31" s="37"/>
      <c r="U31" s="37"/>
      <c r="V31" s="37"/>
      <c r="W31" s="37"/>
    </row>
    <row r="32" spans="1:23" x14ac:dyDescent="0.25">
      <c r="A32" s="35"/>
      <c r="B32" s="35"/>
      <c r="C32" s="35"/>
      <c r="D32" s="35"/>
      <c r="E32" s="35"/>
      <c r="F32" s="35"/>
      <c r="G32" s="35"/>
      <c r="H32" s="35"/>
      <c r="I32" s="35"/>
      <c r="J32" s="35"/>
      <c r="K32" s="35"/>
      <c r="L32" s="35"/>
      <c r="M32" s="37"/>
      <c r="N32" s="37"/>
      <c r="O32" s="37"/>
      <c r="P32" s="37"/>
      <c r="Q32" s="37"/>
      <c r="R32" s="37"/>
      <c r="S32" s="37"/>
      <c r="T32" s="37"/>
      <c r="U32" s="37"/>
      <c r="V32" s="37"/>
      <c r="W32" s="37"/>
    </row>
    <row r="33" spans="1:23" x14ac:dyDescent="0.25">
      <c r="A33" s="35"/>
      <c r="B33" s="35"/>
      <c r="C33" s="35"/>
      <c r="D33" s="35"/>
      <c r="E33" s="35"/>
      <c r="F33" s="35"/>
      <c r="G33" s="35"/>
      <c r="H33" s="35"/>
      <c r="I33" s="35"/>
      <c r="J33" s="35"/>
      <c r="K33" s="35"/>
      <c r="L33" s="35"/>
      <c r="M33" s="37"/>
      <c r="N33" s="37"/>
      <c r="O33" s="37"/>
      <c r="P33" s="37"/>
      <c r="Q33" s="37"/>
      <c r="R33" s="37"/>
      <c r="S33" s="37"/>
      <c r="T33" s="37"/>
      <c r="U33" s="37"/>
      <c r="V33" s="37"/>
      <c r="W33" s="37"/>
    </row>
    <row r="34" spans="1:23" x14ac:dyDescent="0.25">
      <c r="A34" s="35"/>
      <c r="B34" s="35"/>
      <c r="C34" s="35"/>
      <c r="D34" s="35"/>
      <c r="E34" s="35"/>
      <c r="F34" s="35"/>
      <c r="G34" s="35"/>
      <c r="H34" s="35"/>
      <c r="I34" s="35"/>
      <c r="J34" s="35"/>
      <c r="K34" s="35"/>
      <c r="L34" s="35"/>
      <c r="M34" s="37"/>
      <c r="N34" s="37"/>
      <c r="O34" s="37"/>
      <c r="P34" s="37"/>
      <c r="Q34" s="37"/>
      <c r="R34" s="37"/>
      <c r="S34" s="37"/>
      <c r="T34" s="37"/>
      <c r="U34" s="37"/>
      <c r="V34" s="37"/>
      <c r="W34" s="37"/>
    </row>
    <row r="35" spans="1:23" x14ac:dyDescent="0.25">
      <c r="A35" s="35"/>
      <c r="B35" s="35"/>
      <c r="C35" s="35"/>
      <c r="D35" s="35"/>
      <c r="E35" s="35"/>
      <c r="F35" s="35"/>
      <c r="G35" s="35"/>
      <c r="H35" s="35"/>
      <c r="I35" s="35"/>
      <c r="J35" s="35"/>
      <c r="K35" s="35"/>
      <c r="L35" s="35"/>
      <c r="M35" s="37"/>
      <c r="N35" s="37"/>
      <c r="O35" s="37"/>
      <c r="P35" s="37"/>
      <c r="Q35" s="37"/>
      <c r="R35" s="37"/>
      <c r="S35" s="37"/>
      <c r="T35" s="37"/>
      <c r="U35" s="37"/>
      <c r="V35" s="37"/>
      <c r="W35" s="37"/>
    </row>
  </sheetData>
  <sheetProtection password="E53C" sheet="1" objects="1" scenarios="1"/>
  <mergeCells count="4">
    <mergeCell ref="A12:W12"/>
    <mergeCell ref="A25:W25"/>
    <mergeCell ref="A2:W2"/>
    <mergeCell ref="A1:W1"/>
  </mergeCells>
  <printOptions horizontalCentered="1" verticalCentered="1"/>
  <pageMargins left="0.31496062992125984" right="0.31496062992125984" top="0.74803149606299213" bottom="0.74803149606299213" header="0.31496062992125984" footer="0.31496062992125984"/>
  <pageSetup paperSize="8" scale="92" orientation="landscape" r:id="rId1"/>
  <headerFooter>
    <oddHeader>&amp;C&amp;"-,Bold"&amp;14&amp;A</oddHeader>
    <oddFooter>&amp;LFile:  &amp;F&amp;RPrinted:  &amp;D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2"/>
  <sheetViews>
    <sheetView workbookViewId="0">
      <selection activeCell="B20" sqref="B20"/>
    </sheetView>
  </sheetViews>
  <sheetFormatPr defaultRowHeight="15" x14ac:dyDescent="0.25"/>
  <cols>
    <col min="2" max="2" width="53.85546875" bestFit="1" customWidth="1"/>
  </cols>
  <sheetData>
    <row r="2" spans="2:4" ht="26.25" x14ac:dyDescent="0.4">
      <c r="B2" s="31" t="s">
        <v>196</v>
      </c>
      <c r="C2" s="1"/>
      <c r="D2" s="1"/>
    </row>
  </sheetData>
  <pageMargins left="0.7" right="0.7" top="0.75" bottom="0.75" header="0.3" footer="0.3"/>
  <pageSetup paperSize="9"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N29"/>
  <sheetViews>
    <sheetView zoomScale="90" zoomScaleNormal="90" workbookViewId="0">
      <selection activeCell="G19" sqref="G19"/>
    </sheetView>
  </sheetViews>
  <sheetFormatPr defaultRowHeight="15.95" customHeight="1" x14ac:dyDescent="0.2"/>
  <cols>
    <col min="1" max="1" width="29.140625" style="5" customWidth="1"/>
    <col min="2" max="2" width="18.7109375" style="5" customWidth="1"/>
    <col min="3" max="3" width="17.7109375" style="5" customWidth="1"/>
    <col min="4" max="4" width="11.85546875" style="5" bestFit="1" customWidth="1"/>
    <col min="5" max="5" width="10.42578125" style="5" bestFit="1" customWidth="1"/>
    <col min="6" max="14" width="12.5703125" style="5" customWidth="1"/>
    <col min="15" max="16384" width="9.140625" style="5"/>
  </cols>
  <sheetData>
    <row r="1" spans="1:14" ht="15.95" customHeight="1" x14ac:dyDescent="0.25">
      <c r="A1" s="28" t="s">
        <v>368</v>
      </c>
      <c r="B1" s="26"/>
      <c r="C1" s="4"/>
      <c r="F1" s="40" t="s">
        <v>228</v>
      </c>
      <c r="G1" s="45" t="s">
        <v>371</v>
      </c>
    </row>
    <row r="2" spans="1:14" ht="15.95" customHeight="1" x14ac:dyDescent="0.2">
      <c r="B2" s="2"/>
      <c r="D2" s="2"/>
    </row>
    <row r="3" spans="1:14" ht="15.95" customHeight="1" x14ac:dyDescent="0.25">
      <c r="A3" s="29" t="s">
        <v>133</v>
      </c>
      <c r="B3" s="3"/>
      <c r="C3" s="3"/>
    </row>
    <row r="4" spans="1:14" ht="15.95" customHeight="1" x14ac:dyDescent="0.2">
      <c r="A4" s="75"/>
      <c r="B4" s="108"/>
      <c r="C4" s="100"/>
      <c r="D4" s="192" t="s">
        <v>0</v>
      </c>
      <c r="E4" s="177" t="s">
        <v>4</v>
      </c>
      <c r="F4" s="75"/>
      <c r="G4" s="75"/>
      <c r="H4" s="75"/>
      <c r="I4" s="75"/>
      <c r="J4" s="75"/>
      <c r="K4" s="75"/>
      <c r="L4" s="75"/>
      <c r="M4" s="75"/>
      <c r="N4" s="75"/>
    </row>
    <row r="5" spans="1:14" ht="15.95" customHeight="1" x14ac:dyDescent="0.2">
      <c r="A5" s="176" t="s">
        <v>78</v>
      </c>
      <c r="B5" s="145"/>
      <c r="C5" s="75"/>
      <c r="D5" s="478" t="s">
        <v>3</v>
      </c>
      <c r="E5" s="178">
        <v>43191</v>
      </c>
      <c r="F5" s="75"/>
      <c r="G5" s="75"/>
      <c r="H5" s="75"/>
      <c r="I5" s="75"/>
      <c r="J5" s="75"/>
      <c r="K5" s="75"/>
      <c r="L5" s="862" t="s">
        <v>296</v>
      </c>
      <c r="M5" s="863"/>
      <c r="N5" s="75"/>
    </row>
    <row r="6" spans="1:14" ht="15.95" customHeight="1" x14ac:dyDescent="0.2">
      <c r="A6" s="99"/>
      <c r="B6" s="152"/>
      <c r="C6" s="241"/>
      <c r="D6" s="192"/>
      <c r="E6" s="182"/>
      <c r="F6" s="183" t="s">
        <v>1</v>
      </c>
      <c r="G6" s="185" t="s">
        <v>5</v>
      </c>
      <c r="H6" s="183" t="s">
        <v>6</v>
      </c>
      <c r="I6" s="185" t="s">
        <v>7</v>
      </c>
      <c r="J6" s="183" t="s">
        <v>8</v>
      </c>
      <c r="K6" s="242"/>
      <c r="L6" s="185" t="s">
        <v>178</v>
      </c>
      <c r="M6" s="183" t="s">
        <v>179</v>
      </c>
      <c r="N6" s="192" t="s">
        <v>10</v>
      </c>
    </row>
    <row r="7" spans="1:14" ht="15.95" customHeight="1" x14ac:dyDescent="0.2">
      <c r="A7" s="243" t="s">
        <v>2</v>
      </c>
      <c r="B7" s="152"/>
      <c r="C7" s="241" t="str">
        <f>[1]HeadCount!A7</f>
        <v>Financial Year 1 April to 31 March</v>
      </c>
      <c r="D7" s="479">
        <v>37226</v>
      </c>
      <c r="E7" s="189" t="s">
        <v>134</v>
      </c>
      <c r="F7" s="189" t="s">
        <v>116</v>
      </c>
      <c r="G7" s="189" t="s">
        <v>118</v>
      </c>
      <c r="H7" s="190" t="s">
        <v>119</v>
      </c>
      <c r="I7" s="189" t="s">
        <v>120</v>
      </c>
      <c r="J7" s="189" t="s">
        <v>121</v>
      </c>
      <c r="K7" s="244" t="s">
        <v>10</v>
      </c>
      <c r="L7" s="189" t="s">
        <v>166</v>
      </c>
      <c r="M7" s="189" t="s">
        <v>167</v>
      </c>
      <c r="N7" s="192"/>
    </row>
    <row r="8" spans="1:14" ht="15.95" customHeight="1" x14ac:dyDescent="0.2">
      <c r="A8" s="162"/>
      <c r="B8" s="166"/>
      <c r="C8" s="245" t="s">
        <v>246</v>
      </c>
      <c r="D8" s="197"/>
      <c r="E8" s="194">
        <v>3</v>
      </c>
      <c r="F8" s="194">
        <v>12</v>
      </c>
      <c r="G8" s="194">
        <v>12</v>
      </c>
      <c r="H8" s="195">
        <v>12</v>
      </c>
      <c r="I8" s="194">
        <v>12</v>
      </c>
      <c r="J8" s="194">
        <v>12</v>
      </c>
      <c r="K8" s="246" t="s">
        <v>117</v>
      </c>
      <c r="L8" s="194" t="s">
        <v>289</v>
      </c>
      <c r="M8" s="194" t="s">
        <v>289</v>
      </c>
      <c r="N8" s="197" t="s">
        <v>295</v>
      </c>
    </row>
    <row r="9" spans="1:14" ht="15.95" customHeight="1" x14ac:dyDescent="0.25">
      <c r="A9" s="1018" t="s">
        <v>293</v>
      </c>
      <c r="B9" s="1019"/>
      <c r="C9" s="247" t="s">
        <v>41</v>
      </c>
      <c r="D9" s="217"/>
      <c r="E9" s="146"/>
      <c r="F9" s="248"/>
      <c r="G9" s="248"/>
      <c r="H9" s="248"/>
      <c r="I9" s="248"/>
      <c r="J9" s="248"/>
      <c r="K9" s="249"/>
      <c r="L9" s="249"/>
      <c r="M9" s="249"/>
      <c r="N9" s="250"/>
    </row>
    <row r="10" spans="1:14" ht="15.95" customHeight="1" x14ac:dyDescent="0.2">
      <c r="A10" s="1020" t="str">
        <f>'Craft Staffing Levels'!C7</f>
        <v>CRAFT A</v>
      </c>
      <c r="B10" s="1021"/>
      <c r="C10" s="251" t="str">
        <f>'Craft Staffing Levels'!C9</f>
        <v>Location A</v>
      </c>
      <c r="D10" s="480"/>
      <c r="E10" s="209"/>
      <c r="F10" s="209">
        <f>'Craft Staffing Levels'!G14</f>
        <v>0</v>
      </c>
      <c r="G10" s="209">
        <f t="shared" ref="G10:J21" si="0">F10</f>
        <v>0</v>
      </c>
      <c r="H10" s="209">
        <f t="shared" si="0"/>
        <v>0</v>
      </c>
      <c r="I10" s="209">
        <f t="shared" si="0"/>
        <v>0</v>
      </c>
      <c r="J10" s="209">
        <f t="shared" si="0"/>
        <v>0</v>
      </c>
      <c r="K10" s="208">
        <f>SUM(F10:J10)</f>
        <v>0</v>
      </c>
      <c r="L10" s="252">
        <f>J10</f>
        <v>0</v>
      </c>
      <c r="M10" s="209">
        <f t="shared" ref="M10:M14" si="1">L10</f>
        <v>0</v>
      </c>
      <c r="N10" s="210">
        <f t="shared" ref="N10:N14" si="2">SUM(L10:M10)</f>
        <v>0</v>
      </c>
    </row>
    <row r="11" spans="1:14" ht="15.95" customHeight="1" x14ac:dyDescent="0.2">
      <c r="A11" s="1014" t="str">
        <f>'Craft Staffing Levels'!C16</f>
        <v>CRAFT B</v>
      </c>
      <c r="B11" s="1015"/>
      <c r="C11" s="251" t="str">
        <f>'Craft Staffing Levels'!C18</f>
        <v>Location B</v>
      </c>
      <c r="D11" s="217"/>
      <c r="E11" s="216"/>
      <c r="F11" s="216">
        <f>'Craft Staffing Levels'!G23</f>
        <v>0</v>
      </c>
      <c r="G11" s="216">
        <f t="shared" si="0"/>
        <v>0</v>
      </c>
      <c r="H11" s="216">
        <f t="shared" si="0"/>
        <v>0</v>
      </c>
      <c r="I11" s="216">
        <f t="shared" si="0"/>
        <v>0</v>
      </c>
      <c r="J11" s="216">
        <f t="shared" si="0"/>
        <v>0</v>
      </c>
      <c r="K11" s="215">
        <f t="shared" ref="K11:K28" si="3">SUM(F11:J11)</f>
        <v>0</v>
      </c>
      <c r="L11" s="253">
        <f t="shared" ref="L11:L21" si="4">J11</f>
        <v>0</v>
      </c>
      <c r="M11" s="216">
        <f t="shared" si="1"/>
        <v>0</v>
      </c>
      <c r="N11" s="217">
        <f t="shared" si="2"/>
        <v>0</v>
      </c>
    </row>
    <row r="12" spans="1:14" ht="15.95" customHeight="1" x14ac:dyDescent="0.2">
      <c r="A12" s="1014" t="str">
        <f>'Craft Staffing Levels'!C25</f>
        <v>CRAFT C</v>
      </c>
      <c r="B12" s="1015"/>
      <c r="C12" s="251" t="str">
        <f>'Craft Staffing Levels'!C27</f>
        <v>Location C</v>
      </c>
      <c r="D12" s="217"/>
      <c r="E12" s="216"/>
      <c r="F12" s="216">
        <f>'Craft Staffing Levels'!G32</f>
        <v>0</v>
      </c>
      <c r="G12" s="216">
        <f t="shared" si="0"/>
        <v>0</v>
      </c>
      <c r="H12" s="216">
        <f t="shared" si="0"/>
        <v>0</v>
      </c>
      <c r="I12" s="216">
        <f t="shared" si="0"/>
        <v>0</v>
      </c>
      <c r="J12" s="216">
        <f t="shared" si="0"/>
        <v>0</v>
      </c>
      <c r="K12" s="215">
        <f t="shared" si="3"/>
        <v>0</v>
      </c>
      <c r="L12" s="253">
        <f t="shared" si="4"/>
        <v>0</v>
      </c>
      <c r="M12" s="216">
        <f t="shared" si="1"/>
        <v>0</v>
      </c>
      <c r="N12" s="217">
        <f t="shared" si="2"/>
        <v>0</v>
      </c>
    </row>
    <row r="13" spans="1:14" ht="15.95" customHeight="1" x14ac:dyDescent="0.2">
      <c r="A13" s="1014" t="str">
        <f>'Craft Staffing Levels'!C34</f>
        <v>CRAFT D</v>
      </c>
      <c r="B13" s="1015"/>
      <c r="C13" s="251" t="str">
        <f>'Craft Staffing Levels'!C36</f>
        <v>Location D</v>
      </c>
      <c r="D13" s="217"/>
      <c r="E13" s="216"/>
      <c r="F13" s="216">
        <f>'Craft Staffing Levels'!G41</f>
        <v>0</v>
      </c>
      <c r="G13" s="216">
        <f t="shared" si="0"/>
        <v>0</v>
      </c>
      <c r="H13" s="216">
        <f t="shared" si="0"/>
        <v>0</v>
      </c>
      <c r="I13" s="216">
        <f t="shared" si="0"/>
        <v>0</v>
      </c>
      <c r="J13" s="216">
        <f t="shared" si="0"/>
        <v>0</v>
      </c>
      <c r="K13" s="215">
        <f t="shared" si="3"/>
        <v>0</v>
      </c>
      <c r="L13" s="253">
        <f t="shared" si="4"/>
        <v>0</v>
      </c>
      <c r="M13" s="216">
        <f t="shared" si="1"/>
        <v>0</v>
      </c>
      <c r="N13" s="217">
        <f t="shared" si="2"/>
        <v>0</v>
      </c>
    </row>
    <row r="14" spans="1:14" ht="15.95" customHeight="1" x14ac:dyDescent="0.2">
      <c r="A14" s="1014" t="str">
        <f>'Craft Staffing Levels'!C43</f>
        <v>CRAFT E</v>
      </c>
      <c r="B14" s="1015"/>
      <c r="C14" s="251" t="str">
        <f>'Craft Staffing Levels'!C45</f>
        <v>Location E</v>
      </c>
      <c r="D14" s="217"/>
      <c r="E14" s="216"/>
      <c r="F14" s="216">
        <f>'Craft Staffing Levels'!G50</f>
        <v>0</v>
      </c>
      <c r="G14" s="216">
        <f t="shared" si="0"/>
        <v>0</v>
      </c>
      <c r="H14" s="216">
        <f t="shared" si="0"/>
        <v>0</v>
      </c>
      <c r="I14" s="216">
        <f t="shared" si="0"/>
        <v>0</v>
      </c>
      <c r="J14" s="216">
        <f t="shared" si="0"/>
        <v>0</v>
      </c>
      <c r="K14" s="215">
        <f t="shared" si="3"/>
        <v>0</v>
      </c>
      <c r="L14" s="253">
        <f t="shared" si="4"/>
        <v>0</v>
      </c>
      <c r="M14" s="216">
        <f t="shared" si="1"/>
        <v>0</v>
      </c>
      <c r="N14" s="217">
        <f t="shared" si="2"/>
        <v>0</v>
      </c>
    </row>
    <row r="15" spans="1:14" ht="15.95" customHeight="1" thickBot="1" x14ac:dyDescent="0.25">
      <c r="A15" s="1016" t="str">
        <f>'Craft Staffing Levels'!C52</f>
        <v>CRAFT F</v>
      </c>
      <c r="B15" s="1017"/>
      <c r="C15" s="251" t="str">
        <f>'Craft Staffing Levels'!C54</f>
        <v>Location E</v>
      </c>
      <c r="D15" s="600"/>
      <c r="E15" s="216"/>
      <c r="F15" s="216">
        <f>'Craft Staffing Levels'!G59</f>
        <v>0</v>
      </c>
      <c r="G15" s="216">
        <f t="shared" ref="G15" si="5">F15</f>
        <v>0</v>
      </c>
      <c r="H15" s="216">
        <f t="shared" ref="H15" si="6">G15</f>
        <v>0</v>
      </c>
      <c r="I15" s="216">
        <f t="shared" ref="I15" si="7">H15</f>
        <v>0</v>
      </c>
      <c r="J15" s="216">
        <f t="shared" ref="J15" si="8">I15</f>
        <v>0</v>
      </c>
      <c r="K15" s="215">
        <f t="shared" si="3"/>
        <v>0</v>
      </c>
      <c r="L15" s="253">
        <f t="shared" ref="L15" si="9">J15</f>
        <v>0</v>
      </c>
      <c r="M15" s="216">
        <f t="shared" ref="M15" si="10">L15</f>
        <v>0</v>
      </c>
      <c r="N15" s="217">
        <f t="shared" ref="N15" si="11">SUM(L15:M15)</f>
        <v>0</v>
      </c>
    </row>
    <row r="16" spans="1:14" ht="15.95" customHeight="1" thickTop="1" x14ac:dyDescent="0.2">
      <c r="A16" s="1008" t="str">
        <f>'Craft Staffing Levels'!J7</f>
        <v>Craft g</v>
      </c>
      <c r="B16" s="1009"/>
      <c r="C16" s="254" t="str">
        <f>'Craft Staffing Levels'!J9</f>
        <v>Location a</v>
      </c>
      <c r="D16" s="481"/>
      <c r="E16" s="224"/>
      <c r="F16" s="224">
        <f>'Craft Staffing Levels'!N12</f>
        <v>0</v>
      </c>
      <c r="G16" s="224">
        <f t="shared" ref="G16:J18" si="12">F16</f>
        <v>0</v>
      </c>
      <c r="H16" s="224">
        <f t="shared" si="12"/>
        <v>0</v>
      </c>
      <c r="I16" s="224">
        <f t="shared" si="12"/>
        <v>0</v>
      </c>
      <c r="J16" s="224">
        <f t="shared" si="12"/>
        <v>0</v>
      </c>
      <c r="K16" s="215">
        <f t="shared" si="3"/>
        <v>0</v>
      </c>
      <c r="L16" s="255">
        <f>J16</f>
        <v>0</v>
      </c>
      <c r="M16" s="224">
        <f>L16</f>
        <v>0</v>
      </c>
      <c r="N16" s="225">
        <f>SUM(L16:M16)</f>
        <v>0</v>
      </c>
    </row>
    <row r="17" spans="1:14" ht="15.95" customHeight="1" x14ac:dyDescent="0.2">
      <c r="A17" s="1006" t="str">
        <f>'Craft Staffing Levels'!J14</f>
        <v>Craft h</v>
      </c>
      <c r="B17" s="1007"/>
      <c r="C17" s="251" t="str">
        <f>'Craft Staffing Levels'!J16</f>
        <v>Location b</v>
      </c>
      <c r="D17" s="217"/>
      <c r="E17" s="216"/>
      <c r="F17" s="216">
        <f>'Craft Staffing Levels'!N19</f>
        <v>0</v>
      </c>
      <c r="G17" s="216">
        <f t="shared" si="12"/>
        <v>0</v>
      </c>
      <c r="H17" s="216">
        <f t="shared" si="12"/>
        <v>0</v>
      </c>
      <c r="I17" s="216">
        <f t="shared" si="12"/>
        <v>0</v>
      </c>
      <c r="J17" s="216">
        <f t="shared" si="12"/>
        <v>0</v>
      </c>
      <c r="K17" s="215">
        <f t="shared" si="3"/>
        <v>0</v>
      </c>
      <c r="L17" s="253">
        <f>J17</f>
        <v>0</v>
      </c>
      <c r="M17" s="216">
        <f>L17</f>
        <v>0</v>
      </c>
      <c r="N17" s="217">
        <f>SUM(L17:M17)</f>
        <v>0</v>
      </c>
    </row>
    <row r="18" spans="1:14" ht="15.95" customHeight="1" x14ac:dyDescent="0.2">
      <c r="A18" s="1006" t="str">
        <f>'Craft Staffing Levels'!J21</f>
        <v>Craft i</v>
      </c>
      <c r="B18" s="1007"/>
      <c r="C18" s="256" t="str">
        <f>'Craft Staffing Levels'!J23</f>
        <v>Location c</v>
      </c>
      <c r="D18" s="482"/>
      <c r="E18" s="216"/>
      <c r="F18" s="216">
        <f>'Craft Staffing Levels'!N26</f>
        <v>0</v>
      </c>
      <c r="G18" s="216">
        <f t="shared" si="12"/>
        <v>0</v>
      </c>
      <c r="H18" s="216">
        <f t="shared" si="12"/>
        <v>0</v>
      </c>
      <c r="I18" s="216">
        <f t="shared" si="12"/>
        <v>0</v>
      </c>
      <c r="J18" s="216">
        <f t="shared" si="12"/>
        <v>0</v>
      </c>
      <c r="K18" s="215">
        <f t="shared" si="3"/>
        <v>0</v>
      </c>
      <c r="L18" s="253">
        <f>J18</f>
        <v>0</v>
      </c>
      <c r="M18" s="216">
        <f>L18</f>
        <v>0</v>
      </c>
      <c r="N18" s="217">
        <f>SUM(L18:M18)</f>
        <v>0</v>
      </c>
    </row>
    <row r="19" spans="1:14" ht="15.95" customHeight="1" x14ac:dyDescent="0.2">
      <c r="A19" s="1006" t="str">
        <f>'Craft Staffing Levels'!J28</f>
        <v>Craft j</v>
      </c>
      <c r="B19" s="1007"/>
      <c r="C19" s="251" t="str">
        <f>'Craft Staffing Levels'!J30</f>
        <v>Location d</v>
      </c>
      <c r="D19" s="217"/>
      <c r="E19" s="216"/>
      <c r="F19" s="216">
        <f>'Craft Staffing Levels'!N33</f>
        <v>0</v>
      </c>
      <c r="G19" s="216">
        <f t="shared" si="0"/>
        <v>0</v>
      </c>
      <c r="H19" s="216">
        <f t="shared" si="0"/>
        <v>0</v>
      </c>
      <c r="I19" s="216">
        <f t="shared" si="0"/>
        <v>0</v>
      </c>
      <c r="J19" s="216">
        <f t="shared" si="0"/>
        <v>0</v>
      </c>
      <c r="K19" s="215">
        <f t="shared" si="3"/>
        <v>0</v>
      </c>
      <c r="L19" s="253">
        <f t="shared" si="4"/>
        <v>0</v>
      </c>
      <c r="M19" s="216">
        <f t="shared" ref="M19:M21" si="13">L19</f>
        <v>0</v>
      </c>
      <c r="N19" s="217">
        <f t="shared" ref="N19:N21" si="14">SUM(L19:M19)</f>
        <v>0</v>
      </c>
    </row>
    <row r="20" spans="1:14" ht="15.95" customHeight="1" x14ac:dyDescent="0.2">
      <c r="A20" s="1006" t="str">
        <f>'Craft Staffing Levels'!J35</f>
        <v>Craft k</v>
      </c>
      <c r="B20" s="1007"/>
      <c r="C20" s="251" t="str">
        <f>'Craft Staffing Levels'!J37</f>
        <v>Location e</v>
      </c>
      <c r="D20" s="217"/>
      <c r="E20" s="216"/>
      <c r="F20" s="216">
        <f>'Craft Staffing Levels'!N40</f>
        <v>0</v>
      </c>
      <c r="G20" s="216">
        <f t="shared" si="0"/>
        <v>0</v>
      </c>
      <c r="H20" s="216">
        <f t="shared" si="0"/>
        <v>0</v>
      </c>
      <c r="I20" s="216">
        <f t="shared" si="0"/>
        <v>0</v>
      </c>
      <c r="J20" s="216">
        <f t="shared" si="0"/>
        <v>0</v>
      </c>
      <c r="K20" s="215">
        <f t="shared" si="3"/>
        <v>0</v>
      </c>
      <c r="L20" s="253">
        <f t="shared" si="4"/>
        <v>0</v>
      </c>
      <c r="M20" s="216">
        <f t="shared" si="13"/>
        <v>0</v>
      </c>
      <c r="N20" s="217">
        <f t="shared" si="14"/>
        <v>0</v>
      </c>
    </row>
    <row r="21" spans="1:14" ht="15.95" customHeight="1" x14ac:dyDescent="0.2">
      <c r="A21" s="1006" t="str">
        <f>'Craft Staffing Levels'!J42</f>
        <v>Craft l</v>
      </c>
      <c r="B21" s="1007"/>
      <c r="C21" s="251" t="str">
        <f>'Craft Staffing Levels'!J44</f>
        <v>Location f</v>
      </c>
      <c r="D21" s="217"/>
      <c r="E21" s="216"/>
      <c r="F21" s="216">
        <f>'Craft Staffing Levels'!N47</f>
        <v>0</v>
      </c>
      <c r="G21" s="216">
        <f t="shared" si="0"/>
        <v>0</v>
      </c>
      <c r="H21" s="216">
        <f t="shared" si="0"/>
        <v>0</v>
      </c>
      <c r="I21" s="216">
        <f t="shared" si="0"/>
        <v>0</v>
      </c>
      <c r="J21" s="216">
        <f t="shared" si="0"/>
        <v>0</v>
      </c>
      <c r="K21" s="215">
        <f t="shared" si="3"/>
        <v>0</v>
      </c>
      <c r="L21" s="253">
        <f t="shared" si="4"/>
        <v>0</v>
      </c>
      <c r="M21" s="216">
        <f t="shared" si="13"/>
        <v>0</v>
      </c>
      <c r="N21" s="217">
        <f t="shared" si="14"/>
        <v>0</v>
      </c>
    </row>
    <row r="22" spans="1:14" ht="15.95" customHeight="1" x14ac:dyDescent="0.2">
      <c r="A22" s="1006" t="str">
        <f>'Craft Staffing Levels'!J49</f>
        <v>Craft m</v>
      </c>
      <c r="B22" s="1007"/>
      <c r="C22" s="251" t="str">
        <f>'Craft Staffing Levels'!J51</f>
        <v>Location g</v>
      </c>
      <c r="D22" s="217"/>
      <c r="E22" s="216"/>
      <c r="F22" s="216">
        <f>'Craft Staffing Levels'!N54</f>
        <v>0</v>
      </c>
      <c r="G22" s="216">
        <f t="shared" ref="G22:J28" si="15">F22</f>
        <v>0</v>
      </c>
      <c r="H22" s="216">
        <f t="shared" si="15"/>
        <v>0</v>
      </c>
      <c r="I22" s="216">
        <f t="shared" si="15"/>
        <v>0</v>
      </c>
      <c r="J22" s="216">
        <f t="shared" si="15"/>
        <v>0</v>
      </c>
      <c r="K22" s="215">
        <f t="shared" si="3"/>
        <v>0</v>
      </c>
      <c r="L22" s="253">
        <f t="shared" ref="L22:L28" si="16">J22</f>
        <v>0</v>
      </c>
      <c r="M22" s="216">
        <f t="shared" ref="M22:M28" si="17">L22</f>
        <v>0</v>
      </c>
      <c r="N22" s="217">
        <f t="shared" ref="N22:N29" si="18">SUM(L22:M22)</f>
        <v>0</v>
      </c>
    </row>
    <row r="23" spans="1:14" ht="15.95" customHeight="1" x14ac:dyDescent="0.2">
      <c r="A23" s="1006" t="str">
        <f>'Craft Staffing Levels'!Q7</f>
        <v>Craft n</v>
      </c>
      <c r="B23" s="1007"/>
      <c r="C23" s="251" t="str">
        <f>'Craft Staffing Levels'!Q9</f>
        <v>Location h</v>
      </c>
      <c r="D23" s="217"/>
      <c r="E23" s="216"/>
      <c r="F23" s="216">
        <f>'Craft Staffing Levels'!U12</f>
        <v>0</v>
      </c>
      <c r="G23" s="216">
        <f t="shared" si="15"/>
        <v>0</v>
      </c>
      <c r="H23" s="216">
        <f t="shared" si="15"/>
        <v>0</v>
      </c>
      <c r="I23" s="216">
        <f t="shared" si="15"/>
        <v>0</v>
      </c>
      <c r="J23" s="216">
        <f t="shared" si="15"/>
        <v>0</v>
      </c>
      <c r="K23" s="215">
        <f t="shared" si="3"/>
        <v>0</v>
      </c>
      <c r="L23" s="253">
        <f t="shared" si="16"/>
        <v>0</v>
      </c>
      <c r="M23" s="216">
        <f t="shared" si="17"/>
        <v>0</v>
      </c>
      <c r="N23" s="217">
        <f t="shared" si="18"/>
        <v>0</v>
      </c>
    </row>
    <row r="24" spans="1:14" ht="15.95" customHeight="1" x14ac:dyDescent="0.2">
      <c r="A24" s="1006" t="str">
        <f>'Craft Staffing Levels'!Q14</f>
        <v>Craft o</v>
      </c>
      <c r="B24" s="1007"/>
      <c r="C24" s="251" t="str">
        <f>'Craft Staffing Levels'!Q16</f>
        <v>Location i</v>
      </c>
      <c r="D24" s="217"/>
      <c r="E24" s="216"/>
      <c r="F24" s="216">
        <f>'Craft Staffing Levels'!U19</f>
        <v>0</v>
      </c>
      <c r="G24" s="216">
        <f t="shared" si="15"/>
        <v>0</v>
      </c>
      <c r="H24" s="216">
        <f t="shared" si="15"/>
        <v>0</v>
      </c>
      <c r="I24" s="216">
        <f t="shared" si="15"/>
        <v>0</v>
      </c>
      <c r="J24" s="216">
        <f t="shared" si="15"/>
        <v>0</v>
      </c>
      <c r="K24" s="215">
        <f t="shared" si="3"/>
        <v>0</v>
      </c>
      <c r="L24" s="253">
        <f t="shared" si="16"/>
        <v>0</v>
      </c>
      <c r="M24" s="216">
        <f t="shared" si="17"/>
        <v>0</v>
      </c>
      <c r="N24" s="217">
        <f t="shared" si="18"/>
        <v>0</v>
      </c>
    </row>
    <row r="25" spans="1:14" ht="15.95" customHeight="1" thickBot="1" x14ac:dyDescent="0.25">
      <c r="A25" s="1012" t="str">
        <f>'Craft Staffing Levels'!Q21</f>
        <v>Craft p</v>
      </c>
      <c r="B25" s="1013"/>
      <c r="C25" s="251" t="str">
        <f>'Craft Staffing Levels'!Q23</f>
        <v>Location j</v>
      </c>
      <c r="D25" s="217"/>
      <c r="E25" s="216"/>
      <c r="F25" s="216">
        <f>'Craft Staffing Levels'!U26</f>
        <v>0</v>
      </c>
      <c r="G25" s="216">
        <f t="shared" ref="G25" si="19">F25</f>
        <v>0</v>
      </c>
      <c r="H25" s="216">
        <f t="shared" ref="H25" si="20">G25</f>
        <v>0</v>
      </c>
      <c r="I25" s="216">
        <f t="shared" ref="I25" si="21">H25</f>
        <v>0</v>
      </c>
      <c r="J25" s="216">
        <f t="shared" ref="J25" si="22">I25</f>
        <v>0</v>
      </c>
      <c r="K25" s="215">
        <f t="shared" si="3"/>
        <v>0</v>
      </c>
      <c r="L25" s="253">
        <f t="shared" ref="L25" si="23">J25</f>
        <v>0</v>
      </c>
      <c r="M25" s="216">
        <f t="shared" ref="M25" si="24">L25</f>
        <v>0</v>
      </c>
      <c r="N25" s="217">
        <f t="shared" ref="N25" si="25">SUM(L25:M25)</f>
        <v>0</v>
      </c>
    </row>
    <row r="26" spans="1:14" ht="15.95" customHeight="1" thickTop="1" x14ac:dyDescent="0.2">
      <c r="A26" s="1008" t="str">
        <f>'Craft Staffing Levels'!Q28</f>
        <v>RHIB 1</v>
      </c>
      <c r="B26" s="1009"/>
      <c r="C26" s="257" t="str">
        <f>'Craft Staffing Levels'!Q30</f>
        <v>Location k</v>
      </c>
      <c r="D26" s="225"/>
      <c r="E26" s="224"/>
      <c r="F26" s="224">
        <f>'Craft Staffing Levels'!U33</f>
        <v>0</v>
      </c>
      <c r="G26" s="224">
        <f>F26</f>
        <v>0</v>
      </c>
      <c r="H26" s="224">
        <f>G26</f>
        <v>0</v>
      </c>
      <c r="I26" s="224">
        <f>H26</f>
        <v>0</v>
      </c>
      <c r="J26" s="224">
        <f>I26</f>
        <v>0</v>
      </c>
      <c r="K26" s="215">
        <f t="shared" si="3"/>
        <v>0</v>
      </c>
      <c r="L26" s="255">
        <f>J26</f>
        <v>0</v>
      </c>
      <c r="M26" s="224">
        <f>L26</f>
        <v>0</v>
      </c>
      <c r="N26" s="225">
        <f>SUM(L26:M26)</f>
        <v>0</v>
      </c>
    </row>
    <row r="27" spans="1:14" ht="15.95" customHeight="1" x14ac:dyDescent="0.2">
      <c r="A27" s="1006" t="str">
        <f>'Craft Staffing Levels'!Q35</f>
        <v>RHIB 2</v>
      </c>
      <c r="B27" s="1007"/>
      <c r="C27" s="251" t="str">
        <f>'Craft Staffing Levels'!Q37</f>
        <v>Location l</v>
      </c>
      <c r="D27" s="217"/>
      <c r="E27" s="216"/>
      <c r="F27" s="216">
        <f>'Craft Staffing Levels'!U40</f>
        <v>0</v>
      </c>
      <c r="G27" s="216">
        <f t="shared" si="15"/>
        <v>0</v>
      </c>
      <c r="H27" s="216">
        <f t="shared" si="15"/>
        <v>0</v>
      </c>
      <c r="I27" s="216">
        <f t="shared" si="15"/>
        <v>0</v>
      </c>
      <c r="J27" s="216">
        <f t="shared" si="15"/>
        <v>0</v>
      </c>
      <c r="K27" s="215">
        <f t="shared" si="3"/>
        <v>0</v>
      </c>
      <c r="L27" s="253">
        <f t="shared" si="16"/>
        <v>0</v>
      </c>
      <c r="M27" s="216">
        <f t="shared" si="17"/>
        <v>0</v>
      </c>
      <c r="N27" s="217">
        <f t="shared" si="18"/>
        <v>0</v>
      </c>
    </row>
    <row r="28" spans="1:14" ht="15.95" customHeight="1" thickBot="1" x14ac:dyDescent="0.25">
      <c r="A28" s="1010" t="str">
        <f>'Craft Staffing Levels'!Q42</f>
        <v>RHIB 3</v>
      </c>
      <c r="B28" s="1011"/>
      <c r="C28" s="251" t="str">
        <f>'Craft Staffing Levels'!Q44</f>
        <v>Location m</v>
      </c>
      <c r="D28" s="217"/>
      <c r="E28" s="216"/>
      <c r="F28" s="216">
        <f>'Craft Staffing Levels'!U47</f>
        <v>0</v>
      </c>
      <c r="G28" s="216">
        <f t="shared" si="15"/>
        <v>0</v>
      </c>
      <c r="H28" s="216">
        <f t="shared" si="15"/>
        <v>0</v>
      </c>
      <c r="I28" s="216">
        <f t="shared" si="15"/>
        <v>0</v>
      </c>
      <c r="J28" s="216">
        <f t="shared" si="15"/>
        <v>0</v>
      </c>
      <c r="K28" s="474">
        <f t="shared" si="3"/>
        <v>0</v>
      </c>
      <c r="L28" s="253">
        <f t="shared" si="16"/>
        <v>0</v>
      </c>
      <c r="M28" s="216">
        <f t="shared" si="17"/>
        <v>0</v>
      </c>
      <c r="N28" s="217">
        <f t="shared" si="18"/>
        <v>0</v>
      </c>
    </row>
    <row r="29" spans="1:14" ht="15.95" customHeight="1" thickBot="1" x14ac:dyDescent="0.3">
      <c r="A29" s="258" t="s">
        <v>294</v>
      </c>
      <c r="B29" s="259"/>
      <c r="C29" s="259"/>
      <c r="D29" s="477"/>
      <c r="E29" s="260"/>
      <c r="F29" s="570">
        <f>SUM(F10:F28)</f>
        <v>0</v>
      </c>
      <c r="G29" s="570">
        <f t="shared" ref="G29:J29" si="26">SUM(G10:G28)</f>
        <v>0</v>
      </c>
      <c r="H29" s="570">
        <f t="shared" si="26"/>
        <v>0</v>
      </c>
      <c r="I29" s="570">
        <f t="shared" si="26"/>
        <v>0</v>
      </c>
      <c r="J29" s="570">
        <f t="shared" si="26"/>
        <v>0</v>
      </c>
      <c r="K29" s="262">
        <f>SUM(K10:K28)</f>
        <v>0</v>
      </c>
      <c r="L29" s="570">
        <f t="shared" ref="L29:M29" si="27">SUM(L10:L28)</f>
        <v>0</v>
      </c>
      <c r="M29" s="570">
        <f t="shared" si="27"/>
        <v>0</v>
      </c>
      <c r="N29" s="263">
        <f t="shared" si="18"/>
        <v>0</v>
      </c>
    </row>
  </sheetData>
  <sheetProtection password="E53C" sheet="1" objects="1" scenarios="1" insertRows="0"/>
  <mergeCells count="21">
    <mergeCell ref="L5:M5"/>
    <mergeCell ref="A9:B9"/>
    <mergeCell ref="A10:B10"/>
    <mergeCell ref="A11:B11"/>
    <mergeCell ref="A12:B12"/>
    <mergeCell ref="A13:B13"/>
    <mergeCell ref="A14:B14"/>
    <mergeCell ref="A16:B16"/>
    <mergeCell ref="A17:B17"/>
    <mergeCell ref="A18:B18"/>
    <mergeCell ref="A15:B15"/>
    <mergeCell ref="A24:B24"/>
    <mergeCell ref="A26:B26"/>
    <mergeCell ref="A27:B27"/>
    <mergeCell ref="A28:B28"/>
    <mergeCell ref="A19:B19"/>
    <mergeCell ref="A20:B20"/>
    <mergeCell ref="A21:B21"/>
    <mergeCell ref="A22:B22"/>
    <mergeCell ref="A23:B23"/>
    <mergeCell ref="A25:B25"/>
  </mergeCells>
  <printOptions horizontalCentered="1" verticalCentered="1"/>
  <pageMargins left="0.39370078740157483" right="0.39370078740157483" top="0.78740157480314965" bottom="0.98425196850393704" header="0.39370078740157483" footer="0.39370078740157483"/>
  <pageSetup paperSize="8" scale="95" orientation="landscape" r:id="rId1"/>
  <headerFooter>
    <oddHeader>&amp;C&amp;"-,Bold"&amp;16&amp;A</oddHeader>
    <oddFooter>&amp;LFile:  &amp;F&amp;RPrinted: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BB392"/>
  <sheetViews>
    <sheetView zoomScale="90" zoomScaleNormal="90" zoomScaleSheetLayoutView="80" workbookViewId="0">
      <selection activeCell="P24" sqref="P24"/>
    </sheetView>
  </sheetViews>
  <sheetFormatPr defaultRowHeight="15.95" customHeight="1" x14ac:dyDescent="0.2"/>
  <cols>
    <col min="1" max="1" width="17.140625" style="75" customWidth="1"/>
    <col min="2" max="2" width="15.5703125" style="75" customWidth="1"/>
    <col min="3" max="4" width="12.85546875" style="75" customWidth="1"/>
    <col min="5" max="5" width="11" style="75" customWidth="1"/>
    <col min="6" max="6" width="10.28515625" style="75" customWidth="1"/>
    <col min="7" max="8" width="12" style="75" customWidth="1"/>
    <col min="9" max="9" width="10.7109375" style="75" bestFit="1" customWidth="1"/>
    <col min="10" max="10" width="13" style="75" customWidth="1"/>
    <col min="11" max="13" width="10.5703125" style="75" customWidth="1"/>
    <col min="14" max="14" width="13" style="75" customWidth="1"/>
    <col min="15" max="15" width="10.28515625" style="75" customWidth="1"/>
    <col min="16" max="16" width="10.85546875" style="75" customWidth="1"/>
    <col min="17" max="17" width="10.7109375" style="75" customWidth="1"/>
    <col min="18" max="18" width="13" style="75" customWidth="1"/>
    <col min="19" max="19" width="9.7109375" style="75" customWidth="1"/>
    <col min="20" max="21" width="10.7109375" style="75" customWidth="1"/>
    <col min="22" max="22" width="13" style="75" customWidth="1"/>
    <col min="23" max="24" width="10.85546875" style="75" customWidth="1"/>
    <col min="25" max="25" width="10.7109375" style="75" bestFit="1" customWidth="1"/>
    <col min="26" max="26" width="13.140625" style="75" customWidth="1"/>
    <col min="27" max="29" width="13" style="75" customWidth="1"/>
    <col min="30" max="30" width="11.7109375" style="75" bestFit="1" customWidth="1"/>
    <col min="31" max="31" width="9.140625" style="75"/>
    <col min="32" max="32" width="14.5703125" style="75" customWidth="1"/>
    <col min="33" max="33" width="27.140625" style="75" bestFit="1" customWidth="1"/>
    <col min="34" max="34" width="14.7109375" style="75" customWidth="1"/>
    <col min="35" max="35" width="6.42578125" style="75" customWidth="1"/>
    <col min="36" max="36" width="9.42578125" style="75" bestFit="1" customWidth="1"/>
    <col min="37" max="37" width="9.140625" style="75"/>
    <col min="38" max="38" width="12.42578125" style="75" bestFit="1" customWidth="1"/>
    <col min="39" max="42" width="9.42578125" style="75" bestFit="1" customWidth="1"/>
    <col min="43" max="48" width="10" style="75" bestFit="1" customWidth="1"/>
    <col min="49" max="16384" width="9.140625" style="75"/>
  </cols>
  <sheetData>
    <row r="1" spans="1:54" ht="15.95" customHeight="1" x14ac:dyDescent="0.25">
      <c r="A1" s="650" t="s">
        <v>368</v>
      </c>
      <c r="B1" s="651"/>
      <c r="C1" s="652"/>
      <c r="D1" s="652"/>
      <c r="E1" s="652"/>
      <c r="G1" s="612" t="s">
        <v>228</v>
      </c>
      <c r="H1" s="665" t="s">
        <v>371</v>
      </c>
      <c r="I1" s="719"/>
      <c r="O1" s="102"/>
      <c r="P1" s="102"/>
      <c r="Q1" s="102"/>
      <c r="R1" s="102"/>
      <c r="AY1" s="100"/>
      <c r="AZ1" s="100"/>
      <c r="BA1" s="100"/>
      <c r="BB1" s="100"/>
    </row>
    <row r="2" spans="1:54" ht="15.95" customHeight="1" x14ac:dyDescent="0.25">
      <c r="A2" s="102"/>
      <c r="B2" s="102"/>
      <c r="C2" s="102"/>
      <c r="D2" s="102"/>
      <c r="K2" s="175" t="s">
        <v>359</v>
      </c>
      <c r="L2" s="627"/>
      <c r="O2" s="102"/>
      <c r="P2" s="102"/>
      <c r="Q2" s="102"/>
      <c r="R2" s="102"/>
      <c r="AY2" s="100"/>
      <c r="AZ2" s="100"/>
      <c r="BA2" s="100"/>
      <c r="BB2" s="100"/>
    </row>
    <row r="3" spans="1:54" ht="15.95" customHeight="1" x14ac:dyDescent="0.25">
      <c r="A3" s="174" t="s">
        <v>133</v>
      </c>
      <c r="B3" s="718"/>
      <c r="C3" s="102"/>
      <c r="D3" s="102"/>
      <c r="E3" s="108"/>
      <c r="K3" s="175" t="s">
        <v>360</v>
      </c>
      <c r="L3" s="627"/>
      <c r="AY3" s="100"/>
      <c r="AZ3" s="100"/>
      <c r="BA3" s="100"/>
      <c r="BB3" s="100"/>
    </row>
    <row r="4" spans="1:54" s="102" customFormat="1" ht="15.95" customHeight="1" x14ac:dyDescent="0.25">
      <c r="K4" s="175" t="s">
        <v>361</v>
      </c>
      <c r="L4" s="627"/>
      <c r="M4" s="75"/>
    </row>
    <row r="5" spans="1:54" ht="15.95" customHeight="1" x14ac:dyDescent="0.25">
      <c r="A5" s="176" t="s">
        <v>314</v>
      </c>
      <c r="B5" s="652"/>
      <c r="E5" s="192" t="s">
        <v>0</v>
      </c>
      <c r="F5" s="177" t="s">
        <v>4</v>
      </c>
      <c r="I5" s="102"/>
      <c r="J5" s="102"/>
      <c r="K5" s="175" t="s">
        <v>363</v>
      </c>
      <c r="L5" s="627"/>
      <c r="AY5" s="100"/>
      <c r="AZ5" s="100"/>
      <c r="BA5" s="100"/>
      <c r="BB5" s="100"/>
    </row>
    <row r="6" spans="1:54" ht="15.95" customHeight="1" thickBot="1" x14ac:dyDescent="0.3">
      <c r="A6" s="100"/>
      <c r="E6" s="478" t="s">
        <v>3</v>
      </c>
      <c r="F6" s="178">
        <v>43191</v>
      </c>
      <c r="G6" s="102"/>
      <c r="H6" s="102"/>
      <c r="I6" s="102"/>
      <c r="J6" s="102"/>
      <c r="K6" s="102"/>
      <c r="L6" s="102"/>
      <c r="M6" s="102"/>
      <c r="N6" s="102"/>
      <c r="O6" s="102"/>
      <c r="P6" s="102"/>
      <c r="Q6" s="102"/>
      <c r="R6" s="102"/>
      <c r="S6" s="102"/>
      <c r="T6" s="102"/>
      <c r="U6" s="102"/>
      <c r="V6" s="102"/>
      <c r="W6" s="102"/>
      <c r="X6" s="102"/>
      <c r="Y6" s="102"/>
      <c r="Z6" s="102"/>
      <c r="AA6" s="102"/>
      <c r="AB6" s="862" t="s">
        <v>296</v>
      </c>
      <c r="AC6" s="863"/>
      <c r="AD6" s="162"/>
      <c r="AY6" s="100"/>
      <c r="AZ6" s="100"/>
      <c r="BA6" s="100"/>
      <c r="BB6" s="100"/>
    </row>
    <row r="7" spans="1:54" ht="15.95" customHeight="1" x14ac:dyDescent="0.2">
      <c r="A7" s="179"/>
      <c r="B7" s="180"/>
      <c r="C7" s="181" t="s">
        <v>9</v>
      </c>
      <c r="D7" s="720"/>
      <c r="E7" s="192"/>
      <c r="F7" s="182"/>
      <c r="G7" s="1032" t="s">
        <v>115</v>
      </c>
      <c r="H7" s="1033"/>
      <c r="I7" s="1033"/>
      <c r="J7" s="1034"/>
      <c r="K7" s="1038" t="s">
        <v>5</v>
      </c>
      <c r="L7" s="1039"/>
      <c r="M7" s="1039"/>
      <c r="N7" s="1040"/>
      <c r="O7" s="1032" t="s">
        <v>6</v>
      </c>
      <c r="P7" s="1033"/>
      <c r="Q7" s="1033"/>
      <c r="R7" s="1034"/>
      <c r="S7" s="1038" t="s">
        <v>7</v>
      </c>
      <c r="T7" s="1039"/>
      <c r="U7" s="1039"/>
      <c r="V7" s="1040"/>
      <c r="W7" s="1032" t="s">
        <v>8</v>
      </c>
      <c r="X7" s="1033"/>
      <c r="Y7" s="1033"/>
      <c r="Z7" s="1034"/>
      <c r="AB7" s="185" t="s">
        <v>178</v>
      </c>
      <c r="AC7" s="183" t="s">
        <v>179</v>
      </c>
      <c r="AD7" s="186" t="s">
        <v>10</v>
      </c>
    </row>
    <row r="8" spans="1:54" ht="15.95" customHeight="1" x14ac:dyDescent="0.2">
      <c r="A8" s="187"/>
      <c r="B8" s="152"/>
      <c r="C8" s="188" t="s">
        <v>189</v>
      </c>
      <c r="D8" s="188"/>
      <c r="E8" s="479">
        <v>43070</v>
      </c>
      <c r="F8" s="189" t="s">
        <v>134</v>
      </c>
      <c r="G8" s="1035" t="s">
        <v>116</v>
      </c>
      <c r="H8" s="1036"/>
      <c r="I8" s="1036"/>
      <c r="J8" s="1037"/>
      <c r="K8" s="1035" t="s">
        <v>118</v>
      </c>
      <c r="L8" s="1036"/>
      <c r="M8" s="1036"/>
      <c r="N8" s="1037"/>
      <c r="O8" s="1035" t="s">
        <v>119</v>
      </c>
      <c r="P8" s="1036"/>
      <c r="Q8" s="1036"/>
      <c r="R8" s="1037"/>
      <c r="S8" s="1035" t="s">
        <v>120</v>
      </c>
      <c r="T8" s="1036"/>
      <c r="U8" s="1036"/>
      <c r="V8" s="1037"/>
      <c r="W8" s="1035" t="s">
        <v>121</v>
      </c>
      <c r="X8" s="1036"/>
      <c r="Y8" s="1036"/>
      <c r="Z8" s="1037"/>
      <c r="AA8" s="191" t="s">
        <v>10</v>
      </c>
      <c r="AB8" s="189" t="s">
        <v>166</v>
      </c>
      <c r="AC8" s="189" t="s">
        <v>167</v>
      </c>
      <c r="AD8" s="192"/>
    </row>
    <row r="9" spans="1:54" ht="15.95" customHeight="1" x14ac:dyDescent="0.2">
      <c r="B9" s="162"/>
      <c r="C9" s="193" t="s">
        <v>2</v>
      </c>
      <c r="D9" s="193"/>
      <c r="E9" s="197"/>
      <c r="F9" s="194">
        <v>3</v>
      </c>
      <c r="G9" s="235"/>
      <c r="H9" s="236"/>
      <c r="I9" s="236"/>
      <c r="J9" s="195"/>
      <c r="K9" s="235"/>
      <c r="L9" s="236"/>
      <c r="M9" s="236"/>
      <c r="N9" s="195"/>
      <c r="O9" s="235"/>
      <c r="P9" s="236"/>
      <c r="Q9" s="236"/>
      <c r="R9" s="195"/>
      <c r="S9" s="235"/>
      <c r="T9" s="236"/>
      <c r="U9" s="236"/>
      <c r="V9" s="195"/>
      <c r="W9" s="235"/>
      <c r="X9" s="236"/>
      <c r="Y9" s="236"/>
      <c r="Z9" s="195"/>
      <c r="AA9" s="196" t="s">
        <v>117</v>
      </c>
      <c r="AB9" s="194" t="s">
        <v>289</v>
      </c>
      <c r="AC9" s="194" t="s">
        <v>289</v>
      </c>
      <c r="AD9" s="197" t="s">
        <v>295</v>
      </c>
    </row>
    <row r="10" spans="1:54" ht="15" customHeight="1" x14ac:dyDescent="0.25">
      <c r="A10" s="1024" t="s">
        <v>190</v>
      </c>
      <c r="B10" s="1025"/>
      <c r="C10" s="1026"/>
      <c r="D10" s="722" t="s">
        <v>362</v>
      </c>
      <c r="E10" s="1027"/>
      <c r="F10" s="198"/>
      <c r="G10" s="199" t="s">
        <v>280</v>
      </c>
      <c r="H10" s="1022" t="s">
        <v>282</v>
      </c>
      <c r="I10" s="641" t="s">
        <v>193</v>
      </c>
      <c r="J10" s="638" t="s">
        <v>191</v>
      </c>
      <c r="K10" s="199" t="s">
        <v>280</v>
      </c>
      <c r="L10" s="1022" t="s">
        <v>282</v>
      </c>
      <c r="M10" s="641" t="s">
        <v>193</v>
      </c>
      <c r="N10" s="638" t="s">
        <v>191</v>
      </c>
      <c r="O10" s="199" t="s">
        <v>280</v>
      </c>
      <c r="P10" s="1022" t="s">
        <v>282</v>
      </c>
      <c r="Q10" s="641" t="s">
        <v>193</v>
      </c>
      <c r="R10" s="638" t="s">
        <v>191</v>
      </c>
      <c r="S10" s="199" t="s">
        <v>280</v>
      </c>
      <c r="T10" s="1022" t="s">
        <v>282</v>
      </c>
      <c r="U10" s="641" t="s">
        <v>193</v>
      </c>
      <c r="V10" s="638" t="s">
        <v>191</v>
      </c>
      <c r="W10" s="199" t="s">
        <v>280</v>
      </c>
      <c r="X10" s="1022" t="s">
        <v>282</v>
      </c>
      <c r="Y10" s="641" t="s">
        <v>193</v>
      </c>
      <c r="Z10" s="638" t="s">
        <v>191</v>
      </c>
      <c r="AA10" s="200"/>
      <c r="AB10" s="638" t="s">
        <v>191</v>
      </c>
      <c r="AC10" s="638" t="s">
        <v>191</v>
      </c>
      <c r="AD10" s="638"/>
    </row>
    <row r="11" spans="1:54" ht="14.25" x14ac:dyDescent="0.2">
      <c r="A11" s="237" t="s">
        <v>299</v>
      </c>
      <c r="B11" s="238" t="s">
        <v>41</v>
      </c>
      <c r="C11" s="239" t="s">
        <v>145</v>
      </c>
      <c r="D11" s="721" t="s">
        <v>358</v>
      </c>
      <c r="E11" s="1028"/>
      <c r="F11" s="201"/>
      <c r="G11" s="199" t="s">
        <v>79</v>
      </c>
      <c r="H11" s="1023"/>
      <c r="I11" s="642" t="s">
        <v>358</v>
      </c>
      <c r="J11" s="639" t="s">
        <v>193</v>
      </c>
      <c r="K11" s="199" t="s">
        <v>79</v>
      </c>
      <c r="L11" s="1023"/>
      <c r="M11" s="642" t="s">
        <v>358</v>
      </c>
      <c r="N11" s="639" t="s">
        <v>193</v>
      </c>
      <c r="O11" s="199" t="s">
        <v>79</v>
      </c>
      <c r="P11" s="1023"/>
      <c r="Q11" s="642" t="s">
        <v>358</v>
      </c>
      <c r="R11" s="639" t="s">
        <v>193</v>
      </c>
      <c r="S11" s="199" t="s">
        <v>79</v>
      </c>
      <c r="T11" s="1023"/>
      <c r="U11" s="642" t="s">
        <v>358</v>
      </c>
      <c r="V11" s="639" t="s">
        <v>193</v>
      </c>
      <c r="W11" s="199" t="s">
        <v>79</v>
      </c>
      <c r="X11" s="1023"/>
      <c r="Y11" s="642" t="s">
        <v>358</v>
      </c>
      <c r="Z11" s="639" t="s">
        <v>193</v>
      </c>
      <c r="AA11" s="202"/>
      <c r="AB11" s="639" t="s">
        <v>193</v>
      </c>
      <c r="AC11" s="639" t="s">
        <v>193</v>
      </c>
      <c r="AD11" s="639"/>
    </row>
    <row r="12" spans="1:54" ht="15.95" customHeight="1" x14ac:dyDescent="0.2">
      <c r="A12" s="203" t="str">
        <f>'Craft Staffing Levels'!C7</f>
        <v>CRAFT A</v>
      </c>
      <c r="B12" s="204" t="str">
        <f>'Craft Staffing Levels'!C9</f>
        <v>Location A</v>
      </c>
      <c r="C12" s="205">
        <f>'Craft Staffing Levels'!C11</f>
        <v>0</v>
      </c>
      <c r="D12" s="728"/>
      <c r="E12" s="595"/>
      <c r="F12" s="206"/>
      <c r="G12" s="723">
        <f>C12</f>
        <v>0</v>
      </c>
      <c r="H12" s="625">
        <v>0</v>
      </c>
      <c r="I12" s="625">
        <f>D12</f>
        <v>0</v>
      </c>
      <c r="J12" s="207">
        <f>G12*I12*H12</f>
        <v>0</v>
      </c>
      <c r="K12" s="614">
        <v>0</v>
      </c>
      <c r="L12" s="614">
        <f>H12</f>
        <v>0</v>
      </c>
      <c r="M12" s="625">
        <f>I12</f>
        <v>0</v>
      </c>
      <c r="N12" s="207">
        <f>K12*M12*L12</f>
        <v>0</v>
      </c>
      <c r="O12" s="614">
        <f t="shared" ref="O12:O30" si="0">K12</f>
        <v>0</v>
      </c>
      <c r="P12" s="614">
        <f t="shared" ref="P12:Q30" si="1">L12</f>
        <v>0</v>
      </c>
      <c r="Q12" s="625">
        <f>M12</f>
        <v>0</v>
      </c>
      <c r="R12" s="207">
        <f>O12*Q12*P12</f>
        <v>0</v>
      </c>
      <c r="S12" s="614">
        <f t="shared" ref="S12:S30" si="2">O12</f>
        <v>0</v>
      </c>
      <c r="T12" s="614">
        <f t="shared" ref="T12:U30" si="3">P12</f>
        <v>0</v>
      </c>
      <c r="U12" s="625">
        <f>Q12</f>
        <v>0</v>
      </c>
      <c r="V12" s="207">
        <f>S12*U12*T12</f>
        <v>0</v>
      </c>
      <c r="W12" s="614">
        <f t="shared" ref="W12:W30" si="4">S12</f>
        <v>0</v>
      </c>
      <c r="X12" s="614">
        <f t="shared" ref="X12:Y30" si="5">T12</f>
        <v>0</v>
      </c>
      <c r="Y12" s="625">
        <f>U12</f>
        <v>0</v>
      </c>
      <c r="Z12" s="207">
        <f>W12*Y12*X12</f>
        <v>0</v>
      </c>
      <c r="AA12" s="208">
        <f t="shared" ref="AA12:AA30" si="6">F12+J12+N12+R12+V12+Z12</f>
        <v>0</v>
      </c>
      <c r="AB12" s="167">
        <f>Z12</f>
        <v>0</v>
      </c>
      <c r="AC12" s="167">
        <f>AB12</f>
        <v>0</v>
      </c>
      <c r="AD12" s="210">
        <f t="shared" ref="AD12:AD30" si="7">SUM(AB12:AC12)</f>
        <v>0</v>
      </c>
    </row>
    <row r="13" spans="1:54" ht="15.95" customHeight="1" x14ac:dyDescent="0.2">
      <c r="A13" s="211" t="str">
        <f>'Craft Staffing Levels'!C16</f>
        <v>CRAFT B</v>
      </c>
      <c r="B13" s="204" t="str">
        <f>'Craft Staffing Levels'!C18</f>
        <v>Location B</v>
      </c>
      <c r="C13" s="212">
        <f>'Craft Staffing Levels'!C20</f>
        <v>0</v>
      </c>
      <c r="D13" s="729"/>
      <c r="E13" s="596"/>
      <c r="F13" s="213"/>
      <c r="G13" s="724">
        <f t="shared" ref="G13:G30" si="8">C13</f>
        <v>0</v>
      </c>
      <c r="H13" s="626">
        <v>0</v>
      </c>
      <c r="I13" s="626">
        <f>D13</f>
        <v>0</v>
      </c>
      <c r="J13" s="214">
        <f>G13*I13*H13</f>
        <v>0</v>
      </c>
      <c r="K13" s="615">
        <f t="shared" ref="K13:K30" si="9">G13</f>
        <v>0</v>
      </c>
      <c r="L13" s="615">
        <f t="shared" ref="L13:M30" si="10">H13</f>
        <v>0</v>
      </c>
      <c r="M13" s="626">
        <f>I13</f>
        <v>0</v>
      </c>
      <c r="N13" s="214">
        <f>K13*M13*L13</f>
        <v>0</v>
      </c>
      <c r="O13" s="615">
        <f t="shared" si="0"/>
        <v>0</v>
      </c>
      <c r="P13" s="615">
        <f t="shared" si="1"/>
        <v>0</v>
      </c>
      <c r="Q13" s="626">
        <f>M13</f>
        <v>0</v>
      </c>
      <c r="R13" s="214">
        <f>O13*Q13*P13</f>
        <v>0</v>
      </c>
      <c r="S13" s="615">
        <f t="shared" si="2"/>
        <v>0</v>
      </c>
      <c r="T13" s="615">
        <f t="shared" si="3"/>
        <v>0</v>
      </c>
      <c r="U13" s="626">
        <f>Q13</f>
        <v>0</v>
      </c>
      <c r="V13" s="214">
        <f>S13*U13*T13</f>
        <v>0</v>
      </c>
      <c r="W13" s="615">
        <f t="shared" si="4"/>
        <v>0</v>
      </c>
      <c r="X13" s="615">
        <f t="shared" si="5"/>
        <v>0</v>
      </c>
      <c r="Y13" s="626">
        <f>U13</f>
        <v>0</v>
      </c>
      <c r="Z13" s="214">
        <f>W13*Y13*X13</f>
        <v>0</v>
      </c>
      <c r="AA13" s="215">
        <f t="shared" si="6"/>
        <v>0</v>
      </c>
      <c r="AB13" s="168">
        <f t="shared" ref="AB13:AB30" si="11">Z13</f>
        <v>0</v>
      </c>
      <c r="AC13" s="168">
        <f t="shared" ref="AC13:AC28" si="12">AB13</f>
        <v>0</v>
      </c>
      <c r="AD13" s="217">
        <f t="shared" si="7"/>
        <v>0</v>
      </c>
    </row>
    <row r="14" spans="1:54" ht="15.95" customHeight="1" x14ac:dyDescent="0.2">
      <c r="A14" s="211" t="str">
        <f>'Craft Staffing Levels'!C25</f>
        <v>CRAFT C</v>
      </c>
      <c r="B14" s="204" t="str">
        <f>'Craft Staffing Levels'!C27</f>
        <v>Location C</v>
      </c>
      <c r="C14" s="212">
        <f>'Craft Staffing Levels'!C29</f>
        <v>0</v>
      </c>
      <c r="D14" s="729"/>
      <c r="E14" s="596"/>
      <c r="F14" s="213"/>
      <c r="G14" s="724">
        <f t="shared" si="8"/>
        <v>0</v>
      </c>
      <c r="H14" s="626">
        <v>0</v>
      </c>
      <c r="I14" s="626">
        <f>D14</f>
        <v>0</v>
      </c>
      <c r="J14" s="214">
        <f>G14*I14*H14</f>
        <v>0</v>
      </c>
      <c r="K14" s="615">
        <v>0</v>
      </c>
      <c r="L14" s="615">
        <f t="shared" si="10"/>
        <v>0</v>
      </c>
      <c r="M14" s="626">
        <f t="shared" ref="M14:M16" si="13">I14</f>
        <v>0</v>
      </c>
      <c r="N14" s="214">
        <f>K14*M14*L14</f>
        <v>0</v>
      </c>
      <c r="O14" s="615">
        <f t="shared" si="0"/>
        <v>0</v>
      </c>
      <c r="P14" s="615">
        <f t="shared" si="1"/>
        <v>0</v>
      </c>
      <c r="Q14" s="626">
        <f t="shared" si="1"/>
        <v>0</v>
      </c>
      <c r="R14" s="214">
        <f>O14*Q14*P14</f>
        <v>0</v>
      </c>
      <c r="S14" s="615">
        <f t="shared" si="2"/>
        <v>0</v>
      </c>
      <c r="T14" s="615">
        <f t="shared" si="3"/>
        <v>0</v>
      </c>
      <c r="U14" s="626">
        <f t="shared" si="3"/>
        <v>0</v>
      </c>
      <c r="V14" s="214">
        <f>S14*U14*T14</f>
        <v>0</v>
      </c>
      <c r="W14" s="615">
        <f t="shared" si="4"/>
        <v>0</v>
      </c>
      <c r="X14" s="615">
        <f t="shared" si="5"/>
        <v>0</v>
      </c>
      <c r="Y14" s="626">
        <f t="shared" si="5"/>
        <v>0</v>
      </c>
      <c r="Z14" s="214">
        <f>W14*Y14*X14</f>
        <v>0</v>
      </c>
      <c r="AA14" s="215">
        <f t="shared" si="6"/>
        <v>0</v>
      </c>
      <c r="AB14" s="168">
        <f t="shared" si="11"/>
        <v>0</v>
      </c>
      <c r="AC14" s="168">
        <f t="shared" si="12"/>
        <v>0</v>
      </c>
      <c r="AD14" s="217">
        <f t="shared" si="7"/>
        <v>0</v>
      </c>
    </row>
    <row r="15" spans="1:54" ht="15.95" customHeight="1" x14ac:dyDescent="0.2">
      <c r="A15" s="211" t="str">
        <f>'Craft Staffing Levels'!C34</f>
        <v>CRAFT D</v>
      </c>
      <c r="B15" s="204" t="str">
        <f>'Craft Staffing Levels'!C36</f>
        <v>Location D</v>
      </c>
      <c r="C15" s="212">
        <f>'Craft Staffing Levels'!C38</f>
        <v>0</v>
      </c>
      <c r="D15" s="729"/>
      <c r="E15" s="596"/>
      <c r="F15" s="213"/>
      <c r="G15" s="724">
        <f t="shared" si="8"/>
        <v>0</v>
      </c>
      <c r="H15" s="626">
        <v>0</v>
      </c>
      <c r="I15" s="626">
        <f t="shared" ref="I15" si="14">$D15</f>
        <v>0</v>
      </c>
      <c r="J15" s="214">
        <f t="shared" ref="J15:J16" si="15">G15*I15*H15</f>
        <v>0</v>
      </c>
      <c r="K15" s="615">
        <f t="shared" si="9"/>
        <v>0</v>
      </c>
      <c r="L15" s="615">
        <f t="shared" si="10"/>
        <v>0</v>
      </c>
      <c r="M15" s="626">
        <f t="shared" si="13"/>
        <v>0</v>
      </c>
      <c r="N15" s="214">
        <f t="shared" ref="N15:N16" si="16">K15*M15*L15</f>
        <v>0</v>
      </c>
      <c r="O15" s="615">
        <f t="shared" si="0"/>
        <v>0</v>
      </c>
      <c r="P15" s="615">
        <f t="shared" si="1"/>
        <v>0</v>
      </c>
      <c r="Q15" s="626">
        <f t="shared" si="1"/>
        <v>0</v>
      </c>
      <c r="R15" s="214">
        <f t="shared" ref="R15:R16" si="17">O15*Q15*P15</f>
        <v>0</v>
      </c>
      <c r="S15" s="615">
        <f t="shared" si="2"/>
        <v>0</v>
      </c>
      <c r="T15" s="615">
        <f t="shared" si="3"/>
        <v>0</v>
      </c>
      <c r="U15" s="626">
        <f t="shared" si="3"/>
        <v>0</v>
      </c>
      <c r="V15" s="214">
        <f t="shared" ref="V15:V16" si="18">S15*U15*T15</f>
        <v>0</v>
      </c>
      <c r="W15" s="615">
        <f t="shared" si="4"/>
        <v>0</v>
      </c>
      <c r="X15" s="615">
        <f t="shared" si="5"/>
        <v>0</v>
      </c>
      <c r="Y15" s="626">
        <f t="shared" si="5"/>
        <v>0</v>
      </c>
      <c r="Z15" s="214">
        <f t="shared" ref="Z15:Z16" si="19">W15*Y15*X15</f>
        <v>0</v>
      </c>
      <c r="AA15" s="215">
        <f t="shared" si="6"/>
        <v>0</v>
      </c>
      <c r="AB15" s="168">
        <f t="shared" si="11"/>
        <v>0</v>
      </c>
      <c r="AC15" s="168">
        <f t="shared" si="12"/>
        <v>0</v>
      </c>
      <c r="AD15" s="217">
        <f t="shared" si="7"/>
        <v>0</v>
      </c>
    </row>
    <row r="16" spans="1:54" ht="15.95" customHeight="1" x14ac:dyDescent="0.2">
      <c r="A16" s="211" t="str">
        <f>'Craft Staffing Levels'!C43</f>
        <v>CRAFT E</v>
      </c>
      <c r="B16" s="204" t="str">
        <f>'Craft Staffing Levels'!C45</f>
        <v>Location E</v>
      </c>
      <c r="C16" s="212">
        <f>'Craft Staffing Levels'!C47</f>
        <v>0</v>
      </c>
      <c r="D16" s="729"/>
      <c r="E16" s="596"/>
      <c r="F16" s="213"/>
      <c r="G16" s="724">
        <f>C16</f>
        <v>0</v>
      </c>
      <c r="H16" s="626">
        <v>0</v>
      </c>
      <c r="I16" s="626">
        <f>D16</f>
        <v>0</v>
      </c>
      <c r="J16" s="214">
        <f t="shared" si="15"/>
        <v>0</v>
      </c>
      <c r="K16" s="615">
        <f>G16</f>
        <v>0</v>
      </c>
      <c r="L16" s="615">
        <f>H16</f>
        <v>0</v>
      </c>
      <c r="M16" s="626">
        <f t="shared" si="13"/>
        <v>0</v>
      </c>
      <c r="N16" s="214">
        <f t="shared" si="16"/>
        <v>0</v>
      </c>
      <c r="O16" s="615">
        <f t="shared" si="0"/>
        <v>0</v>
      </c>
      <c r="P16" s="615">
        <f t="shared" si="1"/>
        <v>0</v>
      </c>
      <c r="Q16" s="626">
        <f t="shared" si="1"/>
        <v>0</v>
      </c>
      <c r="R16" s="214">
        <f t="shared" si="17"/>
        <v>0</v>
      </c>
      <c r="S16" s="615">
        <f t="shared" si="2"/>
        <v>0</v>
      </c>
      <c r="T16" s="615">
        <f t="shared" si="3"/>
        <v>0</v>
      </c>
      <c r="U16" s="626">
        <f t="shared" si="3"/>
        <v>0</v>
      </c>
      <c r="V16" s="214">
        <f t="shared" si="18"/>
        <v>0</v>
      </c>
      <c r="W16" s="615">
        <f t="shared" si="4"/>
        <v>0</v>
      </c>
      <c r="X16" s="615">
        <f t="shared" si="5"/>
        <v>0</v>
      </c>
      <c r="Y16" s="626">
        <f t="shared" si="5"/>
        <v>0</v>
      </c>
      <c r="Z16" s="214">
        <f t="shared" si="19"/>
        <v>0</v>
      </c>
      <c r="AA16" s="215">
        <f>F16+J16+N16+R16+V16+Z16</f>
        <v>0</v>
      </c>
      <c r="AB16" s="168">
        <f>Z16</f>
        <v>0</v>
      </c>
      <c r="AC16" s="168">
        <f>AB16</f>
        <v>0</v>
      </c>
      <c r="AD16" s="217">
        <f>SUM(AB16:AC16)</f>
        <v>0</v>
      </c>
    </row>
    <row r="17" spans="1:30" ht="15.95" customHeight="1" thickBot="1" x14ac:dyDescent="0.25">
      <c r="A17" s="211" t="str">
        <f>'Craft Staffing Levels'!C52</f>
        <v>CRAFT F</v>
      </c>
      <c r="B17" s="204" t="str">
        <f>'Craft Staffing Levels'!C54</f>
        <v>Location E</v>
      </c>
      <c r="C17" s="212">
        <f>'Craft Staffing Levels'!C56</f>
        <v>0</v>
      </c>
      <c r="D17" s="729"/>
      <c r="E17" s="596"/>
      <c r="F17" s="213"/>
      <c r="G17" s="724">
        <f>C17</f>
        <v>0</v>
      </c>
      <c r="H17" s="626">
        <v>0</v>
      </c>
      <c r="I17" s="714">
        <f>D17</f>
        <v>0</v>
      </c>
      <c r="J17" s="214">
        <f>G17*I17*H17</f>
        <v>0</v>
      </c>
      <c r="K17" s="615">
        <f>G17</f>
        <v>0</v>
      </c>
      <c r="L17" s="615">
        <f>H17</f>
        <v>0</v>
      </c>
      <c r="M17" s="714">
        <f>I17</f>
        <v>0</v>
      </c>
      <c r="N17" s="214">
        <f>K17*M17*L17</f>
        <v>0</v>
      </c>
      <c r="O17" s="615">
        <f t="shared" si="0"/>
        <v>0</v>
      </c>
      <c r="P17" s="615">
        <f t="shared" si="1"/>
        <v>0</v>
      </c>
      <c r="Q17" s="714">
        <f>M17</f>
        <v>0</v>
      </c>
      <c r="R17" s="214">
        <f>O17*Q17*P17</f>
        <v>0</v>
      </c>
      <c r="S17" s="615">
        <f t="shared" si="2"/>
        <v>0</v>
      </c>
      <c r="T17" s="615">
        <f t="shared" si="3"/>
        <v>0</v>
      </c>
      <c r="U17" s="714">
        <f>Q17</f>
        <v>0</v>
      </c>
      <c r="V17" s="214">
        <f>S17*U17*T17</f>
        <v>0</v>
      </c>
      <c r="W17" s="615">
        <f t="shared" si="4"/>
        <v>0</v>
      </c>
      <c r="X17" s="615">
        <f t="shared" si="5"/>
        <v>0</v>
      </c>
      <c r="Y17" s="714">
        <f>U17</f>
        <v>0</v>
      </c>
      <c r="Z17" s="214">
        <f>W17*Y17*X17</f>
        <v>0</v>
      </c>
      <c r="AA17" s="215">
        <f>F17+J17+N17+R17+V17+Z17</f>
        <v>0</v>
      </c>
      <c r="AB17" s="168">
        <f>Z17</f>
        <v>0</v>
      </c>
      <c r="AC17" s="168">
        <f>AB17</f>
        <v>0</v>
      </c>
      <c r="AD17" s="217">
        <f>SUM(AB17:AC17)</f>
        <v>0</v>
      </c>
    </row>
    <row r="18" spans="1:30" ht="15.95" customHeight="1" thickTop="1" x14ac:dyDescent="0.2">
      <c r="A18" s="218" t="str">
        <f>'Craft Staffing Levels'!J7</f>
        <v>Craft g</v>
      </c>
      <c r="B18" s="219" t="str">
        <f>'Craft Staffing Levels'!J9</f>
        <v>Location a</v>
      </c>
      <c r="C18" s="220">
        <f>'Craft Staffing Levels'!J11</f>
        <v>0</v>
      </c>
      <c r="D18" s="730"/>
      <c r="E18" s="597"/>
      <c r="F18" s="221"/>
      <c r="G18" s="725">
        <f t="shared" si="8"/>
        <v>0</v>
      </c>
      <c r="H18" s="713">
        <v>0</v>
      </c>
      <c r="I18" s="713">
        <f>D18</f>
        <v>0</v>
      </c>
      <c r="J18" s="222">
        <f>G18*I18*H18</f>
        <v>0</v>
      </c>
      <c r="K18" s="616">
        <f t="shared" si="9"/>
        <v>0</v>
      </c>
      <c r="L18" s="616">
        <f t="shared" si="10"/>
        <v>0</v>
      </c>
      <c r="M18" s="713">
        <f>I18</f>
        <v>0</v>
      </c>
      <c r="N18" s="222">
        <f>K18*M18*L18</f>
        <v>0</v>
      </c>
      <c r="O18" s="616">
        <f t="shared" si="0"/>
        <v>0</v>
      </c>
      <c r="P18" s="616">
        <f t="shared" si="1"/>
        <v>0</v>
      </c>
      <c r="Q18" s="713">
        <f>M18</f>
        <v>0</v>
      </c>
      <c r="R18" s="222">
        <f>O18*Q18*P18</f>
        <v>0</v>
      </c>
      <c r="S18" s="616">
        <f t="shared" si="2"/>
        <v>0</v>
      </c>
      <c r="T18" s="616">
        <f t="shared" si="3"/>
        <v>0</v>
      </c>
      <c r="U18" s="713">
        <f>Q18</f>
        <v>0</v>
      </c>
      <c r="V18" s="222">
        <f>S18*U18*T18</f>
        <v>0</v>
      </c>
      <c r="W18" s="616">
        <f t="shared" si="4"/>
        <v>0</v>
      </c>
      <c r="X18" s="616">
        <f t="shared" si="5"/>
        <v>0</v>
      </c>
      <c r="Y18" s="713">
        <f>U18</f>
        <v>0</v>
      </c>
      <c r="Z18" s="222">
        <f>W18*Y18*X18</f>
        <v>0</v>
      </c>
      <c r="AA18" s="223">
        <f t="shared" si="6"/>
        <v>0</v>
      </c>
      <c r="AB18" s="619">
        <f t="shared" si="11"/>
        <v>0</v>
      </c>
      <c r="AC18" s="619">
        <f t="shared" si="12"/>
        <v>0</v>
      </c>
      <c r="AD18" s="225">
        <f t="shared" si="7"/>
        <v>0</v>
      </c>
    </row>
    <row r="19" spans="1:30" ht="15.95" customHeight="1" x14ac:dyDescent="0.2">
      <c r="A19" s="226" t="str">
        <f>'Craft Staffing Levels'!J14</f>
        <v>Craft h</v>
      </c>
      <c r="B19" s="204" t="str">
        <f>'Craft Staffing Levels'!J16</f>
        <v>Location b</v>
      </c>
      <c r="C19" s="212">
        <f>'Craft Staffing Levels'!J18</f>
        <v>0</v>
      </c>
      <c r="D19" s="729"/>
      <c r="E19" s="596"/>
      <c r="F19" s="213"/>
      <c r="G19" s="724">
        <f t="shared" si="8"/>
        <v>0</v>
      </c>
      <c r="H19" s="626">
        <v>0</v>
      </c>
      <c r="I19" s="626">
        <f t="shared" ref="I19:I26" si="20">D19</f>
        <v>0</v>
      </c>
      <c r="J19" s="214">
        <f>G19*I19*H19</f>
        <v>0</v>
      </c>
      <c r="K19" s="615">
        <f t="shared" si="9"/>
        <v>0</v>
      </c>
      <c r="L19" s="615">
        <f t="shared" si="10"/>
        <v>0</v>
      </c>
      <c r="M19" s="626">
        <f t="shared" si="10"/>
        <v>0</v>
      </c>
      <c r="N19" s="214">
        <f>K19*M19*L19</f>
        <v>0</v>
      </c>
      <c r="O19" s="615">
        <f t="shared" si="0"/>
        <v>0</v>
      </c>
      <c r="P19" s="615">
        <f t="shared" si="1"/>
        <v>0</v>
      </c>
      <c r="Q19" s="626">
        <f t="shared" si="1"/>
        <v>0</v>
      </c>
      <c r="R19" s="214">
        <f>O19*Q19*P19</f>
        <v>0</v>
      </c>
      <c r="S19" s="615">
        <f t="shared" si="2"/>
        <v>0</v>
      </c>
      <c r="T19" s="615">
        <f t="shared" si="3"/>
        <v>0</v>
      </c>
      <c r="U19" s="626">
        <f t="shared" si="3"/>
        <v>0</v>
      </c>
      <c r="V19" s="214">
        <f>S19*U19*T19</f>
        <v>0</v>
      </c>
      <c r="W19" s="615">
        <f t="shared" si="4"/>
        <v>0</v>
      </c>
      <c r="X19" s="615">
        <f t="shared" si="5"/>
        <v>0</v>
      </c>
      <c r="Y19" s="626">
        <f t="shared" si="5"/>
        <v>0</v>
      </c>
      <c r="Z19" s="214">
        <f>W19*Y19*X19</f>
        <v>0</v>
      </c>
      <c r="AA19" s="215">
        <f t="shared" si="6"/>
        <v>0</v>
      </c>
      <c r="AB19" s="168">
        <f t="shared" si="11"/>
        <v>0</v>
      </c>
      <c r="AC19" s="168">
        <f t="shared" si="12"/>
        <v>0</v>
      </c>
      <c r="AD19" s="217">
        <f t="shared" si="7"/>
        <v>0</v>
      </c>
    </row>
    <row r="20" spans="1:30" ht="15.95" customHeight="1" x14ac:dyDescent="0.2">
      <c r="A20" s="226" t="str">
        <f>'Craft Staffing Levels'!J21</f>
        <v>Craft i</v>
      </c>
      <c r="B20" s="204" t="str">
        <f>'Craft Staffing Levels'!J23</f>
        <v>Location c</v>
      </c>
      <c r="C20" s="212">
        <f>'Craft Staffing Levels'!J25</f>
        <v>0</v>
      </c>
      <c r="D20" s="729"/>
      <c r="E20" s="596"/>
      <c r="F20" s="213"/>
      <c r="G20" s="724">
        <f t="shared" si="8"/>
        <v>0</v>
      </c>
      <c r="H20" s="626">
        <v>0</v>
      </c>
      <c r="I20" s="626">
        <f t="shared" si="20"/>
        <v>0</v>
      </c>
      <c r="J20" s="214">
        <f t="shared" ref="J20:J26" si="21">G20*I20*H20</f>
        <v>0</v>
      </c>
      <c r="K20" s="615">
        <f t="shared" si="9"/>
        <v>0</v>
      </c>
      <c r="L20" s="615">
        <f t="shared" si="10"/>
        <v>0</v>
      </c>
      <c r="M20" s="626">
        <f t="shared" si="10"/>
        <v>0</v>
      </c>
      <c r="N20" s="214">
        <f t="shared" ref="N20:N26" si="22">K20*M20*L20</f>
        <v>0</v>
      </c>
      <c r="O20" s="615">
        <f t="shared" si="0"/>
        <v>0</v>
      </c>
      <c r="P20" s="615">
        <f t="shared" si="1"/>
        <v>0</v>
      </c>
      <c r="Q20" s="626">
        <f t="shared" si="1"/>
        <v>0</v>
      </c>
      <c r="R20" s="214">
        <f t="shared" ref="R20:R26" si="23">O20*Q20*P20</f>
        <v>0</v>
      </c>
      <c r="S20" s="615">
        <f t="shared" si="2"/>
        <v>0</v>
      </c>
      <c r="T20" s="615">
        <f t="shared" si="3"/>
        <v>0</v>
      </c>
      <c r="U20" s="626">
        <f t="shared" si="3"/>
        <v>0</v>
      </c>
      <c r="V20" s="214">
        <f t="shared" ref="V20:V26" si="24">S20*U20*T20</f>
        <v>0</v>
      </c>
      <c r="W20" s="615">
        <f t="shared" si="4"/>
        <v>0</v>
      </c>
      <c r="X20" s="615">
        <f t="shared" si="5"/>
        <v>0</v>
      </c>
      <c r="Y20" s="626">
        <f t="shared" si="5"/>
        <v>0</v>
      </c>
      <c r="Z20" s="214">
        <f t="shared" ref="Z20:Z26" si="25">W20*Y20*X20</f>
        <v>0</v>
      </c>
      <c r="AA20" s="215">
        <f t="shared" si="6"/>
        <v>0</v>
      </c>
      <c r="AB20" s="168">
        <f t="shared" si="11"/>
        <v>0</v>
      </c>
      <c r="AC20" s="168">
        <f t="shared" si="12"/>
        <v>0</v>
      </c>
      <c r="AD20" s="217">
        <f t="shared" si="7"/>
        <v>0</v>
      </c>
    </row>
    <row r="21" spans="1:30" ht="15.95" customHeight="1" x14ac:dyDescent="0.2">
      <c r="A21" s="226" t="str">
        <f>'Craft Staffing Levels'!J28</f>
        <v>Craft j</v>
      </c>
      <c r="B21" s="204" t="str">
        <f>'Craft Staffing Levels'!J30</f>
        <v>Location d</v>
      </c>
      <c r="C21" s="212">
        <f>'Craft Staffing Levels'!J32</f>
        <v>0</v>
      </c>
      <c r="D21" s="729"/>
      <c r="E21" s="596"/>
      <c r="F21" s="213"/>
      <c r="G21" s="724">
        <f t="shared" si="8"/>
        <v>0</v>
      </c>
      <c r="H21" s="626">
        <v>0</v>
      </c>
      <c r="I21" s="626">
        <f t="shared" si="20"/>
        <v>0</v>
      </c>
      <c r="J21" s="214">
        <f t="shared" si="21"/>
        <v>0</v>
      </c>
      <c r="K21" s="615">
        <f t="shared" si="9"/>
        <v>0</v>
      </c>
      <c r="L21" s="615">
        <f t="shared" si="10"/>
        <v>0</v>
      </c>
      <c r="M21" s="626">
        <f t="shared" si="10"/>
        <v>0</v>
      </c>
      <c r="N21" s="214">
        <f t="shared" si="22"/>
        <v>0</v>
      </c>
      <c r="O21" s="615">
        <f t="shared" si="0"/>
        <v>0</v>
      </c>
      <c r="P21" s="615">
        <f t="shared" si="1"/>
        <v>0</v>
      </c>
      <c r="Q21" s="626">
        <f t="shared" si="1"/>
        <v>0</v>
      </c>
      <c r="R21" s="214">
        <f t="shared" si="23"/>
        <v>0</v>
      </c>
      <c r="S21" s="615">
        <f t="shared" si="2"/>
        <v>0</v>
      </c>
      <c r="T21" s="615">
        <f t="shared" si="3"/>
        <v>0</v>
      </c>
      <c r="U21" s="626">
        <f t="shared" si="3"/>
        <v>0</v>
      </c>
      <c r="V21" s="214">
        <f t="shared" si="24"/>
        <v>0</v>
      </c>
      <c r="W21" s="615">
        <f t="shared" si="4"/>
        <v>0</v>
      </c>
      <c r="X21" s="615">
        <f t="shared" si="5"/>
        <v>0</v>
      </c>
      <c r="Y21" s="626">
        <f t="shared" si="5"/>
        <v>0</v>
      </c>
      <c r="Z21" s="214">
        <f t="shared" si="25"/>
        <v>0</v>
      </c>
      <c r="AA21" s="215">
        <f t="shared" si="6"/>
        <v>0</v>
      </c>
      <c r="AB21" s="168">
        <f t="shared" si="11"/>
        <v>0</v>
      </c>
      <c r="AC21" s="168">
        <f t="shared" si="12"/>
        <v>0</v>
      </c>
      <c r="AD21" s="217">
        <f t="shared" si="7"/>
        <v>0</v>
      </c>
    </row>
    <row r="22" spans="1:30" ht="15.95" customHeight="1" x14ac:dyDescent="0.2">
      <c r="A22" s="226" t="str">
        <f>'Craft Staffing Levels'!J35</f>
        <v>Craft k</v>
      </c>
      <c r="B22" s="204" t="str">
        <f>'Craft Staffing Levels'!J37</f>
        <v>Location e</v>
      </c>
      <c r="C22" s="212">
        <f>'Craft Staffing Levels'!J39</f>
        <v>0</v>
      </c>
      <c r="D22" s="729"/>
      <c r="E22" s="596"/>
      <c r="F22" s="213"/>
      <c r="G22" s="724">
        <f t="shared" si="8"/>
        <v>0</v>
      </c>
      <c r="H22" s="626">
        <v>0</v>
      </c>
      <c r="I22" s="626">
        <f t="shared" si="20"/>
        <v>0</v>
      </c>
      <c r="J22" s="214">
        <f t="shared" si="21"/>
        <v>0</v>
      </c>
      <c r="K22" s="615">
        <f t="shared" si="9"/>
        <v>0</v>
      </c>
      <c r="L22" s="615">
        <f t="shared" si="10"/>
        <v>0</v>
      </c>
      <c r="M22" s="626">
        <f t="shared" si="10"/>
        <v>0</v>
      </c>
      <c r="N22" s="214">
        <f t="shared" si="22"/>
        <v>0</v>
      </c>
      <c r="O22" s="615">
        <f t="shared" si="0"/>
        <v>0</v>
      </c>
      <c r="P22" s="615">
        <f t="shared" si="1"/>
        <v>0</v>
      </c>
      <c r="Q22" s="626">
        <f t="shared" si="1"/>
        <v>0</v>
      </c>
      <c r="R22" s="214">
        <f t="shared" si="23"/>
        <v>0</v>
      </c>
      <c r="S22" s="615">
        <f t="shared" si="2"/>
        <v>0</v>
      </c>
      <c r="T22" s="615">
        <f t="shared" si="3"/>
        <v>0</v>
      </c>
      <c r="U22" s="626">
        <f t="shared" si="3"/>
        <v>0</v>
      </c>
      <c r="V22" s="214">
        <f t="shared" si="24"/>
        <v>0</v>
      </c>
      <c r="W22" s="615">
        <f t="shared" si="4"/>
        <v>0</v>
      </c>
      <c r="X22" s="615">
        <f t="shared" si="5"/>
        <v>0</v>
      </c>
      <c r="Y22" s="626">
        <f t="shared" si="5"/>
        <v>0</v>
      </c>
      <c r="Z22" s="214">
        <f t="shared" si="25"/>
        <v>0</v>
      </c>
      <c r="AA22" s="215">
        <f t="shared" si="6"/>
        <v>0</v>
      </c>
      <c r="AB22" s="168">
        <f t="shared" si="11"/>
        <v>0</v>
      </c>
      <c r="AC22" s="168">
        <f t="shared" si="12"/>
        <v>0</v>
      </c>
      <c r="AD22" s="217">
        <f t="shared" si="7"/>
        <v>0</v>
      </c>
    </row>
    <row r="23" spans="1:30" ht="15.95" customHeight="1" x14ac:dyDescent="0.2">
      <c r="A23" s="226" t="str">
        <f>'Craft Staffing Levels'!J42</f>
        <v>Craft l</v>
      </c>
      <c r="B23" s="204" t="str">
        <f>'Craft Staffing Levels'!J44</f>
        <v>Location f</v>
      </c>
      <c r="C23" s="212">
        <f>'Craft Staffing Levels'!J46</f>
        <v>0</v>
      </c>
      <c r="D23" s="729"/>
      <c r="E23" s="596"/>
      <c r="F23" s="213"/>
      <c r="G23" s="724">
        <f t="shared" si="8"/>
        <v>0</v>
      </c>
      <c r="H23" s="626">
        <v>0</v>
      </c>
      <c r="I23" s="626">
        <f t="shared" si="20"/>
        <v>0</v>
      </c>
      <c r="J23" s="214">
        <f t="shared" si="21"/>
        <v>0</v>
      </c>
      <c r="K23" s="615">
        <f t="shared" si="9"/>
        <v>0</v>
      </c>
      <c r="L23" s="615">
        <f t="shared" si="10"/>
        <v>0</v>
      </c>
      <c r="M23" s="626">
        <f t="shared" si="10"/>
        <v>0</v>
      </c>
      <c r="N23" s="214">
        <f t="shared" si="22"/>
        <v>0</v>
      </c>
      <c r="O23" s="615">
        <f t="shared" si="0"/>
        <v>0</v>
      </c>
      <c r="P23" s="615">
        <f t="shared" si="1"/>
        <v>0</v>
      </c>
      <c r="Q23" s="626">
        <f t="shared" si="1"/>
        <v>0</v>
      </c>
      <c r="R23" s="214">
        <f t="shared" si="23"/>
        <v>0</v>
      </c>
      <c r="S23" s="615">
        <f t="shared" si="2"/>
        <v>0</v>
      </c>
      <c r="T23" s="615">
        <f t="shared" si="3"/>
        <v>0</v>
      </c>
      <c r="U23" s="626">
        <f t="shared" si="3"/>
        <v>0</v>
      </c>
      <c r="V23" s="214">
        <f t="shared" si="24"/>
        <v>0</v>
      </c>
      <c r="W23" s="615">
        <f t="shared" si="4"/>
        <v>0</v>
      </c>
      <c r="X23" s="615">
        <f t="shared" si="5"/>
        <v>0</v>
      </c>
      <c r="Y23" s="626">
        <f t="shared" si="5"/>
        <v>0</v>
      </c>
      <c r="Z23" s="214">
        <f t="shared" si="25"/>
        <v>0</v>
      </c>
      <c r="AA23" s="215">
        <f t="shared" si="6"/>
        <v>0</v>
      </c>
      <c r="AB23" s="168">
        <f t="shared" si="11"/>
        <v>0</v>
      </c>
      <c r="AC23" s="168">
        <f t="shared" si="12"/>
        <v>0</v>
      </c>
      <c r="AD23" s="217">
        <f t="shared" si="7"/>
        <v>0</v>
      </c>
    </row>
    <row r="24" spans="1:30" ht="15.95" customHeight="1" x14ac:dyDescent="0.2">
      <c r="A24" s="226" t="str">
        <f>'Craft Staffing Levels'!J49</f>
        <v>Craft m</v>
      </c>
      <c r="B24" s="204" t="str">
        <f>'Craft Staffing Levels'!J51</f>
        <v>Location g</v>
      </c>
      <c r="C24" s="212">
        <f>'Craft Staffing Levels'!J53</f>
        <v>0</v>
      </c>
      <c r="D24" s="729"/>
      <c r="E24" s="596"/>
      <c r="F24" s="213"/>
      <c r="G24" s="724">
        <f t="shared" si="8"/>
        <v>0</v>
      </c>
      <c r="H24" s="626">
        <v>0</v>
      </c>
      <c r="I24" s="626">
        <f t="shared" si="20"/>
        <v>0</v>
      </c>
      <c r="J24" s="214">
        <f t="shared" si="21"/>
        <v>0</v>
      </c>
      <c r="K24" s="615">
        <f t="shared" si="9"/>
        <v>0</v>
      </c>
      <c r="L24" s="615">
        <f t="shared" si="10"/>
        <v>0</v>
      </c>
      <c r="M24" s="626">
        <f t="shared" si="10"/>
        <v>0</v>
      </c>
      <c r="N24" s="214">
        <f t="shared" si="22"/>
        <v>0</v>
      </c>
      <c r="O24" s="615">
        <f t="shared" si="0"/>
        <v>0</v>
      </c>
      <c r="P24" s="615">
        <f t="shared" si="1"/>
        <v>0</v>
      </c>
      <c r="Q24" s="626">
        <f t="shared" si="1"/>
        <v>0</v>
      </c>
      <c r="R24" s="214">
        <f t="shared" si="23"/>
        <v>0</v>
      </c>
      <c r="S24" s="615">
        <f t="shared" si="2"/>
        <v>0</v>
      </c>
      <c r="T24" s="615">
        <f t="shared" si="3"/>
        <v>0</v>
      </c>
      <c r="U24" s="626">
        <f t="shared" si="3"/>
        <v>0</v>
      </c>
      <c r="V24" s="214">
        <f t="shared" si="24"/>
        <v>0</v>
      </c>
      <c r="W24" s="615">
        <f t="shared" si="4"/>
        <v>0</v>
      </c>
      <c r="X24" s="615">
        <f t="shared" si="5"/>
        <v>0</v>
      </c>
      <c r="Y24" s="626">
        <f t="shared" si="5"/>
        <v>0</v>
      </c>
      <c r="Z24" s="214">
        <f t="shared" si="25"/>
        <v>0</v>
      </c>
      <c r="AA24" s="215">
        <f t="shared" si="6"/>
        <v>0</v>
      </c>
      <c r="AB24" s="168">
        <f t="shared" si="11"/>
        <v>0</v>
      </c>
      <c r="AC24" s="168">
        <f t="shared" si="12"/>
        <v>0</v>
      </c>
      <c r="AD24" s="217">
        <f t="shared" si="7"/>
        <v>0</v>
      </c>
    </row>
    <row r="25" spans="1:30" ht="15.95" customHeight="1" x14ac:dyDescent="0.2">
      <c r="A25" s="226" t="str">
        <f>'Craft Staffing Levels'!Q7</f>
        <v>Craft n</v>
      </c>
      <c r="B25" s="204" t="str">
        <f>'Craft Staffing Levels'!Q9</f>
        <v>Location h</v>
      </c>
      <c r="C25" s="212">
        <f>'Craft Staffing Levels'!Q11</f>
        <v>0</v>
      </c>
      <c r="D25" s="729"/>
      <c r="E25" s="596"/>
      <c r="F25" s="213"/>
      <c r="G25" s="724">
        <f t="shared" si="8"/>
        <v>0</v>
      </c>
      <c r="H25" s="626">
        <v>0</v>
      </c>
      <c r="I25" s="626">
        <f t="shared" si="20"/>
        <v>0</v>
      </c>
      <c r="J25" s="214">
        <f t="shared" si="21"/>
        <v>0</v>
      </c>
      <c r="K25" s="615">
        <f t="shared" si="9"/>
        <v>0</v>
      </c>
      <c r="L25" s="615">
        <f t="shared" si="10"/>
        <v>0</v>
      </c>
      <c r="M25" s="626">
        <f t="shared" si="10"/>
        <v>0</v>
      </c>
      <c r="N25" s="214">
        <f t="shared" si="22"/>
        <v>0</v>
      </c>
      <c r="O25" s="615">
        <f t="shared" si="0"/>
        <v>0</v>
      </c>
      <c r="P25" s="615">
        <f t="shared" si="1"/>
        <v>0</v>
      </c>
      <c r="Q25" s="626">
        <f t="shared" si="1"/>
        <v>0</v>
      </c>
      <c r="R25" s="214">
        <f t="shared" si="23"/>
        <v>0</v>
      </c>
      <c r="S25" s="615">
        <f t="shared" si="2"/>
        <v>0</v>
      </c>
      <c r="T25" s="615">
        <f t="shared" si="3"/>
        <v>0</v>
      </c>
      <c r="U25" s="626">
        <f t="shared" si="3"/>
        <v>0</v>
      </c>
      <c r="V25" s="214">
        <f t="shared" si="24"/>
        <v>0</v>
      </c>
      <c r="W25" s="615">
        <f t="shared" si="4"/>
        <v>0</v>
      </c>
      <c r="X25" s="615">
        <f t="shared" si="5"/>
        <v>0</v>
      </c>
      <c r="Y25" s="626">
        <f t="shared" si="5"/>
        <v>0</v>
      </c>
      <c r="Z25" s="214">
        <f t="shared" si="25"/>
        <v>0</v>
      </c>
      <c r="AA25" s="215">
        <f t="shared" si="6"/>
        <v>0</v>
      </c>
      <c r="AB25" s="168">
        <f t="shared" si="11"/>
        <v>0</v>
      </c>
      <c r="AC25" s="168">
        <f t="shared" si="12"/>
        <v>0</v>
      </c>
      <c r="AD25" s="217">
        <f t="shared" si="7"/>
        <v>0</v>
      </c>
    </row>
    <row r="26" spans="1:30" ht="15.95" customHeight="1" x14ac:dyDescent="0.2">
      <c r="A26" s="226" t="str">
        <f>'Craft Staffing Levels'!Q14</f>
        <v>Craft o</v>
      </c>
      <c r="B26" s="204" t="str">
        <f>'Craft Staffing Levels'!Q16</f>
        <v>Location i</v>
      </c>
      <c r="C26" s="212">
        <f>'Craft Staffing Levels'!Q18</f>
        <v>0</v>
      </c>
      <c r="D26" s="729"/>
      <c r="E26" s="596"/>
      <c r="F26" s="213"/>
      <c r="G26" s="724">
        <f>C26</f>
        <v>0</v>
      </c>
      <c r="H26" s="626">
        <v>0</v>
      </c>
      <c r="I26" s="626">
        <f t="shared" si="20"/>
        <v>0</v>
      </c>
      <c r="J26" s="214">
        <f t="shared" si="21"/>
        <v>0</v>
      </c>
      <c r="K26" s="615">
        <f>G26</f>
        <v>0</v>
      </c>
      <c r="L26" s="615">
        <f>H26</f>
        <v>0</v>
      </c>
      <c r="M26" s="626">
        <f t="shared" si="10"/>
        <v>0</v>
      </c>
      <c r="N26" s="214">
        <f t="shared" si="22"/>
        <v>0</v>
      </c>
      <c r="O26" s="615">
        <f t="shared" si="0"/>
        <v>0</v>
      </c>
      <c r="P26" s="615">
        <f t="shared" si="1"/>
        <v>0</v>
      </c>
      <c r="Q26" s="626">
        <f t="shared" si="1"/>
        <v>0</v>
      </c>
      <c r="R26" s="214">
        <f t="shared" si="23"/>
        <v>0</v>
      </c>
      <c r="S26" s="615">
        <f t="shared" si="2"/>
        <v>0</v>
      </c>
      <c r="T26" s="615">
        <f t="shared" si="3"/>
        <v>0</v>
      </c>
      <c r="U26" s="626">
        <f t="shared" si="3"/>
        <v>0</v>
      </c>
      <c r="V26" s="214">
        <f t="shared" si="24"/>
        <v>0</v>
      </c>
      <c r="W26" s="615">
        <f t="shared" si="4"/>
        <v>0</v>
      </c>
      <c r="X26" s="615">
        <f t="shared" si="5"/>
        <v>0</v>
      </c>
      <c r="Y26" s="626">
        <f t="shared" si="5"/>
        <v>0</v>
      </c>
      <c r="Z26" s="214">
        <f t="shared" si="25"/>
        <v>0</v>
      </c>
      <c r="AA26" s="215">
        <f>F26+J26+N26+R26+V26+Z26</f>
        <v>0</v>
      </c>
      <c r="AB26" s="168">
        <f>Z26</f>
        <v>0</v>
      </c>
      <c r="AC26" s="168">
        <f>AB26</f>
        <v>0</v>
      </c>
      <c r="AD26" s="217">
        <f>SUM(AB26:AC26)</f>
        <v>0</v>
      </c>
    </row>
    <row r="27" spans="1:30" ht="15.95" customHeight="1" thickBot="1" x14ac:dyDescent="0.25">
      <c r="A27" s="226" t="str">
        <f>'Craft Staffing Levels'!Q21</f>
        <v>Craft p</v>
      </c>
      <c r="B27" s="204" t="str">
        <f>'Craft Staffing Levels'!Q23</f>
        <v>Location j</v>
      </c>
      <c r="C27" s="212">
        <f>'Craft Staffing Levels'!Q25</f>
        <v>0</v>
      </c>
      <c r="D27" s="729"/>
      <c r="E27" s="596"/>
      <c r="F27" s="213"/>
      <c r="G27" s="726">
        <f>C27</f>
        <v>0</v>
      </c>
      <c r="H27" s="714">
        <v>0</v>
      </c>
      <c r="I27" s="714">
        <f>D27</f>
        <v>0</v>
      </c>
      <c r="J27" s="214">
        <f>G27*I27*H27</f>
        <v>0</v>
      </c>
      <c r="K27" s="617">
        <f>G27</f>
        <v>0</v>
      </c>
      <c r="L27" s="617">
        <f>H27</f>
        <v>0</v>
      </c>
      <c r="M27" s="714">
        <f>I27</f>
        <v>0</v>
      </c>
      <c r="N27" s="214">
        <f>K27*M27*L27</f>
        <v>0</v>
      </c>
      <c r="O27" s="617">
        <f t="shared" si="0"/>
        <v>0</v>
      </c>
      <c r="P27" s="617">
        <f t="shared" si="1"/>
        <v>0</v>
      </c>
      <c r="Q27" s="714">
        <f>M27</f>
        <v>0</v>
      </c>
      <c r="R27" s="214">
        <f>O27*Q27*P27</f>
        <v>0</v>
      </c>
      <c r="S27" s="617">
        <f t="shared" si="2"/>
        <v>0</v>
      </c>
      <c r="T27" s="617">
        <f t="shared" si="3"/>
        <v>0</v>
      </c>
      <c r="U27" s="714">
        <f>Q27</f>
        <v>0</v>
      </c>
      <c r="V27" s="214">
        <f>S27*U27*T27</f>
        <v>0</v>
      </c>
      <c r="W27" s="617">
        <f t="shared" si="4"/>
        <v>0</v>
      </c>
      <c r="X27" s="617">
        <f t="shared" si="5"/>
        <v>0</v>
      </c>
      <c r="Y27" s="714">
        <f>U27</f>
        <v>0</v>
      </c>
      <c r="Z27" s="214">
        <f>W27*Y27*X27</f>
        <v>0</v>
      </c>
      <c r="AA27" s="215">
        <f>F27+J27+N27+R27+V27+Z27</f>
        <v>0</v>
      </c>
      <c r="AB27" s="168">
        <f>Z27</f>
        <v>0</v>
      </c>
      <c r="AC27" s="168">
        <f>AB27</f>
        <v>0</v>
      </c>
      <c r="AD27" s="217">
        <f>SUM(AB27:AC27)</f>
        <v>0</v>
      </c>
    </row>
    <row r="28" spans="1:30" ht="15.95" customHeight="1" thickTop="1" x14ac:dyDescent="0.2">
      <c r="A28" s="218" t="str">
        <f>'Craft Staffing Levels'!Q28</f>
        <v>RHIB 1</v>
      </c>
      <c r="B28" s="219" t="str">
        <f>'Craft Staffing Levels'!Q30</f>
        <v>Location k</v>
      </c>
      <c r="C28" s="220">
        <f>'Craft Staffing Levels'!Q32</f>
        <v>0</v>
      </c>
      <c r="D28" s="730"/>
      <c r="E28" s="597"/>
      <c r="F28" s="221"/>
      <c r="G28" s="724">
        <f t="shared" si="8"/>
        <v>0</v>
      </c>
      <c r="H28" s="626">
        <v>0</v>
      </c>
      <c r="I28" s="713">
        <f>D28</f>
        <v>0</v>
      </c>
      <c r="J28" s="222">
        <f>G28*I28*H28</f>
        <v>0</v>
      </c>
      <c r="K28" s="615">
        <f t="shared" si="9"/>
        <v>0</v>
      </c>
      <c r="L28" s="615">
        <f t="shared" si="10"/>
        <v>0</v>
      </c>
      <c r="M28" s="713">
        <f>I28</f>
        <v>0</v>
      </c>
      <c r="N28" s="222">
        <f>K28*M28*L28</f>
        <v>0</v>
      </c>
      <c r="O28" s="615">
        <f t="shared" si="0"/>
        <v>0</v>
      </c>
      <c r="P28" s="615">
        <f t="shared" si="1"/>
        <v>0</v>
      </c>
      <c r="Q28" s="713">
        <f>M28</f>
        <v>0</v>
      </c>
      <c r="R28" s="222">
        <f>O28*Q28*P28</f>
        <v>0</v>
      </c>
      <c r="S28" s="615">
        <f t="shared" si="2"/>
        <v>0</v>
      </c>
      <c r="T28" s="615">
        <f t="shared" si="3"/>
        <v>0</v>
      </c>
      <c r="U28" s="713">
        <f>Q28</f>
        <v>0</v>
      </c>
      <c r="V28" s="222">
        <f>S28*U28*T28</f>
        <v>0</v>
      </c>
      <c r="W28" s="615">
        <f t="shared" si="4"/>
        <v>0</v>
      </c>
      <c r="X28" s="615">
        <f t="shared" si="5"/>
        <v>0</v>
      </c>
      <c r="Y28" s="713">
        <f>U28</f>
        <v>0</v>
      </c>
      <c r="Z28" s="222">
        <f>W28*Y28*X28</f>
        <v>0</v>
      </c>
      <c r="AA28" s="223">
        <f t="shared" si="6"/>
        <v>0</v>
      </c>
      <c r="AB28" s="619">
        <f t="shared" si="11"/>
        <v>0</v>
      </c>
      <c r="AC28" s="619">
        <f t="shared" si="12"/>
        <v>0</v>
      </c>
      <c r="AD28" s="225">
        <f t="shared" si="7"/>
        <v>0</v>
      </c>
    </row>
    <row r="29" spans="1:30" ht="15.95" customHeight="1" x14ac:dyDescent="0.2">
      <c r="A29" s="226" t="str">
        <f>'Craft Staffing Levels'!Q35</f>
        <v>RHIB 2</v>
      </c>
      <c r="B29" s="204" t="str">
        <f>'Craft Staffing Levels'!Q37</f>
        <v>Location l</v>
      </c>
      <c r="C29" s="212">
        <f>'Craft Staffing Levels'!Q39</f>
        <v>0</v>
      </c>
      <c r="D29" s="729"/>
      <c r="E29" s="596"/>
      <c r="F29" s="213"/>
      <c r="G29" s="724">
        <f t="shared" si="8"/>
        <v>0</v>
      </c>
      <c r="H29" s="626">
        <v>0</v>
      </c>
      <c r="I29" s="626">
        <f t="shared" ref="I29" si="26">D29</f>
        <v>0</v>
      </c>
      <c r="J29" s="214">
        <f>G29*I29*H29</f>
        <v>0</v>
      </c>
      <c r="K29" s="615">
        <f t="shared" si="9"/>
        <v>0</v>
      </c>
      <c r="L29" s="615">
        <f t="shared" si="10"/>
        <v>0</v>
      </c>
      <c r="M29" s="626">
        <f t="shared" si="10"/>
        <v>0</v>
      </c>
      <c r="N29" s="214">
        <f>K29*M29*L29</f>
        <v>0</v>
      </c>
      <c r="O29" s="615">
        <f t="shared" si="0"/>
        <v>0</v>
      </c>
      <c r="P29" s="615">
        <f t="shared" si="1"/>
        <v>0</v>
      </c>
      <c r="Q29" s="626">
        <f t="shared" si="1"/>
        <v>0</v>
      </c>
      <c r="R29" s="214">
        <f>O29*Q29*P29</f>
        <v>0</v>
      </c>
      <c r="S29" s="615">
        <f t="shared" si="2"/>
        <v>0</v>
      </c>
      <c r="T29" s="615">
        <f t="shared" si="3"/>
        <v>0</v>
      </c>
      <c r="U29" s="626">
        <f t="shared" si="3"/>
        <v>0</v>
      </c>
      <c r="V29" s="214">
        <f>S29*U29*T29</f>
        <v>0</v>
      </c>
      <c r="W29" s="615">
        <f t="shared" si="4"/>
        <v>0</v>
      </c>
      <c r="X29" s="615">
        <f t="shared" si="5"/>
        <v>0</v>
      </c>
      <c r="Y29" s="626">
        <f t="shared" si="5"/>
        <v>0</v>
      </c>
      <c r="Z29" s="214">
        <f>W29*Y29*X29</f>
        <v>0</v>
      </c>
      <c r="AA29" s="215">
        <f t="shared" si="6"/>
        <v>0</v>
      </c>
      <c r="AB29" s="168">
        <f t="shared" ref="AB29" si="27">Z29</f>
        <v>0</v>
      </c>
      <c r="AC29" s="168">
        <f t="shared" ref="AC29" si="28">AB29</f>
        <v>0</v>
      </c>
      <c r="AD29" s="217">
        <f t="shared" si="7"/>
        <v>0</v>
      </c>
    </row>
    <row r="30" spans="1:30" ht="15.95" customHeight="1" x14ac:dyDescent="0.2">
      <c r="A30" s="227" t="str">
        <f>'Craft Staffing Levels'!Q42</f>
        <v>RHIB 3</v>
      </c>
      <c r="B30" s="204" t="str">
        <f>'Craft Staffing Levels'!Q44</f>
        <v>Location m</v>
      </c>
      <c r="C30" s="228">
        <f>'Craft Staffing Levels'!Q46</f>
        <v>0</v>
      </c>
      <c r="D30" s="731"/>
      <c r="E30" s="598"/>
      <c r="F30" s="77"/>
      <c r="G30" s="727">
        <f t="shared" si="8"/>
        <v>0</v>
      </c>
      <c r="H30" s="628">
        <v>0</v>
      </c>
      <c r="I30" s="628">
        <f>D30</f>
        <v>0</v>
      </c>
      <c r="J30" s="229">
        <f>G30*I30*H30</f>
        <v>0</v>
      </c>
      <c r="K30" s="618">
        <f t="shared" si="9"/>
        <v>0</v>
      </c>
      <c r="L30" s="618">
        <f t="shared" si="10"/>
        <v>0</v>
      </c>
      <c r="M30" s="628">
        <f>I30</f>
        <v>0</v>
      </c>
      <c r="N30" s="229">
        <f>K30*M30*L30</f>
        <v>0</v>
      </c>
      <c r="O30" s="618">
        <f t="shared" si="0"/>
        <v>0</v>
      </c>
      <c r="P30" s="618">
        <f t="shared" si="1"/>
        <v>0</v>
      </c>
      <c r="Q30" s="628">
        <f>M30</f>
        <v>0</v>
      </c>
      <c r="R30" s="229">
        <f>O30*Q30*P30</f>
        <v>0</v>
      </c>
      <c r="S30" s="618">
        <f t="shared" si="2"/>
        <v>0</v>
      </c>
      <c r="T30" s="618">
        <f t="shared" si="3"/>
        <v>0</v>
      </c>
      <c r="U30" s="628">
        <f>Q30</f>
        <v>0</v>
      </c>
      <c r="V30" s="229">
        <f>S30*U30*T30</f>
        <v>0</v>
      </c>
      <c r="W30" s="618">
        <f t="shared" si="4"/>
        <v>0</v>
      </c>
      <c r="X30" s="618">
        <f t="shared" si="5"/>
        <v>0</v>
      </c>
      <c r="Y30" s="628">
        <f>U30</f>
        <v>0</v>
      </c>
      <c r="Z30" s="229">
        <f>W30*Y30*X30</f>
        <v>0</v>
      </c>
      <c r="AA30" s="215">
        <f t="shared" si="6"/>
        <v>0</v>
      </c>
      <c r="AB30" s="170">
        <f t="shared" si="11"/>
        <v>0</v>
      </c>
      <c r="AC30" s="170">
        <f>AB30</f>
        <v>0</v>
      </c>
      <c r="AD30" s="231">
        <f t="shared" si="7"/>
        <v>0</v>
      </c>
    </row>
    <row r="31" spans="1:30" ht="15.95" customHeight="1" thickBot="1" x14ac:dyDescent="0.3">
      <c r="A31" s="1029" t="s">
        <v>192</v>
      </c>
      <c r="B31" s="1030"/>
      <c r="C31" s="1030"/>
      <c r="D31" s="1031"/>
      <c r="E31" s="599"/>
      <c r="F31" s="232"/>
      <c r="G31" s="240">
        <f t="shared" ref="G31:AD31" si="29">SUM(G12:G30)</f>
        <v>0</v>
      </c>
      <c r="H31" s="240">
        <f t="shared" si="29"/>
        <v>0</v>
      </c>
      <c r="I31" s="717"/>
      <c r="J31" s="572">
        <f t="shared" si="29"/>
        <v>0</v>
      </c>
      <c r="K31" s="240">
        <f t="shared" si="29"/>
        <v>0</v>
      </c>
      <c r="L31" s="240">
        <f t="shared" si="29"/>
        <v>0</v>
      </c>
      <c r="M31" s="717"/>
      <c r="N31" s="572">
        <f t="shared" si="29"/>
        <v>0</v>
      </c>
      <c r="O31" s="240">
        <f t="shared" si="29"/>
        <v>0</v>
      </c>
      <c r="P31" s="240">
        <f t="shared" si="29"/>
        <v>0</v>
      </c>
      <c r="Q31" s="717"/>
      <c r="R31" s="572">
        <f t="shared" si="29"/>
        <v>0</v>
      </c>
      <c r="S31" s="240">
        <f t="shared" si="29"/>
        <v>0</v>
      </c>
      <c r="T31" s="240">
        <f t="shared" si="29"/>
        <v>0</v>
      </c>
      <c r="U31" s="717"/>
      <c r="V31" s="572">
        <f t="shared" si="29"/>
        <v>0</v>
      </c>
      <c r="W31" s="240">
        <f t="shared" si="29"/>
        <v>0</v>
      </c>
      <c r="X31" s="240">
        <f t="shared" si="29"/>
        <v>0</v>
      </c>
      <c r="Y31" s="717"/>
      <c r="Z31" s="572">
        <f t="shared" si="29"/>
        <v>0</v>
      </c>
      <c r="AA31" s="233">
        <f t="shared" si="29"/>
        <v>0</v>
      </c>
      <c r="AB31" s="572">
        <f t="shared" si="29"/>
        <v>0</v>
      </c>
      <c r="AC31" s="572">
        <f t="shared" si="29"/>
        <v>0</v>
      </c>
      <c r="AD31" s="234">
        <f t="shared" si="29"/>
        <v>0</v>
      </c>
    </row>
    <row r="32" spans="1:30" ht="15.95" customHeight="1" x14ac:dyDescent="0.25">
      <c r="A32" s="666"/>
      <c r="B32" s="667"/>
    </row>
    <row r="36" spans="1:41" ht="15.95" customHeight="1" x14ac:dyDescent="0.2">
      <c r="A36" s="100"/>
    </row>
    <row r="37" spans="1:41" ht="15.95" customHeight="1" x14ac:dyDescent="0.2">
      <c r="A37" s="108"/>
      <c r="F37" s="108"/>
    </row>
    <row r="46" spans="1:41" ht="15.95" customHeight="1" x14ac:dyDescent="0.2">
      <c r="AF46" s="100"/>
      <c r="AG46" s="100"/>
      <c r="AH46" s="100"/>
      <c r="AI46" s="100"/>
      <c r="AJ46" s="100"/>
      <c r="AK46" s="100"/>
      <c r="AL46" s="100"/>
      <c r="AM46" s="100"/>
      <c r="AN46" s="100"/>
      <c r="AO46" s="100"/>
    </row>
    <row r="47" spans="1:41" ht="15.95" customHeight="1" x14ac:dyDescent="0.2">
      <c r="AF47" s="100"/>
      <c r="AG47" s="100"/>
      <c r="AH47" s="100"/>
      <c r="AI47" s="100"/>
      <c r="AJ47" s="100"/>
      <c r="AK47" s="100"/>
      <c r="AL47" s="100"/>
      <c r="AM47" s="100"/>
      <c r="AN47" s="100"/>
      <c r="AO47" s="100"/>
    </row>
    <row r="48" spans="1:41" ht="15.95" customHeight="1" x14ac:dyDescent="0.2">
      <c r="AF48" s="100"/>
      <c r="AG48" s="100"/>
      <c r="AH48" s="100"/>
      <c r="AI48" s="100"/>
      <c r="AJ48" s="100"/>
      <c r="AK48" s="100"/>
      <c r="AL48" s="100"/>
      <c r="AM48" s="100"/>
      <c r="AN48" s="100"/>
      <c r="AO48" s="100"/>
    </row>
    <row r="49" spans="32:41" ht="15.95" customHeight="1" x14ac:dyDescent="0.2">
      <c r="AF49" s="100"/>
      <c r="AG49" s="100"/>
      <c r="AH49" s="100"/>
      <c r="AI49" s="100"/>
      <c r="AJ49" s="100"/>
      <c r="AK49" s="100"/>
      <c r="AL49" s="100"/>
      <c r="AM49" s="100"/>
      <c r="AN49" s="100"/>
      <c r="AO49" s="100"/>
    </row>
    <row r="50" spans="32:41" ht="15.95" customHeight="1" x14ac:dyDescent="0.2">
      <c r="AF50" s="100"/>
      <c r="AG50" s="100"/>
      <c r="AH50" s="100"/>
      <c r="AI50" s="100"/>
      <c r="AJ50" s="100"/>
      <c r="AK50" s="100"/>
      <c r="AL50" s="100"/>
      <c r="AM50" s="100"/>
      <c r="AN50" s="100"/>
      <c r="AO50" s="100"/>
    </row>
    <row r="51" spans="32:41" ht="15.95" customHeight="1" x14ac:dyDescent="0.2">
      <c r="AF51" s="100"/>
      <c r="AG51" s="100"/>
      <c r="AH51" s="100"/>
      <c r="AI51" s="100"/>
      <c r="AJ51" s="100"/>
      <c r="AK51" s="100"/>
      <c r="AL51" s="100"/>
      <c r="AM51" s="100"/>
      <c r="AN51" s="100"/>
      <c r="AO51" s="100"/>
    </row>
    <row r="52" spans="32:41" ht="15.95" customHeight="1" x14ac:dyDescent="0.2">
      <c r="AF52" s="100"/>
      <c r="AG52" s="100"/>
      <c r="AH52" s="100"/>
      <c r="AI52" s="100"/>
      <c r="AJ52" s="100"/>
      <c r="AK52" s="100"/>
      <c r="AL52" s="100"/>
      <c r="AM52" s="100"/>
      <c r="AN52" s="100"/>
      <c r="AO52" s="100"/>
    </row>
    <row r="53" spans="32:41" ht="15.95" customHeight="1" x14ac:dyDescent="0.2">
      <c r="AF53" s="100"/>
      <c r="AG53" s="100"/>
      <c r="AH53" s="100"/>
      <c r="AI53" s="100"/>
      <c r="AJ53" s="100"/>
      <c r="AK53" s="100"/>
      <c r="AL53" s="100"/>
      <c r="AM53" s="100"/>
      <c r="AN53" s="100"/>
      <c r="AO53" s="100"/>
    </row>
    <row r="54" spans="32:41" ht="15.95" customHeight="1" x14ac:dyDescent="0.2">
      <c r="AF54" s="100"/>
      <c r="AG54" s="100"/>
      <c r="AH54" s="100"/>
      <c r="AI54" s="100"/>
      <c r="AJ54" s="100"/>
      <c r="AK54" s="100"/>
      <c r="AL54" s="100"/>
      <c r="AM54" s="100"/>
      <c r="AN54" s="100"/>
      <c r="AO54" s="100"/>
    </row>
    <row r="55" spans="32:41" ht="15.95" customHeight="1" x14ac:dyDescent="0.2">
      <c r="AF55" s="100"/>
      <c r="AG55" s="100"/>
      <c r="AH55" s="100"/>
      <c r="AI55" s="100"/>
      <c r="AJ55" s="100"/>
      <c r="AK55" s="100"/>
      <c r="AL55" s="100"/>
      <c r="AM55" s="100"/>
      <c r="AN55" s="100"/>
      <c r="AO55" s="100"/>
    </row>
    <row r="56" spans="32:41" ht="15.95" customHeight="1" x14ac:dyDescent="0.2">
      <c r="AF56" s="100"/>
      <c r="AG56" s="100"/>
      <c r="AH56" s="100"/>
      <c r="AI56" s="100"/>
      <c r="AJ56" s="100"/>
      <c r="AK56" s="100"/>
      <c r="AL56" s="100"/>
      <c r="AM56" s="100"/>
      <c r="AN56" s="100"/>
      <c r="AO56" s="100"/>
    </row>
    <row r="57" spans="32:41" ht="15.95" customHeight="1" x14ac:dyDescent="0.2">
      <c r="AF57" s="100"/>
      <c r="AG57" s="100"/>
      <c r="AH57" s="100"/>
      <c r="AI57" s="100"/>
      <c r="AJ57" s="100"/>
      <c r="AK57" s="100"/>
      <c r="AL57" s="100"/>
      <c r="AM57" s="100"/>
      <c r="AN57" s="100"/>
      <c r="AO57" s="100"/>
    </row>
    <row r="58" spans="32:41" ht="15.95" customHeight="1" x14ac:dyDescent="0.2">
      <c r="AF58" s="100"/>
      <c r="AG58" s="100"/>
      <c r="AH58" s="100"/>
      <c r="AI58" s="100"/>
      <c r="AJ58" s="100"/>
      <c r="AK58" s="100"/>
      <c r="AL58" s="100"/>
      <c r="AM58" s="100"/>
      <c r="AN58" s="100"/>
      <c r="AO58" s="100"/>
    </row>
    <row r="59" spans="32:41" ht="15.95" customHeight="1" x14ac:dyDescent="0.2">
      <c r="AF59" s="100"/>
      <c r="AG59" s="100"/>
      <c r="AH59" s="100"/>
      <c r="AI59" s="100"/>
      <c r="AJ59" s="100"/>
      <c r="AK59" s="100"/>
      <c r="AL59" s="100"/>
      <c r="AM59" s="100"/>
      <c r="AN59" s="100"/>
      <c r="AO59" s="100"/>
    </row>
    <row r="60" spans="32:41" ht="15.95" customHeight="1" x14ac:dyDescent="0.2">
      <c r="AF60" s="100"/>
      <c r="AG60" s="100"/>
      <c r="AH60" s="100"/>
      <c r="AI60" s="100"/>
      <c r="AJ60" s="100"/>
      <c r="AK60" s="100"/>
      <c r="AL60" s="100"/>
      <c r="AM60" s="100"/>
      <c r="AN60" s="100"/>
      <c r="AO60" s="100"/>
    </row>
    <row r="61" spans="32:41" ht="15.95" customHeight="1" x14ac:dyDescent="0.2">
      <c r="AF61" s="100"/>
      <c r="AG61" s="100"/>
      <c r="AH61" s="100"/>
      <c r="AI61" s="100"/>
      <c r="AJ61" s="100"/>
      <c r="AK61" s="100"/>
      <c r="AL61" s="100"/>
      <c r="AM61" s="100"/>
      <c r="AN61" s="100"/>
      <c r="AO61" s="100"/>
    </row>
    <row r="62" spans="32:41" ht="15.95" customHeight="1" x14ac:dyDescent="0.2">
      <c r="AF62" s="100"/>
      <c r="AG62" s="100"/>
      <c r="AH62" s="100"/>
      <c r="AI62" s="100"/>
      <c r="AJ62" s="100"/>
      <c r="AK62" s="100"/>
      <c r="AL62" s="100"/>
      <c r="AM62" s="100"/>
      <c r="AN62" s="100"/>
      <c r="AO62" s="100"/>
    </row>
    <row r="63" spans="32:41" ht="15.95" customHeight="1" x14ac:dyDescent="0.2">
      <c r="AF63" s="100"/>
      <c r="AG63" s="100"/>
      <c r="AH63" s="100"/>
      <c r="AI63" s="100"/>
      <c r="AJ63" s="100"/>
      <c r="AK63" s="100"/>
      <c r="AL63" s="100"/>
      <c r="AM63" s="100"/>
      <c r="AN63" s="100"/>
      <c r="AO63" s="100"/>
    </row>
    <row r="64" spans="32:41" ht="15.95" customHeight="1" x14ac:dyDescent="0.2">
      <c r="AF64" s="100"/>
      <c r="AG64" s="100"/>
      <c r="AH64" s="100"/>
      <c r="AI64" s="100"/>
      <c r="AJ64" s="100"/>
      <c r="AK64" s="100"/>
      <c r="AL64" s="100"/>
      <c r="AM64" s="100"/>
      <c r="AN64" s="100"/>
      <c r="AO64" s="100"/>
    </row>
    <row r="65" spans="5:41" ht="15.95" customHeight="1" x14ac:dyDescent="0.2">
      <c r="AF65" s="100"/>
      <c r="AG65" s="100"/>
      <c r="AH65" s="100"/>
      <c r="AI65" s="100"/>
      <c r="AJ65" s="100"/>
      <c r="AK65" s="100"/>
      <c r="AL65" s="100"/>
      <c r="AM65" s="100"/>
      <c r="AN65" s="100"/>
      <c r="AO65" s="100"/>
    </row>
    <row r="66" spans="5:41" ht="15.95" customHeight="1" x14ac:dyDescent="0.2">
      <c r="AF66" s="100"/>
      <c r="AG66" s="100"/>
      <c r="AH66" s="100"/>
      <c r="AI66" s="100"/>
      <c r="AJ66" s="100"/>
      <c r="AK66" s="100"/>
      <c r="AL66" s="100"/>
      <c r="AM66" s="100"/>
      <c r="AN66" s="100"/>
      <c r="AO66" s="100"/>
    </row>
    <row r="67" spans="5:41" ht="15.95" customHeight="1" x14ac:dyDescent="0.2">
      <c r="E67" s="284"/>
      <c r="F67" s="284"/>
      <c r="G67" s="284"/>
      <c r="H67" s="284"/>
      <c r="I67" s="284"/>
      <c r="J67" s="284"/>
      <c r="K67" s="284"/>
      <c r="L67" s="284"/>
      <c r="M67" s="284"/>
      <c r="N67" s="284"/>
      <c r="O67" s="284"/>
      <c r="P67" s="284"/>
      <c r="Q67" s="284"/>
      <c r="R67" s="284"/>
      <c r="S67" s="284"/>
      <c r="T67" s="284"/>
      <c r="U67" s="284"/>
      <c r="V67" s="284"/>
      <c r="W67" s="284"/>
      <c r="X67" s="284"/>
      <c r="Y67" s="284"/>
      <c r="Z67" s="284"/>
      <c r="AA67" s="284"/>
      <c r="AB67" s="284"/>
      <c r="AC67" s="284"/>
      <c r="AD67" s="284"/>
      <c r="AF67" s="100"/>
      <c r="AG67" s="100"/>
      <c r="AH67" s="100"/>
      <c r="AI67" s="100"/>
      <c r="AJ67" s="100"/>
      <c r="AK67" s="100"/>
      <c r="AL67" s="100"/>
      <c r="AM67" s="100"/>
      <c r="AN67" s="100"/>
      <c r="AO67" s="100"/>
    </row>
    <row r="68" spans="5:41" ht="15.95" customHeight="1" x14ac:dyDescent="0.2">
      <c r="E68" s="284"/>
      <c r="F68" s="284"/>
      <c r="G68" s="284"/>
      <c r="H68" s="284"/>
      <c r="I68" s="284"/>
      <c r="J68" s="284"/>
      <c r="K68" s="284"/>
      <c r="L68" s="284"/>
      <c r="M68" s="284"/>
      <c r="N68" s="284"/>
      <c r="O68" s="284"/>
      <c r="P68" s="284"/>
      <c r="Q68" s="284"/>
      <c r="R68" s="284"/>
      <c r="S68" s="284"/>
      <c r="T68" s="284"/>
      <c r="U68" s="284"/>
      <c r="V68" s="284"/>
      <c r="W68" s="284"/>
      <c r="X68" s="284"/>
      <c r="Y68" s="284"/>
      <c r="Z68" s="284"/>
      <c r="AA68" s="284"/>
      <c r="AB68" s="284"/>
      <c r="AC68" s="284"/>
      <c r="AD68" s="284"/>
      <c r="AF68" s="100"/>
      <c r="AG68" s="100"/>
      <c r="AH68" s="100"/>
      <c r="AI68" s="100"/>
      <c r="AJ68" s="100"/>
      <c r="AK68" s="100"/>
      <c r="AL68" s="100"/>
      <c r="AM68" s="100"/>
      <c r="AN68" s="100"/>
      <c r="AO68" s="100"/>
    </row>
    <row r="69" spans="5:41" ht="15.95" customHeight="1" x14ac:dyDescent="0.2">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F69" s="100"/>
      <c r="AG69" s="100"/>
      <c r="AH69" s="100"/>
      <c r="AI69" s="100"/>
      <c r="AJ69" s="100"/>
      <c r="AK69" s="100"/>
      <c r="AL69" s="100"/>
      <c r="AM69" s="100"/>
      <c r="AN69" s="100"/>
      <c r="AO69" s="100"/>
    </row>
    <row r="70" spans="5:41" ht="15.95" customHeight="1" x14ac:dyDescent="0.2">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4"/>
      <c r="AC70" s="284"/>
      <c r="AD70" s="284"/>
      <c r="AF70" s="100"/>
      <c r="AG70" s="100"/>
      <c r="AH70" s="100"/>
      <c r="AI70" s="100"/>
      <c r="AJ70" s="100"/>
      <c r="AK70" s="100"/>
      <c r="AL70" s="100"/>
      <c r="AM70" s="100"/>
      <c r="AN70" s="100"/>
      <c r="AO70" s="100"/>
    </row>
    <row r="71" spans="5:41" ht="15.95" customHeight="1" x14ac:dyDescent="0.2">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4"/>
      <c r="AC71" s="284"/>
      <c r="AD71" s="284"/>
      <c r="AF71" s="100"/>
      <c r="AG71" s="100"/>
      <c r="AH71" s="100"/>
      <c r="AI71" s="100"/>
      <c r="AJ71" s="100"/>
      <c r="AK71" s="100"/>
      <c r="AL71" s="100"/>
      <c r="AM71" s="100"/>
      <c r="AN71" s="100"/>
      <c r="AO71" s="100"/>
    </row>
    <row r="72" spans="5:41" ht="15.95" customHeight="1" x14ac:dyDescent="0.2">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F72" s="100"/>
      <c r="AG72" s="100"/>
      <c r="AH72" s="100"/>
      <c r="AI72" s="100"/>
      <c r="AJ72" s="100"/>
      <c r="AK72" s="100"/>
      <c r="AL72" s="100"/>
      <c r="AM72" s="100"/>
      <c r="AN72" s="100"/>
      <c r="AO72" s="100"/>
    </row>
    <row r="73" spans="5:41" ht="15.95" customHeight="1" x14ac:dyDescent="0.2">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4"/>
      <c r="AC73" s="284"/>
      <c r="AD73" s="284"/>
      <c r="AF73" s="100"/>
      <c r="AG73" s="100"/>
      <c r="AH73" s="100"/>
      <c r="AI73" s="100"/>
      <c r="AJ73" s="100"/>
      <c r="AK73" s="100"/>
      <c r="AL73" s="100"/>
      <c r="AM73" s="100"/>
      <c r="AN73" s="100"/>
      <c r="AO73" s="100"/>
    </row>
    <row r="74" spans="5:41" ht="15.95" customHeight="1" x14ac:dyDescent="0.2">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4"/>
      <c r="AC74" s="284"/>
      <c r="AD74" s="284"/>
      <c r="AF74" s="100"/>
      <c r="AG74" s="100"/>
      <c r="AH74" s="100"/>
      <c r="AI74" s="100"/>
      <c r="AJ74" s="100"/>
      <c r="AK74" s="100"/>
      <c r="AL74" s="100"/>
      <c r="AM74" s="100"/>
      <c r="AN74" s="100"/>
      <c r="AO74" s="100"/>
    </row>
    <row r="75" spans="5:41" ht="15.95" customHeight="1" x14ac:dyDescent="0.2">
      <c r="E75" s="284"/>
      <c r="F75" s="284"/>
      <c r="G75" s="284"/>
      <c r="H75" s="284"/>
      <c r="I75" s="284"/>
      <c r="J75" s="284"/>
      <c r="K75" s="284"/>
      <c r="L75" s="284"/>
      <c r="M75" s="284"/>
      <c r="N75" s="284"/>
      <c r="O75" s="284"/>
      <c r="P75" s="284"/>
      <c r="Q75" s="284"/>
      <c r="R75" s="284"/>
      <c r="S75" s="284"/>
      <c r="T75" s="284"/>
      <c r="U75" s="284"/>
      <c r="V75" s="284"/>
      <c r="W75" s="284"/>
      <c r="X75" s="284"/>
      <c r="Y75" s="284"/>
      <c r="Z75" s="284"/>
      <c r="AA75" s="284"/>
      <c r="AB75" s="284"/>
      <c r="AC75" s="284"/>
      <c r="AD75" s="284"/>
      <c r="AF75" s="100"/>
      <c r="AG75" s="100"/>
      <c r="AH75" s="100"/>
      <c r="AI75" s="100"/>
      <c r="AJ75" s="100"/>
      <c r="AK75" s="100"/>
      <c r="AL75" s="100"/>
      <c r="AM75" s="100"/>
      <c r="AN75" s="100"/>
      <c r="AO75" s="100"/>
    </row>
    <row r="76" spans="5:41" ht="15.95" customHeight="1" x14ac:dyDescent="0.2">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F76" s="100"/>
      <c r="AG76" s="100"/>
      <c r="AH76" s="100"/>
      <c r="AI76" s="100"/>
      <c r="AJ76" s="100"/>
      <c r="AK76" s="100"/>
      <c r="AL76" s="100"/>
      <c r="AM76" s="100"/>
      <c r="AN76" s="100"/>
      <c r="AO76" s="100"/>
    </row>
    <row r="77" spans="5:41" ht="15.95" customHeight="1" x14ac:dyDescent="0.2">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F77" s="100"/>
      <c r="AG77" s="100"/>
      <c r="AH77" s="100"/>
      <c r="AI77" s="100"/>
      <c r="AJ77" s="100"/>
      <c r="AK77" s="100"/>
      <c r="AL77" s="100"/>
      <c r="AM77" s="100"/>
      <c r="AN77" s="100"/>
      <c r="AO77" s="100"/>
    </row>
    <row r="78" spans="5:41" ht="15.95" customHeight="1" x14ac:dyDescent="0.2">
      <c r="E78" s="284"/>
      <c r="F78" s="284"/>
      <c r="G78" s="284"/>
      <c r="H78" s="284"/>
      <c r="I78" s="284"/>
      <c r="J78" s="284"/>
      <c r="K78" s="284"/>
      <c r="L78" s="284"/>
      <c r="M78" s="284"/>
      <c r="N78" s="284"/>
      <c r="O78" s="284"/>
      <c r="P78" s="284"/>
      <c r="Q78" s="284"/>
      <c r="R78" s="284"/>
      <c r="S78" s="284"/>
      <c r="T78" s="284"/>
      <c r="U78" s="284"/>
      <c r="V78" s="284"/>
      <c r="W78" s="284"/>
      <c r="X78" s="284"/>
      <c r="Y78" s="284"/>
      <c r="Z78" s="284"/>
      <c r="AA78" s="284"/>
      <c r="AB78" s="284"/>
      <c r="AC78" s="284"/>
      <c r="AD78" s="284"/>
      <c r="AF78" s="100"/>
      <c r="AG78" s="100"/>
      <c r="AH78" s="100"/>
      <c r="AI78" s="100"/>
      <c r="AJ78" s="100"/>
      <c r="AK78" s="100"/>
      <c r="AL78" s="100"/>
      <c r="AM78" s="100"/>
      <c r="AN78" s="100"/>
      <c r="AO78" s="100"/>
    </row>
    <row r="79" spans="5:41" ht="15.95" customHeight="1" x14ac:dyDescent="0.2">
      <c r="E79" s="284"/>
      <c r="F79" s="284"/>
      <c r="G79" s="284"/>
      <c r="H79" s="284"/>
      <c r="I79" s="284"/>
      <c r="J79" s="284"/>
      <c r="K79" s="284"/>
      <c r="L79" s="284"/>
      <c r="M79" s="284"/>
      <c r="N79" s="284"/>
      <c r="O79" s="284"/>
      <c r="P79" s="284"/>
      <c r="Q79" s="284"/>
      <c r="R79" s="284"/>
      <c r="S79" s="284"/>
      <c r="T79" s="284"/>
      <c r="U79" s="284"/>
      <c r="V79" s="284"/>
      <c r="W79" s="284"/>
      <c r="X79" s="284"/>
      <c r="Y79" s="284"/>
      <c r="Z79" s="284"/>
      <c r="AA79" s="284"/>
      <c r="AB79" s="284"/>
      <c r="AC79" s="284"/>
      <c r="AD79" s="284"/>
      <c r="AF79" s="100"/>
      <c r="AG79" s="100"/>
      <c r="AH79" s="100"/>
      <c r="AI79" s="100"/>
      <c r="AJ79" s="100"/>
      <c r="AK79" s="100"/>
      <c r="AL79" s="100"/>
      <c r="AM79" s="100"/>
      <c r="AN79" s="100"/>
      <c r="AO79" s="100"/>
    </row>
    <row r="80" spans="5:41" ht="15.95" customHeight="1" x14ac:dyDescent="0.2">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F80" s="100"/>
      <c r="AG80" s="100"/>
      <c r="AH80" s="100"/>
      <c r="AI80" s="100"/>
      <c r="AJ80" s="100"/>
      <c r="AK80" s="100"/>
      <c r="AL80" s="100"/>
      <c r="AM80" s="100"/>
      <c r="AN80" s="100"/>
      <c r="AO80" s="100"/>
    </row>
    <row r="81" spans="5:41" ht="15.95" customHeight="1" x14ac:dyDescent="0.2">
      <c r="E81" s="284"/>
      <c r="F81" s="284"/>
      <c r="G81" s="284"/>
      <c r="H81" s="284"/>
      <c r="I81" s="284"/>
      <c r="J81" s="284"/>
      <c r="K81" s="284"/>
      <c r="L81" s="284"/>
      <c r="M81" s="284"/>
      <c r="N81" s="284"/>
      <c r="O81" s="284"/>
      <c r="P81" s="284"/>
      <c r="Q81" s="284"/>
      <c r="R81" s="284"/>
      <c r="S81" s="284"/>
      <c r="T81" s="284"/>
      <c r="U81" s="284"/>
      <c r="V81" s="284"/>
      <c r="W81" s="284"/>
      <c r="X81" s="284"/>
      <c r="Y81" s="284"/>
      <c r="Z81" s="284"/>
      <c r="AA81" s="284"/>
      <c r="AB81" s="284"/>
      <c r="AC81" s="284"/>
      <c r="AD81" s="284"/>
      <c r="AF81" s="100"/>
      <c r="AG81" s="100"/>
      <c r="AH81" s="100"/>
      <c r="AI81" s="100"/>
      <c r="AJ81" s="100"/>
      <c r="AK81" s="100"/>
      <c r="AL81" s="100"/>
      <c r="AM81" s="100"/>
      <c r="AN81" s="100"/>
      <c r="AO81" s="100"/>
    </row>
    <row r="82" spans="5:41" ht="15.95" customHeight="1" x14ac:dyDescent="0.2">
      <c r="E82" s="284"/>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F82" s="100"/>
      <c r="AG82" s="100"/>
      <c r="AH82" s="100"/>
      <c r="AI82" s="100"/>
      <c r="AJ82" s="100"/>
      <c r="AK82" s="100"/>
      <c r="AL82" s="100"/>
      <c r="AM82" s="100"/>
      <c r="AN82" s="100"/>
      <c r="AO82" s="100"/>
    </row>
    <row r="83" spans="5:41" ht="15.95" customHeight="1" x14ac:dyDescent="0.2">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F83" s="100"/>
      <c r="AG83" s="100"/>
      <c r="AH83" s="100"/>
      <c r="AI83" s="100"/>
      <c r="AJ83" s="100"/>
      <c r="AK83" s="100"/>
      <c r="AL83" s="100"/>
      <c r="AM83" s="100"/>
      <c r="AN83" s="100"/>
      <c r="AO83" s="100"/>
    </row>
    <row r="84" spans="5:41" ht="15.95" customHeight="1" x14ac:dyDescent="0.2">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F84" s="100"/>
      <c r="AG84" s="100"/>
      <c r="AH84" s="100"/>
      <c r="AI84" s="100"/>
      <c r="AJ84" s="100"/>
      <c r="AK84" s="100"/>
      <c r="AL84" s="100"/>
      <c r="AM84" s="100"/>
      <c r="AN84" s="100"/>
      <c r="AO84" s="100"/>
    </row>
    <row r="85" spans="5:41" ht="15.95" customHeight="1" x14ac:dyDescent="0.2">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F85" s="100"/>
      <c r="AG85" s="100"/>
      <c r="AH85" s="100"/>
      <c r="AI85" s="100"/>
      <c r="AJ85" s="100"/>
      <c r="AK85" s="100"/>
      <c r="AL85" s="100"/>
      <c r="AM85" s="100"/>
      <c r="AN85" s="100"/>
      <c r="AO85" s="100"/>
    </row>
    <row r="86" spans="5:41" ht="15.95" customHeight="1" x14ac:dyDescent="0.2">
      <c r="E86" s="284"/>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F86" s="100"/>
      <c r="AG86" s="100"/>
      <c r="AH86" s="100"/>
      <c r="AI86" s="100"/>
      <c r="AJ86" s="100"/>
      <c r="AK86" s="100"/>
      <c r="AL86" s="100"/>
      <c r="AM86" s="100"/>
      <c r="AN86" s="100"/>
      <c r="AO86" s="100"/>
    </row>
    <row r="87" spans="5:41" ht="15.95" customHeight="1" x14ac:dyDescent="0.2">
      <c r="E87" s="284"/>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F87" s="100"/>
      <c r="AG87" s="100"/>
      <c r="AH87" s="100"/>
      <c r="AI87" s="100"/>
      <c r="AJ87" s="100"/>
      <c r="AK87" s="100"/>
      <c r="AL87" s="100"/>
      <c r="AM87" s="100"/>
      <c r="AN87" s="100"/>
      <c r="AO87" s="100"/>
    </row>
    <row r="88" spans="5:41" ht="15.95" customHeight="1" x14ac:dyDescent="0.2">
      <c r="E88" s="284"/>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F88" s="100"/>
      <c r="AG88" s="100"/>
      <c r="AH88" s="100"/>
      <c r="AI88" s="100"/>
      <c r="AJ88" s="100"/>
      <c r="AK88" s="100"/>
      <c r="AL88" s="100"/>
      <c r="AM88" s="100"/>
      <c r="AN88" s="100"/>
      <c r="AO88" s="100"/>
    </row>
    <row r="89" spans="5:41" ht="15.95" customHeight="1" x14ac:dyDescent="0.2">
      <c r="E89" s="284"/>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F89" s="100"/>
      <c r="AG89" s="100"/>
      <c r="AH89" s="100"/>
      <c r="AI89" s="100"/>
      <c r="AJ89" s="100"/>
      <c r="AK89" s="100"/>
      <c r="AL89" s="100"/>
      <c r="AM89" s="100"/>
      <c r="AN89" s="100"/>
      <c r="AO89" s="100"/>
    </row>
    <row r="90" spans="5:41" ht="15.95" customHeight="1" x14ac:dyDescent="0.2">
      <c r="E90" s="284"/>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F90" s="100"/>
      <c r="AG90" s="100"/>
      <c r="AH90" s="100"/>
      <c r="AI90" s="100"/>
      <c r="AJ90" s="100"/>
      <c r="AK90" s="100"/>
      <c r="AL90" s="100"/>
      <c r="AM90" s="100"/>
      <c r="AN90" s="100"/>
      <c r="AO90" s="100"/>
    </row>
    <row r="91" spans="5:41" ht="15.95" customHeight="1" x14ac:dyDescent="0.2">
      <c r="E91" s="284"/>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F91" s="100"/>
      <c r="AG91" s="100"/>
      <c r="AH91" s="100"/>
      <c r="AI91" s="100"/>
      <c r="AJ91" s="100"/>
      <c r="AK91" s="100"/>
      <c r="AL91" s="100"/>
      <c r="AM91" s="100"/>
      <c r="AN91" s="100"/>
      <c r="AO91" s="100"/>
    </row>
    <row r="92" spans="5:41" ht="15.95" customHeight="1" x14ac:dyDescent="0.2">
      <c r="E92" s="284"/>
      <c r="F92" s="284"/>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F92" s="100"/>
      <c r="AG92" s="100"/>
      <c r="AH92" s="100"/>
      <c r="AI92" s="100"/>
      <c r="AJ92" s="100"/>
      <c r="AK92" s="100"/>
      <c r="AL92" s="100"/>
      <c r="AM92" s="100"/>
      <c r="AN92" s="100"/>
      <c r="AO92" s="100"/>
    </row>
    <row r="93" spans="5:41" ht="15.95" customHeight="1" x14ac:dyDescent="0.2">
      <c r="E93" s="284"/>
      <c r="F93" s="284"/>
      <c r="G93" s="284"/>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F93" s="100"/>
      <c r="AG93" s="100"/>
      <c r="AH93" s="100"/>
      <c r="AI93" s="100"/>
      <c r="AJ93" s="100"/>
      <c r="AK93" s="100"/>
      <c r="AL93" s="100"/>
      <c r="AM93" s="100"/>
      <c r="AN93" s="100"/>
      <c r="AO93" s="100"/>
    </row>
    <row r="94" spans="5:41" ht="15.95" customHeight="1" x14ac:dyDescent="0.2">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F94" s="100"/>
      <c r="AG94" s="100"/>
      <c r="AH94" s="100"/>
      <c r="AI94" s="100"/>
      <c r="AJ94" s="100"/>
      <c r="AK94" s="100"/>
      <c r="AL94" s="100"/>
      <c r="AM94" s="100"/>
      <c r="AN94" s="100"/>
      <c r="AO94" s="100"/>
    </row>
    <row r="95" spans="5:41" ht="15.95" customHeight="1" x14ac:dyDescent="0.2">
      <c r="E95" s="284"/>
      <c r="F95" s="284"/>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F95" s="100"/>
      <c r="AG95" s="100"/>
      <c r="AH95" s="100"/>
      <c r="AI95" s="100"/>
      <c r="AJ95" s="100"/>
      <c r="AK95" s="100"/>
      <c r="AL95" s="100"/>
      <c r="AM95" s="100"/>
      <c r="AN95" s="100"/>
      <c r="AO95" s="100"/>
    </row>
    <row r="96" spans="5:41" ht="15.95" customHeight="1" x14ac:dyDescent="0.2">
      <c r="E96" s="284"/>
      <c r="F96" s="284"/>
      <c r="G96" s="284"/>
      <c r="H96" s="284"/>
      <c r="I96" s="284"/>
      <c r="J96" s="284"/>
      <c r="K96" s="284"/>
      <c r="L96" s="284"/>
      <c r="M96" s="284"/>
      <c r="N96" s="284"/>
      <c r="O96" s="284"/>
      <c r="P96" s="284"/>
      <c r="Q96" s="284"/>
      <c r="R96" s="284"/>
      <c r="S96" s="284"/>
      <c r="T96" s="284"/>
      <c r="U96" s="284"/>
      <c r="V96" s="284"/>
      <c r="W96" s="284"/>
      <c r="X96" s="284"/>
      <c r="Y96" s="284"/>
      <c r="Z96" s="284"/>
      <c r="AA96" s="284"/>
      <c r="AB96" s="284"/>
      <c r="AC96" s="284"/>
      <c r="AD96" s="284"/>
      <c r="AF96" s="100"/>
      <c r="AG96" s="100"/>
      <c r="AH96" s="100"/>
      <c r="AI96" s="100"/>
      <c r="AJ96" s="100"/>
      <c r="AK96" s="100"/>
      <c r="AL96" s="100"/>
      <c r="AM96" s="100"/>
      <c r="AN96" s="100"/>
      <c r="AO96" s="100"/>
    </row>
    <row r="97" spans="5:41" ht="15.95" customHeight="1" x14ac:dyDescent="0.2">
      <c r="E97" s="284"/>
      <c r="F97" s="284"/>
      <c r="G97" s="284"/>
      <c r="H97" s="284"/>
      <c r="I97" s="284"/>
      <c r="J97" s="284"/>
      <c r="K97" s="284"/>
      <c r="L97" s="284"/>
      <c r="M97" s="284"/>
      <c r="N97" s="284"/>
      <c r="O97" s="284"/>
      <c r="P97" s="284"/>
      <c r="Q97" s="284"/>
      <c r="R97" s="284"/>
      <c r="S97" s="284"/>
      <c r="T97" s="284"/>
      <c r="U97" s="284"/>
      <c r="V97" s="284"/>
      <c r="W97" s="284"/>
      <c r="X97" s="284"/>
      <c r="Y97" s="284"/>
      <c r="Z97" s="284"/>
      <c r="AA97" s="284"/>
      <c r="AB97" s="284"/>
      <c r="AC97" s="284"/>
      <c r="AD97" s="284"/>
      <c r="AF97" s="100"/>
      <c r="AG97" s="100"/>
      <c r="AH97" s="100"/>
      <c r="AI97" s="100"/>
      <c r="AJ97" s="100"/>
      <c r="AK97" s="100"/>
      <c r="AL97" s="100"/>
      <c r="AM97" s="100"/>
      <c r="AN97" s="100"/>
      <c r="AO97" s="100"/>
    </row>
    <row r="98" spans="5:41" ht="15.95" customHeight="1" x14ac:dyDescent="0.2">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84"/>
      <c r="AD98" s="284"/>
      <c r="AF98" s="100"/>
      <c r="AG98" s="100"/>
      <c r="AH98" s="100"/>
      <c r="AI98" s="100"/>
      <c r="AJ98" s="100"/>
      <c r="AK98" s="100"/>
      <c r="AL98" s="100"/>
      <c r="AM98" s="100"/>
      <c r="AN98" s="100"/>
      <c r="AO98" s="100"/>
    </row>
    <row r="99" spans="5:41" ht="15.95" customHeight="1" x14ac:dyDescent="0.2">
      <c r="E99" s="284"/>
      <c r="F99" s="284"/>
      <c r="G99" s="284"/>
      <c r="H99" s="284"/>
      <c r="I99" s="284"/>
      <c r="J99" s="284"/>
      <c r="K99" s="284"/>
      <c r="L99" s="284"/>
      <c r="M99" s="284"/>
      <c r="N99" s="284"/>
      <c r="O99" s="284"/>
      <c r="P99" s="284"/>
      <c r="Q99" s="284"/>
      <c r="R99" s="284"/>
      <c r="S99" s="284"/>
      <c r="T99" s="284"/>
      <c r="U99" s="284"/>
      <c r="V99" s="284"/>
      <c r="W99" s="284"/>
      <c r="X99" s="284"/>
      <c r="Y99" s="284"/>
      <c r="Z99" s="284"/>
      <c r="AA99" s="284"/>
      <c r="AB99" s="284"/>
      <c r="AC99" s="284"/>
      <c r="AD99" s="284"/>
      <c r="AF99" s="100"/>
      <c r="AG99" s="100"/>
      <c r="AH99" s="100"/>
      <c r="AI99" s="100"/>
      <c r="AJ99" s="100"/>
      <c r="AK99" s="100"/>
      <c r="AL99" s="100"/>
      <c r="AM99" s="100"/>
      <c r="AN99" s="100"/>
      <c r="AO99" s="100"/>
    </row>
    <row r="100" spans="5:41" ht="15.95" customHeight="1" x14ac:dyDescent="0.2">
      <c r="E100" s="284"/>
      <c r="F100" s="284"/>
      <c r="G100" s="284"/>
      <c r="H100" s="284"/>
      <c r="I100" s="284"/>
      <c r="J100" s="284"/>
      <c r="K100" s="284"/>
      <c r="L100" s="284"/>
      <c r="M100" s="284"/>
      <c r="N100" s="284"/>
      <c r="O100" s="284"/>
      <c r="P100" s="284"/>
      <c r="Q100" s="284"/>
      <c r="R100" s="284"/>
      <c r="S100" s="284"/>
      <c r="T100" s="284"/>
      <c r="U100" s="284"/>
      <c r="V100" s="284"/>
      <c r="W100" s="284"/>
      <c r="X100" s="284"/>
      <c r="Y100" s="284"/>
      <c r="Z100" s="284"/>
      <c r="AA100" s="284"/>
      <c r="AB100" s="284"/>
      <c r="AC100" s="284"/>
      <c r="AD100" s="284"/>
      <c r="AF100" s="100"/>
      <c r="AG100" s="100"/>
      <c r="AH100" s="100"/>
      <c r="AI100" s="100"/>
      <c r="AJ100" s="100"/>
      <c r="AK100" s="100"/>
      <c r="AL100" s="100"/>
      <c r="AM100" s="100"/>
      <c r="AN100" s="100"/>
      <c r="AO100" s="100"/>
    </row>
    <row r="101" spans="5:41" ht="15.95" customHeight="1" x14ac:dyDescent="0.2">
      <c r="E101" s="284"/>
      <c r="F101" s="284"/>
      <c r="G101" s="284"/>
      <c r="H101" s="284"/>
      <c r="I101" s="284"/>
      <c r="J101" s="284"/>
      <c r="K101" s="284"/>
      <c r="L101" s="284"/>
      <c r="M101" s="284"/>
      <c r="N101" s="284"/>
      <c r="O101" s="284"/>
      <c r="P101" s="284"/>
      <c r="Q101" s="284"/>
      <c r="R101" s="284"/>
      <c r="S101" s="284"/>
      <c r="T101" s="284"/>
      <c r="U101" s="284"/>
      <c r="V101" s="284"/>
      <c r="W101" s="284"/>
      <c r="X101" s="284"/>
      <c r="Y101" s="284"/>
      <c r="Z101" s="284"/>
      <c r="AA101" s="284"/>
      <c r="AB101" s="284"/>
      <c r="AC101" s="284"/>
      <c r="AD101" s="284"/>
      <c r="AF101" s="100"/>
      <c r="AG101" s="100"/>
      <c r="AH101" s="100"/>
      <c r="AI101" s="100"/>
      <c r="AJ101" s="100"/>
      <c r="AK101" s="100"/>
      <c r="AL101" s="100"/>
      <c r="AM101" s="100"/>
      <c r="AN101" s="100"/>
      <c r="AO101" s="100"/>
    </row>
    <row r="102" spans="5:41" ht="15.95" customHeight="1" x14ac:dyDescent="0.2">
      <c r="E102" s="284"/>
      <c r="F102" s="284"/>
      <c r="G102" s="284"/>
      <c r="H102" s="284"/>
      <c r="I102" s="284"/>
      <c r="J102" s="284"/>
      <c r="K102" s="284"/>
      <c r="L102" s="284"/>
      <c r="M102" s="284"/>
      <c r="N102" s="284"/>
      <c r="O102" s="284"/>
      <c r="P102" s="284"/>
      <c r="Q102" s="284"/>
      <c r="R102" s="284"/>
      <c r="S102" s="284"/>
      <c r="T102" s="284"/>
      <c r="U102" s="284"/>
      <c r="V102" s="284"/>
      <c r="W102" s="284"/>
      <c r="X102" s="284"/>
      <c r="Y102" s="284"/>
      <c r="Z102" s="284"/>
      <c r="AA102" s="284"/>
      <c r="AB102" s="284"/>
      <c r="AC102" s="284"/>
      <c r="AD102" s="284"/>
      <c r="AF102" s="100"/>
      <c r="AG102" s="100"/>
      <c r="AH102" s="100"/>
      <c r="AI102" s="100"/>
      <c r="AJ102" s="100"/>
      <c r="AK102" s="100"/>
      <c r="AL102" s="100"/>
      <c r="AM102" s="100"/>
      <c r="AN102" s="100"/>
      <c r="AO102" s="100"/>
    </row>
    <row r="103" spans="5:41" ht="15.95" customHeight="1" x14ac:dyDescent="0.2">
      <c r="E103" s="284"/>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F103" s="100"/>
      <c r="AG103" s="100"/>
      <c r="AH103" s="100"/>
      <c r="AI103" s="100"/>
      <c r="AJ103" s="100"/>
      <c r="AK103" s="100"/>
      <c r="AL103" s="100"/>
      <c r="AM103" s="100"/>
      <c r="AN103" s="100"/>
      <c r="AO103" s="100"/>
    </row>
    <row r="104" spans="5:41" ht="15.95" customHeight="1" x14ac:dyDescent="0.2">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F104" s="100"/>
      <c r="AG104" s="100"/>
      <c r="AH104" s="100"/>
      <c r="AI104" s="100"/>
      <c r="AJ104" s="100"/>
      <c r="AK104" s="100"/>
      <c r="AL104" s="100"/>
      <c r="AM104" s="100"/>
      <c r="AN104" s="100"/>
      <c r="AO104" s="100"/>
    </row>
    <row r="105" spans="5:41" ht="15.95" customHeight="1" x14ac:dyDescent="0.2">
      <c r="E105" s="284"/>
      <c r="F105" s="284"/>
      <c r="G105" s="284"/>
      <c r="H105" s="284"/>
      <c r="I105" s="284"/>
      <c r="J105" s="284"/>
      <c r="K105" s="284"/>
      <c r="L105" s="284"/>
      <c r="M105" s="284"/>
      <c r="N105" s="284"/>
      <c r="O105" s="284"/>
      <c r="P105" s="284"/>
      <c r="Q105" s="284"/>
      <c r="R105" s="284"/>
      <c r="S105" s="284"/>
      <c r="T105" s="284"/>
      <c r="U105" s="284"/>
      <c r="V105" s="284"/>
      <c r="W105" s="284"/>
      <c r="X105" s="284"/>
      <c r="Y105" s="284"/>
      <c r="Z105" s="284"/>
      <c r="AA105" s="284"/>
      <c r="AB105" s="284"/>
      <c r="AC105" s="284"/>
      <c r="AD105" s="284"/>
      <c r="AF105" s="100"/>
      <c r="AG105" s="100"/>
      <c r="AH105" s="100"/>
      <c r="AI105" s="100"/>
      <c r="AJ105" s="100"/>
      <c r="AK105" s="100"/>
      <c r="AL105" s="100"/>
      <c r="AM105" s="100"/>
      <c r="AN105" s="100"/>
      <c r="AO105" s="100"/>
    </row>
    <row r="106" spans="5:41" ht="15.95" customHeight="1" x14ac:dyDescent="0.2">
      <c r="E106" s="284"/>
      <c r="F106" s="284"/>
      <c r="G106" s="284"/>
      <c r="H106" s="284"/>
      <c r="I106" s="284"/>
      <c r="J106" s="284"/>
      <c r="K106" s="284"/>
      <c r="L106" s="284"/>
      <c r="M106" s="284"/>
      <c r="N106" s="284"/>
      <c r="O106" s="284"/>
      <c r="P106" s="284"/>
      <c r="Q106" s="284"/>
      <c r="R106" s="284"/>
      <c r="S106" s="284"/>
      <c r="T106" s="284"/>
      <c r="U106" s="284"/>
      <c r="V106" s="284"/>
      <c r="W106" s="284"/>
      <c r="X106" s="284"/>
      <c r="Y106" s="284"/>
      <c r="Z106" s="284"/>
      <c r="AA106" s="284"/>
      <c r="AB106" s="284"/>
      <c r="AC106" s="284"/>
      <c r="AD106" s="284"/>
      <c r="AF106" s="100"/>
      <c r="AG106" s="100"/>
      <c r="AH106" s="100"/>
      <c r="AI106" s="100"/>
      <c r="AJ106" s="100"/>
      <c r="AK106" s="100"/>
      <c r="AL106" s="100"/>
      <c r="AM106" s="100"/>
      <c r="AN106" s="100"/>
      <c r="AO106" s="100"/>
    </row>
    <row r="107" spans="5:41" ht="15.95" customHeight="1" x14ac:dyDescent="0.2">
      <c r="E107" s="284"/>
      <c r="F107" s="284"/>
      <c r="G107" s="284"/>
      <c r="H107" s="284"/>
      <c r="I107" s="284"/>
      <c r="J107" s="284"/>
      <c r="K107" s="284"/>
      <c r="L107" s="284"/>
      <c r="M107" s="284"/>
      <c r="N107" s="284"/>
      <c r="O107" s="284"/>
      <c r="P107" s="284"/>
      <c r="Q107" s="284"/>
      <c r="R107" s="284"/>
      <c r="S107" s="284"/>
      <c r="T107" s="284"/>
      <c r="U107" s="284"/>
      <c r="V107" s="284"/>
      <c r="W107" s="284"/>
      <c r="X107" s="284"/>
      <c r="Y107" s="284"/>
      <c r="Z107" s="284"/>
      <c r="AA107" s="284"/>
      <c r="AB107" s="284"/>
      <c r="AC107" s="284"/>
      <c r="AD107" s="284"/>
      <c r="AF107" s="100"/>
      <c r="AG107" s="100"/>
      <c r="AH107" s="100"/>
      <c r="AI107" s="100"/>
      <c r="AJ107" s="100"/>
      <c r="AK107" s="100"/>
      <c r="AL107" s="100"/>
      <c r="AM107" s="100"/>
      <c r="AN107" s="100"/>
      <c r="AO107" s="100"/>
    </row>
    <row r="108" spans="5:41" ht="15.95" customHeight="1" x14ac:dyDescent="0.2">
      <c r="E108" s="284"/>
      <c r="F108" s="284"/>
      <c r="G108" s="284"/>
      <c r="H108" s="284"/>
      <c r="I108" s="284"/>
      <c r="J108" s="284"/>
      <c r="K108" s="284"/>
      <c r="L108" s="284"/>
      <c r="M108" s="284"/>
      <c r="N108" s="284"/>
      <c r="O108" s="284"/>
      <c r="P108" s="284"/>
      <c r="Q108" s="284"/>
      <c r="R108" s="284"/>
      <c r="S108" s="284"/>
      <c r="T108" s="284"/>
      <c r="U108" s="284"/>
      <c r="V108" s="284"/>
      <c r="W108" s="284"/>
      <c r="X108" s="284"/>
      <c r="Y108" s="284"/>
      <c r="Z108" s="284"/>
      <c r="AA108" s="284"/>
      <c r="AB108" s="284"/>
      <c r="AC108" s="284"/>
      <c r="AD108" s="284"/>
      <c r="AF108" s="100"/>
      <c r="AG108" s="100"/>
      <c r="AH108" s="100"/>
      <c r="AI108" s="100"/>
      <c r="AJ108" s="100"/>
      <c r="AK108" s="100"/>
      <c r="AL108" s="100"/>
      <c r="AM108" s="100"/>
      <c r="AN108" s="100"/>
      <c r="AO108" s="100"/>
    </row>
    <row r="109" spans="5:41" ht="15.95" customHeight="1" x14ac:dyDescent="0.2">
      <c r="E109" s="284"/>
      <c r="F109" s="284"/>
      <c r="G109" s="284"/>
      <c r="H109" s="284"/>
      <c r="I109" s="284"/>
      <c r="J109" s="284"/>
      <c r="K109" s="284"/>
      <c r="L109" s="284"/>
      <c r="M109" s="284"/>
      <c r="N109" s="284"/>
      <c r="O109" s="284"/>
      <c r="P109" s="284"/>
      <c r="Q109" s="284"/>
      <c r="R109" s="284"/>
      <c r="S109" s="284"/>
      <c r="T109" s="284"/>
      <c r="U109" s="284"/>
      <c r="V109" s="284"/>
      <c r="W109" s="284"/>
      <c r="X109" s="284"/>
      <c r="Y109" s="284"/>
      <c r="Z109" s="284"/>
      <c r="AA109" s="284"/>
      <c r="AB109" s="284"/>
      <c r="AC109" s="284"/>
      <c r="AD109" s="284"/>
      <c r="AF109" s="100"/>
      <c r="AG109" s="100"/>
      <c r="AH109" s="100"/>
      <c r="AI109" s="100"/>
      <c r="AJ109" s="100"/>
      <c r="AK109" s="100"/>
      <c r="AL109" s="100"/>
      <c r="AM109" s="100"/>
      <c r="AN109" s="100"/>
      <c r="AO109" s="100"/>
    </row>
    <row r="110" spans="5:41" ht="15.95" customHeight="1" x14ac:dyDescent="0.2">
      <c r="E110" s="284"/>
      <c r="F110" s="284"/>
      <c r="G110" s="284"/>
      <c r="H110" s="284"/>
      <c r="I110" s="284"/>
      <c r="J110" s="284"/>
      <c r="K110" s="284"/>
      <c r="L110" s="284"/>
      <c r="M110" s="284"/>
      <c r="N110" s="284"/>
      <c r="O110" s="284"/>
      <c r="P110" s="284"/>
      <c r="Q110" s="284"/>
      <c r="R110" s="284"/>
      <c r="S110" s="284"/>
      <c r="T110" s="284"/>
      <c r="U110" s="284"/>
      <c r="V110" s="284"/>
      <c r="W110" s="284"/>
      <c r="X110" s="284"/>
      <c r="Y110" s="284"/>
      <c r="Z110" s="284"/>
      <c r="AA110" s="284"/>
      <c r="AB110" s="284"/>
      <c r="AC110" s="284"/>
      <c r="AD110" s="284"/>
      <c r="AF110" s="100"/>
      <c r="AG110" s="100"/>
      <c r="AH110" s="100"/>
      <c r="AI110" s="100"/>
      <c r="AJ110" s="100"/>
      <c r="AK110" s="100"/>
      <c r="AL110" s="100"/>
      <c r="AM110" s="100"/>
      <c r="AN110" s="100"/>
      <c r="AO110" s="100"/>
    </row>
    <row r="111" spans="5:41" ht="15.95" customHeight="1" x14ac:dyDescent="0.2">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F111" s="100"/>
      <c r="AG111" s="100"/>
      <c r="AH111" s="100"/>
      <c r="AI111" s="100"/>
      <c r="AJ111" s="100"/>
      <c r="AK111" s="100"/>
      <c r="AL111" s="100"/>
      <c r="AM111" s="100"/>
      <c r="AN111" s="100"/>
      <c r="AO111" s="100"/>
    </row>
    <row r="112" spans="5:41" ht="15.95" customHeight="1" x14ac:dyDescent="0.2">
      <c r="E112" s="284"/>
      <c r="F112" s="284"/>
      <c r="G112" s="284"/>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F112" s="100"/>
      <c r="AG112" s="100"/>
      <c r="AH112" s="100"/>
      <c r="AI112" s="100"/>
      <c r="AJ112" s="100"/>
      <c r="AK112" s="100"/>
      <c r="AL112" s="100"/>
      <c r="AM112" s="100"/>
      <c r="AN112" s="100"/>
      <c r="AO112" s="100"/>
    </row>
    <row r="113" spans="5:41" ht="15.95" customHeight="1" x14ac:dyDescent="0.2">
      <c r="E113" s="284"/>
      <c r="F113" s="284"/>
      <c r="G113" s="284"/>
      <c r="H113" s="284"/>
      <c r="I113" s="284"/>
      <c r="J113" s="284"/>
      <c r="K113" s="284"/>
      <c r="L113" s="284"/>
      <c r="M113" s="284"/>
      <c r="N113" s="284"/>
      <c r="O113" s="284"/>
      <c r="P113" s="284"/>
      <c r="Q113" s="284"/>
      <c r="R113" s="284"/>
      <c r="S113" s="284"/>
      <c r="T113" s="284"/>
      <c r="U113" s="284"/>
      <c r="V113" s="284"/>
      <c r="W113" s="284"/>
      <c r="X113" s="284"/>
      <c r="Y113" s="284"/>
      <c r="Z113" s="284"/>
      <c r="AA113" s="284"/>
      <c r="AB113" s="284"/>
      <c r="AC113" s="284"/>
      <c r="AD113" s="284"/>
      <c r="AF113" s="100"/>
      <c r="AG113" s="100"/>
      <c r="AH113" s="100"/>
      <c r="AI113" s="100"/>
      <c r="AJ113" s="100"/>
      <c r="AK113" s="100"/>
      <c r="AL113" s="100"/>
      <c r="AM113" s="100"/>
      <c r="AN113" s="100"/>
      <c r="AO113" s="100"/>
    </row>
    <row r="114" spans="5:41" ht="15.95" customHeight="1" x14ac:dyDescent="0.2">
      <c r="E114" s="284"/>
      <c r="F114" s="284"/>
      <c r="G114" s="284"/>
      <c r="H114" s="284"/>
      <c r="I114" s="284"/>
      <c r="J114" s="284"/>
      <c r="K114" s="284"/>
      <c r="L114" s="284"/>
      <c r="M114" s="284"/>
      <c r="N114" s="284"/>
      <c r="O114" s="284"/>
      <c r="P114" s="284"/>
      <c r="Q114" s="284"/>
      <c r="R114" s="284"/>
      <c r="S114" s="284"/>
      <c r="T114" s="284"/>
      <c r="U114" s="284"/>
      <c r="V114" s="284"/>
      <c r="W114" s="284"/>
      <c r="X114" s="284"/>
      <c r="Y114" s="284"/>
      <c r="Z114" s="284"/>
      <c r="AA114" s="284"/>
      <c r="AB114" s="284"/>
      <c r="AC114" s="284"/>
      <c r="AD114" s="284"/>
      <c r="AF114" s="100"/>
      <c r="AG114" s="100"/>
      <c r="AH114" s="100"/>
      <c r="AI114" s="100"/>
      <c r="AJ114" s="100"/>
      <c r="AK114" s="100"/>
      <c r="AL114" s="100"/>
      <c r="AM114" s="100"/>
      <c r="AN114" s="100"/>
      <c r="AO114" s="100"/>
    </row>
    <row r="115" spans="5:41" ht="15.95" customHeight="1" x14ac:dyDescent="0.2">
      <c r="E115" s="284"/>
      <c r="F115" s="284"/>
      <c r="G115" s="284"/>
      <c r="H115" s="284"/>
      <c r="I115" s="284"/>
      <c r="J115" s="284"/>
      <c r="K115" s="284"/>
      <c r="L115" s="284"/>
      <c r="M115" s="284"/>
      <c r="N115" s="284"/>
      <c r="O115" s="284"/>
      <c r="P115" s="284"/>
      <c r="Q115" s="284"/>
      <c r="R115" s="284"/>
      <c r="S115" s="284"/>
      <c r="T115" s="284"/>
      <c r="U115" s="284"/>
      <c r="V115" s="284"/>
      <c r="W115" s="284"/>
      <c r="X115" s="284"/>
      <c r="Y115" s="284"/>
      <c r="Z115" s="284"/>
      <c r="AA115" s="284"/>
      <c r="AB115" s="284"/>
      <c r="AC115" s="284"/>
      <c r="AD115" s="284"/>
      <c r="AF115" s="100"/>
      <c r="AG115" s="100"/>
      <c r="AH115" s="100"/>
      <c r="AI115" s="100"/>
      <c r="AJ115" s="100"/>
      <c r="AK115" s="100"/>
      <c r="AL115" s="100"/>
      <c r="AM115" s="100"/>
      <c r="AN115" s="100"/>
      <c r="AO115" s="100"/>
    </row>
    <row r="116" spans="5:41" ht="15.95" customHeight="1" x14ac:dyDescent="0.2">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F116" s="100"/>
      <c r="AG116" s="100"/>
      <c r="AH116" s="100"/>
      <c r="AI116" s="100"/>
      <c r="AJ116" s="100"/>
      <c r="AK116" s="100"/>
      <c r="AL116" s="100"/>
      <c r="AM116" s="100"/>
      <c r="AN116" s="100"/>
      <c r="AO116" s="100"/>
    </row>
    <row r="117" spans="5:41" ht="15.95" customHeight="1" x14ac:dyDescent="0.2">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F117" s="100"/>
      <c r="AG117" s="100"/>
      <c r="AH117" s="100"/>
      <c r="AI117" s="100"/>
      <c r="AJ117" s="100"/>
      <c r="AK117" s="100"/>
      <c r="AL117" s="100"/>
      <c r="AM117" s="100"/>
      <c r="AN117" s="100"/>
      <c r="AO117" s="100"/>
    </row>
    <row r="118" spans="5:41" ht="15.95" customHeight="1" x14ac:dyDescent="0.2">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F118" s="100"/>
      <c r="AG118" s="100"/>
      <c r="AH118" s="100"/>
      <c r="AI118" s="100"/>
      <c r="AJ118" s="100"/>
      <c r="AK118" s="100"/>
      <c r="AL118" s="100"/>
      <c r="AM118" s="100"/>
      <c r="AN118" s="100"/>
      <c r="AO118" s="100"/>
    </row>
    <row r="119" spans="5:41" ht="15.95" customHeight="1" x14ac:dyDescent="0.2">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F119" s="100"/>
      <c r="AG119" s="100"/>
      <c r="AH119" s="100"/>
      <c r="AI119" s="100"/>
      <c r="AJ119" s="100"/>
      <c r="AK119" s="100"/>
      <c r="AL119" s="100"/>
      <c r="AM119" s="100"/>
      <c r="AN119" s="100"/>
      <c r="AO119" s="100"/>
    </row>
    <row r="120" spans="5:41" ht="15.95" customHeight="1" x14ac:dyDescent="0.2">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F120" s="100"/>
      <c r="AG120" s="100"/>
      <c r="AH120" s="100"/>
      <c r="AI120" s="100"/>
      <c r="AJ120" s="100"/>
      <c r="AK120" s="100"/>
      <c r="AL120" s="100"/>
      <c r="AM120" s="100"/>
      <c r="AN120" s="100"/>
      <c r="AO120" s="100"/>
    </row>
    <row r="121" spans="5:41" ht="15.95" customHeight="1" x14ac:dyDescent="0.2">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F121" s="100"/>
      <c r="AG121" s="100"/>
      <c r="AH121" s="100"/>
      <c r="AI121" s="100"/>
      <c r="AJ121" s="100"/>
      <c r="AK121" s="100"/>
      <c r="AL121" s="100"/>
      <c r="AM121" s="100"/>
      <c r="AN121" s="100"/>
      <c r="AO121" s="100"/>
    </row>
    <row r="122" spans="5:41" ht="15.95" customHeight="1" x14ac:dyDescent="0.2">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F122" s="100"/>
      <c r="AG122" s="100"/>
      <c r="AH122" s="100"/>
      <c r="AI122" s="100"/>
      <c r="AJ122" s="100"/>
      <c r="AK122" s="100"/>
      <c r="AL122" s="100"/>
      <c r="AM122" s="100"/>
      <c r="AN122" s="100"/>
      <c r="AO122" s="100"/>
    </row>
    <row r="123" spans="5:41" ht="15.95" customHeight="1" x14ac:dyDescent="0.2">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F123" s="100"/>
      <c r="AG123" s="100"/>
      <c r="AH123" s="100"/>
      <c r="AI123" s="100"/>
      <c r="AJ123" s="100"/>
      <c r="AK123" s="100"/>
      <c r="AL123" s="100"/>
      <c r="AM123" s="100"/>
      <c r="AN123" s="100"/>
      <c r="AO123" s="100"/>
    </row>
    <row r="124" spans="5:41" ht="15.95" customHeight="1" x14ac:dyDescent="0.2">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F124" s="100"/>
      <c r="AG124" s="100"/>
      <c r="AH124" s="100"/>
      <c r="AI124" s="100"/>
      <c r="AJ124" s="100"/>
      <c r="AK124" s="100"/>
      <c r="AL124" s="100"/>
      <c r="AM124" s="100"/>
      <c r="AN124" s="100"/>
      <c r="AO124" s="100"/>
    </row>
    <row r="125" spans="5:41" ht="15.95" customHeight="1" x14ac:dyDescent="0.2">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F125" s="100"/>
      <c r="AG125" s="100"/>
      <c r="AH125" s="100"/>
      <c r="AI125" s="100"/>
      <c r="AJ125" s="100"/>
      <c r="AK125" s="100"/>
      <c r="AL125" s="100"/>
      <c r="AM125" s="100"/>
      <c r="AN125" s="100"/>
      <c r="AO125" s="100"/>
    </row>
    <row r="126" spans="5:41" ht="15.95" customHeight="1" x14ac:dyDescent="0.2">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F126" s="100"/>
      <c r="AG126" s="100"/>
      <c r="AH126" s="100"/>
      <c r="AI126" s="100"/>
      <c r="AJ126" s="100"/>
      <c r="AK126" s="100"/>
      <c r="AL126" s="100"/>
      <c r="AM126" s="100"/>
      <c r="AN126" s="100"/>
      <c r="AO126" s="100"/>
    </row>
    <row r="127" spans="5:41" ht="15.95" customHeight="1" x14ac:dyDescent="0.2">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F127" s="100"/>
      <c r="AG127" s="100"/>
      <c r="AH127" s="100"/>
      <c r="AI127" s="100"/>
      <c r="AJ127" s="100"/>
      <c r="AK127" s="100"/>
      <c r="AL127" s="100"/>
      <c r="AM127" s="100"/>
      <c r="AN127" s="100"/>
      <c r="AO127" s="100"/>
    </row>
    <row r="128" spans="5:41" ht="15.95" customHeight="1" x14ac:dyDescent="0.2">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F128" s="100"/>
      <c r="AG128" s="100"/>
      <c r="AH128" s="100"/>
      <c r="AI128" s="100"/>
      <c r="AJ128" s="100"/>
      <c r="AK128" s="100"/>
      <c r="AL128" s="100"/>
      <c r="AM128" s="100"/>
      <c r="AN128" s="100"/>
      <c r="AO128" s="100"/>
    </row>
    <row r="129" spans="5:41" ht="15.95" customHeight="1" x14ac:dyDescent="0.2">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F129" s="100"/>
      <c r="AG129" s="100"/>
      <c r="AH129" s="100"/>
      <c r="AI129" s="100"/>
      <c r="AJ129" s="100"/>
      <c r="AK129" s="100"/>
      <c r="AL129" s="100"/>
      <c r="AM129" s="100"/>
      <c r="AN129" s="100"/>
      <c r="AO129" s="100"/>
    </row>
    <row r="130" spans="5:41" ht="15.95" customHeight="1" x14ac:dyDescent="0.2">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F130" s="100"/>
      <c r="AG130" s="100"/>
      <c r="AH130" s="100"/>
      <c r="AI130" s="100"/>
      <c r="AJ130" s="100"/>
      <c r="AK130" s="100"/>
      <c r="AL130" s="100"/>
      <c r="AM130" s="100"/>
      <c r="AN130" s="100"/>
      <c r="AO130" s="100"/>
    </row>
    <row r="131" spans="5:41" ht="15.95" customHeight="1" x14ac:dyDescent="0.2">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F131" s="100"/>
      <c r="AG131" s="100"/>
      <c r="AH131" s="100"/>
      <c r="AI131" s="100"/>
      <c r="AJ131" s="100"/>
      <c r="AK131" s="100"/>
      <c r="AL131" s="100"/>
      <c r="AM131" s="100"/>
      <c r="AN131" s="100"/>
      <c r="AO131" s="100"/>
    </row>
    <row r="132" spans="5:41" ht="15.95" customHeight="1" x14ac:dyDescent="0.2">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F132" s="100"/>
      <c r="AG132" s="100"/>
      <c r="AH132" s="100"/>
      <c r="AI132" s="100"/>
      <c r="AJ132" s="100"/>
      <c r="AK132" s="100"/>
      <c r="AL132" s="100"/>
      <c r="AM132" s="100"/>
      <c r="AN132" s="100"/>
      <c r="AO132" s="100"/>
    </row>
    <row r="133" spans="5:41" ht="15.95" customHeight="1" x14ac:dyDescent="0.2">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100"/>
      <c r="AC133" s="100"/>
      <c r="AD133" s="100"/>
      <c r="AF133" s="100"/>
      <c r="AG133" s="100"/>
      <c r="AH133" s="100"/>
      <c r="AI133" s="100"/>
      <c r="AJ133" s="100"/>
      <c r="AK133" s="100"/>
      <c r="AL133" s="100"/>
      <c r="AM133" s="100"/>
      <c r="AN133" s="100"/>
      <c r="AO133" s="100"/>
    </row>
    <row r="134" spans="5:41" ht="15.95" customHeight="1" x14ac:dyDescent="0.2">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100"/>
      <c r="AC134" s="100"/>
      <c r="AD134" s="100"/>
      <c r="AF134" s="100"/>
      <c r="AG134" s="100"/>
      <c r="AH134" s="100"/>
      <c r="AI134" s="100"/>
      <c r="AJ134" s="100"/>
      <c r="AK134" s="100"/>
      <c r="AL134" s="100"/>
      <c r="AM134" s="100"/>
      <c r="AN134" s="100"/>
      <c r="AO134" s="100"/>
    </row>
    <row r="135" spans="5:41" ht="15.95" customHeight="1" x14ac:dyDescent="0.2">
      <c r="E135" s="100"/>
      <c r="F135" s="100"/>
      <c r="G135" s="100"/>
      <c r="H135" s="100"/>
      <c r="I135" s="100"/>
      <c r="J135" s="100"/>
      <c r="K135" s="100"/>
      <c r="L135" s="100"/>
      <c r="M135" s="100"/>
      <c r="N135" s="100"/>
      <c r="O135" s="100"/>
      <c r="P135" s="100"/>
      <c r="Q135" s="100"/>
      <c r="R135" s="100"/>
      <c r="S135" s="100"/>
      <c r="T135" s="100"/>
      <c r="U135" s="100"/>
      <c r="V135" s="100"/>
      <c r="W135" s="100"/>
      <c r="X135" s="100"/>
      <c r="Y135" s="100"/>
      <c r="Z135" s="100"/>
      <c r="AA135" s="100"/>
      <c r="AB135" s="100"/>
      <c r="AC135" s="100"/>
      <c r="AD135" s="100"/>
      <c r="AF135" s="100"/>
      <c r="AG135" s="100"/>
      <c r="AH135" s="100"/>
      <c r="AI135" s="100"/>
      <c r="AJ135" s="100"/>
      <c r="AK135" s="100"/>
      <c r="AL135" s="100"/>
      <c r="AM135" s="100"/>
      <c r="AN135" s="100"/>
      <c r="AO135" s="100"/>
    </row>
    <row r="136" spans="5:41" ht="15.95" customHeight="1" x14ac:dyDescent="0.2">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F136" s="100"/>
      <c r="AG136" s="100"/>
      <c r="AH136" s="100"/>
      <c r="AI136" s="100"/>
      <c r="AJ136" s="100"/>
      <c r="AK136" s="100"/>
      <c r="AL136" s="100"/>
      <c r="AM136" s="100"/>
      <c r="AN136" s="100"/>
      <c r="AO136" s="100"/>
    </row>
    <row r="137" spans="5:41" ht="15.95" customHeight="1" x14ac:dyDescent="0.2">
      <c r="E137" s="100"/>
      <c r="F137" s="100"/>
      <c r="G137" s="100"/>
      <c r="H137" s="100"/>
      <c r="I137" s="100"/>
      <c r="J137" s="100"/>
      <c r="K137" s="100"/>
      <c r="L137" s="100"/>
      <c r="M137" s="100"/>
      <c r="N137" s="100"/>
      <c r="O137" s="100"/>
      <c r="P137" s="100"/>
      <c r="Q137" s="100"/>
      <c r="R137" s="100"/>
      <c r="S137" s="100"/>
      <c r="T137" s="100"/>
      <c r="U137" s="100"/>
      <c r="V137" s="100"/>
      <c r="W137" s="100"/>
      <c r="X137" s="100"/>
      <c r="Y137" s="100"/>
      <c r="Z137" s="100"/>
      <c r="AA137" s="100"/>
      <c r="AB137" s="100"/>
      <c r="AC137" s="100"/>
      <c r="AD137" s="100"/>
      <c r="AF137" s="100"/>
      <c r="AG137" s="100"/>
      <c r="AH137" s="100"/>
      <c r="AI137" s="100"/>
      <c r="AJ137" s="100"/>
      <c r="AK137" s="100"/>
      <c r="AL137" s="100"/>
      <c r="AM137" s="100"/>
      <c r="AN137" s="100"/>
      <c r="AO137" s="100"/>
    </row>
    <row r="138" spans="5:41" ht="15.95" customHeight="1" x14ac:dyDescent="0.2">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100"/>
      <c r="AC138" s="100"/>
      <c r="AD138" s="100"/>
      <c r="AF138" s="100"/>
      <c r="AG138" s="100"/>
      <c r="AH138" s="100"/>
      <c r="AI138" s="100"/>
      <c r="AJ138" s="100"/>
      <c r="AK138" s="100"/>
      <c r="AL138" s="100"/>
      <c r="AM138" s="100"/>
      <c r="AN138" s="100"/>
      <c r="AO138" s="100"/>
    </row>
    <row r="139" spans="5:41" ht="15.95" customHeight="1" x14ac:dyDescent="0.2">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F139" s="100"/>
      <c r="AG139" s="100"/>
      <c r="AH139" s="100"/>
      <c r="AI139" s="100"/>
      <c r="AJ139" s="100"/>
      <c r="AK139" s="100"/>
      <c r="AL139" s="100"/>
      <c r="AM139" s="100"/>
      <c r="AN139" s="100"/>
      <c r="AO139" s="100"/>
    </row>
    <row r="140" spans="5:41" ht="15.95" customHeight="1" x14ac:dyDescent="0.2">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F140" s="100"/>
      <c r="AG140" s="100"/>
      <c r="AH140" s="100"/>
      <c r="AI140" s="100"/>
      <c r="AJ140" s="100"/>
      <c r="AK140" s="100"/>
      <c r="AL140" s="100"/>
      <c r="AM140" s="100"/>
      <c r="AN140" s="100"/>
      <c r="AO140" s="100"/>
    </row>
    <row r="141" spans="5:41" ht="15.95" customHeight="1" x14ac:dyDescent="0.2">
      <c r="E141" s="100"/>
      <c r="F141" s="100"/>
      <c r="G141" s="100"/>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100"/>
      <c r="AF141" s="100"/>
      <c r="AG141" s="100"/>
      <c r="AH141" s="100"/>
      <c r="AI141" s="100"/>
      <c r="AJ141" s="100"/>
      <c r="AK141" s="100"/>
      <c r="AL141" s="100"/>
      <c r="AM141" s="100"/>
      <c r="AN141" s="100"/>
      <c r="AO141" s="100"/>
    </row>
    <row r="142" spans="5:41" ht="15.95" customHeight="1" x14ac:dyDescent="0.2">
      <c r="E142" s="100"/>
      <c r="F142" s="100"/>
      <c r="G142" s="100"/>
      <c r="H142" s="100"/>
      <c r="I142" s="100"/>
      <c r="J142" s="100"/>
      <c r="K142" s="100"/>
      <c r="L142" s="100"/>
      <c r="M142" s="100"/>
      <c r="N142" s="100"/>
      <c r="O142" s="100"/>
      <c r="P142" s="100"/>
      <c r="Q142" s="100"/>
      <c r="R142" s="100"/>
      <c r="S142" s="100"/>
      <c r="T142" s="100"/>
      <c r="U142" s="100"/>
      <c r="V142" s="100"/>
      <c r="W142" s="100"/>
      <c r="X142" s="100"/>
      <c r="Y142" s="100"/>
      <c r="Z142" s="100"/>
      <c r="AA142" s="100"/>
      <c r="AB142" s="100"/>
      <c r="AC142" s="100"/>
      <c r="AD142" s="100"/>
      <c r="AF142" s="100"/>
      <c r="AG142" s="100"/>
      <c r="AH142" s="100"/>
      <c r="AI142" s="100"/>
      <c r="AJ142" s="100"/>
      <c r="AK142" s="100"/>
      <c r="AL142" s="100"/>
      <c r="AM142" s="100"/>
      <c r="AN142" s="100"/>
      <c r="AO142" s="100"/>
    </row>
    <row r="143" spans="5:41" ht="15.95" customHeight="1" x14ac:dyDescent="0.2">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100"/>
      <c r="AC143" s="100"/>
      <c r="AD143" s="100"/>
      <c r="AF143" s="100"/>
      <c r="AG143" s="100"/>
      <c r="AH143" s="100"/>
      <c r="AI143" s="100"/>
      <c r="AJ143" s="100"/>
      <c r="AK143" s="100"/>
      <c r="AL143" s="100"/>
      <c r="AM143" s="100"/>
      <c r="AN143" s="100"/>
      <c r="AO143" s="100"/>
    </row>
    <row r="144" spans="5:41" ht="15.95" customHeight="1" x14ac:dyDescent="0.2">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100"/>
      <c r="AC144" s="100"/>
      <c r="AD144" s="100"/>
      <c r="AF144" s="100"/>
      <c r="AG144" s="100"/>
      <c r="AH144" s="100"/>
      <c r="AI144" s="100"/>
      <c r="AJ144" s="100"/>
      <c r="AK144" s="100"/>
      <c r="AL144" s="100"/>
      <c r="AM144" s="100"/>
      <c r="AN144" s="100"/>
      <c r="AO144" s="100"/>
    </row>
    <row r="145" spans="5:41" ht="15.95" customHeight="1" x14ac:dyDescent="0.2">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100"/>
      <c r="AC145" s="100"/>
      <c r="AD145" s="100"/>
      <c r="AF145" s="100"/>
      <c r="AG145" s="100"/>
      <c r="AH145" s="100"/>
      <c r="AI145" s="100"/>
      <c r="AJ145" s="100"/>
      <c r="AK145" s="100"/>
      <c r="AL145" s="100"/>
      <c r="AM145" s="100"/>
      <c r="AN145" s="100"/>
      <c r="AO145" s="100"/>
    </row>
    <row r="146" spans="5:41" ht="15.95" customHeight="1" x14ac:dyDescent="0.2">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100"/>
      <c r="AC146" s="100"/>
      <c r="AD146" s="100"/>
      <c r="AF146" s="100"/>
      <c r="AG146" s="100"/>
      <c r="AH146" s="100"/>
      <c r="AI146" s="100"/>
      <c r="AJ146" s="100"/>
      <c r="AK146" s="100"/>
      <c r="AL146" s="100"/>
      <c r="AM146" s="100"/>
      <c r="AN146" s="100"/>
      <c r="AO146" s="100"/>
    </row>
    <row r="147" spans="5:41" ht="15.95" customHeight="1" x14ac:dyDescent="0.2">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F147" s="100"/>
      <c r="AG147" s="100"/>
      <c r="AH147" s="100"/>
      <c r="AI147" s="100"/>
      <c r="AJ147" s="100"/>
      <c r="AK147" s="100"/>
      <c r="AL147" s="100"/>
      <c r="AM147" s="100"/>
      <c r="AN147" s="100"/>
      <c r="AO147" s="100"/>
    </row>
    <row r="148" spans="5:41" ht="15.95" customHeight="1" x14ac:dyDescent="0.2">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F148" s="100"/>
      <c r="AG148" s="100"/>
      <c r="AH148" s="100"/>
      <c r="AI148" s="100"/>
      <c r="AJ148" s="100"/>
      <c r="AK148" s="100"/>
      <c r="AL148" s="100"/>
      <c r="AM148" s="100"/>
      <c r="AN148" s="100"/>
      <c r="AO148" s="100"/>
    </row>
    <row r="149" spans="5:41" ht="15.95" customHeight="1" x14ac:dyDescent="0.2">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100"/>
      <c r="AC149" s="100"/>
      <c r="AD149" s="100"/>
      <c r="AF149" s="100"/>
      <c r="AG149" s="100"/>
      <c r="AH149" s="100"/>
      <c r="AI149" s="100"/>
      <c r="AJ149" s="100"/>
      <c r="AK149" s="100"/>
      <c r="AL149" s="100"/>
      <c r="AM149" s="100"/>
      <c r="AN149" s="100"/>
      <c r="AO149" s="100"/>
    </row>
    <row r="150" spans="5:41" ht="15.95" customHeight="1" x14ac:dyDescent="0.2">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100"/>
      <c r="AC150" s="100"/>
      <c r="AD150" s="100"/>
      <c r="AF150" s="100"/>
      <c r="AG150" s="100"/>
      <c r="AH150" s="100"/>
      <c r="AI150" s="100"/>
      <c r="AJ150" s="100"/>
      <c r="AK150" s="100"/>
      <c r="AL150" s="100"/>
      <c r="AM150" s="100"/>
      <c r="AN150" s="100"/>
      <c r="AO150" s="100"/>
    </row>
    <row r="151" spans="5:41" ht="15.95" customHeight="1" x14ac:dyDescent="0.2">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100"/>
      <c r="AC151" s="100"/>
      <c r="AD151" s="100"/>
      <c r="AF151" s="100"/>
      <c r="AG151" s="100"/>
      <c r="AH151" s="100"/>
      <c r="AI151" s="100"/>
      <c r="AJ151" s="100"/>
      <c r="AK151" s="100"/>
      <c r="AL151" s="100"/>
      <c r="AM151" s="100"/>
      <c r="AN151" s="100"/>
      <c r="AO151" s="100"/>
    </row>
    <row r="152" spans="5:41" ht="15.95" customHeight="1" x14ac:dyDescent="0.2">
      <c r="E152" s="100"/>
      <c r="F152" s="100"/>
      <c r="G152" s="100"/>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100"/>
      <c r="AF152" s="100"/>
      <c r="AG152" s="100"/>
      <c r="AH152" s="100"/>
      <c r="AI152" s="100"/>
      <c r="AJ152" s="100"/>
      <c r="AK152" s="100"/>
      <c r="AL152" s="100"/>
      <c r="AM152" s="100"/>
      <c r="AN152" s="100"/>
      <c r="AO152" s="100"/>
    </row>
    <row r="153" spans="5:41" ht="15.95" customHeight="1" x14ac:dyDescent="0.2">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c r="AA153" s="100"/>
      <c r="AB153" s="100"/>
      <c r="AC153" s="100"/>
      <c r="AD153" s="100"/>
      <c r="AF153" s="100"/>
      <c r="AG153" s="100"/>
      <c r="AH153" s="100"/>
      <c r="AI153" s="100"/>
      <c r="AJ153" s="100"/>
      <c r="AK153" s="100"/>
      <c r="AL153" s="100"/>
      <c r="AM153" s="100"/>
      <c r="AN153" s="100"/>
      <c r="AO153" s="100"/>
    </row>
    <row r="154" spans="5:41" ht="15.95" customHeight="1" x14ac:dyDescent="0.2">
      <c r="E154" s="100"/>
      <c r="F154" s="100"/>
      <c r="G154" s="100"/>
      <c r="H154" s="100"/>
      <c r="I154" s="100"/>
      <c r="J154" s="100"/>
      <c r="K154" s="100"/>
      <c r="L154" s="100"/>
      <c r="M154" s="100"/>
      <c r="N154" s="100"/>
      <c r="O154" s="100"/>
      <c r="P154" s="100"/>
      <c r="Q154" s="100"/>
      <c r="R154" s="100"/>
      <c r="S154" s="100"/>
      <c r="T154" s="100"/>
      <c r="U154" s="100"/>
      <c r="V154" s="100"/>
      <c r="W154" s="100"/>
      <c r="X154" s="100"/>
      <c r="Y154" s="100"/>
      <c r="Z154" s="100"/>
      <c r="AA154" s="100"/>
      <c r="AB154" s="100"/>
      <c r="AC154" s="100"/>
      <c r="AD154" s="100"/>
      <c r="AF154" s="100"/>
      <c r="AG154" s="100"/>
      <c r="AH154" s="100"/>
      <c r="AI154" s="100"/>
      <c r="AJ154" s="100"/>
      <c r="AK154" s="100"/>
      <c r="AL154" s="100"/>
      <c r="AM154" s="100"/>
      <c r="AN154" s="100"/>
      <c r="AO154" s="100"/>
    </row>
    <row r="155" spans="5:41" ht="15.95" customHeight="1" x14ac:dyDescent="0.2">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F155" s="100"/>
      <c r="AG155" s="100"/>
      <c r="AH155" s="100"/>
      <c r="AI155" s="100"/>
      <c r="AJ155" s="100"/>
      <c r="AK155" s="100"/>
      <c r="AL155" s="100"/>
      <c r="AM155" s="100"/>
      <c r="AN155" s="100"/>
      <c r="AO155" s="100"/>
    </row>
    <row r="156" spans="5:41" ht="15.95" customHeight="1" x14ac:dyDescent="0.2">
      <c r="E156" s="100"/>
      <c r="F156" s="100"/>
      <c r="G156" s="100"/>
      <c r="H156" s="100"/>
      <c r="I156" s="100"/>
      <c r="J156" s="100"/>
      <c r="K156" s="100"/>
      <c r="L156" s="100"/>
      <c r="M156" s="100"/>
      <c r="N156" s="100"/>
      <c r="O156" s="100"/>
      <c r="P156" s="100"/>
      <c r="Q156" s="100"/>
      <c r="R156" s="100"/>
      <c r="S156" s="100"/>
      <c r="T156" s="100"/>
      <c r="U156" s="100"/>
      <c r="V156" s="100"/>
      <c r="W156" s="100"/>
      <c r="X156" s="100"/>
      <c r="Y156" s="100"/>
      <c r="Z156" s="100"/>
      <c r="AA156" s="100"/>
      <c r="AB156" s="100"/>
      <c r="AC156" s="100"/>
      <c r="AD156" s="100"/>
      <c r="AF156" s="100"/>
      <c r="AG156" s="100"/>
      <c r="AH156" s="100"/>
      <c r="AI156" s="100"/>
      <c r="AJ156" s="100"/>
      <c r="AK156" s="100"/>
      <c r="AL156" s="100"/>
      <c r="AM156" s="100"/>
      <c r="AN156" s="100"/>
      <c r="AO156" s="100"/>
    </row>
    <row r="157" spans="5:41" ht="15.95" customHeight="1" x14ac:dyDescent="0.2">
      <c r="E157" s="100"/>
      <c r="F157" s="100"/>
      <c r="G157" s="100"/>
      <c r="H157" s="100"/>
      <c r="I157" s="100"/>
      <c r="J157" s="100"/>
      <c r="K157" s="100"/>
      <c r="L157" s="100"/>
      <c r="M157" s="100"/>
      <c r="N157" s="100"/>
      <c r="O157" s="100"/>
      <c r="P157" s="100"/>
      <c r="Q157" s="100"/>
      <c r="R157" s="100"/>
      <c r="S157" s="100"/>
      <c r="T157" s="100"/>
      <c r="U157" s="100"/>
      <c r="V157" s="100"/>
      <c r="W157" s="100"/>
      <c r="X157" s="100"/>
      <c r="Y157" s="100"/>
      <c r="Z157" s="100"/>
      <c r="AA157" s="100"/>
      <c r="AB157" s="100"/>
      <c r="AC157" s="100"/>
      <c r="AD157" s="100"/>
      <c r="AF157" s="100"/>
      <c r="AG157" s="100"/>
      <c r="AH157" s="100"/>
      <c r="AI157" s="100"/>
      <c r="AJ157" s="100"/>
      <c r="AK157" s="100"/>
      <c r="AL157" s="100"/>
      <c r="AM157" s="100"/>
      <c r="AN157" s="100"/>
      <c r="AO157" s="100"/>
    </row>
    <row r="158" spans="5:41" ht="15.95" customHeight="1" x14ac:dyDescent="0.2">
      <c r="E158" s="100"/>
      <c r="F158" s="100"/>
      <c r="G158" s="100"/>
      <c r="H158" s="100"/>
      <c r="I158" s="100"/>
      <c r="J158" s="100"/>
      <c r="K158" s="100"/>
      <c r="L158" s="100"/>
      <c r="M158" s="100"/>
      <c r="N158" s="100"/>
      <c r="O158" s="100"/>
      <c r="P158" s="100"/>
      <c r="Q158" s="100"/>
      <c r="R158" s="100"/>
      <c r="S158" s="100"/>
      <c r="T158" s="100"/>
      <c r="U158" s="100"/>
      <c r="V158" s="100"/>
      <c r="W158" s="100"/>
      <c r="X158" s="100"/>
      <c r="Y158" s="100"/>
      <c r="Z158" s="100"/>
      <c r="AA158" s="100"/>
      <c r="AB158" s="100"/>
      <c r="AC158" s="100"/>
      <c r="AD158" s="100"/>
      <c r="AF158" s="100"/>
      <c r="AG158" s="100"/>
      <c r="AH158" s="100"/>
      <c r="AI158" s="100"/>
      <c r="AJ158" s="100"/>
      <c r="AK158" s="100"/>
      <c r="AL158" s="100"/>
      <c r="AM158" s="100"/>
      <c r="AN158" s="100"/>
      <c r="AO158" s="100"/>
    </row>
    <row r="159" spans="5:41" ht="15.95" customHeight="1" x14ac:dyDescent="0.2">
      <c r="E159" s="100"/>
      <c r="F159" s="100"/>
      <c r="G159" s="100"/>
      <c r="H159" s="100"/>
      <c r="I159" s="100"/>
      <c r="J159" s="100"/>
      <c r="K159" s="100"/>
      <c r="L159" s="100"/>
      <c r="M159" s="100"/>
      <c r="N159" s="100"/>
      <c r="O159" s="100"/>
      <c r="P159" s="100"/>
      <c r="Q159" s="100"/>
      <c r="R159" s="100"/>
      <c r="S159" s="100"/>
      <c r="T159" s="100"/>
      <c r="U159" s="100"/>
      <c r="V159" s="100"/>
      <c r="W159" s="100"/>
      <c r="X159" s="100"/>
      <c r="Y159" s="100"/>
      <c r="Z159" s="100"/>
      <c r="AA159" s="100"/>
      <c r="AB159" s="100"/>
      <c r="AC159" s="100"/>
      <c r="AD159" s="100"/>
      <c r="AF159" s="100"/>
      <c r="AG159" s="100"/>
      <c r="AH159" s="100"/>
      <c r="AI159" s="100"/>
      <c r="AJ159" s="100"/>
      <c r="AK159" s="100"/>
      <c r="AL159" s="100"/>
      <c r="AM159" s="100"/>
      <c r="AN159" s="100"/>
      <c r="AO159" s="100"/>
    </row>
    <row r="160" spans="5:41" ht="15.95" customHeight="1" x14ac:dyDescent="0.2">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100"/>
      <c r="AF160" s="100"/>
      <c r="AG160" s="100"/>
      <c r="AH160" s="100"/>
      <c r="AI160" s="100"/>
      <c r="AJ160" s="100"/>
      <c r="AK160" s="100"/>
      <c r="AL160" s="100"/>
      <c r="AM160" s="100"/>
      <c r="AN160" s="100"/>
      <c r="AO160" s="100"/>
    </row>
    <row r="161" spans="5:41" ht="15.95" customHeight="1" x14ac:dyDescent="0.2">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100"/>
      <c r="AC161" s="100"/>
      <c r="AD161" s="100"/>
      <c r="AF161" s="100"/>
      <c r="AG161" s="100"/>
      <c r="AH161" s="100"/>
      <c r="AI161" s="100"/>
      <c r="AJ161" s="100"/>
      <c r="AK161" s="100"/>
      <c r="AL161" s="100"/>
      <c r="AM161" s="100"/>
      <c r="AN161" s="100"/>
      <c r="AO161" s="100"/>
    </row>
    <row r="162" spans="5:41" ht="15.95" customHeight="1" x14ac:dyDescent="0.2">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F162" s="100"/>
      <c r="AG162" s="100"/>
      <c r="AH162" s="100"/>
      <c r="AI162" s="100"/>
      <c r="AJ162" s="100"/>
      <c r="AK162" s="100"/>
      <c r="AL162" s="100"/>
      <c r="AM162" s="100"/>
      <c r="AN162" s="100"/>
      <c r="AO162" s="100"/>
    </row>
    <row r="163" spans="5:41" ht="15.95" customHeight="1" x14ac:dyDescent="0.2">
      <c r="E163" s="100"/>
      <c r="F163" s="100"/>
      <c r="G163" s="100"/>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100"/>
      <c r="AF163" s="100"/>
      <c r="AG163" s="100"/>
      <c r="AH163" s="100"/>
      <c r="AI163" s="100"/>
      <c r="AJ163" s="100"/>
      <c r="AK163" s="100"/>
      <c r="AL163" s="100"/>
      <c r="AM163" s="100"/>
      <c r="AN163" s="100"/>
      <c r="AO163" s="100"/>
    </row>
    <row r="164" spans="5:41" ht="15.95" customHeight="1" x14ac:dyDescent="0.2">
      <c r="E164" s="100"/>
      <c r="F164" s="100"/>
      <c r="G164" s="100"/>
      <c r="H164" s="100"/>
      <c r="I164" s="100"/>
      <c r="J164" s="100"/>
      <c r="K164" s="100"/>
      <c r="L164" s="100"/>
      <c r="M164" s="100"/>
      <c r="N164" s="100"/>
      <c r="O164" s="100"/>
      <c r="P164" s="100"/>
      <c r="Q164" s="100"/>
      <c r="R164" s="100"/>
      <c r="S164" s="100"/>
      <c r="T164" s="100"/>
      <c r="U164" s="100"/>
      <c r="V164" s="100"/>
      <c r="W164" s="100"/>
      <c r="X164" s="100"/>
      <c r="Y164" s="100"/>
      <c r="Z164" s="100"/>
      <c r="AA164" s="100"/>
      <c r="AB164" s="100"/>
      <c r="AC164" s="100"/>
      <c r="AD164" s="100"/>
      <c r="AF164" s="100"/>
      <c r="AG164" s="100"/>
      <c r="AH164" s="100"/>
      <c r="AI164" s="100"/>
      <c r="AJ164" s="100"/>
      <c r="AK164" s="100"/>
      <c r="AL164" s="100"/>
      <c r="AM164" s="100"/>
      <c r="AN164" s="100"/>
      <c r="AO164" s="100"/>
    </row>
    <row r="165" spans="5:41" ht="15.95" customHeight="1" x14ac:dyDescent="0.2">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F165" s="100"/>
      <c r="AG165" s="100"/>
      <c r="AH165" s="100"/>
      <c r="AI165" s="100"/>
      <c r="AJ165" s="100"/>
      <c r="AK165" s="100"/>
      <c r="AL165" s="100"/>
      <c r="AM165" s="100"/>
      <c r="AN165" s="100"/>
      <c r="AO165" s="100"/>
    </row>
    <row r="166" spans="5:41" ht="15.95" customHeight="1" x14ac:dyDescent="0.2">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row>
    <row r="167" spans="5:41" ht="15.95" customHeight="1" x14ac:dyDescent="0.2">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row>
    <row r="168" spans="5:41" ht="15.95" customHeight="1" x14ac:dyDescent="0.2">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row>
    <row r="169" spans="5:41" ht="15.95" customHeight="1" x14ac:dyDescent="0.2">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row>
    <row r="170" spans="5:41" ht="15.95" customHeight="1" x14ac:dyDescent="0.2">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row>
    <row r="171" spans="5:41" ht="15.95" customHeight="1" x14ac:dyDescent="0.2">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row>
    <row r="172" spans="5:41" ht="15.95" customHeight="1" x14ac:dyDescent="0.2">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row>
    <row r="173" spans="5:41" ht="15.95" customHeight="1" x14ac:dyDescent="0.2">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row>
    <row r="174" spans="5:41" ht="15.95" customHeight="1" x14ac:dyDescent="0.2">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row>
    <row r="175" spans="5:41" ht="15.95" customHeight="1" x14ac:dyDescent="0.2">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row>
    <row r="176" spans="5:41" ht="15.95" customHeight="1" x14ac:dyDescent="0.2">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row>
    <row r="177" spans="5:41" ht="15.95" customHeight="1" x14ac:dyDescent="0.2">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row>
    <row r="178" spans="5:41" ht="15.95" customHeight="1" x14ac:dyDescent="0.2">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row>
    <row r="179" spans="5:41" ht="15.95" customHeight="1" x14ac:dyDescent="0.2">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row>
    <row r="180" spans="5:41" ht="15.95" customHeight="1" x14ac:dyDescent="0.2">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row>
    <row r="181" spans="5:41" ht="15.95" customHeight="1" x14ac:dyDescent="0.2">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row>
    <row r="182" spans="5:41" ht="15.95" customHeight="1" x14ac:dyDescent="0.2">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row>
    <row r="183" spans="5:41" ht="15.95" customHeight="1" x14ac:dyDescent="0.2">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row>
    <row r="184" spans="5:41" ht="15.95" customHeight="1" x14ac:dyDescent="0.2">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row>
    <row r="185" spans="5:41" ht="15.95" customHeight="1" x14ac:dyDescent="0.2">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row>
    <row r="186" spans="5:41" ht="15.95" customHeight="1" x14ac:dyDescent="0.2">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row>
    <row r="187" spans="5:41" ht="15.95" customHeight="1" x14ac:dyDescent="0.2">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row>
    <row r="188" spans="5:41" ht="15.95" customHeight="1" x14ac:dyDescent="0.2">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row>
    <row r="189" spans="5:41" ht="15.95" customHeight="1" x14ac:dyDescent="0.2">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row>
    <row r="190" spans="5:41" ht="15.95" customHeight="1" x14ac:dyDescent="0.2">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row>
    <row r="191" spans="5:41" ht="15.95" customHeight="1" x14ac:dyDescent="0.2">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row>
    <row r="192" spans="5:41" ht="15.95" customHeight="1" x14ac:dyDescent="0.2">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row>
    <row r="193" spans="5:41" ht="15.95" customHeight="1" x14ac:dyDescent="0.2">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row>
    <row r="194" spans="5:41" ht="15.95" customHeight="1" x14ac:dyDescent="0.2">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row>
    <row r="195" spans="5:41" ht="15.95" customHeight="1" x14ac:dyDescent="0.2">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row>
    <row r="196" spans="5:41" ht="15.95" customHeight="1" x14ac:dyDescent="0.2">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row>
    <row r="197" spans="5:41" ht="15.95" customHeight="1" x14ac:dyDescent="0.2">
      <c r="E197" s="100"/>
      <c r="F197" s="100"/>
      <c r="G197" s="100"/>
      <c r="H197" s="100"/>
      <c r="I197" s="100"/>
      <c r="J197" s="100"/>
      <c r="K197" s="100"/>
      <c r="L197" s="100"/>
      <c r="M197" s="100"/>
      <c r="N197" s="100"/>
      <c r="O197" s="100"/>
      <c r="P197" s="100"/>
      <c r="Q197" s="100"/>
      <c r="R197" s="100"/>
      <c r="S197" s="100"/>
      <c r="T197" s="100"/>
      <c r="U197" s="100"/>
      <c r="V197" s="100"/>
      <c r="W197" s="100"/>
      <c r="X197" s="100"/>
      <c r="Y197" s="100"/>
      <c r="Z197" s="100"/>
      <c r="AA197" s="100"/>
      <c r="AB197" s="100"/>
      <c r="AC197" s="100"/>
      <c r="AD197" s="100"/>
      <c r="AE197" s="100"/>
      <c r="AF197" s="100"/>
      <c r="AG197" s="100"/>
      <c r="AH197" s="100"/>
      <c r="AI197" s="100"/>
      <c r="AJ197" s="100"/>
      <c r="AK197" s="100"/>
      <c r="AL197" s="100"/>
      <c r="AM197" s="100"/>
      <c r="AN197" s="100"/>
      <c r="AO197" s="100"/>
    </row>
    <row r="198" spans="5:41" ht="15.95" customHeight="1" x14ac:dyDescent="0.2">
      <c r="E198" s="100"/>
      <c r="F198" s="100"/>
      <c r="G198" s="100"/>
      <c r="H198" s="100"/>
      <c r="I198" s="100"/>
      <c r="J198" s="100"/>
      <c r="K198" s="100"/>
      <c r="L198" s="100"/>
      <c r="M198" s="100"/>
      <c r="N198" s="100"/>
      <c r="O198" s="100"/>
      <c r="P198" s="100"/>
      <c r="Q198" s="100"/>
      <c r="R198" s="100"/>
      <c r="S198" s="100"/>
      <c r="T198" s="100"/>
      <c r="U198" s="100"/>
      <c r="V198" s="100"/>
      <c r="W198" s="100"/>
      <c r="X198" s="100"/>
      <c r="Y198" s="100"/>
      <c r="Z198" s="100"/>
      <c r="AA198" s="100"/>
      <c r="AB198" s="100"/>
      <c r="AC198" s="100"/>
      <c r="AD198" s="100"/>
      <c r="AE198" s="100"/>
      <c r="AF198" s="100"/>
      <c r="AG198" s="100"/>
      <c r="AH198" s="100"/>
      <c r="AI198" s="100"/>
      <c r="AJ198" s="100"/>
      <c r="AK198" s="100"/>
      <c r="AL198" s="100"/>
      <c r="AM198" s="100"/>
      <c r="AN198" s="100"/>
      <c r="AO198" s="100"/>
    </row>
    <row r="199" spans="5:41" ht="15.95" customHeight="1" x14ac:dyDescent="0.2">
      <c r="E199" s="100"/>
      <c r="F199" s="100"/>
      <c r="G199" s="100"/>
      <c r="H199" s="100"/>
      <c r="I199" s="100"/>
      <c r="J199" s="100"/>
      <c r="K199" s="100"/>
      <c r="L199" s="100"/>
      <c r="M199" s="100"/>
      <c r="N199" s="100"/>
      <c r="O199" s="100"/>
      <c r="P199" s="100"/>
      <c r="Q199" s="100"/>
      <c r="R199" s="100"/>
      <c r="S199" s="100"/>
      <c r="T199" s="100"/>
      <c r="U199" s="100"/>
      <c r="V199" s="100"/>
      <c r="W199" s="100"/>
      <c r="X199" s="100"/>
      <c r="Y199" s="100"/>
      <c r="Z199" s="100"/>
      <c r="AA199" s="100"/>
      <c r="AB199" s="100"/>
      <c r="AC199" s="100"/>
      <c r="AD199" s="100"/>
      <c r="AE199" s="100"/>
      <c r="AF199" s="100"/>
      <c r="AG199" s="100"/>
      <c r="AH199" s="100"/>
      <c r="AI199" s="100"/>
      <c r="AJ199" s="100"/>
      <c r="AK199" s="100"/>
      <c r="AL199" s="100"/>
      <c r="AM199" s="100"/>
      <c r="AN199" s="100"/>
      <c r="AO199" s="100"/>
    </row>
    <row r="200" spans="5:41" ht="15.95" customHeight="1" x14ac:dyDescent="0.2">
      <c r="E200" s="100"/>
      <c r="F200" s="100"/>
      <c r="G200" s="100"/>
      <c r="H200" s="100"/>
      <c r="I200" s="100"/>
      <c r="J200" s="100"/>
      <c r="K200" s="100"/>
      <c r="L200" s="100"/>
      <c r="M200" s="100"/>
      <c r="N200" s="100"/>
      <c r="O200" s="100"/>
      <c r="P200" s="100"/>
      <c r="Q200" s="100"/>
      <c r="R200" s="100"/>
      <c r="S200" s="100"/>
      <c r="T200" s="100"/>
      <c r="U200" s="100"/>
      <c r="V200" s="100"/>
      <c r="W200" s="100"/>
      <c r="X200" s="100"/>
      <c r="Y200" s="100"/>
      <c r="Z200" s="100"/>
      <c r="AA200" s="100"/>
      <c r="AB200" s="100"/>
      <c r="AC200" s="100"/>
      <c r="AD200" s="100"/>
      <c r="AE200" s="100"/>
      <c r="AF200" s="100"/>
      <c r="AG200" s="100"/>
      <c r="AH200" s="100"/>
      <c r="AI200" s="100"/>
      <c r="AJ200" s="100"/>
      <c r="AK200" s="100"/>
      <c r="AL200" s="100"/>
      <c r="AM200" s="100"/>
      <c r="AN200" s="100"/>
      <c r="AO200" s="100"/>
    </row>
    <row r="201" spans="5:41" ht="15.95" customHeight="1" x14ac:dyDescent="0.2">
      <c r="E201" s="100"/>
      <c r="F201" s="100"/>
      <c r="G201" s="100"/>
      <c r="H201" s="100"/>
      <c r="I201" s="100"/>
      <c r="J201" s="100"/>
      <c r="K201" s="100"/>
      <c r="L201" s="100"/>
      <c r="M201" s="100"/>
      <c r="N201" s="100"/>
      <c r="O201" s="100"/>
      <c r="P201" s="100"/>
      <c r="Q201" s="100"/>
      <c r="R201" s="100"/>
      <c r="S201" s="100"/>
      <c r="T201" s="100"/>
      <c r="U201" s="100"/>
      <c r="V201" s="100"/>
      <c r="W201" s="100"/>
      <c r="X201" s="100"/>
      <c r="Y201" s="100"/>
      <c r="Z201" s="100"/>
      <c r="AA201" s="100"/>
      <c r="AB201" s="100"/>
      <c r="AC201" s="100"/>
      <c r="AD201" s="100"/>
      <c r="AE201" s="100"/>
      <c r="AF201" s="100"/>
      <c r="AG201" s="100"/>
      <c r="AH201" s="100"/>
      <c r="AI201" s="100"/>
      <c r="AJ201" s="100"/>
      <c r="AK201" s="100"/>
      <c r="AL201" s="100"/>
      <c r="AM201" s="100"/>
      <c r="AN201" s="100"/>
      <c r="AO201" s="100"/>
    </row>
    <row r="202" spans="5:41" ht="15.95" customHeight="1" x14ac:dyDescent="0.2">
      <c r="E202" s="100"/>
      <c r="F202" s="100"/>
      <c r="G202" s="100"/>
      <c r="H202" s="100"/>
      <c r="I202" s="100"/>
      <c r="J202" s="100"/>
      <c r="K202" s="100"/>
      <c r="L202" s="100"/>
      <c r="M202" s="100"/>
      <c r="N202" s="100"/>
      <c r="O202" s="100"/>
      <c r="P202" s="100"/>
      <c r="Q202" s="100"/>
      <c r="R202" s="100"/>
      <c r="S202" s="100"/>
      <c r="T202" s="100"/>
      <c r="U202" s="100"/>
      <c r="V202" s="100"/>
      <c r="W202" s="100"/>
      <c r="X202" s="100"/>
      <c r="Y202" s="100"/>
      <c r="Z202" s="100"/>
      <c r="AA202" s="100"/>
      <c r="AB202" s="100"/>
      <c r="AC202" s="100"/>
      <c r="AD202" s="100"/>
      <c r="AE202" s="100"/>
      <c r="AF202" s="100"/>
      <c r="AG202" s="100"/>
      <c r="AH202" s="100"/>
      <c r="AI202" s="100"/>
      <c r="AJ202" s="100"/>
      <c r="AK202" s="100"/>
      <c r="AL202" s="100"/>
      <c r="AM202" s="100"/>
      <c r="AN202" s="100"/>
      <c r="AO202" s="100"/>
    </row>
    <row r="203" spans="5:41" ht="15.95" customHeight="1" x14ac:dyDescent="0.2">
      <c r="E203" s="100"/>
      <c r="F203" s="100"/>
      <c r="G203" s="100"/>
      <c r="H203" s="100"/>
      <c r="I203" s="100"/>
      <c r="J203" s="100"/>
      <c r="K203" s="100"/>
      <c r="L203" s="100"/>
      <c r="M203" s="100"/>
      <c r="N203" s="100"/>
      <c r="O203" s="100"/>
      <c r="P203" s="100"/>
      <c r="Q203" s="100"/>
      <c r="R203" s="100"/>
      <c r="S203" s="100"/>
      <c r="T203" s="100"/>
      <c r="U203" s="100"/>
      <c r="V203" s="100"/>
      <c r="W203" s="100"/>
      <c r="X203" s="100"/>
      <c r="Y203" s="100"/>
      <c r="Z203" s="100"/>
      <c r="AA203" s="100"/>
      <c r="AB203" s="100"/>
      <c r="AC203" s="100"/>
      <c r="AD203" s="100"/>
      <c r="AE203" s="100"/>
      <c r="AF203" s="100"/>
      <c r="AG203" s="100"/>
      <c r="AH203" s="100"/>
      <c r="AI203" s="100"/>
      <c r="AJ203" s="100"/>
      <c r="AK203" s="100"/>
      <c r="AL203" s="100"/>
      <c r="AM203" s="100"/>
      <c r="AN203" s="100"/>
      <c r="AO203" s="100"/>
    </row>
    <row r="204" spans="5:41" ht="15.95" customHeight="1" x14ac:dyDescent="0.2">
      <c r="E204" s="100"/>
      <c r="F204" s="100"/>
      <c r="G204" s="100"/>
      <c r="H204" s="100"/>
      <c r="I204" s="100"/>
      <c r="J204" s="100"/>
      <c r="K204" s="100"/>
      <c r="L204" s="100"/>
      <c r="M204" s="100"/>
      <c r="N204" s="100"/>
      <c r="O204" s="100"/>
      <c r="P204" s="100"/>
      <c r="Q204" s="100"/>
      <c r="R204" s="100"/>
      <c r="S204" s="100"/>
      <c r="T204" s="100"/>
      <c r="U204" s="100"/>
      <c r="V204" s="100"/>
      <c r="W204" s="100"/>
      <c r="X204" s="100"/>
      <c r="Y204" s="100"/>
      <c r="Z204" s="100"/>
      <c r="AA204" s="100"/>
      <c r="AB204" s="100"/>
      <c r="AC204" s="100"/>
      <c r="AD204" s="100"/>
      <c r="AE204" s="100"/>
      <c r="AF204" s="100"/>
      <c r="AG204" s="100"/>
      <c r="AH204" s="100"/>
      <c r="AI204" s="100"/>
      <c r="AJ204" s="100"/>
      <c r="AK204" s="100"/>
      <c r="AL204" s="100"/>
      <c r="AM204" s="100"/>
      <c r="AN204" s="100"/>
      <c r="AO204" s="100"/>
    </row>
    <row r="205" spans="5:41" ht="15.95" customHeight="1" x14ac:dyDescent="0.2">
      <c r="E205" s="100"/>
      <c r="F205" s="100"/>
      <c r="G205" s="100"/>
      <c r="H205" s="100"/>
      <c r="I205" s="100"/>
      <c r="J205" s="100"/>
      <c r="K205" s="100"/>
      <c r="L205" s="100"/>
      <c r="M205" s="100"/>
      <c r="N205" s="100"/>
      <c r="O205" s="100"/>
      <c r="P205" s="100"/>
      <c r="Q205" s="100"/>
      <c r="R205" s="100"/>
      <c r="S205" s="100"/>
      <c r="T205" s="100"/>
      <c r="U205" s="100"/>
      <c r="V205" s="100"/>
      <c r="W205" s="100"/>
      <c r="X205" s="100"/>
      <c r="Y205" s="100"/>
      <c r="Z205" s="100"/>
      <c r="AA205" s="100"/>
      <c r="AB205" s="100"/>
      <c r="AC205" s="100"/>
      <c r="AD205" s="100"/>
      <c r="AE205" s="100"/>
      <c r="AF205" s="100"/>
      <c r="AG205" s="100"/>
      <c r="AH205" s="100"/>
      <c r="AI205" s="100"/>
      <c r="AJ205" s="100"/>
      <c r="AK205" s="100"/>
      <c r="AL205" s="100"/>
      <c r="AM205" s="100"/>
      <c r="AN205" s="100"/>
      <c r="AO205" s="100"/>
    </row>
    <row r="206" spans="5:41" ht="15.95" customHeight="1" x14ac:dyDescent="0.2">
      <c r="E206" s="100"/>
      <c r="F206" s="100"/>
      <c r="G206" s="100"/>
      <c r="H206" s="100"/>
      <c r="I206" s="100"/>
      <c r="J206" s="100"/>
      <c r="K206" s="100"/>
      <c r="L206" s="100"/>
      <c r="M206" s="100"/>
      <c r="N206" s="100"/>
      <c r="O206" s="100"/>
      <c r="P206" s="100"/>
      <c r="Q206" s="100"/>
      <c r="R206" s="100"/>
      <c r="S206" s="100"/>
      <c r="T206" s="100"/>
      <c r="U206" s="100"/>
      <c r="V206" s="100"/>
      <c r="W206" s="100"/>
      <c r="X206" s="100"/>
      <c r="Y206" s="100"/>
      <c r="Z206" s="100"/>
      <c r="AA206" s="100"/>
      <c r="AB206" s="100"/>
      <c r="AC206" s="100"/>
      <c r="AD206" s="100"/>
      <c r="AE206" s="100"/>
      <c r="AF206" s="100"/>
      <c r="AG206" s="100"/>
      <c r="AH206" s="100"/>
      <c r="AI206" s="100"/>
      <c r="AJ206" s="100"/>
      <c r="AK206" s="100"/>
      <c r="AL206" s="100"/>
      <c r="AM206" s="100"/>
      <c r="AN206" s="100"/>
      <c r="AO206" s="100"/>
    </row>
    <row r="207" spans="5:41" ht="15.95" customHeight="1" x14ac:dyDescent="0.2">
      <c r="E207" s="100"/>
      <c r="F207" s="100"/>
      <c r="G207" s="100"/>
      <c r="H207" s="100"/>
      <c r="I207" s="100"/>
      <c r="J207" s="100"/>
      <c r="K207" s="100"/>
      <c r="L207" s="100"/>
      <c r="M207" s="100"/>
      <c r="N207" s="100"/>
      <c r="O207" s="100"/>
      <c r="P207" s="100"/>
      <c r="Q207" s="100"/>
      <c r="R207" s="100"/>
      <c r="S207" s="100"/>
      <c r="T207" s="100"/>
      <c r="U207" s="100"/>
      <c r="V207" s="100"/>
      <c r="W207" s="100"/>
      <c r="X207" s="100"/>
      <c r="Y207" s="100"/>
      <c r="Z207" s="100"/>
      <c r="AA207" s="100"/>
      <c r="AB207" s="100"/>
      <c r="AC207" s="100"/>
      <c r="AD207" s="100"/>
      <c r="AE207" s="100"/>
      <c r="AF207" s="100"/>
      <c r="AG207" s="100"/>
      <c r="AH207" s="100"/>
      <c r="AI207" s="100"/>
      <c r="AJ207" s="100"/>
      <c r="AK207" s="100"/>
      <c r="AL207" s="100"/>
      <c r="AM207" s="100"/>
      <c r="AN207" s="100"/>
      <c r="AO207" s="100"/>
    </row>
    <row r="208" spans="5:41" ht="15.95" customHeight="1" x14ac:dyDescent="0.2">
      <c r="E208" s="100"/>
      <c r="F208" s="100"/>
      <c r="G208" s="100"/>
      <c r="H208" s="100"/>
      <c r="I208" s="100"/>
      <c r="J208" s="100"/>
      <c r="K208" s="100"/>
      <c r="L208" s="100"/>
      <c r="M208" s="100"/>
      <c r="N208" s="100"/>
      <c r="O208" s="100"/>
      <c r="P208" s="100"/>
      <c r="Q208" s="100"/>
      <c r="R208" s="100"/>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row>
    <row r="209" spans="5:41" ht="15.95" customHeight="1" x14ac:dyDescent="0.2">
      <c r="E209" s="100"/>
      <c r="F209" s="100"/>
      <c r="G209" s="100"/>
      <c r="H209" s="100"/>
      <c r="I209" s="100"/>
      <c r="J209" s="100"/>
      <c r="K209" s="100"/>
      <c r="L209" s="100"/>
      <c r="M209" s="100"/>
      <c r="N209" s="100"/>
      <c r="O209" s="100"/>
      <c r="P209" s="100"/>
      <c r="Q209" s="100"/>
      <c r="R209" s="100"/>
      <c r="S209" s="100"/>
      <c r="T209" s="100"/>
      <c r="U209" s="100"/>
      <c r="V209" s="100"/>
      <c r="W209" s="100"/>
      <c r="X209" s="100"/>
      <c r="Y209" s="100"/>
      <c r="Z209" s="100"/>
      <c r="AA209" s="100"/>
      <c r="AB209" s="100"/>
      <c r="AC209" s="100"/>
      <c r="AD209" s="100"/>
      <c r="AE209" s="100"/>
      <c r="AF209" s="100"/>
      <c r="AG209" s="100"/>
      <c r="AH209" s="100"/>
      <c r="AI209" s="100"/>
      <c r="AJ209" s="100"/>
      <c r="AK209" s="100"/>
      <c r="AL209" s="100"/>
      <c r="AM209" s="100"/>
      <c r="AN209" s="100"/>
      <c r="AO209" s="100"/>
    </row>
    <row r="210" spans="5:41" ht="15.95" customHeight="1" x14ac:dyDescent="0.2">
      <c r="E210" s="100"/>
      <c r="F210" s="100"/>
      <c r="G210" s="100"/>
      <c r="H210" s="100"/>
      <c r="I210" s="100"/>
      <c r="J210" s="100"/>
      <c r="K210" s="100"/>
      <c r="L210" s="100"/>
      <c r="M210" s="100"/>
      <c r="N210" s="100"/>
      <c r="O210" s="100"/>
      <c r="P210" s="100"/>
      <c r="Q210" s="100"/>
      <c r="R210" s="100"/>
      <c r="S210" s="100"/>
      <c r="T210" s="100"/>
      <c r="U210" s="100"/>
      <c r="V210" s="100"/>
      <c r="W210" s="100"/>
      <c r="X210" s="100"/>
      <c r="Y210" s="100"/>
      <c r="Z210" s="100"/>
      <c r="AA210" s="100"/>
      <c r="AB210" s="100"/>
      <c r="AC210" s="100"/>
      <c r="AD210" s="100"/>
      <c r="AE210" s="100"/>
      <c r="AF210" s="100"/>
      <c r="AG210" s="100"/>
      <c r="AH210" s="100"/>
      <c r="AI210" s="100"/>
      <c r="AJ210" s="100"/>
      <c r="AK210" s="100"/>
      <c r="AL210" s="100"/>
      <c r="AM210" s="100"/>
      <c r="AN210" s="100"/>
      <c r="AO210" s="100"/>
    </row>
    <row r="211" spans="5:41" ht="15.95" customHeight="1" x14ac:dyDescent="0.2">
      <c r="E211" s="100"/>
      <c r="F211" s="100"/>
      <c r="G211" s="100"/>
      <c r="H211" s="100"/>
      <c r="I211" s="100"/>
      <c r="J211" s="100"/>
      <c r="K211" s="100"/>
      <c r="L211" s="100"/>
      <c r="M211" s="100"/>
      <c r="N211" s="100"/>
      <c r="O211" s="100"/>
      <c r="P211" s="100"/>
      <c r="Q211" s="100"/>
      <c r="R211" s="100"/>
      <c r="S211" s="100"/>
      <c r="T211" s="100"/>
      <c r="U211" s="100"/>
      <c r="V211" s="100"/>
      <c r="W211" s="100"/>
      <c r="X211" s="100"/>
      <c r="Y211" s="100"/>
      <c r="Z211" s="100"/>
      <c r="AA211" s="100"/>
      <c r="AB211" s="100"/>
      <c r="AC211" s="100"/>
      <c r="AD211" s="100"/>
      <c r="AE211" s="100"/>
      <c r="AF211" s="100"/>
      <c r="AG211" s="100"/>
      <c r="AH211" s="100"/>
      <c r="AI211" s="100"/>
      <c r="AJ211" s="100"/>
      <c r="AK211" s="100"/>
      <c r="AL211" s="100"/>
      <c r="AM211" s="100"/>
      <c r="AN211" s="100"/>
      <c r="AO211" s="100"/>
    </row>
    <row r="212" spans="5:41" ht="15.95" customHeight="1" x14ac:dyDescent="0.2">
      <c r="E212" s="100"/>
      <c r="F212" s="100"/>
      <c r="G212" s="100"/>
      <c r="H212" s="100"/>
      <c r="I212" s="100"/>
      <c r="J212" s="100"/>
      <c r="K212" s="100"/>
      <c r="L212" s="100"/>
      <c r="M212" s="100"/>
      <c r="N212" s="100"/>
      <c r="O212" s="100"/>
      <c r="P212" s="100"/>
      <c r="Q212" s="100"/>
      <c r="R212" s="100"/>
      <c r="S212" s="100"/>
      <c r="T212" s="100"/>
      <c r="U212" s="100"/>
      <c r="V212" s="100"/>
      <c r="W212" s="100"/>
      <c r="X212" s="100"/>
      <c r="Y212" s="100"/>
      <c r="Z212" s="100"/>
      <c r="AA212" s="100"/>
      <c r="AB212" s="100"/>
      <c r="AC212" s="100"/>
      <c r="AD212" s="100"/>
      <c r="AE212" s="100"/>
      <c r="AF212" s="100"/>
      <c r="AG212" s="100"/>
      <c r="AH212" s="100"/>
      <c r="AI212" s="100"/>
      <c r="AJ212" s="100"/>
      <c r="AK212" s="100"/>
      <c r="AL212" s="100"/>
      <c r="AM212" s="100"/>
      <c r="AN212" s="100"/>
      <c r="AO212" s="100"/>
    </row>
    <row r="213" spans="5:41" ht="15.95" customHeight="1" x14ac:dyDescent="0.2">
      <c r="E213" s="100"/>
      <c r="F213" s="100"/>
      <c r="G213" s="100"/>
      <c r="H213" s="100"/>
      <c r="I213" s="100"/>
      <c r="J213" s="100"/>
      <c r="K213" s="100"/>
      <c r="L213" s="100"/>
      <c r="M213" s="100"/>
      <c r="N213" s="100"/>
      <c r="O213" s="100"/>
      <c r="P213" s="100"/>
      <c r="Q213" s="100"/>
      <c r="R213" s="100"/>
      <c r="S213" s="100"/>
      <c r="T213" s="100"/>
      <c r="U213" s="100"/>
      <c r="V213" s="100"/>
      <c r="W213" s="100"/>
      <c r="X213" s="100"/>
      <c r="Y213" s="100"/>
      <c r="Z213" s="100"/>
      <c r="AA213" s="100"/>
      <c r="AB213" s="100"/>
      <c r="AC213" s="100"/>
      <c r="AD213" s="100"/>
      <c r="AE213" s="100"/>
      <c r="AF213" s="100"/>
      <c r="AG213" s="100"/>
      <c r="AH213" s="100"/>
      <c r="AI213" s="100"/>
      <c r="AJ213" s="100"/>
      <c r="AK213" s="100"/>
      <c r="AL213" s="100"/>
      <c r="AM213" s="100"/>
      <c r="AN213" s="100"/>
      <c r="AO213" s="100"/>
    </row>
    <row r="214" spans="5:41" ht="15.95" customHeight="1" x14ac:dyDescent="0.2">
      <c r="E214" s="100"/>
      <c r="F214" s="100"/>
      <c r="G214" s="100"/>
      <c r="H214" s="100"/>
      <c r="I214" s="100"/>
      <c r="J214" s="100"/>
      <c r="K214" s="100"/>
      <c r="L214" s="100"/>
      <c r="M214" s="100"/>
      <c r="N214" s="100"/>
      <c r="O214" s="100"/>
      <c r="P214" s="100"/>
      <c r="Q214" s="100"/>
      <c r="R214" s="100"/>
      <c r="S214" s="100"/>
      <c r="T214" s="100"/>
      <c r="U214" s="100"/>
      <c r="V214" s="100"/>
      <c r="W214" s="100"/>
      <c r="X214" s="100"/>
      <c r="Y214" s="100"/>
      <c r="Z214" s="100"/>
      <c r="AA214" s="100"/>
      <c r="AB214" s="100"/>
      <c r="AC214" s="100"/>
      <c r="AD214" s="100"/>
      <c r="AE214" s="100"/>
      <c r="AF214" s="100"/>
      <c r="AG214" s="100"/>
      <c r="AH214" s="100"/>
      <c r="AI214" s="100"/>
      <c r="AJ214" s="100"/>
      <c r="AK214" s="100"/>
      <c r="AL214" s="100"/>
      <c r="AM214" s="100"/>
      <c r="AN214" s="100"/>
      <c r="AO214" s="100"/>
    </row>
    <row r="215" spans="5:41" ht="15.95" customHeight="1" x14ac:dyDescent="0.2">
      <c r="E215" s="100"/>
      <c r="F215" s="100"/>
      <c r="G215" s="100"/>
      <c r="H215" s="100"/>
      <c r="I215" s="100"/>
      <c r="J215" s="100"/>
      <c r="K215" s="100"/>
      <c r="L215" s="100"/>
      <c r="M215" s="100"/>
      <c r="N215" s="100"/>
      <c r="O215" s="100"/>
      <c r="P215" s="100"/>
      <c r="Q215" s="100"/>
      <c r="R215" s="100"/>
      <c r="S215" s="100"/>
      <c r="T215" s="100"/>
      <c r="U215" s="100"/>
      <c r="V215" s="100"/>
      <c r="W215" s="100"/>
      <c r="X215" s="100"/>
      <c r="Y215" s="100"/>
      <c r="Z215" s="100"/>
      <c r="AA215" s="100"/>
      <c r="AB215" s="100"/>
      <c r="AC215" s="100"/>
      <c r="AD215" s="100"/>
      <c r="AE215" s="100"/>
      <c r="AF215" s="100"/>
      <c r="AG215" s="100"/>
      <c r="AH215" s="100"/>
      <c r="AI215" s="100"/>
      <c r="AJ215" s="100"/>
      <c r="AK215" s="100"/>
      <c r="AL215" s="100"/>
      <c r="AM215" s="100"/>
      <c r="AN215" s="100"/>
      <c r="AO215" s="100"/>
    </row>
    <row r="216" spans="5:41" ht="15.95" customHeight="1" x14ac:dyDescent="0.2">
      <c r="E216" s="100"/>
      <c r="F216" s="100"/>
      <c r="G216" s="100"/>
      <c r="H216" s="100"/>
      <c r="I216" s="100"/>
      <c r="J216" s="100"/>
      <c r="K216" s="100"/>
      <c r="L216" s="100"/>
      <c r="M216" s="100"/>
      <c r="N216" s="100"/>
      <c r="O216" s="100"/>
      <c r="P216" s="100"/>
      <c r="Q216" s="100"/>
      <c r="R216" s="100"/>
      <c r="S216" s="100"/>
      <c r="T216" s="100"/>
      <c r="U216" s="100"/>
      <c r="V216" s="100"/>
      <c r="W216" s="100"/>
      <c r="X216" s="100"/>
      <c r="Y216" s="100"/>
      <c r="Z216" s="100"/>
      <c r="AA216" s="100"/>
      <c r="AB216" s="100"/>
      <c r="AC216" s="100"/>
      <c r="AD216" s="100"/>
      <c r="AE216" s="100"/>
      <c r="AF216" s="100"/>
      <c r="AG216" s="100"/>
      <c r="AH216" s="100"/>
      <c r="AI216" s="100"/>
      <c r="AJ216" s="100"/>
      <c r="AK216" s="100"/>
      <c r="AL216" s="100"/>
      <c r="AM216" s="100"/>
      <c r="AN216" s="100"/>
      <c r="AO216" s="100"/>
    </row>
    <row r="217" spans="5:41" ht="15.95" customHeight="1" x14ac:dyDescent="0.2">
      <c r="E217" s="100"/>
      <c r="F217" s="100"/>
      <c r="G217" s="100"/>
      <c r="H217" s="100"/>
      <c r="I217" s="100"/>
      <c r="J217" s="100"/>
      <c r="K217" s="100"/>
      <c r="L217" s="100"/>
      <c r="M217" s="100"/>
      <c r="N217" s="100"/>
      <c r="O217" s="100"/>
      <c r="P217" s="100"/>
      <c r="Q217" s="100"/>
      <c r="R217" s="100"/>
      <c r="S217" s="100"/>
      <c r="T217" s="100"/>
      <c r="U217" s="100"/>
      <c r="V217" s="100"/>
      <c r="W217" s="100"/>
      <c r="X217" s="100"/>
      <c r="Y217" s="100"/>
      <c r="Z217" s="100"/>
      <c r="AA217" s="100"/>
      <c r="AB217" s="100"/>
      <c r="AC217" s="100"/>
      <c r="AD217" s="100"/>
      <c r="AE217" s="100"/>
      <c r="AF217" s="100"/>
      <c r="AG217" s="100"/>
      <c r="AH217" s="100"/>
      <c r="AI217" s="100"/>
      <c r="AJ217" s="100"/>
      <c r="AK217" s="100"/>
      <c r="AL217" s="100"/>
      <c r="AM217" s="100"/>
      <c r="AN217" s="100"/>
      <c r="AO217" s="100"/>
    </row>
    <row r="218" spans="5:41" ht="15.95" customHeight="1" x14ac:dyDescent="0.2">
      <c r="E218" s="100"/>
      <c r="F218" s="100"/>
      <c r="G218" s="100"/>
      <c r="H218" s="100"/>
      <c r="I218" s="100"/>
      <c r="J218" s="100"/>
      <c r="K218" s="100"/>
      <c r="L218" s="100"/>
      <c r="M218" s="100"/>
      <c r="N218" s="100"/>
      <c r="O218" s="100"/>
      <c r="P218" s="100"/>
      <c r="Q218" s="100"/>
      <c r="R218" s="100"/>
      <c r="S218" s="100"/>
      <c r="T218" s="100"/>
      <c r="U218" s="100"/>
      <c r="V218" s="100"/>
      <c r="W218" s="100"/>
      <c r="X218" s="100"/>
      <c r="Y218" s="100"/>
      <c r="Z218" s="100"/>
      <c r="AA218" s="100"/>
      <c r="AB218" s="100"/>
      <c r="AC218" s="100"/>
      <c r="AD218" s="100"/>
      <c r="AE218" s="100"/>
      <c r="AF218" s="100"/>
      <c r="AG218" s="100"/>
      <c r="AH218" s="100"/>
      <c r="AI218" s="100"/>
      <c r="AJ218" s="100"/>
      <c r="AK218" s="100"/>
      <c r="AL218" s="100"/>
      <c r="AM218" s="100"/>
      <c r="AN218" s="100"/>
      <c r="AO218" s="100"/>
    </row>
    <row r="219" spans="5:41" ht="15.95" customHeight="1" x14ac:dyDescent="0.2">
      <c r="E219" s="100"/>
      <c r="F219" s="100"/>
      <c r="G219" s="100"/>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100"/>
      <c r="AE219" s="100"/>
      <c r="AF219" s="100"/>
      <c r="AG219" s="100"/>
      <c r="AH219" s="100"/>
      <c r="AI219" s="100"/>
      <c r="AJ219" s="100"/>
      <c r="AK219" s="100"/>
      <c r="AL219" s="100"/>
      <c r="AM219" s="100"/>
      <c r="AN219" s="100"/>
      <c r="AO219" s="100"/>
    </row>
    <row r="220" spans="5:41" ht="15.95" customHeight="1" x14ac:dyDescent="0.2">
      <c r="E220" s="100"/>
      <c r="F220" s="100"/>
      <c r="G220" s="100"/>
      <c r="H220" s="100"/>
      <c r="I220" s="100"/>
      <c r="J220" s="100"/>
      <c r="K220" s="100"/>
      <c r="L220" s="100"/>
      <c r="M220" s="100"/>
      <c r="N220" s="100"/>
      <c r="O220" s="100"/>
      <c r="P220" s="100"/>
      <c r="Q220" s="100"/>
      <c r="R220" s="100"/>
      <c r="S220" s="100"/>
      <c r="T220" s="100"/>
      <c r="U220" s="100"/>
      <c r="V220" s="100"/>
      <c r="W220" s="100"/>
      <c r="X220" s="100"/>
      <c r="Y220" s="100"/>
      <c r="Z220" s="100"/>
      <c r="AA220" s="100"/>
      <c r="AB220" s="100"/>
      <c r="AC220" s="100"/>
      <c r="AD220" s="100"/>
      <c r="AE220" s="100"/>
      <c r="AF220" s="100"/>
      <c r="AG220" s="100"/>
      <c r="AH220" s="100"/>
      <c r="AI220" s="100"/>
      <c r="AJ220" s="100"/>
      <c r="AK220" s="100"/>
      <c r="AL220" s="100"/>
      <c r="AM220" s="100"/>
      <c r="AN220" s="100"/>
      <c r="AO220" s="100"/>
    </row>
    <row r="221" spans="5:41" ht="15.95" customHeight="1" x14ac:dyDescent="0.2">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0"/>
      <c r="AE221" s="100"/>
      <c r="AF221" s="100"/>
      <c r="AG221" s="100"/>
      <c r="AH221" s="100"/>
      <c r="AI221" s="100"/>
      <c r="AJ221" s="100"/>
      <c r="AK221" s="100"/>
      <c r="AL221" s="100"/>
      <c r="AM221" s="100"/>
      <c r="AN221" s="100"/>
      <c r="AO221" s="100"/>
    </row>
    <row r="222" spans="5:41" ht="15.95" customHeight="1" x14ac:dyDescent="0.2">
      <c r="E222" s="100"/>
      <c r="F222" s="100"/>
      <c r="G222" s="100"/>
      <c r="H222" s="100"/>
      <c r="I222" s="100"/>
      <c r="J222" s="100"/>
      <c r="K222" s="100"/>
      <c r="L222" s="100"/>
      <c r="M222" s="100"/>
      <c r="N222" s="100"/>
      <c r="O222" s="100"/>
      <c r="P222" s="100"/>
      <c r="Q222" s="100"/>
      <c r="R222" s="100"/>
      <c r="S222" s="100"/>
      <c r="T222" s="100"/>
      <c r="U222" s="100"/>
      <c r="V222" s="100"/>
      <c r="W222" s="100"/>
      <c r="X222" s="100"/>
      <c r="Y222" s="100"/>
      <c r="Z222" s="100"/>
      <c r="AA222" s="100"/>
      <c r="AB222" s="100"/>
      <c r="AC222" s="100"/>
      <c r="AD222" s="100"/>
      <c r="AE222" s="100"/>
      <c r="AF222" s="100"/>
      <c r="AG222" s="100"/>
      <c r="AH222" s="100"/>
      <c r="AI222" s="100"/>
      <c r="AJ222" s="100"/>
      <c r="AK222" s="100"/>
      <c r="AL222" s="100"/>
      <c r="AM222" s="100"/>
      <c r="AN222" s="100"/>
      <c r="AO222" s="100"/>
    </row>
    <row r="223" spans="5:41" ht="15.95" customHeight="1" x14ac:dyDescent="0.2">
      <c r="E223" s="100"/>
      <c r="F223" s="100"/>
      <c r="G223" s="100"/>
      <c r="H223" s="100"/>
      <c r="I223" s="100"/>
      <c r="J223" s="100"/>
      <c r="K223" s="100"/>
      <c r="L223" s="100"/>
      <c r="M223" s="100"/>
      <c r="N223" s="100"/>
      <c r="O223" s="100"/>
      <c r="P223" s="100"/>
      <c r="Q223" s="100"/>
      <c r="R223" s="100"/>
      <c r="S223" s="100"/>
      <c r="T223" s="100"/>
      <c r="U223" s="100"/>
      <c r="V223" s="100"/>
      <c r="W223" s="100"/>
      <c r="X223" s="100"/>
      <c r="Y223" s="100"/>
      <c r="Z223" s="100"/>
      <c r="AA223" s="100"/>
      <c r="AB223" s="100"/>
      <c r="AC223" s="100"/>
      <c r="AD223" s="100"/>
      <c r="AE223" s="100"/>
      <c r="AF223" s="100"/>
      <c r="AG223" s="100"/>
      <c r="AH223" s="100"/>
      <c r="AI223" s="100"/>
      <c r="AJ223" s="100"/>
      <c r="AK223" s="100"/>
      <c r="AL223" s="100"/>
      <c r="AM223" s="100"/>
      <c r="AN223" s="100"/>
      <c r="AO223" s="100"/>
    </row>
    <row r="224" spans="5:41" ht="15.95" customHeight="1" x14ac:dyDescent="0.2">
      <c r="E224" s="100"/>
      <c r="F224" s="100"/>
      <c r="G224" s="100"/>
      <c r="H224" s="100"/>
      <c r="I224" s="100"/>
      <c r="J224" s="100"/>
      <c r="K224" s="100"/>
      <c r="L224" s="100"/>
      <c r="M224" s="100"/>
      <c r="N224" s="100"/>
      <c r="O224" s="100"/>
      <c r="P224" s="100"/>
      <c r="Q224" s="100"/>
      <c r="R224" s="100"/>
      <c r="S224" s="100"/>
      <c r="T224" s="100"/>
      <c r="U224" s="100"/>
      <c r="V224" s="100"/>
      <c r="W224" s="100"/>
      <c r="X224" s="100"/>
      <c r="Y224" s="100"/>
      <c r="Z224" s="100"/>
      <c r="AA224" s="100"/>
      <c r="AB224" s="100"/>
      <c r="AC224" s="100"/>
      <c r="AD224" s="100"/>
      <c r="AE224" s="100"/>
      <c r="AF224" s="100"/>
      <c r="AG224" s="100"/>
      <c r="AH224" s="100"/>
      <c r="AI224" s="100"/>
      <c r="AJ224" s="100"/>
      <c r="AK224" s="100"/>
      <c r="AL224" s="100"/>
      <c r="AM224" s="100"/>
      <c r="AN224" s="100"/>
      <c r="AO224" s="100"/>
    </row>
    <row r="225" spans="5:41" ht="15.95" customHeight="1" x14ac:dyDescent="0.2">
      <c r="E225" s="100"/>
      <c r="F225" s="100"/>
      <c r="G225" s="100"/>
      <c r="H225" s="100"/>
      <c r="I225" s="100"/>
      <c r="J225" s="100"/>
      <c r="K225" s="100"/>
      <c r="L225" s="100"/>
      <c r="M225" s="100"/>
      <c r="N225" s="100"/>
      <c r="O225" s="100"/>
      <c r="P225" s="100"/>
      <c r="Q225" s="100"/>
      <c r="R225" s="100"/>
      <c r="S225" s="100"/>
      <c r="T225" s="100"/>
      <c r="U225" s="100"/>
      <c r="V225" s="100"/>
      <c r="W225" s="100"/>
      <c r="X225" s="100"/>
      <c r="Y225" s="100"/>
      <c r="Z225" s="100"/>
      <c r="AA225" s="100"/>
      <c r="AB225" s="100"/>
      <c r="AC225" s="100"/>
      <c r="AD225" s="100"/>
      <c r="AE225" s="100"/>
      <c r="AF225" s="100"/>
      <c r="AG225" s="100"/>
      <c r="AH225" s="100"/>
      <c r="AI225" s="100"/>
      <c r="AJ225" s="100"/>
      <c r="AK225" s="100"/>
      <c r="AL225" s="100"/>
      <c r="AM225" s="100"/>
      <c r="AN225" s="100"/>
      <c r="AO225" s="100"/>
    </row>
    <row r="226" spans="5:41" ht="15.95" customHeight="1" x14ac:dyDescent="0.2">
      <c r="E226" s="100"/>
      <c r="F226" s="100"/>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0"/>
      <c r="AC226" s="100"/>
      <c r="AD226" s="100"/>
      <c r="AE226" s="100"/>
      <c r="AF226" s="100"/>
      <c r="AG226" s="100"/>
      <c r="AH226" s="100"/>
      <c r="AI226" s="100"/>
      <c r="AJ226" s="100"/>
      <c r="AK226" s="100"/>
      <c r="AL226" s="100"/>
      <c r="AM226" s="100"/>
      <c r="AN226" s="100"/>
      <c r="AO226" s="100"/>
    </row>
    <row r="227" spans="5:41" ht="15.95" customHeight="1" x14ac:dyDescent="0.2">
      <c r="E227" s="100"/>
      <c r="F227" s="100"/>
      <c r="G227" s="100"/>
      <c r="H227" s="100"/>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0"/>
      <c r="AE227" s="100"/>
      <c r="AF227" s="100"/>
      <c r="AG227" s="100"/>
      <c r="AH227" s="100"/>
      <c r="AI227" s="100"/>
      <c r="AJ227" s="100"/>
      <c r="AK227" s="100"/>
      <c r="AL227" s="100"/>
      <c r="AM227" s="100"/>
      <c r="AN227" s="100"/>
      <c r="AO227" s="100"/>
    </row>
    <row r="228" spans="5:41" ht="15.95" customHeight="1" x14ac:dyDescent="0.2">
      <c r="E228" s="100"/>
      <c r="F228" s="100"/>
      <c r="G228" s="100"/>
      <c r="H228" s="100"/>
      <c r="I228" s="100"/>
      <c r="J228" s="100"/>
      <c r="K228" s="100"/>
      <c r="L228" s="100"/>
      <c r="M228" s="100"/>
      <c r="N228" s="100"/>
      <c r="O228" s="100"/>
      <c r="P228" s="100"/>
      <c r="Q228" s="100"/>
      <c r="R228" s="100"/>
      <c r="S228" s="100"/>
      <c r="T228" s="100"/>
      <c r="U228" s="100"/>
      <c r="V228" s="100"/>
      <c r="W228" s="100"/>
      <c r="X228" s="100"/>
      <c r="Y228" s="100"/>
      <c r="Z228" s="100"/>
      <c r="AA228" s="100"/>
      <c r="AB228" s="100"/>
      <c r="AC228" s="100"/>
      <c r="AD228" s="100"/>
      <c r="AE228" s="100"/>
      <c r="AF228" s="100"/>
      <c r="AG228" s="100"/>
      <c r="AH228" s="100"/>
      <c r="AI228" s="100"/>
      <c r="AJ228" s="100"/>
      <c r="AK228" s="100"/>
      <c r="AL228" s="100"/>
      <c r="AM228" s="100"/>
      <c r="AN228" s="100"/>
      <c r="AO228" s="100"/>
    </row>
    <row r="229" spans="5:41" ht="15.95" customHeight="1" x14ac:dyDescent="0.2">
      <c r="E229" s="100"/>
      <c r="F229" s="100"/>
      <c r="G229" s="100"/>
      <c r="H229" s="100"/>
      <c r="I229" s="100"/>
      <c r="J229" s="100"/>
      <c r="K229" s="100"/>
      <c r="L229" s="100"/>
      <c r="M229" s="100"/>
      <c r="N229" s="100"/>
      <c r="O229" s="100"/>
      <c r="P229" s="100"/>
      <c r="Q229" s="100"/>
      <c r="R229" s="100"/>
      <c r="S229" s="100"/>
      <c r="T229" s="100"/>
      <c r="U229" s="100"/>
      <c r="V229" s="100"/>
      <c r="W229" s="100"/>
      <c r="X229" s="100"/>
      <c r="Y229" s="100"/>
      <c r="Z229" s="100"/>
      <c r="AA229" s="100"/>
      <c r="AB229" s="100"/>
      <c r="AC229" s="100"/>
      <c r="AD229" s="100"/>
      <c r="AE229" s="100"/>
      <c r="AF229" s="100"/>
      <c r="AG229" s="100"/>
      <c r="AH229" s="100"/>
      <c r="AI229" s="100"/>
      <c r="AJ229" s="100"/>
      <c r="AK229" s="100"/>
      <c r="AL229" s="100"/>
      <c r="AM229" s="100"/>
      <c r="AN229" s="100"/>
      <c r="AO229" s="100"/>
    </row>
    <row r="230" spans="5:41" ht="15.95" customHeight="1" x14ac:dyDescent="0.2">
      <c r="E230" s="100"/>
      <c r="F230" s="100"/>
      <c r="G230" s="100"/>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100"/>
      <c r="AE230" s="100"/>
      <c r="AF230" s="100"/>
      <c r="AG230" s="100"/>
      <c r="AH230" s="100"/>
      <c r="AI230" s="100"/>
      <c r="AJ230" s="100"/>
      <c r="AK230" s="100"/>
      <c r="AL230" s="100"/>
      <c r="AM230" s="100"/>
      <c r="AN230" s="100"/>
      <c r="AO230" s="100"/>
    </row>
    <row r="231" spans="5:41" ht="15.95" customHeight="1" x14ac:dyDescent="0.2">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row>
    <row r="232" spans="5:41" ht="15.95" customHeight="1" x14ac:dyDescent="0.2">
      <c r="E232" s="100"/>
      <c r="F232" s="100"/>
      <c r="G232" s="100"/>
      <c r="H232" s="100"/>
      <c r="I232" s="100"/>
      <c r="J232" s="100"/>
      <c r="K232" s="100"/>
      <c r="L232" s="100"/>
      <c r="M232" s="100"/>
      <c r="N232" s="100"/>
      <c r="O232" s="100"/>
      <c r="P232" s="100"/>
      <c r="Q232" s="100"/>
      <c r="R232" s="100"/>
      <c r="S232" s="100"/>
      <c r="T232" s="100"/>
      <c r="U232" s="100"/>
      <c r="V232" s="100"/>
      <c r="W232" s="100"/>
      <c r="X232" s="100"/>
      <c r="Y232" s="100"/>
      <c r="Z232" s="100"/>
      <c r="AA232" s="100"/>
      <c r="AB232" s="100"/>
      <c r="AC232" s="100"/>
      <c r="AD232" s="100"/>
      <c r="AE232" s="100"/>
      <c r="AF232" s="100"/>
      <c r="AG232" s="100"/>
      <c r="AH232" s="100"/>
      <c r="AI232" s="100"/>
      <c r="AJ232" s="100"/>
      <c r="AK232" s="100"/>
      <c r="AL232" s="100"/>
      <c r="AM232" s="100"/>
      <c r="AN232" s="100"/>
      <c r="AO232" s="100"/>
    </row>
    <row r="233" spans="5:41" ht="15.95" customHeight="1" x14ac:dyDescent="0.2">
      <c r="E233" s="100"/>
      <c r="F233" s="100"/>
      <c r="G233" s="100"/>
      <c r="H233" s="100"/>
      <c r="I233" s="100"/>
      <c r="J233" s="100"/>
      <c r="K233" s="100"/>
      <c r="L233" s="100"/>
      <c r="M233" s="100"/>
      <c r="N233" s="100"/>
      <c r="O233" s="100"/>
      <c r="P233" s="100"/>
      <c r="Q233" s="100"/>
      <c r="R233" s="100"/>
      <c r="S233" s="100"/>
      <c r="T233" s="100"/>
      <c r="U233" s="100"/>
      <c r="V233" s="100"/>
      <c r="W233" s="100"/>
      <c r="X233" s="100"/>
      <c r="Y233" s="100"/>
      <c r="Z233" s="100"/>
      <c r="AA233" s="100"/>
      <c r="AB233" s="100"/>
      <c r="AC233" s="100"/>
      <c r="AD233" s="100"/>
      <c r="AE233" s="100"/>
      <c r="AF233" s="100"/>
      <c r="AG233" s="100"/>
      <c r="AH233" s="100"/>
      <c r="AI233" s="100"/>
      <c r="AJ233" s="100"/>
      <c r="AK233" s="100"/>
      <c r="AL233" s="100"/>
      <c r="AM233" s="100"/>
      <c r="AN233" s="100"/>
      <c r="AO233" s="100"/>
    </row>
    <row r="234" spans="5:41" ht="15.95" customHeight="1" x14ac:dyDescent="0.2">
      <c r="E234" s="100"/>
      <c r="F234" s="100"/>
      <c r="G234" s="100"/>
      <c r="H234" s="100"/>
      <c r="I234" s="100"/>
      <c r="J234" s="100"/>
      <c r="K234" s="100"/>
      <c r="L234" s="100"/>
      <c r="M234" s="100"/>
      <c r="N234" s="100"/>
      <c r="O234" s="100"/>
      <c r="P234" s="100"/>
      <c r="Q234" s="100"/>
      <c r="R234" s="100"/>
      <c r="S234" s="100"/>
      <c r="T234" s="100"/>
      <c r="U234" s="100"/>
      <c r="V234" s="100"/>
      <c r="W234" s="100"/>
      <c r="X234" s="100"/>
      <c r="Y234" s="100"/>
      <c r="Z234" s="100"/>
      <c r="AA234" s="100"/>
      <c r="AB234" s="100"/>
      <c r="AC234" s="100"/>
      <c r="AD234" s="100"/>
      <c r="AE234" s="100"/>
      <c r="AF234" s="100"/>
      <c r="AG234" s="100"/>
      <c r="AH234" s="100"/>
      <c r="AI234" s="100"/>
      <c r="AJ234" s="100"/>
      <c r="AK234" s="100"/>
      <c r="AL234" s="100"/>
      <c r="AM234" s="100"/>
      <c r="AN234" s="100"/>
      <c r="AO234" s="100"/>
    </row>
    <row r="235" spans="5:41" ht="15.95" customHeight="1" x14ac:dyDescent="0.2">
      <c r="E235" s="100"/>
      <c r="F235" s="100"/>
      <c r="G235" s="100"/>
      <c r="H235" s="100"/>
      <c r="I235" s="100"/>
      <c r="J235" s="100"/>
      <c r="K235" s="100"/>
      <c r="L235" s="100"/>
      <c r="M235" s="100"/>
      <c r="N235" s="100"/>
      <c r="O235" s="100"/>
      <c r="P235" s="100"/>
      <c r="Q235" s="100"/>
      <c r="R235" s="100"/>
      <c r="S235" s="100"/>
      <c r="T235" s="100"/>
      <c r="U235" s="100"/>
      <c r="V235" s="100"/>
      <c r="W235" s="100"/>
      <c r="X235" s="100"/>
      <c r="Y235" s="100"/>
      <c r="Z235" s="100"/>
      <c r="AA235" s="100"/>
      <c r="AB235" s="100"/>
      <c r="AC235" s="100"/>
      <c r="AD235" s="100"/>
      <c r="AE235" s="100"/>
      <c r="AF235" s="100"/>
      <c r="AG235" s="100"/>
      <c r="AH235" s="100"/>
      <c r="AI235" s="100"/>
      <c r="AJ235" s="100"/>
      <c r="AK235" s="100"/>
      <c r="AL235" s="100"/>
      <c r="AM235" s="100"/>
      <c r="AN235" s="100"/>
      <c r="AO235" s="100"/>
    </row>
    <row r="236" spans="5:41" ht="15.95" customHeight="1" x14ac:dyDescent="0.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c r="AA236" s="100"/>
      <c r="AB236" s="100"/>
      <c r="AC236" s="100"/>
      <c r="AD236" s="100"/>
      <c r="AE236" s="100"/>
      <c r="AF236" s="100"/>
      <c r="AG236" s="100"/>
      <c r="AH236" s="100"/>
      <c r="AI236" s="100"/>
      <c r="AJ236" s="100"/>
      <c r="AK236" s="100"/>
      <c r="AL236" s="100"/>
      <c r="AM236" s="100"/>
      <c r="AN236" s="100"/>
      <c r="AO236" s="100"/>
    </row>
    <row r="237" spans="5:41" ht="15.95" customHeight="1" x14ac:dyDescent="0.2">
      <c r="E237" s="100"/>
      <c r="F237" s="100"/>
      <c r="G237" s="100"/>
      <c r="H237" s="100"/>
      <c r="I237" s="100"/>
      <c r="J237" s="100"/>
      <c r="K237" s="100"/>
      <c r="L237" s="100"/>
      <c r="M237" s="100"/>
      <c r="N237" s="100"/>
      <c r="O237" s="100"/>
      <c r="P237" s="100"/>
      <c r="Q237" s="100"/>
      <c r="R237" s="100"/>
      <c r="S237" s="100"/>
      <c r="T237" s="100"/>
      <c r="U237" s="100"/>
      <c r="V237" s="100"/>
      <c r="W237" s="100"/>
      <c r="X237" s="100"/>
      <c r="Y237" s="100"/>
      <c r="Z237" s="100"/>
      <c r="AA237" s="100"/>
      <c r="AB237" s="100"/>
      <c r="AC237" s="100"/>
      <c r="AD237" s="100"/>
      <c r="AE237" s="100"/>
      <c r="AF237" s="100"/>
      <c r="AG237" s="100"/>
      <c r="AH237" s="100"/>
      <c r="AI237" s="100"/>
      <c r="AJ237" s="100"/>
      <c r="AK237" s="100"/>
      <c r="AL237" s="100"/>
      <c r="AM237" s="100"/>
      <c r="AN237" s="100"/>
      <c r="AO237" s="100"/>
    </row>
    <row r="238" spans="5:41" ht="15.95" customHeight="1" x14ac:dyDescent="0.2">
      <c r="E238" s="100"/>
      <c r="F238" s="100"/>
      <c r="G238" s="100"/>
      <c r="H238" s="100"/>
      <c r="I238" s="100"/>
      <c r="J238" s="100"/>
      <c r="K238" s="100"/>
      <c r="L238" s="100"/>
      <c r="M238" s="100"/>
      <c r="N238" s="100"/>
      <c r="O238" s="100"/>
      <c r="P238" s="100"/>
      <c r="Q238" s="100"/>
      <c r="R238" s="100"/>
      <c r="S238" s="100"/>
      <c r="T238" s="100"/>
      <c r="U238" s="100"/>
      <c r="V238" s="100"/>
      <c r="W238" s="100"/>
      <c r="X238" s="100"/>
      <c r="Y238" s="100"/>
      <c r="Z238" s="100"/>
      <c r="AA238" s="100"/>
      <c r="AB238" s="100"/>
      <c r="AC238" s="100"/>
      <c r="AD238" s="100"/>
      <c r="AE238" s="100"/>
      <c r="AF238" s="100"/>
      <c r="AG238" s="100"/>
      <c r="AH238" s="100"/>
      <c r="AI238" s="100"/>
      <c r="AJ238" s="100"/>
      <c r="AK238" s="100"/>
      <c r="AL238" s="100"/>
      <c r="AM238" s="100"/>
      <c r="AN238" s="100"/>
      <c r="AO238" s="100"/>
    </row>
    <row r="239" spans="5:41" ht="15.95" customHeight="1" x14ac:dyDescent="0.2">
      <c r="E239" s="100"/>
      <c r="F239" s="100"/>
      <c r="G239" s="100"/>
      <c r="H239" s="100"/>
      <c r="I239" s="100"/>
      <c r="J239" s="100"/>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row>
    <row r="240" spans="5:41" ht="15.95" customHeight="1" x14ac:dyDescent="0.2">
      <c r="E240" s="100"/>
      <c r="F240" s="100"/>
      <c r="G240" s="100"/>
      <c r="H240" s="100"/>
      <c r="I240" s="100"/>
      <c r="J240" s="100"/>
      <c r="K240" s="100"/>
      <c r="L240" s="100"/>
      <c r="M240" s="100"/>
      <c r="N240" s="100"/>
      <c r="O240" s="100"/>
      <c r="P240" s="100"/>
      <c r="Q240" s="100"/>
      <c r="R240" s="100"/>
      <c r="S240" s="100"/>
      <c r="T240" s="100"/>
      <c r="U240" s="100"/>
      <c r="V240" s="100"/>
      <c r="W240" s="100"/>
      <c r="X240" s="100"/>
      <c r="Y240" s="100"/>
      <c r="Z240" s="100"/>
      <c r="AA240" s="100"/>
      <c r="AB240" s="100"/>
      <c r="AC240" s="100"/>
      <c r="AD240" s="100"/>
      <c r="AE240" s="100"/>
      <c r="AF240" s="100"/>
      <c r="AG240" s="100"/>
      <c r="AH240" s="100"/>
      <c r="AI240" s="100"/>
      <c r="AJ240" s="100"/>
      <c r="AK240" s="100"/>
      <c r="AL240" s="100"/>
      <c r="AM240" s="100"/>
      <c r="AN240" s="100"/>
      <c r="AO240" s="100"/>
    </row>
    <row r="241" spans="5:41" ht="15.95" customHeight="1" x14ac:dyDescent="0.2">
      <c r="E241" s="100"/>
      <c r="F241" s="100"/>
      <c r="G241" s="100"/>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100"/>
      <c r="AE241" s="100"/>
      <c r="AF241" s="100"/>
      <c r="AG241" s="100"/>
      <c r="AH241" s="100"/>
      <c r="AI241" s="100"/>
      <c r="AJ241" s="100"/>
      <c r="AK241" s="100"/>
      <c r="AL241" s="100"/>
      <c r="AM241" s="100"/>
      <c r="AN241" s="100"/>
      <c r="AO241" s="100"/>
    </row>
    <row r="242" spans="5:41" ht="15.95" customHeight="1" x14ac:dyDescent="0.2">
      <c r="E242" s="100"/>
      <c r="F242" s="100"/>
      <c r="G242" s="100"/>
      <c r="H242" s="100"/>
      <c r="I242" s="100"/>
      <c r="J242" s="100"/>
      <c r="K242" s="100"/>
      <c r="L242" s="100"/>
      <c r="M242" s="100"/>
      <c r="N242" s="100"/>
      <c r="O242" s="100"/>
      <c r="P242" s="100"/>
      <c r="Q242" s="100"/>
      <c r="R242" s="100"/>
      <c r="S242" s="100"/>
      <c r="T242" s="100"/>
      <c r="U242" s="100"/>
      <c r="V242" s="100"/>
      <c r="W242" s="100"/>
      <c r="X242" s="100"/>
      <c r="Y242" s="100"/>
      <c r="Z242" s="100"/>
      <c r="AA242" s="100"/>
      <c r="AB242" s="100"/>
      <c r="AC242" s="100"/>
      <c r="AD242" s="100"/>
      <c r="AE242" s="100"/>
      <c r="AF242" s="100"/>
      <c r="AG242" s="100"/>
      <c r="AH242" s="100"/>
      <c r="AI242" s="100"/>
      <c r="AJ242" s="100"/>
      <c r="AK242" s="100"/>
      <c r="AL242" s="100"/>
      <c r="AM242" s="100"/>
      <c r="AN242" s="100"/>
      <c r="AO242" s="100"/>
    </row>
    <row r="243" spans="5:41" ht="15.95" customHeight="1" x14ac:dyDescent="0.2">
      <c r="E243" s="100"/>
      <c r="F243" s="100"/>
      <c r="G243" s="100"/>
      <c r="H243" s="100"/>
      <c r="I243" s="100"/>
      <c r="J243" s="100"/>
      <c r="K243" s="100"/>
      <c r="L243" s="100"/>
      <c r="M243" s="100"/>
      <c r="N243" s="100"/>
      <c r="O243" s="100"/>
      <c r="P243" s="100"/>
      <c r="Q243" s="100"/>
      <c r="R243" s="100"/>
      <c r="S243" s="100"/>
      <c r="T243" s="100"/>
      <c r="U243" s="100"/>
      <c r="V243" s="100"/>
      <c r="W243" s="100"/>
      <c r="X243" s="100"/>
      <c r="Y243" s="100"/>
      <c r="Z243" s="100"/>
      <c r="AA243" s="100"/>
      <c r="AB243" s="100"/>
      <c r="AC243" s="100"/>
      <c r="AD243" s="100"/>
      <c r="AE243" s="100"/>
      <c r="AF243" s="100"/>
      <c r="AG243" s="100"/>
      <c r="AH243" s="100"/>
      <c r="AI243" s="100"/>
      <c r="AJ243" s="100"/>
      <c r="AK243" s="100"/>
      <c r="AL243" s="100"/>
      <c r="AM243" s="100"/>
      <c r="AN243" s="100"/>
      <c r="AO243" s="100"/>
    </row>
    <row r="244" spans="5:41" ht="15.95" customHeight="1" x14ac:dyDescent="0.2">
      <c r="E244" s="100"/>
      <c r="F244" s="100"/>
      <c r="G244" s="100"/>
      <c r="H244" s="100"/>
      <c r="I244" s="100"/>
      <c r="J244" s="100"/>
      <c r="K244" s="100"/>
      <c r="L244" s="100"/>
      <c r="M244" s="100"/>
      <c r="N244" s="100"/>
      <c r="O244" s="100"/>
      <c r="P244" s="100"/>
      <c r="Q244" s="100"/>
      <c r="R244" s="100"/>
      <c r="S244" s="100"/>
      <c r="T244" s="100"/>
      <c r="U244" s="100"/>
      <c r="V244" s="100"/>
      <c r="W244" s="100"/>
      <c r="X244" s="100"/>
      <c r="Y244" s="100"/>
      <c r="Z244" s="100"/>
      <c r="AA244" s="100"/>
      <c r="AB244" s="100"/>
      <c r="AC244" s="100"/>
      <c r="AD244" s="100"/>
      <c r="AE244" s="100"/>
      <c r="AF244" s="100"/>
      <c r="AG244" s="100"/>
      <c r="AH244" s="100"/>
      <c r="AI244" s="100"/>
      <c r="AJ244" s="100"/>
      <c r="AK244" s="100"/>
      <c r="AL244" s="100"/>
      <c r="AM244" s="100"/>
      <c r="AN244" s="100"/>
      <c r="AO244" s="100"/>
    </row>
    <row r="245" spans="5:41" ht="15.95" customHeight="1" x14ac:dyDescent="0.2">
      <c r="E245" s="100"/>
      <c r="F245" s="100"/>
      <c r="G245" s="100"/>
      <c r="H245" s="100"/>
      <c r="I245" s="100"/>
      <c r="J245" s="100"/>
      <c r="K245" s="100"/>
      <c r="L245" s="100"/>
      <c r="M245" s="100"/>
      <c r="N245" s="100"/>
      <c r="O245" s="100"/>
      <c r="P245" s="100"/>
      <c r="Q245" s="100"/>
      <c r="R245" s="100"/>
      <c r="S245" s="100"/>
      <c r="T245" s="100"/>
      <c r="U245" s="100"/>
      <c r="V245" s="100"/>
      <c r="W245" s="100"/>
      <c r="X245" s="100"/>
      <c r="Y245" s="100"/>
      <c r="Z245" s="100"/>
      <c r="AA245" s="100"/>
      <c r="AB245" s="100"/>
      <c r="AC245" s="100"/>
      <c r="AD245" s="100"/>
      <c r="AE245" s="100"/>
      <c r="AF245" s="100"/>
      <c r="AG245" s="100"/>
      <c r="AH245" s="100"/>
      <c r="AI245" s="100"/>
      <c r="AJ245" s="100"/>
      <c r="AK245" s="100"/>
      <c r="AL245" s="100"/>
      <c r="AM245" s="100"/>
      <c r="AN245" s="100"/>
      <c r="AO245" s="100"/>
    </row>
    <row r="246" spans="5:41" ht="15.95" customHeight="1" x14ac:dyDescent="0.2">
      <c r="E246" s="100"/>
      <c r="F246" s="100"/>
      <c r="G246" s="100"/>
      <c r="H246" s="100"/>
      <c r="I246" s="100"/>
      <c r="J246" s="100"/>
      <c r="K246" s="100"/>
      <c r="L246" s="100"/>
      <c r="M246" s="100"/>
      <c r="N246" s="100"/>
      <c r="O246" s="100"/>
      <c r="P246" s="100"/>
      <c r="Q246" s="100"/>
      <c r="R246" s="100"/>
      <c r="S246" s="100"/>
      <c r="T246" s="100"/>
      <c r="U246" s="100"/>
      <c r="V246" s="100"/>
      <c r="W246" s="100"/>
      <c r="X246" s="100"/>
      <c r="Y246" s="100"/>
      <c r="Z246" s="100"/>
      <c r="AA246" s="100"/>
      <c r="AB246" s="100"/>
      <c r="AC246" s="100"/>
      <c r="AD246" s="100"/>
      <c r="AE246" s="100"/>
      <c r="AF246" s="100"/>
      <c r="AG246" s="100"/>
      <c r="AH246" s="100"/>
      <c r="AI246" s="100"/>
      <c r="AJ246" s="100"/>
      <c r="AK246" s="100"/>
      <c r="AL246" s="100"/>
      <c r="AM246" s="100"/>
      <c r="AN246" s="100"/>
      <c r="AO246" s="100"/>
    </row>
    <row r="247" spans="5:41" ht="15.95" customHeight="1" x14ac:dyDescent="0.2">
      <c r="E247" s="100"/>
      <c r="F247" s="100"/>
      <c r="G247" s="100"/>
      <c r="H247" s="100"/>
      <c r="I247" s="100"/>
      <c r="J247" s="100"/>
      <c r="K247" s="100"/>
      <c r="L247" s="100"/>
      <c r="M247" s="100"/>
      <c r="N247" s="100"/>
      <c r="O247" s="100"/>
      <c r="P247" s="100"/>
      <c r="Q247" s="100"/>
      <c r="R247" s="100"/>
      <c r="S247" s="100"/>
      <c r="T247" s="100"/>
      <c r="U247" s="100"/>
      <c r="V247" s="100"/>
      <c r="W247" s="100"/>
      <c r="X247" s="100"/>
      <c r="Y247" s="100"/>
      <c r="Z247" s="100"/>
      <c r="AA247" s="100"/>
      <c r="AB247" s="100"/>
      <c r="AC247" s="100"/>
      <c r="AD247" s="100"/>
      <c r="AE247" s="100"/>
      <c r="AF247" s="100"/>
      <c r="AG247" s="100"/>
      <c r="AH247" s="100"/>
      <c r="AI247" s="100"/>
      <c r="AJ247" s="100"/>
      <c r="AK247" s="100"/>
      <c r="AL247" s="100"/>
      <c r="AM247" s="100"/>
      <c r="AN247" s="100"/>
      <c r="AO247" s="100"/>
    </row>
    <row r="248" spans="5:41" ht="15.95" customHeight="1" x14ac:dyDescent="0.2">
      <c r="E248" s="100"/>
      <c r="F248" s="100"/>
      <c r="G248" s="100"/>
      <c r="H248" s="100"/>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row>
    <row r="249" spans="5:41" ht="15.95" customHeight="1" x14ac:dyDescent="0.2">
      <c r="E249" s="100"/>
      <c r="F249" s="100"/>
      <c r="G249" s="100"/>
      <c r="H249" s="100"/>
      <c r="I249" s="100"/>
      <c r="J249" s="100"/>
      <c r="K249" s="100"/>
      <c r="L249" s="100"/>
      <c r="M249" s="100"/>
      <c r="N249" s="100"/>
      <c r="O249" s="100"/>
      <c r="P249" s="100"/>
      <c r="Q249" s="100"/>
      <c r="R249" s="100"/>
      <c r="S249" s="100"/>
      <c r="T249" s="100"/>
      <c r="U249" s="100"/>
      <c r="V249" s="100"/>
      <c r="W249" s="100"/>
      <c r="X249" s="100"/>
      <c r="Y249" s="100"/>
      <c r="Z249" s="100"/>
      <c r="AA249" s="100"/>
      <c r="AB249" s="100"/>
      <c r="AC249" s="100"/>
      <c r="AD249" s="100"/>
      <c r="AE249" s="100"/>
      <c r="AF249" s="100"/>
      <c r="AG249" s="100"/>
      <c r="AH249" s="100"/>
      <c r="AI249" s="100"/>
      <c r="AJ249" s="100"/>
      <c r="AK249" s="100"/>
      <c r="AL249" s="100"/>
      <c r="AM249" s="100"/>
      <c r="AN249" s="100"/>
      <c r="AO249" s="100"/>
    </row>
    <row r="250" spans="5:41" ht="15.95" customHeight="1" x14ac:dyDescent="0.2">
      <c r="AE250" s="100"/>
      <c r="AF250" s="100"/>
      <c r="AG250" s="100"/>
      <c r="AH250" s="100"/>
      <c r="AI250" s="100"/>
      <c r="AJ250" s="100"/>
      <c r="AK250" s="100"/>
      <c r="AL250" s="100"/>
      <c r="AM250" s="100"/>
      <c r="AN250" s="100"/>
      <c r="AO250" s="100"/>
    </row>
    <row r="251" spans="5:41" ht="15.95" customHeight="1" x14ac:dyDescent="0.2">
      <c r="AE251" s="100"/>
      <c r="AF251" s="100"/>
      <c r="AG251" s="100"/>
      <c r="AH251" s="100"/>
      <c r="AI251" s="100"/>
      <c r="AJ251" s="100"/>
      <c r="AK251" s="100"/>
      <c r="AL251" s="100"/>
      <c r="AM251" s="100"/>
      <c r="AN251" s="100"/>
      <c r="AO251" s="100"/>
    </row>
    <row r="252" spans="5:41" ht="15.95" customHeight="1" x14ac:dyDescent="0.2">
      <c r="AE252" s="100"/>
      <c r="AF252" s="100"/>
      <c r="AG252" s="100"/>
      <c r="AH252" s="100"/>
      <c r="AI252" s="100"/>
      <c r="AJ252" s="100"/>
      <c r="AK252" s="100"/>
      <c r="AL252" s="100"/>
      <c r="AM252" s="100"/>
      <c r="AN252" s="100"/>
      <c r="AO252" s="100"/>
    </row>
    <row r="253" spans="5:41" ht="15.95" customHeight="1" x14ac:dyDescent="0.2">
      <c r="AE253" s="100"/>
      <c r="AF253" s="100"/>
      <c r="AG253" s="100"/>
      <c r="AH253" s="100"/>
      <c r="AI253" s="100"/>
      <c r="AJ253" s="100"/>
      <c r="AK253" s="100"/>
      <c r="AL253" s="100"/>
      <c r="AM253" s="100"/>
      <c r="AN253" s="100"/>
      <c r="AO253" s="100"/>
    </row>
    <row r="254" spans="5:41" ht="15.95" customHeight="1" x14ac:dyDescent="0.2">
      <c r="AE254" s="100"/>
      <c r="AF254" s="100"/>
      <c r="AG254" s="100"/>
      <c r="AH254" s="100"/>
      <c r="AI254" s="100"/>
      <c r="AJ254" s="100"/>
      <c r="AK254" s="100"/>
      <c r="AL254" s="100"/>
      <c r="AM254" s="100"/>
      <c r="AN254" s="100"/>
      <c r="AO254" s="100"/>
    </row>
    <row r="255" spans="5:41" ht="15.95" customHeight="1" x14ac:dyDescent="0.2">
      <c r="AE255" s="100"/>
      <c r="AF255" s="100"/>
      <c r="AG255" s="100"/>
      <c r="AH255" s="100"/>
      <c r="AI255" s="100"/>
      <c r="AJ255" s="100"/>
      <c r="AK255" s="100"/>
      <c r="AL255" s="100"/>
      <c r="AM255" s="100"/>
      <c r="AN255" s="100"/>
      <c r="AO255" s="100"/>
    </row>
    <row r="256" spans="5:41" ht="15.95" customHeight="1" x14ac:dyDescent="0.2">
      <c r="AE256" s="100"/>
      <c r="AF256" s="100"/>
      <c r="AG256" s="100"/>
      <c r="AH256" s="100"/>
      <c r="AI256" s="100"/>
      <c r="AJ256" s="100"/>
      <c r="AK256" s="100"/>
      <c r="AL256" s="100"/>
      <c r="AM256" s="100"/>
      <c r="AN256" s="100"/>
      <c r="AO256" s="100"/>
    </row>
    <row r="257" spans="31:41" ht="15.95" customHeight="1" x14ac:dyDescent="0.2">
      <c r="AE257" s="100"/>
      <c r="AF257" s="100"/>
      <c r="AG257" s="100"/>
      <c r="AH257" s="100"/>
      <c r="AI257" s="100"/>
      <c r="AJ257" s="100"/>
      <c r="AK257" s="100"/>
      <c r="AL257" s="100"/>
      <c r="AM257" s="100"/>
      <c r="AN257" s="100"/>
      <c r="AO257" s="100"/>
    </row>
    <row r="258" spans="31:41" ht="15.95" customHeight="1" x14ac:dyDescent="0.2">
      <c r="AE258" s="100"/>
      <c r="AF258" s="100"/>
      <c r="AG258" s="100"/>
      <c r="AH258" s="100"/>
      <c r="AI258" s="100"/>
      <c r="AJ258" s="100"/>
      <c r="AK258" s="100"/>
      <c r="AL258" s="100"/>
      <c r="AM258" s="100"/>
      <c r="AN258" s="100"/>
      <c r="AO258" s="100"/>
    </row>
    <row r="259" spans="31:41" ht="15.95" customHeight="1" x14ac:dyDescent="0.2">
      <c r="AE259" s="100"/>
      <c r="AF259" s="100"/>
      <c r="AG259" s="100"/>
      <c r="AH259" s="100"/>
      <c r="AI259" s="100"/>
      <c r="AJ259" s="100"/>
      <c r="AK259" s="100"/>
      <c r="AL259" s="100"/>
      <c r="AM259" s="100"/>
      <c r="AN259" s="100"/>
      <c r="AO259" s="100"/>
    </row>
    <row r="260" spans="31:41" ht="15.95" customHeight="1" x14ac:dyDescent="0.2">
      <c r="AE260" s="100"/>
      <c r="AF260" s="100"/>
      <c r="AG260" s="100"/>
      <c r="AH260" s="100"/>
      <c r="AI260" s="100"/>
      <c r="AJ260" s="100"/>
      <c r="AK260" s="100"/>
      <c r="AL260" s="100"/>
      <c r="AM260" s="100"/>
      <c r="AN260" s="100"/>
      <c r="AO260" s="100"/>
    </row>
    <row r="261" spans="31:41" ht="15.95" customHeight="1" x14ac:dyDescent="0.2">
      <c r="AE261" s="100"/>
      <c r="AF261" s="100"/>
      <c r="AG261" s="100"/>
      <c r="AH261" s="100"/>
      <c r="AI261" s="100"/>
      <c r="AJ261" s="100"/>
      <c r="AK261" s="100"/>
      <c r="AL261" s="100"/>
      <c r="AM261" s="100"/>
      <c r="AN261" s="100"/>
      <c r="AO261" s="100"/>
    </row>
    <row r="262" spans="31:41" ht="15.95" customHeight="1" x14ac:dyDescent="0.2">
      <c r="AE262" s="100"/>
      <c r="AF262" s="100"/>
      <c r="AG262" s="100"/>
      <c r="AH262" s="100"/>
      <c r="AI262" s="100"/>
      <c r="AJ262" s="100"/>
      <c r="AK262" s="100"/>
      <c r="AL262" s="100"/>
      <c r="AM262" s="100"/>
      <c r="AN262" s="100"/>
      <c r="AO262" s="100"/>
    </row>
    <row r="263" spans="31:41" ht="15.95" customHeight="1" x14ac:dyDescent="0.2">
      <c r="AE263" s="100"/>
      <c r="AF263" s="100"/>
      <c r="AG263" s="100"/>
      <c r="AH263" s="100"/>
      <c r="AI263" s="100"/>
      <c r="AJ263" s="100"/>
      <c r="AK263" s="100"/>
      <c r="AL263" s="100"/>
      <c r="AM263" s="100"/>
      <c r="AN263" s="100"/>
      <c r="AO263" s="100"/>
    </row>
    <row r="264" spans="31:41" ht="15.95" customHeight="1" x14ac:dyDescent="0.2">
      <c r="AE264" s="100"/>
      <c r="AF264" s="100"/>
      <c r="AG264" s="100"/>
      <c r="AH264" s="100"/>
      <c r="AI264" s="100"/>
      <c r="AJ264" s="100"/>
      <c r="AK264" s="100"/>
      <c r="AL264" s="100"/>
      <c r="AM264" s="100"/>
      <c r="AN264" s="100"/>
      <c r="AO264" s="100"/>
    </row>
    <row r="265" spans="31:41" ht="15.95" customHeight="1" x14ac:dyDescent="0.2">
      <c r="AE265" s="100"/>
      <c r="AF265" s="100"/>
      <c r="AG265" s="100"/>
      <c r="AH265" s="100"/>
      <c r="AI265" s="100"/>
      <c r="AJ265" s="100"/>
      <c r="AK265" s="100"/>
      <c r="AL265" s="100"/>
      <c r="AM265" s="100"/>
      <c r="AN265" s="100"/>
      <c r="AO265" s="100"/>
    </row>
    <row r="266" spans="31:41" ht="15.95" customHeight="1" x14ac:dyDescent="0.2">
      <c r="AE266" s="100"/>
      <c r="AF266" s="100"/>
      <c r="AG266" s="100"/>
      <c r="AH266" s="100"/>
      <c r="AI266" s="100"/>
      <c r="AJ266" s="100"/>
      <c r="AK266" s="100"/>
      <c r="AL266" s="100"/>
      <c r="AM266" s="100"/>
      <c r="AN266" s="100"/>
      <c r="AO266" s="100"/>
    </row>
    <row r="267" spans="31:41" ht="15.95" customHeight="1" x14ac:dyDescent="0.2">
      <c r="AE267" s="100"/>
      <c r="AF267" s="100"/>
      <c r="AG267" s="100"/>
      <c r="AH267" s="100"/>
      <c r="AI267" s="100"/>
      <c r="AJ267" s="100"/>
      <c r="AK267" s="100"/>
      <c r="AL267" s="100"/>
      <c r="AM267" s="100"/>
      <c r="AN267" s="100"/>
      <c r="AO267" s="100"/>
    </row>
    <row r="268" spans="31:41" ht="15.95" customHeight="1" x14ac:dyDescent="0.2">
      <c r="AE268" s="100"/>
      <c r="AF268" s="100"/>
      <c r="AG268" s="100"/>
      <c r="AH268" s="100"/>
      <c r="AI268" s="100"/>
      <c r="AJ268" s="100"/>
      <c r="AK268" s="100"/>
      <c r="AL268" s="100"/>
      <c r="AM268" s="100"/>
      <c r="AN268" s="100"/>
      <c r="AO268" s="100"/>
    </row>
    <row r="269" spans="31:41" ht="15.95" customHeight="1" x14ac:dyDescent="0.2">
      <c r="AE269" s="100"/>
      <c r="AF269" s="100"/>
      <c r="AG269" s="100"/>
      <c r="AH269" s="100"/>
      <c r="AI269" s="100"/>
      <c r="AJ269" s="100"/>
      <c r="AK269" s="100"/>
      <c r="AL269" s="100"/>
      <c r="AM269" s="100"/>
      <c r="AN269" s="100"/>
      <c r="AO269" s="100"/>
    </row>
    <row r="270" spans="31:41" ht="15.95" customHeight="1" x14ac:dyDescent="0.2">
      <c r="AE270" s="100"/>
      <c r="AF270" s="100"/>
      <c r="AG270" s="100"/>
      <c r="AH270" s="100"/>
      <c r="AI270" s="100"/>
      <c r="AJ270" s="100"/>
      <c r="AK270" s="100"/>
      <c r="AL270" s="100"/>
      <c r="AM270" s="100"/>
      <c r="AN270" s="100"/>
      <c r="AO270" s="100"/>
    </row>
    <row r="271" spans="31:41" ht="15.95" customHeight="1" x14ac:dyDescent="0.2">
      <c r="AE271" s="100"/>
      <c r="AF271" s="100"/>
      <c r="AG271" s="100"/>
      <c r="AH271" s="100"/>
      <c r="AI271" s="100"/>
      <c r="AJ271" s="100"/>
      <c r="AK271" s="100"/>
      <c r="AL271" s="100"/>
      <c r="AM271" s="100"/>
      <c r="AN271" s="100"/>
      <c r="AO271" s="100"/>
    </row>
    <row r="272" spans="31:41" ht="15.95" customHeight="1" x14ac:dyDescent="0.2">
      <c r="AE272" s="100"/>
      <c r="AF272" s="100"/>
      <c r="AG272" s="100"/>
      <c r="AH272" s="100"/>
      <c r="AI272" s="100"/>
      <c r="AJ272" s="100"/>
      <c r="AK272" s="100"/>
      <c r="AL272" s="100"/>
      <c r="AM272" s="100"/>
      <c r="AN272" s="100"/>
      <c r="AO272" s="100"/>
    </row>
    <row r="273" spans="31:41" ht="15.95" customHeight="1" x14ac:dyDescent="0.2">
      <c r="AE273" s="100"/>
      <c r="AF273" s="100"/>
      <c r="AG273" s="100"/>
      <c r="AH273" s="100"/>
      <c r="AI273" s="100"/>
      <c r="AJ273" s="100"/>
      <c r="AK273" s="100"/>
      <c r="AL273" s="100"/>
      <c r="AM273" s="100"/>
      <c r="AN273" s="100"/>
      <c r="AO273" s="100"/>
    </row>
    <row r="274" spans="31:41" ht="15.95" customHeight="1" x14ac:dyDescent="0.2">
      <c r="AE274" s="100"/>
      <c r="AF274" s="100"/>
      <c r="AG274" s="100"/>
      <c r="AH274" s="100"/>
      <c r="AI274" s="100"/>
      <c r="AJ274" s="100"/>
      <c r="AK274" s="100"/>
      <c r="AL274" s="100"/>
      <c r="AM274" s="100"/>
      <c r="AN274" s="100"/>
      <c r="AO274" s="100"/>
    </row>
    <row r="275" spans="31:41" ht="15.95" customHeight="1" x14ac:dyDescent="0.2">
      <c r="AE275" s="100"/>
      <c r="AF275" s="100"/>
      <c r="AG275" s="100"/>
      <c r="AH275" s="100"/>
      <c r="AI275" s="100"/>
      <c r="AJ275" s="100"/>
      <c r="AK275" s="100"/>
      <c r="AL275" s="100"/>
      <c r="AM275" s="100"/>
      <c r="AN275" s="100"/>
      <c r="AO275" s="100"/>
    </row>
    <row r="276" spans="31:41" ht="15.95" customHeight="1" x14ac:dyDescent="0.2">
      <c r="AE276" s="100"/>
      <c r="AF276" s="100"/>
      <c r="AG276" s="100"/>
      <c r="AH276" s="100"/>
      <c r="AI276" s="100"/>
      <c r="AJ276" s="100"/>
      <c r="AK276" s="100"/>
      <c r="AL276" s="100"/>
      <c r="AM276" s="100"/>
      <c r="AN276" s="100"/>
      <c r="AO276" s="100"/>
    </row>
    <row r="277" spans="31:41" ht="15.95" customHeight="1" x14ac:dyDescent="0.2">
      <c r="AE277" s="100"/>
      <c r="AF277" s="100"/>
      <c r="AG277" s="100"/>
      <c r="AH277" s="100"/>
      <c r="AI277" s="100"/>
      <c r="AJ277" s="100"/>
      <c r="AK277" s="100"/>
      <c r="AL277" s="100"/>
      <c r="AM277" s="100"/>
      <c r="AN277" s="100"/>
      <c r="AO277" s="100"/>
    </row>
    <row r="278" spans="31:41" ht="15.95" customHeight="1" x14ac:dyDescent="0.2">
      <c r="AE278" s="100"/>
      <c r="AF278" s="100"/>
      <c r="AG278" s="100"/>
      <c r="AH278" s="100"/>
      <c r="AI278" s="100"/>
      <c r="AJ278" s="100"/>
      <c r="AK278" s="100"/>
      <c r="AL278" s="100"/>
      <c r="AM278" s="100"/>
      <c r="AN278" s="100"/>
      <c r="AO278" s="100"/>
    </row>
    <row r="279" spans="31:41" ht="15.95" customHeight="1" x14ac:dyDescent="0.2">
      <c r="AE279" s="100"/>
      <c r="AF279" s="100"/>
      <c r="AG279" s="100"/>
      <c r="AH279" s="100"/>
      <c r="AI279" s="100"/>
      <c r="AJ279" s="100"/>
      <c r="AK279" s="100"/>
      <c r="AL279" s="100"/>
      <c r="AM279" s="100"/>
      <c r="AN279" s="100"/>
      <c r="AO279" s="100"/>
    </row>
    <row r="280" spans="31:41" ht="15.95" customHeight="1" x14ac:dyDescent="0.2">
      <c r="AE280" s="100"/>
      <c r="AF280" s="100"/>
      <c r="AG280" s="100"/>
      <c r="AH280" s="100"/>
      <c r="AI280" s="100"/>
      <c r="AJ280" s="100"/>
      <c r="AK280" s="100"/>
      <c r="AL280" s="100"/>
      <c r="AM280" s="100"/>
      <c r="AN280" s="100"/>
      <c r="AO280" s="100"/>
    </row>
    <row r="281" spans="31:41" ht="15.95" customHeight="1" x14ac:dyDescent="0.2">
      <c r="AE281" s="100"/>
      <c r="AF281" s="100"/>
      <c r="AG281" s="100"/>
      <c r="AH281" s="100"/>
      <c r="AI281" s="100"/>
      <c r="AJ281" s="100"/>
      <c r="AK281" s="100"/>
      <c r="AL281" s="100"/>
      <c r="AM281" s="100"/>
      <c r="AN281" s="100"/>
      <c r="AO281" s="100"/>
    </row>
    <row r="282" spans="31:41" ht="15.95" customHeight="1" x14ac:dyDescent="0.2">
      <c r="AE282" s="100"/>
      <c r="AF282" s="100"/>
      <c r="AG282" s="100"/>
      <c r="AH282" s="100"/>
      <c r="AI282" s="100"/>
      <c r="AJ282" s="100"/>
      <c r="AK282" s="100"/>
      <c r="AL282" s="100"/>
      <c r="AM282" s="100"/>
      <c r="AN282" s="100"/>
      <c r="AO282" s="100"/>
    </row>
    <row r="283" spans="31:41" ht="15.95" customHeight="1" x14ac:dyDescent="0.2">
      <c r="AE283" s="100"/>
      <c r="AF283" s="100"/>
      <c r="AG283" s="100"/>
      <c r="AH283" s="100"/>
      <c r="AI283" s="100"/>
      <c r="AJ283" s="100"/>
      <c r="AK283" s="100"/>
      <c r="AL283" s="100"/>
      <c r="AM283" s="100"/>
      <c r="AN283" s="100"/>
      <c r="AO283" s="100"/>
    </row>
    <row r="284" spans="31:41" ht="15.95" customHeight="1" x14ac:dyDescent="0.2">
      <c r="AE284" s="100"/>
      <c r="AF284" s="100"/>
      <c r="AG284" s="100"/>
      <c r="AH284" s="100"/>
      <c r="AI284" s="100"/>
      <c r="AJ284" s="100"/>
      <c r="AK284" s="100"/>
      <c r="AL284" s="100"/>
      <c r="AM284" s="100"/>
      <c r="AN284" s="100"/>
      <c r="AO284" s="100"/>
    </row>
    <row r="285" spans="31:41" ht="15.95" customHeight="1" x14ac:dyDescent="0.2">
      <c r="AE285" s="100"/>
      <c r="AF285" s="100"/>
      <c r="AG285" s="100"/>
      <c r="AH285" s="100"/>
      <c r="AI285" s="100"/>
      <c r="AJ285" s="100"/>
      <c r="AK285" s="100"/>
      <c r="AL285" s="100"/>
      <c r="AM285" s="100"/>
      <c r="AN285" s="100"/>
      <c r="AO285" s="100"/>
    </row>
    <row r="286" spans="31:41" ht="15.95" customHeight="1" x14ac:dyDescent="0.2">
      <c r="AE286" s="100"/>
      <c r="AF286" s="100"/>
      <c r="AG286" s="100"/>
      <c r="AH286" s="100"/>
      <c r="AI286" s="100"/>
      <c r="AJ286" s="100"/>
      <c r="AK286" s="100"/>
      <c r="AL286" s="100"/>
      <c r="AM286" s="100"/>
      <c r="AN286" s="100"/>
      <c r="AO286" s="100"/>
    </row>
    <row r="287" spans="31:41" ht="15.95" customHeight="1" x14ac:dyDescent="0.2">
      <c r="AE287" s="100"/>
      <c r="AF287" s="100"/>
      <c r="AG287" s="100"/>
      <c r="AH287" s="100"/>
      <c r="AI287" s="100"/>
      <c r="AJ287" s="100"/>
      <c r="AK287" s="100"/>
      <c r="AL287" s="100"/>
      <c r="AM287" s="100"/>
      <c r="AN287" s="100"/>
      <c r="AO287" s="100"/>
    </row>
    <row r="288" spans="31:41" ht="15.95" customHeight="1" x14ac:dyDescent="0.2">
      <c r="AE288" s="100"/>
      <c r="AF288" s="100"/>
      <c r="AG288" s="100"/>
      <c r="AH288" s="100"/>
      <c r="AI288" s="100"/>
      <c r="AJ288" s="100"/>
      <c r="AK288" s="100"/>
      <c r="AL288" s="100"/>
      <c r="AM288" s="100"/>
      <c r="AN288" s="100"/>
      <c r="AO288" s="100"/>
    </row>
    <row r="289" spans="31:41" ht="15.95" customHeight="1" x14ac:dyDescent="0.2">
      <c r="AE289" s="100"/>
      <c r="AF289" s="100"/>
      <c r="AG289" s="100"/>
      <c r="AH289" s="100"/>
      <c r="AI289" s="100"/>
      <c r="AJ289" s="100"/>
      <c r="AK289" s="100"/>
      <c r="AL289" s="100"/>
      <c r="AM289" s="100"/>
      <c r="AN289" s="100"/>
      <c r="AO289" s="100"/>
    </row>
    <row r="290" spans="31:41" ht="15.95" customHeight="1" x14ac:dyDescent="0.2">
      <c r="AE290" s="100"/>
      <c r="AF290" s="100"/>
      <c r="AG290" s="100"/>
      <c r="AH290" s="100"/>
      <c r="AI290" s="100"/>
      <c r="AJ290" s="100"/>
      <c r="AK290" s="100"/>
      <c r="AL290" s="100"/>
      <c r="AM290" s="100"/>
      <c r="AN290" s="100"/>
      <c r="AO290" s="100"/>
    </row>
    <row r="291" spans="31:41" ht="15.95" customHeight="1" x14ac:dyDescent="0.2">
      <c r="AE291" s="100"/>
      <c r="AF291" s="100"/>
      <c r="AG291" s="100"/>
      <c r="AH291" s="100"/>
      <c r="AI291" s="100"/>
      <c r="AJ291" s="100"/>
      <c r="AK291" s="100"/>
      <c r="AL291" s="100"/>
      <c r="AM291" s="100"/>
      <c r="AN291" s="100"/>
      <c r="AO291" s="100"/>
    </row>
    <row r="292" spans="31:41" ht="15.95" customHeight="1" x14ac:dyDescent="0.2">
      <c r="AE292" s="100"/>
      <c r="AF292" s="100"/>
      <c r="AG292" s="100"/>
      <c r="AH292" s="100"/>
      <c r="AI292" s="100"/>
      <c r="AJ292" s="100"/>
      <c r="AK292" s="100"/>
      <c r="AL292" s="100"/>
      <c r="AM292" s="100"/>
      <c r="AN292" s="100"/>
      <c r="AO292" s="100"/>
    </row>
    <row r="293" spans="31:41" ht="15.95" customHeight="1" x14ac:dyDescent="0.2">
      <c r="AE293" s="100"/>
      <c r="AF293" s="100"/>
      <c r="AG293" s="100"/>
      <c r="AH293" s="100"/>
      <c r="AI293" s="100"/>
      <c r="AJ293" s="100"/>
      <c r="AK293" s="100"/>
      <c r="AL293" s="100"/>
      <c r="AM293" s="100"/>
      <c r="AN293" s="100"/>
      <c r="AO293" s="100"/>
    </row>
    <row r="294" spans="31:41" ht="15.95" customHeight="1" x14ac:dyDescent="0.2">
      <c r="AE294" s="100"/>
      <c r="AF294" s="100"/>
      <c r="AG294" s="100"/>
      <c r="AH294" s="100"/>
      <c r="AI294" s="100"/>
      <c r="AJ294" s="100"/>
      <c r="AK294" s="100"/>
      <c r="AL294" s="100"/>
      <c r="AM294" s="100"/>
      <c r="AN294" s="100"/>
      <c r="AO294" s="100"/>
    </row>
    <row r="295" spans="31:41" ht="15.95" customHeight="1" x14ac:dyDescent="0.2">
      <c r="AE295" s="100"/>
      <c r="AF295" s="100"/>
      <c r="AG295" s="100"/>
      <c r="AH295" s="100"/>
      <c r="AI295" s="100"/>
      <c r="AJ295" s="100"/>
      <c r="AK295" s="100"/>
      <c r="AL295" s="100"/>
      <c r="AM295" s="100"/>
      <c r="AN295" s="100"/>
      <c r="AO295" s="100"/>
    </row>
    <row r="296" spans="31:41" ht="15.95" customHeight="1" x14ac:dyDescent="0.2">
      <c r="AE296" s="100"/>
      <c r="AF296" s="100"/>
      <c r="AG296" s="100"/>
      <c r="AH296" s="100"/>
      <c r="AI296" s="100"/>
      <c r="AJ296" s="100"/>
      <c r="AK296" s="100"/>
      <c r="AL296" s="100"/>
      <c r="AM296" s="100"/>
      <c r="AN296" s="100"/>
      <c r="AO296" s="100"/>
    </row>
    <row r="297" spans="31:41" ht="15.95" customHeight="1" x14ac:dyDescent="0.2">
      <c r="AE297" s="100"/>
      <c r="AF297" s="100"/>
      <c r="AG297" s="100"/>
      <c r="AH297" s="100"/>
      <c r="AI297" s="100"/>
      <c r="AJ297" s="100"/>
      <c r="AK297" s="100"/>
      <c r="AL297" s="100"/>
      <c r="AM297" s="100"/>
      <c r="AN297" s="100"/>
      <c r="AO297" s="100"/>
    </row>
    <row r="298" spans="31:41" ht="15.95" customHeight="1" x14ac:dyDescent="0.2">
      <c r="AE298" s="100"/>
      <c r="AF298" s="100"/>
      <c r="AG298" s="100"/>
      <c r="AH298" s="100"/>
      <c r="AI298" s="100"/>
      <c r="AJ298" s="100"/>
      <c r="AK298" s="100"/>
      <c r="AL298" s="100"/>
      <c r="AM298" s="100"/>
      <c r="AN298" s="100"/>
      <c r="AO298" s="100"/>
    </row>
    <row r="299" spans="31:41" ht="15.95" customHeight="1" x14ac:dyDescent="0.2">
      <c r="AE299" s="100"/>
      <c r="AF299" s="100"/>
      <c r="AG299" s="100"/>
      <c r="AH299" s="100"/>
      <c r="AI299" s="100"/>
      <c r="AJ299" s="100"/>
      <c r="AK299" s="100"/>
      <c r="AL299" s="100"/>
      <c r="AM299" s="100"/>
      <c r="AN299" s="100"/>
      <c r="AO299" s="100"/>
    </row>
    <row r="300" spans="31:41" ht="15.95" customHeight="1" x14ac:dyDescent="0.2">
      <c r="AE300" s="100"/>
      <c r="AF300" s="100"/>
      <c r="AG300" s="100"/>
      <c r="AH300" s="100"/>
      <c r="AI300" s="100"/>
      <c r="AJ300" s="100"/>
      <c r="AK300" s="100"/>
      <c r="AL300" s="100"/>
      <c r="AM300" s="100"/>
      <c r="AN300" s="100"/>
      <c r="AO300" s="100"/>
    </row>
    <row r="301" spans="31:41" ht="15.95" customHeight="1" x14ac:dyDescent="0.2">
      <c r="AE301" s="100"/>
      <c r="AF301" s="100"/>
      <c r="AG301" s="100"/>
      <c r="AH301" s="100"/>
      <c r="AI301" s="100"/>
      <c r="AJ301" s="100"/>
      <c r="AK301" s="100"/>
      <c r="AL301" s="100"/>
      <c r="AM301" s="100"/>
      <c r="AN301" s="100"/>
      <c r="AO301" s="100"/>
    </row>
    <row r="302" spans="31:41" ht="15.95" customHeight="1" x14ac:dyDescent="0.2">
      <c r="AE302" s="100"/>
      <c r="AF302" s="100"/>
      <c r="AG302" s="100"/>
      <c r="AH302" s="100"/>
      <c r="AI302" s="100"/>
      <c r="AJ302" s="100"/>
      <c r="AK302" s="100"/>
      <c r="AL302" s="100"/>
      <c r="AM302" s="100"/>
      <c r="AN302" s="100"/>
      <c r="AO302" s="100"/>
    </row>
    <row r="303" spans="31:41" ht="15.95" customHeight="1" x14ac:dyDescent="0.2">
      <c r="AE303" s="100"/>
      <c r="AF303" s="100"/>
      <c r="AG303" s="100"/>
      <c r="AH303" s="100"/>
      <c r="AI303" s="100"/>
      <c r="AJ303" s="100"/>
      <c r="AK303" s="100"/>
      <c r="AL303" s="100"/>
      <c r="AM303" s="100"/>
      <c r="AN303" s="100"/>
      <c r="AO303" s="100"/>
    </row>
    <row r="304" spans="31:41" ht="15.95" customHeight="1" x14ac:dyDescent="0.2">
      <c r="AE304" s="100"/>
      <c r="AF304" s="100"/>
      <c r="AG304" s="100"/>
      <c r="AH304" s="100"/>
      <c r="AI304" s="100"/>
      <c r="AJ304" s="100"/>
      <c r="AK304" s="100"/>
      <c r="AL304" s="100"/>
      <c r="AM304" s="100"/>
      <c r="AN304" s="100"/>
      <c r="AO304" s="100"/>
    </row>
    <row r="305" spans="31:41" ht="15.95" customHeight="1" x14ac:dyDescent="0.2">
      <c r="AE305" s="100"/>
      <c r="AF305" s="100"/>
      <c r="AG305" s="100"/>
      <c r="AH305" s="100"/>
      <c r="AI305" s="100"/>
      <c r="AJ305" s="100"/>
      <c r="AK305" s="100"/>
      <c r="AL305" s="100"/>
      <c r="AM305" s="100"/>
      <c r="AN305" s="100"/>
      <c r="AO305" s="100"/>
    </row>
    <row r="306" spans="31:41" ht="15.95" customHeight="1" x14ac:dyDescent="0.2">
      <c r="AE306" s="100"/>
      <c r="AF306" s="100"/>
      <c r="AG306" s="100"/>
      <c r="AH306" s="100"/>
      <c r="AI306" s="100"/>
      <c r="AJ306" s="100"/>
      <c r="AK306" s="100"/>
      <c r="AL306" s="100"/>
      <c r="AM306" s="100"/>
      <c r="AN306" s="100"/>
      <c r="AO306" s="100"/>
    </row>
    <row r="307" spans="31:41" ht="15.95" customHeight="1" x14ac:dyDescent="0.2">
      <c r="AE307" s="100"/>
      <c r="AF307" s="100"/>
      <c r="AG307" s="100"/>
      <c r="AH307" s="100"/>
      <c r="AI307" s="100"/>
      <c r="AJ307" s="100"/>
      <c r="AK307" s="100"/>
      <c r="AL307" s="100"/>
      <c r="AM307" s="100"/>
      <c r="AN307" s="100"/>
      <c r="AO307" s="100"/>
    </row>
    <row r="308" spans="31:41" ht="15.95" customHeight="1" x14ac:dyDescent="0.2">
      <c r="AE308" s="100"/>
      <c r="AF308" s="100"/>
      <c r="AG308" s="100"/>
      <c r="AH308" s="100"/>
      <c r="AI308" s="100"/>
      <c r="AJ308" s="100"/>
      <c r="AK308" s="100"/>
      <c r="AL308" s="100"/>
      <c r="AM308" s="100"/>
      <c r="AN308" s="100"/>
      <c r="AO308" s="100"/>
    </row>
    <row r="309" spans="31:41" ht="15.95" customHeight="1" x14ac:dyDescent="0.2">
      <c r="AE309" s="100"/>
      <c r="AF309" s="100"/>
      <c r="AG309" s="100"/>
      <c r="AH309" s="100"/>
      <c r="AI309" s="100"/>
      <c r="AJ309" s="100"/>
      <c r="AK309" s="100"/>
      <c r="AL309" s="100"/>
      <c r="AM309" s="100"/>
      <c r="AN309" s="100"/>
      <c r="AO309" s="100"/>
    </row>
    <row r="310" spans="31:41" ht="15.95" customHeight="1" x14ac:dyDescent="0.2">
      <c r="AE310" s="100"/>
      <c r="AF310" s="100"/>
      <c r="AG310" s="100"/>
      <c r="AH310" s="100"/>
      <c r="AI310" s="100"/>
      <c r="AJ310" s="100"/>
      <c r="AK310" s="100"/>
      <c r="AL310" s="100"/>
      <c r="AM310" s="100"/>
      <c r="AN310" s="100"/>
      <c r="AO310" s="100"/>
    </row>
    <row r="311" spans="31:41" ht="15.95" customHeight="1" x14ac:dyDescent="0.2">
      <c r="AE311" s="100"/>
      <c r="AF311" s="100"/>
      <c r="AG311" s="100"/>
      <c r="AH311" s="100"/>
      <c r="AI311" s="100"/>
      <c r="AJ311" s="100"/>
      <c r="AK311" s="100"/>
      <c r="AL311" s="100"/>
      <c r="AM311" s="100"/>
      <c r="AN311" s="100"/>
      <c r="AO311" s="100"/>
    </row>
    <row r="312" spans="31:41" ht="15.95" customHeight="1" x14ac:dyDescent="0.2">
      <c r="AE312" s="100"/>
      <c r="AF312" s="100"/>
      <c r="AG312" s="100"/>
      <c r="AH312" s="100"/>
      <c r="AI312" s="100"/>
      <c r="AJ312" s="100"/>
      <c r="AK312" s="100"/>
      <c r="AL312" s="100"/>
      <c r="AM312" s="100"/>
      <c r="AN312" s="100"/>
      <c r="AO312" s="100"/>
    </row>
    <row r="313" spans="31:41" ht="15.95" customHeight="1" x14ac:dyDescent="0.2">
      <c r="AE313" s="100"/>
      <c r="AF313" s="100"/>
      <c r="AG313" s="100"/>
      <c r="AH313" s="100"/>
      <c r="AI313" s="100"/>
      <c r="AJ313" s="100"/>
      <c r="AK313" s="100"/>
      <c r="AL313" s="100"/>
      <c r="AM313" s="100"/>
      <c r="AN313" s="100"/>
      <c r="AO313" s="100"/>
    </row>
    <row r="314" spans="31:41" ht="15.95" customHeight="1" x14ac:dyDescent="0.2">
      <c r="AE314" s="100"/>
      <c r="AF314" s="100"/>
      <c r="AG314" s="100"/>
      <c r="AH314" s="100"/>
      <c r="AI314" s="100"/>
      <c r="AJ314" s="100"/>
      <c r="AK314" s="100"/>
      <c r="AL314" s="100"/>
      <c r="AM314" s="100"/>
      <c r="AN314" s="100"/>
      <c r="AO314" s="100"/>
    </row>
    <row r="315" spans="31:41" ht="15.95" customHeight="1" x14ac:dyDescent="0.2">
      <c r="AE315" s="100"/>
      <c r="AF315" s="100"/>
      <c r="AG315" s="100"/>
      <c r="AH315" s="100"/>
      <c r="AI315" s="100"/>
      <c r="AJ315" s="100"/>
      <c r="AK315" s="100"/>
      <c r="AL315" s="100"/>
      <c r="AM315" s="100"/>
      <c r="AN315" s="100"/>
      <c r="AO315" s="100"/>
    </row>
    <row r="316" spans="31:41" ht="15.95" customHeight="1" x14ac:dyDescent="0.2">
      <c r="AE316" s="100"/>
      <c r="AF316" s="100"/>
      <c r="AG316" s="100"/>
      <c r="AH316" s="100"/>
      <c r="AI316" s="100"/>
      <c r="AJ316" s="100"/>
      <c r="AK316" s="100"/>
      <c r="AL316" s="100"/>
      <c r="AM316" s="100"/>
      <c r="AN316" s="100"/>
      <c r="AO316" s="100"/>
    </row>
    <row r="317" spans="31:41" ht="15.95" customHeight="1" x14ac:dyDescent="0.2">
      <c r="AE317" s="100"/>
      <c r="AF317" s="100"/>
      <c r="AG317" s="100"/>
      <c r="AH317" s="100"/>
      <c r="AI317" s="100"/>
      <c r="AJ317" s="100"/>
      <c r="AK317" s="100"/>
      <c r="AL317" s="100"/>
      <c r="AM317" s="100"/>
      <c r="AN317" s="100"/>
      <c r="AO317" s="100"/>
    </row>
    <row r="318" spans="31:41" ht="15.95" customHeight="1" x14ac:dyDescent="0.2">
      <c r="AE318" s="100"/>
      <c r="AF318" s="100"/>
      <c r="AG318" s="100"/>
      <c r="AH318" s="100"/>
      <c r="AI318" s="100"/>
      <c r="AJ318" s="100"/>
      <c r="AK318" s="100"/>
      <c r="AL318" s="100"/>
      <c r="AM318" s="100"/>
      <c r="AN318" s="100"/>
      <c r="AO318" s="100"/>
    </row>
    <row r="319" spans="31:41" ht="15.95" customHeight="1" x14ac:dyDescent="0.2">
      <c r="AE319" s="100"/>
      <c r="AF319" s="100"/>
      <c r="AG319" s="100"/>
      <c r="AH319" s="100"/>
      <c r="AI319" s="100"/>
      <c r="AJ319" s="100"/>
      <c r="AK319" s="100"/>
      <c r="AL319" s="100"/>
      <c r="AM319" s="100"/>
      <c r="AN319" s="100"/>
      <c r="AO319" s="100"/>
    </row>
    <row r="320" spans="31:41" ht="15.95" customHeight="1" x14ac:dyDescent="0.2">
      <c r="AE320" s="100"/>
      <c r="AF320" s="100"/>
      <c r="AG320" s="100"/>
      <c r="AH320" s="100"/>
      <c r="AI320" s="100"/>
      <c r="AJ320" s="100"/>
      <c r="AK320" s="100"/>
      <c r="AL320" s="100"/>
      <c r="AM320" s="100"/>
      <c r="AN320" s="100"/>
      <c r="AO320" s="100"/>
    </row>
    <row r="321" spans="31:41" ht="15.95" customHeight="1" x14ac:dyDescent="0.2">
      <c r="AE321" s="100"/>
      <c r="AF321" s="100"/>
      <c r="AG321" s="100"/>
      <c r="AH321" s="100"/>
      <c r="AI321" s="100"/>
      <c r="AJ321" s="100"/>
      <c r="AK321" s="100"/>
      <c r="AL321" s="100"/>
      <c r="AM321" s="100"/>
      <c r="AN321" s="100"/>
      <c r="AO321" s="100"/>
    </row>
    <row r="322" spans="31:41" ht="15.95" customHeight="1" x14ac:dyDescent="0.2">
      <c r="AE322" s="100"/>
      <c r="AF322" s="100"/>
      <c r="AG322" s="100"/>
      <c r="AH322" s="100"/>
      <c r="AI322" s="100"/>
      <c r="AJ322" s="100"/>
      <c r="AK322" s="100"/>
      <c r="AL322" s="100"/>
      <c r="AM322" s="100"/>
      <c r="AN322" s="100"/>
      <c r="AO322" s="100"/>
    </row>
    <row r="323" spans="31:41" ht="15.95" customHeight="1" x14ac:dyDescent="0.2">
      <c r="AE323" s="100"/>
      <c r="AF323" s="100"/>
      <c r="AG323" s="100"/>
      <c r="AH323" s="100"/>
      <c r="AI323" s="100"/>
      <c r="AJ323" s="100"/>
      <c r="AK323" s="100"/>
      <c r="AL323" s="100"/>
      <c r="AM323" s="100"/>
      <c r="AN323" s="100"/>
      <c r="AO323" s="100"/>
    </row>
    <row r="324" spans="31:41" ht="15.95" customHeight="1" x14ac:dyDescent="0.2">
      <c r="AE324" s="100"/>
      <c r="AF324" s="100"/>
      <c r="AG324" s="100"/>
      <c r="AH324" s="100"/>
      <c r="AI324" s="100"/>
      <c r="AJ324" s="100"/>
      <c r="AK324" s="100"/>
      <c r="AL324" s="100"/>
      <c r="AM324" s="100"/>
      <c r="AN324" s="100"/>
      <c r="AO324" s="100"/>
    </row>
    <row r="325" spans="31:41" ht="15.95" customHeight="1" x14ac:dyDescent="0.2">
      <c r="AE325" s="100"/>
      <c r="AF325" s="100"/>
      <c r="AG325" s="100"/>
      <c r="AH325" s="100"/>
      <c r="AI325" s="100"/>
      <c r="AJ325" s="100"/>
      <c r="AK325" s="100"/>
      <c r="AL325" s="100"/>
      <c r="AM325" s="100"/>
      <c r="AN325" s="100"/>
      <c r="AO325" s="100"/>
    </row>
    <row r="326" spans="31:41" ht="15.95" customHeight="1" x14ac:dyDescent="0.2">
      <c r="AE326" s="100"/>
      <c r="AF326" s="100"/>
      <c r="AG326" s="100"/>
      <c r="AH326" s="100"/>
      <c r="AI326" s="100"/>
      <c r="AJ326" s="100"/>
      <c r="AK326" s="100"/>
      <c r="AL326" s="100"/>
      <c r="AM326" s="100"/>
      <c r="AN326" s="100"/>
      <c r="AO326" s="100"/>
    </row>
    <row r="327" spans="31:41" ht="15.95" customHeight="1" x14ac:dyDescent="0.2">
      <c r="AE327" s="100"/>
      <c r="AF327" s="100"/>
      <c r="AG327" s="100"/>
      <c r="AH327" s="100"/>
      <c r="AI327" s="100"/>
      <c r="AJ327" s="100"/>
      <c r="AK327" s="100"/>
      <c r="AL327" s="100"/>
      <c r="AM327" s="100"/>
      <c r="AN327" s="100"/>
      <c r="AO327" s="100"/>
    </row>
    <row r="328" spans="31:41" ht="15.95" customHeight="1" x14ac:dyDescent="0.2">
      <c r="AE328" s="100"/>
      <c r="AF328" s="100"/>
      <c r="AG328" s="100"/>
      <c r="AH328" s="100"/>
      <c r="AI328" s="100"/>
      <c r="AJ328" s="100"/>
      <c r="AK328" s="100"/>
      <c r="AL328" s="100"/>
      <c r="AM328" s="100"/>
      <c r="AN328" s="100"/>
      <c r="AO328" s="100"/>
    </row>
    <row r="329" spans="31:41" ht="15.95" customHeight="1" x14ac:dyDescent="0.2">
      <c r="AE329" s="100"/>
      <c r="AF329" s="100"/>
      <c r="AG329" s="100"/>
      <c r="AH329" s="100"/>
      <c r="AI329" s="100"/>
      <c r="AJ329" s="100"/>
      <c r="AK329" s="100"/>
      <c r="AL329" s="100"/>
      <c r="AM329" s="100"/>
      <c r="AN329" s="100"/>
      <c r="AO329" s="100"/>
    </row>
    <row r="330" spans="31:41" ht="15.95" customHeight="1" x14ac:dyDescent="0.2">
      <c r="AE330" s="100"/>
      <c r="AF330" s="100"/>
      <c r="AG330" s="100"/>
      <c r="AH330" s="100"/>
      <c r="AI330" s="100"/>
      <c r="AJ330" s="100"/>
      <c r="AK330" s="100"/>
      <c r="AL330" s="100"/>
      <c r="AM330" s="100"/>
      <c r="AN330" s="100"/>
      <c r="AO330" s="100"/>
    </row>
    <row r="331" spans="31:41" ht="15.95" customHeight="1" x14ac:dyDescent="0.2">
      <c r="AE331" s="100"/>
      <c r="AF331" s="100"/>
      <c r="AG331" s="100"/>
      <c r="AH331" s="100"/>
      <c r="AI331" s="100"/>
      <c r="AJ331" s="100"/>
      <c r="AK331" s="100"/>
      <c r="AL331" s="100"/>
      <c r="AM331" s="100"/>
      <c r="AN331" s="100"/>
      <c r="AO331" s="100"/>
    </row>
    <row r="332" spans="31:41" ht="15.95" customHeight="1" x14ac:dyDescent="0.2">
      <c r="AE332" s="100"/>
      <c r="AF332" s="100"/>
      <c r="AG332" s="100"/>
      <c r="AH332" s="100"/>
      <c r="AI332" s="100"/>
      <c r="AJ332" s="100"/>
      <c r="AK332" s="100"/>
      <c r="AL332" s="100"/>
      <c r="AM332" s="100"/>
      <c r="AN332" s="100"/>
      <c r="AO332" s="100"/>
    </row>
    <row r="333" spans="31:41" ht="15.95" customHeight="1" x14ac:dyDescent="0.2">
      <c r="AE333" s="100"/>
      <c r="AF333" s="100"/>
      <c r="AG333" s="100"/>
      <c r="AH333" s="100"/>
      <c r="AI333" s="100"/>
      <c r="AJ333" s="100"/>
      <c r="AK333" s="100"/>
      <c r="AL333" s="100"/>
      <c r="AM333" s="100"/>
      <c r="AN333" s="100"/>
      <c r="AO333" s="100"/>
    </row>
    <row r="334" spans="31:41" ht="15.95" customHeight="1" x14ac:dyDescent="0.2">
      <c r="AE334" s="100"/>
      <c r="AF334" s="100"/>
      <c r="AG334" s="100"/>
      <c r="AH334" s="100"/>
      <c r="AI334" s="100"/>
      <c r="AJ334" s="100"/>
      <c r="AK334" s="100"/>
      <c r="AL334" s="100"/>
      <c r="AM334" s="100"/>
      <c r="AN334" s="100"/>
      <c r="AO334" s="100"/>
    </row>
    <row r="335" spans="31:41" ht="15.95" customHeight="1" x14ac:dyDescent="0.2">
      <c r="AE335" s="100"/>
      <c r="AF335" s="100"/>
      <c r="AG335" s="100"/>
      <c r="AH335" s="100"/>
      <c r="AI335" s="100"/>
      <c r="AJ335" s="100"/>
      <c r="AK335" s="100"/>
      <c r="AL335" s="100"/>
      <c r="AM335" s="100"/>
      <c r="AN335" s="100"/>
      <c r="AO335" s="100"/>
    </row>
    <row r="336" spans="31:41" ht="15.95" customHeight="1" x14ac:dyDescent="0.2">
      <c r="AE336" s="100"/>
      <c r="AF336" s="100"/>
      <c r="AG336" s="100"/>
      <c r="AH336" s="100"/>
      <c r="AI336" s="100"/>
      <c r="AJ336" s="100"/>
      <c r="AK336" s="100"/>
      <c r="AL336" s="100"/>
      <c r="AM336" s="100"/>
      <c r="AN336" s="100"/>
      <c r="AO336" s="100"/>
    </row>
    <row r="337" spans="31:41" ht="15.95" customHeight="1" x14ac:dyDescent="0.2">
      <c r="AE337" s="100"/>
      <c r="AF337" s="100"/>
      <c r="AG337" s="100"/>
      <c r="AH337" s="100"/>
      <c r="AI337" s="100"/>
      <c r="AJ337" s="100"/>
      <c r="AK337" s="100"/>
      <c r="AL337" s="100"/>
      <c r="AM337" s="100"/>
      <c r="AN337" s="100"/>
      <c r="AO337" s="100"/>
    </row>
    <row r="338" spans="31:41" ht="15.95" customHeight="1" x14ac:dyDescent="0.2">
      <c r="AE338" s="100"/>
      <c r="AF338" s="100"/>
      <c r="AG338" s="100"/>
      <c r="AH338" s="100"/>
      <c r="AI338" s="100"/>
      <c r="AJ338" s="100"/>
      <c r="AK338" s="100"/>
      <c r="AL338" s="100"/>
      <c r="AM338" s="100"/>
      <c r="AN338" s="100"/>
      <c r="AO338" s="100"/>
    </row>
    <row r="339" spans="31:41" ht="15.95" customHeight="1" x14ac:dyDescent="0.2">
      <c r="AE339" s="100"/>
      <c r="AF339" s="100"/>
      <c r="AG339" s="100"/>
      <c r="AH339" s="100"/>
      <c r="AI339" s="100"/>
      <c r="AJ339" s="100"/>
      <c r="AK339" s="100"/>
      <c r="AL339" s="100"/>
      <c r="AM339" s="100"/>
      <c r="AN339" s="100"/>
      <c r="AO339" s="100"/>
    </row>
    <row r="340" spans="31:41" ht="15.95" customHeight="1" x14ac:dyDescent="0.2">
      <c r="AE340" s="100"/>
      <c r="AF340" s="100"/>
      <c r="AG340" s="100"/>
      <c r="AH340" s="100"/>
      <c r="AI340" s="100"/>
      <c r="AJ340" s="100"/>
      <c r="AK340" s="100"/>
      <c r="AL340" s="100"/>
      <c r="AM340" s="100"/>
      <c r="AN340" s="100"/>
      <c r="AO340" s="100"/>
    </row>
    <row r="341" spans="31:41" ht="15.95" customHeight="1" x14ac:dyDescent="0.2">
      <c r="AE341" s="100"/>
      <c r="AF341" s="100"/>
      <c r="AG341" s="100"/>
      <c r="AH341" s="100"/>
      <c r="AI341" s="100"/>
      <c r="AJ341" s="100"/>
      <c r="AK341" s="100"/>
      <c r="AL341" s="100"/>
      <c r="AM341" s="100"/>
      <c r="AN341" s="100"/>
      <c r="AO341" s="100"/>
    </row>
    <row r="342" spans="31:41" ht="15.95" customHeight="1" x14ac:dyDescent="0.2">
      <c r="AE342" s="100"/>
      <c r="AF342" s="100"/>
      <c r="AG342" s="100"/>
      <c r="AH342" s="100"/>
      <c r="AI342" s="100"/>
      <c r="AJ342" s="100"/>
      <c r="AK342" s="100"/>
      <c r="AL342" s="100"/>
      <c r="AM342" s="100"/>
      <c r="AN342" s="100"/>
      <c r="AO342" s="100"/>
    </row>
    <row r="343" spans="31:41" ht="15.95" customHeight="1" x14ac:dyDescent="0.2">
      <c r="AE343" s="100"/>
      <c r="AF343" s="100"/>
      <c r="AG343" s="100"/>
      <c r="AH343" s="100"/>
      <c r="AI343" s="100"/>
      <c r="AJ343" s="100"/>
      <c r="AK343" s="100"/>
      <c r="AL343" s="100"/>
      <c r="AM343" s="100"/>
      <c r="AN343" s="100"/>
      <c r="AO343" s="100"/>
    </row>
    <row r="344" spans="31:41" ht="15.95" customHeight="1" x14ac:dyDescent="0.2">
      <c r="AE344" s="100"/>
      <c r="AF344" s="100"/>
      <c r="AG344" s="100"/>
      <c r="AH344" s="100"/>
      <c r="AI344" s="100"/>
      <c r="AJ344" s="100"/>
      <c r="AK344" s="100"/>
      <c r="AL344" s="100"/>
      <c r="AM344" s="100"/>
      <c r="AN344" s="100"/>
      <c r="AO344" s="100"/>
    </row>
    <row r="345" spans="31:41" ht="15.95" customHeight="1" x14ac:dyDescent="0.2">
      <c r="AE345" s="100"/>
      <c r="AF345" s="100"/>
      <c r="AG345" s="100"/>
      <c r="AH345" s="100"/>
      <c r="AI345" s="100"/>
      <c r="AJ345" s="100"/>
      <c r="AK345" s="100"/>
      <c r="AL345" s="100"/>
      <c r="AM345" s="100"/>
      <c r="AN345" s="100"/>
      <c r="AO345" s="100"/>
    </row>
    <row r="346" spans="31:41" ht="15.95" customHeight="1" x14ac:dyDescent="0.2">
      <c r="AE346" s="100"/>
      <c r="AF346" s="100"/>
      <c r="AG346" s="100"/>
      <c r="AH346" s="100"/>
      <c r="AI346" s="100"/>
      <c r="AJ346" s="100"/>
      <c r="AK346" s="100"/>
      <c r="AL346" s="100"/>
      <c r="AM346" s="100"/>
      <c r="AN346" s="100"/>
      <c r="AO346" s="100"/>
    </row>
    <row r="347" spans="31:41" ht="15.95" customHeight="1" x14ac:dyDescent="0.2">
      <c r="AE347" s="100"/>
      <c r="AF347" s="100"/>
      <c r="AG347" s="100"/>
      <c r="AH347" s="100"/>
      <c r="AI347" s="100"/>
      <c r="AJ347" s="100"/>
      <c r="AK347" s="100"/>
      <c r="AL347" s="100"/>
      <c r="AM347" s="100"/>
      <c r="AN347" s="100"/>
      <c r="AO347" s="100"/>
    </row>
    <row r="348" spans="31:41" ht="15.95" customHeight="1" x14ac:dyDescent="0.2">
      <c r="AE348" s="100"/>
      <c r="AF348" s="100"/>
      <c r="AG348" s="100"/>
      <c r="AH348" s="100"/>
      <c r="AI348" s="100"/>
      <c r="AJ348" s="100"/>
      <c r="AK348" s="100"/>
      <c r="AL348" s="100"/>
      <c r="AM348" s="100"/>
      <c r="AN348" s="100"/>
      <c r="AO348" s="100"/>
    </row>
    <row r="349" spans="31:41" ht="15.95" customHeight="1" x14ac:dyDescent="0.2">
      <c r="AE349" s="100"/>
      <c r="AF349" s="100"/>
      <c r="AG349" s="100"/>
      <c r="AH349" s="100"/>
      <c r="AI349" s="100"/>
      <c r="AJ349" s="100"/>
      <c r="AK349" s="100"/>
      <c r="AL349" s="100"/>
      <c r="AM349" s="100"/>
      <c r="AN349" s="100"/>
      <c r="AO349" s="100"/>
    </row>
    <row r="350" spans="31:41" ht="15.95" customHeight="1" x14ac:dyDescent="0.2">
      <c r="AE350" s="100"/>
      <c r="AF350" s="100"/>
      <c r="AG350" s="100"/>
      <c r="AH350" s="100"/>
      <c r="AI350" s="100"/>
      <c r="AJ350" s="100"/>
      <c r="AK350" s="100"/>
      <c r="AL350" s="100"/>
      <c r="AM350" s="100"/>
      <c r="AN350" s="100"/>
      <c r="AO350" s="100"/>
    </row>
    <row r="351" spans="31:41" ht="15.95" customHeight="1" x14ac:dyDescent="0.2">
      <c r="AE351" s="100"/>
      <c r="AF351" s="100"/>
      <c r="AG351" s="100"/>
      <c r="AH351" s="100"/>
      <c r="AI351" s="100"/>
      <c r="AJ351" s="100"/>
      <c r="AK351" s="100"/>
      <c r="AL351" s="100"/>
      <c r="AM351" s="100"/>
      <c r="AN351" s="100"/>
      <c r="AO351" s="100"/>
    </row>
    <row r="352" spans="31:41" ht="15.95" customHeight="1" x14ac:dyDescent="0.2">
      <c r="AE352" s="100"/>
      <c r="AF352" s="100"/>
      <c r="AG352" s="100"/>
      <c r="AH352" s="100"/>
      <c r="AI352" s="100"/>
      <c r="AJ352" s="100"/>
      <c r="AK352" s="100"/>
      <c r="AL352" s="100"/>
      <c r="AM352" s="100"/>
      <c r="AN352" s="100"/>
      <c r="AO352" s="100"/>
    </row>
    <row r="353" spans="31:41" ht="15.95" customHeight="1" x14ac:dyDescent="0.2">
      <c r="AE353" s="100"/>
      <c r="AF353" s="100"/>
      <c r="AG353" s="100"/>
      <c r="AH353" s="100"/>
      <c r="AI353" s="100"/>
      <c r="AJ353" s="100"/>
      <c r="AK353" s="100"/>
      <c r="AL353" s="100"/>
      <c r="AM353" s="100"/>
      <c r="AN353" s="100"/>
      <c r="AO353" s="100"/>
    </row>
    <row r="354" spans="31:41" ht="15.95" customHeight="1" x14ac:dyDescent="0.2">
      <c r="AE354" s="100"/>
      <c r="AF354" s="100"/>
      <c r="AG354" s="100"/>
      <c r="AH354" s="100"/>
      <c r="AI354" s="100"/>
      <c r="AJ354" s="100"/>
      <c r="AK354" s="100"/>
      <c r="AL354" s="100"/>
      <c r="AM354" s="100"/>
      <c r="AN354" s="100"/>
      <c r="AO354" s="100"/>
    </row>
    <row r="355" spans="31:41" ht="15.95" customHeight="1" x14ac:dyDescent="0.2">
      <c r="AE355" s="100"/>
      <c r="AF355" s="100"/>
      <c r="AG355" s="100"/>
      <c r="AH355" s="100"/>
      <c r="AI355" s="100"/>
      <c r="AJ355" s="100"/>
      <c r="AK355" s="100"/>
      <c r="AL355" s="100"/>
      <c r="AM355" s="100"/>
      <c r="AN355" s="100"/>
      <c r="AO355" s="100"/>
    </row>
    <row r="356" spans="31:41" ht="15.95" customHeight="1" x14ac:dyDescent="0.2">
      <c r="AE356" s="100"/>
      <c r="AF356" s="100"/>
      <c r="AG356" s="100"/>
      <c r="AH356" s="100"/>
      <c r="AI356" s="100"/>
      <c r="AJ356" s="100"/>
      <c r="AK356" s="100"/>
      <c r="AL356" s="100"/>
      <c r="AM356" s="100"/>
      <c r="AN356" s="100"/>
      <c r="AO356" s="100"/>
    </row>
    <row r="357" spans="31:41" ht="15.95" customHeight="1" x14ac:dyDescent="0.2">
      <c r="AE357" s="100"/>
      <c r="AF357" s="100"/>
      <c r="AG357" s="100"/>
      <c r="AH357" s="100"/>
      <c r="AI357" s="100"/>
      <c r="AJ357" s="100"/>
      <c r="AK357" s="100"/>
      <c r="AL357" s="100"/>
      <c r="AM357" s="100"/>
      <c r="AN357" s="100"/>
      <c r="AO357" s="100"/>
    </row>
    <row r="358" spans="31:41" ht="15.95" customHeight="1" x14ac:dyDescent="0.2">
      <c r="AE358" s="100"/>
      <c r="AF358" s="100"/>
      <c r="AG358" s="100"/>
      <c r="AH358" s="100"/>
      <c r="AI358" s="100"/>
      <c r="AJ358" s="100"/>
      <c r="AK358" s="100"/>
      <c r="AL358" s="100"/>
      <c r="AM358" s="100"/>
      <c r="AN358" s="100"/>
      <c r="AO358" s="100"/>
    </row>
    <row r="359" spans="31:41" ht="15.95" customHeight="1" x14ac:dyDescent="0.2">
      <c r="AE359" s="100"/>
      <c r="AF359" s="100"/>
      <c r="AG359" s="100"/>
      <c r="AH359" s="100"/>
      <c r="AI359" s="100"/>
      <c r="AJ359" s="100"/>
      <c r="AK359" s="100"/>
      <c r="AL359" s="100"/>
      <c r="AM359" s="100"/>
      <c r="AN359" s="100"/>
      <c r="AO359" s="100"/>
    </row>
    <row r="360" spans="31:41" ht="15.95" customHeight="1" x14ac:dyDescent="0.2">
      <c r="AE360" s="100"/>
      <c r="AF360" s="100"/>
      <c r="AG360" s="100"/>
      <c r="AH360" s="100"/>
      <c r="AI360" s="100"/>
      <c r="AJ360" s="100"/>
      <c r="AK360" s="100"/>
      <c r="AL360" s="100"/>
      <c r="AM360" s="100"/>
      <c r="AN360" s="100"/>
      <c r="AO360" s="100"/>
    </row>
    <row r="361" spans="31:41" ht="15.95" customHeight="1" x14ac:dyDescent="0.2">
      <c r="AE361" s="100"/>
      <c r="AF361" s="100"/>
      <c r="AG361" s="100"/>
      <c r="AH361" s="100"/>
      <c r="AI361" s="100"/>
      <c r="AJ361" s="100"/>
      <c r="AK361" s="100"/>
      <c r="AL361" s="100"/>
      <c r="AM361" s="100"/>
      <c r="AN361" s="100"/>
      <c r="AO361" s="100"/>
    </row>
    <row r="362" spans="31:41" ht="15.95" customHeight="1" x14ac:dyDescent="0.2">
      <c r="AE362" s="100"/>
      <c r="AF362" s="100"/>
      <c r="AG362" s="100"/>
      <c r="AH362" s="100"/>
      <c r="AI362" s="100"/>
      <c r="AJ362" s="100"/>
      <c r="AK362" s="100"/>
      <c r="AL362" s="100"/>
      <c r="AM362" s="100"/>
      <c r="AN362" s="100"/>
      <c r="AO362" s="100"/>
    </row>
    <row r="363" spans="31:41" ht="15.95" customHeight="1" x14ac:dyDescent="0.2">
      <c r="AE363" s="100"/>
      <c r="AF363" s="100"/>
      <c r="AG363" s="100"/>
      <c r="AH363" s="100"/>
      <c r="AI363" s="100"/>
      <c r="AJ363" s="100"/>
      <c r="AK363" s="100"/>
      <c r="AL363" s="100"/>
      <c r="AM363" s="100"/>
      <c r="AN363" s="100"/>
      <c r="AO363" s="100"/>
    </row>
    <row r="364" spans="31:41" ht="15.95" customHeight="1" x14ac:dyDescent="0.2">
      <c r="AE364" s="100"/>
      <c r="AF364" s="100"/>
      <c r="AG364" s="100"/>
      <c r="AH364" s="100"/>
      <c r="AI364" s="100"/>
      <c r="AJ364" s="100"/>
      <c r="AK364" s="100"/>
      <c r="AL364" s="100"/>
      <c r="AM364" s="100"/>
      <c r="AN364" s="100"/>
      <c r="AO364" s="100"/>
    </row>
    <row r="365" spans="31:41" ht="15.95" customHeight="1" x14ac:dyDescent="0.2">
      <c r="AE365" s="100"/>
      <c r="AF365" s="100"/>
      <c r="AG365" s="100"/>
      <c r="AH365" s="100"/>
      <c r="AI365" s="100"/>
      <c r="AJ365" s="100"/>
      <c r="AK365" s="100"/>
      <c r="AL365" s="100"/>
      <c r="AM365" s="100"/>
      <c r="AN365" s="100"/>
      <c r="AO365" s="100"/>
    </row>
    <row r="366" spans="31:41" ht="15.95" customHeight="1" x14ac:dyDescent="0.2">
      <c r="AE366" s="100"/>
      <c r="AF366" s="100"/>
      <c r="AG366" s="100"/>
      <c r="AH366" s="100"/>
      <c r="AI366" s="100"/>
      <c r="AJ366" s="100"/>
      <c r="AK366" s="100"/>
      <c r="AL366" s="100"/>
      <c r="AM366" s="100"/>
      <c r="AN366" s="100"/>
      <c r="AO366" s="100"/>
    </row>
    <row r="367" spans="31:41" ht="15.95" customHeight="1" x14ac:dyDescent="0.2">
      <c r="AE367" s="100"/>
      <c r="AF367" s="100"/>
      <c r="AG367" s="100"/>
      <c r="AH367" s="100"/>
      <c r="AI367" s="100"/>
      <c r="AJ367" s="100"/>
      <c r="AK367" s="100"/>
      <c r="AL367" s="100"/>
      <c r="AM367" s="100"/>
      <c r="AN367" s="100"/>
      <c r="AO367" s="100"/>
    </row>
    <row r="368" spans="31:41" ht="15.95" customHeight="1" x14ac:dyDescent="0.2">
      <c r="AE368" s="100"/>
      <c r="AF368" s="100"/>
      <c r="AG368" s="100"/>
      <c r="AH368" s="100"/>
      <c r="AI368" s="100"/>
      <c r="AJ368" s="100"/>
      <c r="AK368" s="100"/>
      <c r="AL368" s="100"/>
      <c r="AM368" s="100"/>
      <c r="AN368" s="100"/>
      <c r="AO368" s="100"/>
    </row>
    <row r="369" spans="31:41" ht="15.95" customHeight="1" x14ac:dyDescent="0.2">
      <c r="AE369" s="100"/>
      <c r="AF369" s="100"/>
      <c r="AG369" s="100"/>
      <c r="AH369" s="100"/>
      <c r="AI369" s="100"/>
      <c r="AJ369" s="100"/>
      <c r="AK369" s="100"/>
      <c r="AL369" s="100"/>
      <c r="AM369" s="100"/>
      <c r="AN369" s="100"/>
      <c r="AO369" s="100"/>
    </row>
    <row r="370" spans="31:41" ht="15.95" customHeight="1" x14ac:dyDescent="0.2">
      <c r="AE370" s="100"/>
      <c r="AF370" s="100"/>
      <c r="AG370" s="100"/>
      <c r="AH370" s="100"/>
      <c r="AI370" s="100"/>
      <c r="AJ370" s="100"/>
      <c r="AK370" s="100"/>
      <c r="AL370" s="100"/>
      <c r="AM370" s="100"/>
      <c r="AN370" s="100"/>
      <c r="AO370" s="100"/>
    </row>
    <row r="371" spans="31:41" ht="15.95" customHeight="1" x14ac:dyDescent="0.2">
      <c r="AE371" s="100"/>
      <c r="AF371" s="100"/>
      <c r="AG371" s="100"/>
      <c r="AH371" s="100"/>
      <c r="AI371" s="100"/>
      <c r="AJ371" s="100"/>
      <c r="AK371" s="100"/>
      <c r="AL371" s="100"/>
      <c r="AM371" s="100"/>
      <c r="AN371" s="100"/>
      <c r="AO371" s="100"/>
    </row>
    <row r="372" spans="31:41" ht="15.95" customHeight="1" x14ac:dyDescent="0.2">
      <c r="AE372" s="100"/>
      <c r="AF372" s="100"/>
      <c r="AG372" s="100"/>
      <c r="AH372" s="100"/>
      <c r="AI372" s="100"/>
      <c r="AJ372" s="100"/>
      <c r="AK372" s="100"/>
      <c r="AL372" s="100"/>
      <c r="AM372" s="100"/>
      <c r="AN372" s="100"/>
      <c r="AO372" s="100"/>
    </row>
    <row r="373" spans="31:41" ht="15.95" customHeight="1" x14ac:dyDescent="0.2">
      <c r="AE373" s="100"/>
      <c r="AF373" s="100"/>
      <c r="AG373" s="100"/>
      <c r="AH373" s="100"/>
      <c r="AI373" s="100"/>
      <c r="AJ373" s="100"/>
      <c r="AK373" s="100"/>
      <c r="AL373" s="100"/>
      <c r="AM373" s="100"/>
      <c r="AN373" s="100"/>
      <c r="AO373" s="100"/>
    </row>
    <row r="374" spans="31:41" ht="15.95" customHeight="1" x14ac:dyDescent="0.2">
      <c r="AE374" s="100"/>
      <c r="AF374" s="100"/>
      <c r="AG374" s="100"/>
      <c r="AH374" s="100"/>
      <c r="AI374" s="100"/>
      <c r="AJ374" s="100"/>
      <c r="AK374" s="100"/>
      <c r="AL374" s="100"/>
      <c r="AM374" s="100"/>
      <c r="AN374" s="100"/>
      <c r="AO374" s="100"/>
    </row>
    <row r="375" spans="31:41" ht="15.95" customHeight="1" x14ac:dyDescent="0.2">
      <c r="AE375" s="100"/>
      <c r="AF375" s="100"/>
      <c r="AG375" s="100"/>
      <c r="AH375" s="100"/>
      <c r="AI375" s="100"/>
      <c r="AJ375" s="100"/>
      <c r="AK375" s="100"/>
      <c r="AL375" s="100"/>
      <c r="AM375" s="100"/>
      <c r="AN375" s="100"/>
      <c r="AO375" s="100"/>
    </row>
    <row r="376" spans="31:41" ht="15.95" customHeight="1" x14ac:dyDescent="0.2">
      <c r="AE376" s="100"/>
      <c r="AF376" s="100"/>
      <c r="AG376" s="100"/>
      <c r="AH376" s="100"/>
      <c r="AI376" s="100"/>
      <c r="AJ376" s="100"/>
      <c r="AK376" s="100"/>
      <c r="AL376" s="100"/>
      <c r="AM376" s="100"/>
      <c r="AN376" s="100"/>
      <c r="AO376" s="100"/>
    </row>
    <row r="377" spans="31:41" ht="15.95" customHeight="1" x14ac:dyDescent="0.2">
      <c r="AE377" s="100"/>
      <c r="AF377" s="100"/>
      <c r="AG377" s="100"/>
      <c r="AH377" s="100"/>
      <c r="AI377" s="100"/>
      <c r="AJ377" s="100"/>
      <c r="AK377" s="100"/>
      <c r="AL377" s="100"/>
      <c r="AM377" s="100"/>
      <c r="AN377" s="100"/>
      <c r="AO377" s="100"/>
    </row>
    <row r="378" spans="31:41" ht="15.95" customHeight="1" x14ac:dyDescent="0.2">
      <c r="AE378" s="100"/>
      <c r="AF378" s="100"/>
      <c r="AG378" s="100"/>
      <c r="AH378" s="100"/>
      <c r="AI378" s="100"/>
      <c r="AJ378" s="100"/>
      <c r="AK378" s="100"/>
      <c r="AL378" s="100"/>
      <c r="AM378" s="100"/>
      <c r="AN378" s="100"/>
      <c r="AO378" s="100"/>
    </row>
    <row r="379" spans="31:41" ht="15.95" customHeight="1" x14ac:dyDescent="0.2">
      <c r="AE379" s="100"/>
      <c r="AF379" s="100"/>
      <c r="AG379" s="100"/>
      <c r="AH379" s="100"/>
      <c r="AI379" s="100"/>
      <c r="AJ379" s="100"/>
      <c r="AK379" s="100"/>
      <c r="AL379" s="100"/>
      <c r="AM379" s="100"/>
      <c r="AN379" s="100"/>
      <c r="AO379" s="100"/>
    </row>
    <row r="380" spans="31:41" ht="15.95" customHeight="1" x14ac:dyDescent="0.2">
      <c r="AE380" s="100"/>
      <c r="AF380" s="100"/>
      <c r="AG380" s="100"/>
      <c r="AH380" s="100"/>
      <c r="AI380" s="100"/>
      <c r="AJ380" s="100"/>
      <c r="AK380" s="100"/>
      <c r="AL380" s="100"/>
      <c r="AM380" s="100"/>
      <c r="AN380" s="100"/>
      <c r="AO380" s="100"/>
    </row>
    <row r="381" spans="31:41" ht="15.95" customHeight="1" x14ac:dyDescent="0.2">
      <c r="AE381" s="100"/>
      <c r="AF381" s="100"/>
      <c r="AG381" s="100"/>
      <c r="AH381" s="100"/>
      <c r="AI381" s="100"/>
      <c r="AJ381" s="100"/>
      <c r="AK381" s="100"/>
      <c r="AL381" s="100"/>
      <c r="AM381" s="100"/>
      <c r="AN381" s="100"/>
      <c r="AO381" s="100"/>
    </row>
    <row r="382" spans="31:41" ht="15.95" customHeight="1" x14ac:dyDescent="0.2">
      <c r="AE382" s="100"/>
      <c r="AF382" s="100"/>
      <c r="AG382" s="100"/>
      <c r="AH382" s="100"/>
      <c r="AI382" s="100"/>
      <c r="AJ382" s="100"/>
      <c r="AK382" s="100"/>
      <c r="AL382" s="100"/>
      <c r="AM382" s="100"/>
      <c r="AN382" s="100"/>
      <c r="AO382" s="100"/>
    </row>
    <row r="383" spans="31:41" ht="15.95" customHeight="1" x14ac:dyDescent="0.2">
      <c r="AE383" s="100"/>
      <c r="AF383" s="100"/>
      <c r="AG383" s="100"/>
      <c r="AH383" s="100"/>
      <c r="AI383" s="100"/>
      <c r="AJ383" s="100"/>
      <c r="AK383" s="100"/>
      <c r="AL383" s="100"/>
      <c r="AM383" s="100"/>
      <c r="AN383" s="100"/>
      <c r="AO383" s="100"/>
    </row>
    <row r="384" spans="31:41" ht="15.95" customHeight="1" x14ac:dyDescent="0.2">
      <c r="AE384" s="100"/>
      <c r="AF384" s="100"/>
      <c r="AG384" s="100"/>
      <c r="AH384" s="100"/>
      <c r="AI384" s="100"/>
      <c r="AJ384" s="100"/>
      <c r="AK384" s="100"/>
      <c r="AL384" s="100"/>
      <c r="AM384" s="100"/>
      <c r="AN384" s="100"/>
      <c r="AO384" s="100"/>
    </row>
    <row r="385" spans="31:41" ht="15.95" customHeight="1" x14ac:dyDescent="0.2">
      <c r="AE385" s="100"/>
      <c r="AF385" s="100"/>
      <c r="AG385" s="100"/>
      <c r="AH385" s="100"/>
      <c r="AI385" s="100"/>
      <c r="AJ385" s="100"/>
      <c r="AK385" s="100"/>
      <c r="AL385" s="100"/>
      <c r="AM385" s="100"/>
      <c r="AN385" s="100"/>
      <c r="AO385" s="100"/>
    </row>
    <row r="386" spans="31:41" ht="15.95" customHeight="1" x14ac:dyDescent="0.2">
      <c r="AE386" s="100"/>
      <c r="AF386" s="100"/>
      <c r="AG386" s="100"/>
      <c r="AH386" s="100"/>
      <c r="AI386" s="100"/>
      <c r="AJ386" s="100"/>
      <c r="AK386" s="100"/>
      <c r="AL386" s="100"/>
      <c r="AM386" s="100"/>
      <c r="AN386" s="100"/>
      <c r="AO386" s="100"/>
    </row>
    <row r="387" spans="31:41" ht="15.95" customHeight="1" x14ac:dyDescent="0.2">
      <c r="AE387" s="100"/>
      <c r="AF387" s="100"/>
      <c r="AG387" s="100"/>
      <c r="AH387" s="100"/>
      <c r="AI387" s="100"/>
      <c r="AJ387" s="100"/>
      <c r="AK387" s="100"/>
      <c r="AL387" s="100"/>
      <c r="AM387" s="100"/>
      <c r="AN387" s="100"/>
      <c r="AO387" s="100"/>
    </row>
    <row r="388" spans="31:41" ht="15.95" customHeight="1" x14ac:dyDescent="0.2">
      <c r="AE388" s="100"/>
      <c r="AF388" s="100"/>
      <c r="AG388" s="100"/>
      <c r="AH388" s="100"/>
      <c r="AI388" s="100"/>
      <c r="AJ388" s="100"/>
      <c r="AK388" s="100"/>
      <c r="AL388" s="100"/>
      <c r="AM388" s="100"/>
      <c r="AN388" s="100"/>
      <c r="AO388" s="100"/>
    </row>
    <row r="389" spans="31:41" ht="15.95" customHeight="1" x14ac:dyDescent="0.2">
      <c r="AE389" s="100"/>
      <c r="AF389" s="100"/>
      <c r="AG389" s="100"/>
      <c r="AH389" s="100"/>
      <c r="AI389" s="100"/>
      <c r="AJ389" s="100"/>
      <c r="AK389" s="100"/>
      <c r="AL389" s="100"/>
      <c r="AM389" s="100"/>
      <c r="AN389" s="100"/>
      <c r="AO389" s="100"/>
    </row>
    <row r="390" spans="31:41" ht="15.95" customHeight="1" x14ac:dyDescent="0.2">
      <c r="AE390" s="100"/>
      <c r="AF390" s="100"/>
      <c r="AG390" s="100"/>
      <c r="AH390" s="100"/>
      <c r="AI390" s="100"/>
      <c r="AJ390" s="100"/>
      <c r="AK390" s="100"/>
      <c r="AL390" s="100"/>
      <c r="AM390" s="100"/>
      <c r="AN390" s="100"/>
      <c r="AO390" s="100"/>
    </row>
    <row r="391" spans="31:41" ht="15.95" customHeight="1" x14ac:dyDescent="0.2">
      <c r="AE391" s="100"/>
      <c r="AF391" s="100"/>
      <c r="AG391" s="100"/>
      <c r="AH391" s="100"/>
      <c r="AI391" s="100"/>
      <c r="AJ391" s="100"/>
      <c r="AK391" s="100"/>
      <c r="AL391" s="100"/>
      <c r="AM391" s="100"/>
      <c r="AN391" s="100"/>
      <c r="AO391" s="100"/>
    </row>
    <row r="392" spans="31:41" ht="15.95" customHeight="1" x14ac:dyDescent="0.2">
      <c r="AE392" s="100"/>
      <c r="AF392" s="100"/>
      <c r="AG392" s="100"/>
      <c r="AH392" s="100"/>
      <c r="AI392" s="100"/>
      <c r="AJ392" s="100"/>
      <c r="AK392" s="100"/>
      <c r="AL392" s="100"/>
      <c r="AM392" s="100"/>
      <c r="AN392" s="100"/>
      <c r="AO392" s="100"/>
    </row>
  </sheetData>
  <sheetProtection password="E53C" sheet="1" objects="1" scenarios="1" insertRows="0"/>
  <mergeCells count="19">
    <mergeCell ref="T10:T11"/>
    <mergeCell ref="W7:Z7"/>
    <mergeCell ref="W8:Z8"/>
    <mergeCell ref="X10:X11"/>
    <mergeCell ref="A10:C10"/>
    <mergeCell ref="E10:E11"/>
    <mergeCell ref="A31:D31"/>
    <mergeCell ref="AB6:AC6"/>
    <mergeCell ref="H10:H11"/>
    <mergeCell ref="L10:L11"/>
    <mergeCell ref="G7:J7"/>
    <mergeCell ref="G8:J8"/>
    <mergeCell ref="K7:N7"/>
    <mergeCell ref="K8:N8"/>
    <mergeCell ref="O7:R7"/>
    <mergeCell ref="O8:R8"/>
    <mergeCell ref="S7:V7"/>
    <mergeCell ref="S8:V8"/>
    <mergeCell ref="P10:P11"/>
  </mergeCells>
  <printOptions horizontalCentered="1" verticalCentered="1"/>
  <pageMargins left="0.39370078740157483" right="0.39370078740157483" top="0.78740157480314965" bottom="0.98425196850393704" header="0.39370078740157483" footer="0.39370078740157483"/>
  <pageSetup paperSize="8" scale="72" fitToHeight="0" orientation="landscape" r:id="rId1"/>
  <headerFooter>
    <oddHeader>&amp;C&amp;"-,Bold"&amp;16&amp;A</oddHeader>
    <oddFooter>&amp;LFile:  &amp;F&amp;RPrinted:  &amp;D</oddFooter>
  </headerFooter>
  <colBreaks count="1" manualBreakCount="1">
    <brk id="30" max="66"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U812"/>
  <sheetViews>
    <sheetView tabSelected="1" zoomScale="70" zoomScaleNormal="70" workbookViewId="0">
      <selection activeCell="K2" sqref="K2"/>
    </sheetView>
  </sheetViews>
  <sheetFormatPr defaultRowHeight="15.95" customHeight="1" x14ac:dyDescent="0.2"/>
  <cols>
    <col min="1" max="1" width="2.7109375" style="75" customWidth="1"/>
    <col min="2" max="2" width="18.7109375" style="75" customWidth="1"/>
    <col min="3" max="3" width="27.42578125" style="75" customWidth="1"/>
    <col min="4" max="4" width="14" style="75" customWidth="1"/>
    <col min="5" max="5" width="27.28515625" style="75" customWidth="1"/>
    <col min="6" max="6" width="14.42578125" style="75" bestFit="1" customWidth="1"/>
    <col min="7" max="7" width="15.7109375" style="75" bestFit="1" customWidth="1"/>
    <col min="8" max="8" width="3.28515625" style="75" customWidth="1"/>
    <col min="9" max="9" width="18.7109375" style="75" customWidth="1"/>
    <col min="10" max="10" width="28.7109375" style="75" customWidth="1"/>
    <col min="11" max="11" width="15.85546875" style="75" bestFit="1" customWidth="1"/>
    <col min="12" max="12" width="21.5703125" style="75" customWidth="1"/>
    <col min="13" max="13" width="14.42578125" style="75" bestFit="1" customWidth="1"/>
    <col min="14" max="14" width="15.7109375" style="75" bestFit="1" customWidth="1"/>
    <col min="15" max="15" width="3" style="75" customWidth="1"/>
    <col min="16" max="16" width="18.85546875" style="75" customWidth="1"/>
    <col min="17" max="17" width="30" style="75" customWidth="1"/>
    <col min="18" max="18" width="15.85546875" style="75" bestFit="1" customWidth="1"/>
    <col min="19" max="19" width="21.5703125" style="75" bestFit="1" customWidth="1"/>
    <col min="20" max="20" width="14.42578125" style="75" bestFit="1" customWidth="1"/>
    <col min="21" max="21" width="15" style="75" bestFit="1" customWidth="1"/>
    <col min="22" max="22" width="3.5703125" style="75" customWidth="1"/>
    <col min="23" max="16384" width="9.140625" style="75"/>
  </cols>
  <sheetData>
    <row r="1" spans="1:21" ht="22.5" customHeight="1" x14ac:dyDescent="0.25">
      <c r="B1" s="787" t="s">
        <v>368</v>
      </c>
      <c r="C1" s="651"/>
      <c r="D1" s="652"/>
      <c r="E1" s="652"/>
      <c r="F1" s="108"/>
      <c r="G1" s="108"/>
      <c r="I1" s="764" t="s">
        <v>228</v>
      </c>
      <c r="J1" s="656" t="s">
        <v>371</v>
      </c>
    </row>
    <row r="2" spans="1:21" ht="15.95" customHeight="1" x14ac:dyDescent="0.25">
      <c r="B2" s="657"/>
      <c r="C2" s="658"/>
      <c r="D2" s="108"/>
      <c r="E2" s="659"/>
      <c r="F2" s="108"/>
      <c r="G2" s="108"/>
      <c r="I2" s="660"/>
      <c r="J2" s="108"/>
    </row>
    <row r="3" spans="1:21" ht="15.95" customHeight="1" x14ac:dyDescent="0.25">
      <c r="B3" s="264" t="s">
        <v>232</v>
      </c>
      <c r="C3" s="652"/>
      <c r="D3" s="176" t="s">
        <v>131</v>
      </c>
      <c r="E3" s="661"/>
      <c r="F3" s="662"/>
      <c r="G3" s="662"/>
      <c r="H3" s="662"/>
      <c r="I3" s="663" t="s">
        <v>2</v>
      </c>
    </row>
    <row r="5" spans="1:21" ht="15.95" customHeight="1" x14ac:dyDescent="0.2">
      <c r="A5" s="664"/>
      <c r="B5" s="1041" t="s">
        <v>252</v>
      </c>
      <c r="C5" s="1042"/>
      <c r="D5" s="73" t="s">
        <v>79</v>
      </c>
      <c r="E5" s="74" t="s">
        <v>82</v>
      </c>
      <c r="F5" s="74" t="s">
        <v>83</v>
      </c>
      <c r="G5" s="74" t="s">
        <v>297</v>
      </c>
      <c r="I5" s="1041" t="s">
        <v>252</v>
      </c>
      <c r="J5" s="1045"/>
      <c r="K5" s="73" t="s">
        <v>79</v>
      </c>
      <c r="L5" s="74" t="s">
        <v>82</v>
      </c>
      <c r="M5" s="74" t="s">
        <v>83</v>
      </c>
      <c r="N5" s="74" t="s">
        <v>297</v>
      </c>
      <c r="P5" s="1041" t="s">
        <v>252</v>
      </c>
      <c r="Q5" s="1042"/>
      <c r="R5" s="123" t="s">
        <v>79</v>
      </c>
      <c r="S5" s="74" t="s">
        <v>82</v>
      </c>
      <c r="T5" s="74" t="s">
        <v>83</v>
      </c>
      <c r="U5" s="74" t="s">
        <v>297</v>
      </c>
    </row>
    <row r="6" spans="1:21" ht="15.95" customHeight="1" x14ac:dyDescent="0.2">
      <c r="A6" s="664"/>
      <c r="B6" s="1043"/>
      <c r="C6" s="1044"/>
      <c r="D6" s="76" t="s">
        <v>81</v>
      </c>
      <c r="E6" s="77"/>
      <c r="F6" s="78" t="s">
        <v>298</v>
      </c>
      <c r="G6" s="78"/>
      <c r="I6" s="1043"/>
      <c r="J6" s="1046"/>
      <c r="K6" s="76" t="s">
        <v>81</v>
      </c>
      <c r="L6" s="77"/>
      <c r="M6" s="78" t="s">
        <v>298</v>
      </c>
      <c r="N6" s="78"/>
      <c r="P6" s="1043"/>
      <c r="Q6" s="1044"/>
      <c r="R6" s="130" t="s">
        <v>81</v>
      </c>
      <c r="S6" s="77"/>
      <c r="T6" s="78" t="s">
        <v>298</v>
      </c>
      <c r="U6" s="78"/>
    </row>
    <row r="7" spans="1:21" ht="15.95" customHeight="1" x14ac:dyDescent="0.25">
      <c r="A7" s="100"/>
      <c r="B7" s="79" t="s">
        <v>247</v>
      </c>
      <c r="C7" s="69" t="s">
        <v>342</v>
      </c>
      <c r="D7" s="67"/>
      <c r="E7" s="64" t="s">
        <v>383</v>
      </c>
      <c r="F7" s="643">
        <f>VLOOKUP(E7,'Staff Capitation'!$C$29:$D$39,2)</f>
        <v>0</v>
      </c>
      <c r="G7" s="643">
        <f>F7*D7</f>
        <v>0</v>
      </c>
      <c r="I7" s="81" t="s">
        <v>247</v>
      </c>
      <c r="J7" s="69" t="s">
        <v>348</v>
      </c>
      <c r="K7" s="67"/>
      <c r="L7" s="64" t="s">
        <v>383</v>
      </c>
      <c r="M7" s="643">
        <f>VLOOKUP(L7,'Staff Capitation'!$C$29:$D$39,2)</f>
        <v>0</v>
      </c>
      <c r="N7" s="647">
        <f>M7*K7</f>
        <v>0</v>
      </c>
      <c r="P7" s="81" t="s">
        <v>247</v>
      </c>
      <c r="Q7" s="115" t="s">
        <v>355</v>
      </c>
      <c r="R7" s="67"/>
      <c r="S7" s="64" t="s">
        <v>383</v>
      </c>
      <c r="T7" s="643">
        <f>VLOOKUP(S7,'Staff Capitation'!$C$29:$D$39,2)</f>
        <v>0</v>
      </c>
      <c r="U7" s="644">
        <f t="shared" ref="U7:U11" si="0">T7*R7</f>
        <v>0</v>
      </c>
    </row>
    <row r="8" spans="1:21" ht="15.95" customHeight="1" x14ac:dyDescent="0.2">
      <c r="A8" s="100"/>
      <c r="B8" s="82" t="s">
        <v>250</v>
      </c>
      <c r="C8" s="70" t="s">
        <v>384</v>
      </c>
      <c r="D8" s="68"/>
      <c r="E8" s="65" t="s">
        <v>383</v>
      </c>
      <c r="F8" s="644">
        <f>VLOOKUP(E8,'Staff Capitation'!$C$29:$D$39,2)</f>
        <v>0</v>
      </c>
      <c r="G8" s="644">
        <f t="shared" ref="G8:G13" si="1">F8*D8</f>
        <v>0</v>
      </c>
      <c r="I8" s="82" t="s">
        <v>250</v>
      </c>
      <c r="J8" s="109" t="s">
        <v>253</v>
      </c>
      <c r="K8" s="68"/>
      <c r="L8" s="65" t="s">
        <v>383</v>
      </c>
      <c r="M8" s="644">
        <f>VLOOKUP(L8,'Staff Capitation'!$C$29:$D$39,2)</f>
        <v>0</v>
      </c>
      <c r="N8" s="648">
        <f t="shared" ref="N8" si="2">M8*K8</f>
        <v>0</v>
      </c>
      <c r="P8" s="82" t="s">
        <v>250</v>
      </c>
      <c r="Q8" s="109" t="s">
        <v>253</v>
      </c>
      <c r="R8" s="68"/>
      <c r="S8" s="65" t="s">
        <v>383</v>
      </c>
      <c r="T8" s="644">
        <f>VLOOKUP(S8,'Staff Capitation'!$C$29:$D$39,2)</f>
        <v>0</v>
      </c>
      <c r="U8" s="644">
        <f t="shared" si="0"/>
        <v>0</v>
      </c>
    </row>
    <row r="9" spans="1:21" ht="15.95" customHeight="1" x14ac:dyDescent="0.2">
      <c r="A9" s="100"/>
      <c r="B9" s="84" t="s">
        <v>41</v>
      </c>
      <c r="C9" s="70" t="s">
        <v>263</v>
      </c>
      <c r="D9" s="68"/>
      <c r="E9" s="65" t="s">
        <v>383</v>
      </c>
      <c r="F9" s="644">
        <f>VLOOKUP(E9,'Staff Capitation'!$C$29:$D$39,2)</f>
        <v>0</v>
      </c>
      <c r="G9" s="644">
        <f t="shared" si="1"/>
        <v>0</v>
      </c>
      <c r="I9" s="84" t="s">
        <v>41</v>
      </c>
      <c r="J9" s="70" t="s">
        <v>268</v>
      </c>
      <c r="K9" s="68"/>
      <c r="L9" s="65" t="s">
        <v>383</v>
      </c>
      <c r="M9" s="644">
        <f>VLOOKUP(L9,'Staff Capitation'!$C$29:$D$39,2)</f>
        <v>0</v>
      </c>
      <c r="N9" s="648">
        <f>M9*K9</f>
        <v>0</v>
      </c>
      <c r="P9" s="84" t="s">
        <v>41</v>
      </c>
      <c r="Q9" s="70" t="s">
        <v>275</v>
      </c>
      <c r="R9" s="68"/>
      <c r="S9" s="65" t="s">
        <v>383</v>
      </c>
      <c r="T9" s="644">
        <f>VLOOKUP(S9,'Staff Capitation'!$C$29:$D$39,2)</f>
        <v>0</v>
      </c>
      <c r="U9" s="644">
        <f t="shared" si="0"/>
        <v>0</v>
      </c>
    </row>
    <row r="10" spans="1:21" ht="15.95" customHeight="1" x14ac:dyDescent="0.2">
      <c r="A10" s="100"/>
      <c r="B10" s="85" t="s">
        <v>80</v>
      </c>
      <c r="C10" s="70" t="s">
        <v>281</v>
      </c>
      <c r="D10" s="68"/>
      <c r="E10" s="65" t="s">
        <v>383</v>
      </c>
      <c r="F10" s="644">
        <f>VLOOKUP(E10,'Staff Capitation'!$C$29:$D$39,2)</f>
        <v>0</v>
      </c>
      <c r="G10" s="644">
        <f t="shared" si="1"/>
        <v>0</v>
      </c>
      <c r="I10" s="85" t="s">
        <v>80</v>
      </c>
      <c r="J10" s="70" t="s">
        <v>281</v>
      </c>
      <c r="K10" s="68"/>
      <c r="L10" s="65" t="s">
        <v>383</v>
      </c>
      <c r="M10" s="644">
        <f>VLOOKUP(L10,'Staff Capitation'!$C$29:$D$39,2)</f>
        <v>0</v>
      </c>
      <c r="N10" s="648">
        <f>M10*K10</f>
        <v>0</v>
      </c>
      <c r="P10" s="85" t="s">
        <v>80</v>
      </c>
      <c r="Q10" s="70" t="s">
        <v>281</v>
      </c>
      <c r="R10" s="68"/>
      <c r="S10" s="65" t="s">
        <v>383</v>
      </c>
      <c r="T10" s="644">
        <f>VLOOKUP(S10,'Staff Capitation'!$C$29:$D$39,2)</f>
        <v>0</v>
      </c>
      <c r="U10" s="644">
        <f t="shared" si="0"/>
        <v>0</v>
      </c>
    </row>
    <row r="11" spans="1:21" ht="15.95" customHeight="1" x14ac:dyDescent="0.2">
      <c r="A11" s="100"/>
      <c r="B11" s="82" t="s">
        <v>249</v>
      </c>
      <c r="C11" s="71">
        <v>0</v>
      </c>
      <c r="D11" s="68"/>
      <c r="E11" s="65" t="s">
        <v>383</v>
      </c>
      <c r="F11" s="644">
        <f>VLOOKUP(E11,'Staff Capitation'!$C$29:$D$39,2)</f>
        <v>0</v>
      </c>
      <c r="G11" s="644">
        <f t="shared" si="1"/>
        <v>0</v>
      </c>
      <c r="I11" s="82" t="s">
        <v>249</v>
      </c>
      <c r="J11" s="71">
        <v>0</v>
      </c>
      <c r="K11" s="68"/>
      <c r="L11" s="66" t="s">
        <v>383</v>
      </c>
      <c r="M11" s="645">
        <f>VLOOKUP(L11,'Staff Capitation'!$C$29:$D$39,2)</f>
        <v>0</v>
      </c>
      <c r="N11" s="648">
        <f t="shared" ref="N11" si="3">M11*K11</f>
        <v>0</v>
      </c>
      <c r="P11" s="82" t="s">
        <v>249</v>
      </c>
      <c r="Q11" s="71">
        <v>0</v>
      </c>
      <c r="R11" s="68"/>
      <c r="S11" s="65" t="s">
        <v>383</v>
      </c>
      <c r="T11" s="645">
        <f>VLOOKUP(S11,'Staff Capitation'!$C$29:$D$39,2)</f>
        <v>0</v>
      </c>
      <c r="U11" s="644">
        <f t="shared" si="0"/>
        <v>0</v>
      </c>
    </row>
    <row r="12" spans="1:21" ht="15.95" customHeight="1" x14ac:dyDescent="0.2">
      <c r="A12" s="100"/>
      <c r="B12" s="86" t="s">
        <v>248</v>
      </c>
      <c r="C12" s="72" t="s">
        <v>251</v>
      </c>
      <c r="D12" s="68"/>
      <c r="E12" s="65" t="s">
        <v>383</v>
      </c>
      <c r="F12" s="644">
        <f>VLOOKUP(E12,'Staff Capitation'!$C$29:$D$39,2)</f>
        <v>0</v>
      </c>
      <c r="G12" s="644">
        <f t="shared" si="1"/>
        <v>0</v>
      </c>
      <c r="I12" s="86" t="s">
        <v>248</v>
      </c>
      <c r="J12" s="72" t="s">
        <v>251</v>
      </c>
      <c r="K12" s="87">
        <f>SUM(K7:K10)</f>
        <v>0</v>
      </c>
      <c r="L12" s="88"/>
      <c r="M12" s="89"/>
      <c r="N12" s="649">
        <f>SUM(N7:N11)</f>
        <v>0</v>
      </c>
      <c r="P12" s="86" t="s">
        <v>248</v>
      </c>
      <c r="Q12" s="72" t="s">
        <v>251</v>
      </c>
      <c r="R12" s="87">
        <f>SUM(R7:R10)</f>
        <v>0</v>
      </c>
      <c r="S12" s="88"/>
      <c r="T12" s="89"/>
      <c r="U12" s="90">
        <f>SUM(U7:U11)</f>
        <v>0</v>
      </c>
    </row>
    <row r="13" spans="1:21" ht="15.95" customHeight="1" x14ac:dyDescent="0.2">
      <c r="A13" s="100"/>
      <c r="B13" s="91"/>
      <c r="C13" s="91"/>
      <c r="D13" s="68"/>
      <c r="E13" s="66" t="s">
        <v>383</v>
      </c>
      <c r="F13" s="645">
        <f>VLOOKUP(E13,'Staff Capitation'!$C$29:$D$39,2)</f>
        <v>0</v>
      </c>
      <c r="G13" s="645">
        <f t="shared" si="1"/>
        <v>0</v>
      </c>
    </row>
    <row r="14" spans="1:21" ht="15.95" customHeight="1" x14ac:dyDescent="0.25">
      <c r="A14" s="341"/>
      <c r="D14" s="92">
        <f>SUM(D7:D13)</f>
        <v>0</v>
      </c>
      <c r="E14" s="88"/>
      <c r="F14" s="89"/>
      <c r="G14" s="646">
        <f>SUM(G7:G13)</f>
        <v>0</v>
      </c>
      <c r="I14" s="93" t="s">
        <v>247</v>
      </c>
      <c r="J14" s="110" t="s">
        <v>349</v>
      </c>
      <c r="K14" s="67"/>
      <c r="L14" s="64" t="s">
        <v>383</v>
      </c>
      <c r="M14" s="643">
        <f>VLOOKUP(L14,'Staff Capitation'!$C$29:$D$39,2)</f>
        <v>0</v>
      </c>
      <c r="N14" s="643">
        <f t="shared" ref="N14:N18" si="4">M14*K14</f>
        <v>0</v>
      </c>
      <c r="P14" s="81" t="s">
        <v>247</v>
      </c>
      <c r="Q14" s="115" t="s">
        <v>356</v>
      </c>
      <c r="R14" s="67"/>
      <c r="S14" s="64" t="s">
        <v>383</v>
      </c>
      <c r="T14" s="643">
        <f>VLOOKUP(S14,'Staff Capitation'!$C$29:$D$39,2)</f>
        <v>0</v>
      </c>
      <c r="U14" s="643">
        <f t="shared" ref="U14:U18" si="5">T14*R14</f>
        <v>0</v>
      </c>
    </row>
    <row r="15" spans="1:21" ht="15.95" customHeight="1" x14ac:dyDescent="0.2">
      <c r="A15" s="100"/>
      <c r="I15" s="94" t="s">
        <v>250</v>
      </c>
      <c r="J15" s="111" t="s">
        <v>253</v>
      </c>
      <c r="K15" s="68"/>
      <c r="L15" s="65" t="s">
        <v>383</v>
      </c>
      <c r="M15" s="644">
        <f>VLOOKUP(L15,'Staff Capitation'!$C$29:$D$39,2)</f>
        <v>0</v>
      </c>
      <c r="N15" s="644">
        <f t="shared" si="4"/>
        <v>0</v>
      </c>
      <c r="P15" s="82" t="s">
        <v>250</v>
      </c>
      <c r="Q15" s="109" t="s">
        <v>253</v>
      </c>
      <c r="R15" s="68"/>
      <c r="S15" s="65" t="s">
        <v>383</v>
      </c>
      <c r="T15" s="644">
        <f>VLOOKUP(S15,'Staff Capitation'!$C$29:$D$39,2)</f>
        <v>0</v>
      </c>
      <c r="U15" s="644">
        <f t="shared" si="5"/>
        <v>0</v>
      </c>
    </row>
    <row r="16" spans="1:21" ht="15.95" customHeight="1" x14ac:dyDescent="0.2">
      <c r="B16" s="79" t="s">
        <v>247</v>
      </c>
      <c r="C16" s="107" t="s">
        <v>343</v>
      </c>
      <c r="D16" s="67"/>
      <c r="E16" s="64" t="s">
        <v>383</v>
      </c>
      <c r="F16" s="643">
        <f>VLOOKUP(E16,'Staff Capitation'!$C$29:$D$39,2)</f>
        <v>0</v>
      </c>
      <c r="G16" s="643">
        <f>F16*D16</f>
        <v>0</v>
      </c>
      <c r="I16" s="95" t="s">
        <v>41</v>
      </c>
      <c r="J16" s="112" t="s">
        <v>269</v>
      </c>
      <c r="K16" s="68"/>
      <c r="L16" s="65" t="s">
        <v>383</v>
      </c>
      <c r="M16" s="644">
        <f>VLOOKUP(L16,'Staff Capitation'!$C$29:$D$39,2)</f>
        <v>0</v>
      </c>
      <c r="N16" s="644">
        <f t="shared" si="4"/>
        <v>0</v>
      </c>
      <c r="P16" s="84" t="s">
        <v>41</v>
      </c>
      <c r="Q16" s="70" t="s">
        <v>276</v>
      </c>
      <c r="R16" s="68"/>
      <c r="S16" s="65" t="s">
        <v>383</v>
      </c>
      <c r="T16" s="644">
        <f>VLOOKUP(S16,'Staff Capitation'!$C$29:$D$39,2)</f>
        <v>0</v>
      </c>
      <c r="U16" s="644">
        <f t="shared" si="5"/>
        <v>0</v>
      </c>
    </row>
    <row r="17" spans="1:21" ht="15.95" customHeight="1" x14ac:dyDescent="0.2">
      <c r="A17" s="100"/>
      <c r="B17" s="82" t="s">
        <v>250</v>
      </c>
      <c r="C17" s="70" t="s">
        <v>384</v>
      </c>
      <c r="D17" s="68"/>
      <c r="E17" s="65" t="s">
        <v>383</v>
      </c>
      <c r="F17" s="644">
        <f>VLOOKUP(E17,'Staff Capitation'!$C$29:$D$39,2)</f>
        <v>0</v>
      </c>
      <c r="G17" s="644">
        <f t="shared" ref="G17:G22" si="6">F17*D17</f>
        <v>0</v>
      </c>
      <c r="I17" s="96" t="s">
        <v>80</v>
      </c>
      <c r="J17" s="70" t="s">
        <v>281</v>
      </c>
      <c r="K17" s="68"/>
      <c r="L17" s="65" t="s">
        <v>383</v>
      </c>
      <c r="M17" s="644">
        <f>VLOOKUP(L17,'Staff Capitation'!$C$29:$D$39,2)</f>
        <v>0</v>
      </c>
      <c r="N17" s="644">
        <f t="shared" si="4"/>
        <v>0</v>
      </c>
      <c r="P17" s="85" t="s">
        <v>80</v>
      </c>
      <c r="Q17" s="70" t="s">
        <v>281</v>
      </c>
      <c r="R17" s="68"/>
      <c r="S17" s="65" t="s">
        <v>383</v>
      </c>
      <c r="T17" s="644">
        <f>VLOOKUP(S17,'Staff Capitation'!$C$29:$D$39,2)</f>
        <v>0</v>
      </c>
      <c r="U17" s="644">
        <f t="shared" si="5"/>
        <v>0</v>
      </c>
    </row>
    <row r="18" spans="1:21" ht="15.95" customHeight="1" x14ac:dyDescent="0.2">
      <c r="A18" s="100"/>
      <c r="B18" s="84" t="s">
        <v>41</v>
      </c>
      <c r="C18" s="70" t="s">
        <v>264</v>
      </c>
      <c r="D18" s="68"/>
      <c r="E18" s="65" t="s">
        <v>383</v>
      </c>
      <c r="F18" s="644">
        <f>VLOOKUP(E18,'Staff Capitation'!$C$29:$D$39,2)</f>
        <v>0</v>
      </c>
      <c r="G18" s="644">
        <f t="shared" si="6"/>
        <v>0</v>
      </c>
      <c r="I18" s="94" t="s">
        <v>249</v>
      </c>
      <c r="J18" s="113">
        <v>0</v>
      </c>
      <c r="K18" s="68"/>
      <c r="L18" s="65" t="s">
        <v>383</v>
      </c>
      <c r="M18" s="645">
        <f>VLOOKUP(L18,'Staff Capitation'!$C$29:$D$39,2)</f>
        <v>0</v>
      </c>
      <c r="N18" s="644">
        <f t="shared" si="4"/>
        <v>0</v>
      </c>
      <c r="P18" s="82" t="s">
        <v>249</v>
      </c>
      <c r="Q18" s="71">
        <v>0</v>
      </c>
      <c r="R18" s="68"/>
      <c r="S18" s="65" t="s">
        <v>383</v>
      </c>
      <c r="T18" s="645">
        <f>VLOOKUP(S18,'Staff Capitation'!$C$29:$D$39,2)</f>
        <v>0</v>
      </c>
      <c r="U18" s="644">
        <f t="shared" si="5"/>
        <v>0</v>
      </c>
    </row>
    <row r="19" spans="1:21" ht="15.95" customHeight="1" x14ac:dyDescent="0.2">
      <c r="A19" s="100"/>
      <c r="B19" s="85" t="s">
        <v>80</v>
      </c>
      <c r="C19" s="70" t="s">
        <v>281</v>
      </c>
      <c r="D19" s="68"/>
      <c r="E19" s="65" t="s">
        <v>383</v>
      </c>
      <c r="F19" s="644">
        <f>VLOOKUP(E19,'Staff Capitation'!$C$29:$D$39,2)</f>
        <v>0</v>
      </c>
      <c r="G19" s="644">
        <f t="shared" si="6"/>
        <v>0</v>
      </c>
      <c r="I19" s="97" t="s">
        <v>248</v>
      </c>
      <c r="J19" s="114" t="s">
        <v>251</v>
      </c>
      <c r="K19" s="87">
        <f>SUM(K14:K17)</f>
        <v>0</v>
      </c>
      <c r="L19" s="88"/>
      <c r="M19" s="89"/>
      <c r="N19" s="646">
        <f>SUM(N14:N18)</f>
        <v>0</v>
      </c>
      <c r="P19" s="86" t="s">
        <v>248</v>
      </c>
      <c r="Q19" s="72" t="s">
        <v>251</v>
      </c>
      <c r="R19" s="87">
        <f>SUM(R14:R17)</f>
        <v>0</v>
      </c>
      <c r="S19" s="88"/>
      <c r="T19" s="89"/>
      <c r="U19" s="646">
        <f>SUM(U14:U18)</f>
        <v>0</v>
      </c>
    </row>
    <row r="20" spans="1:21" ht="15.95" customHeight="1" x14ac:dyDescent="0.2">
      <c r="A20" s="100"/>
      <c r="B20" s="82" t="s">
        <v>249</v>
      </c>
      <c r="C20" s="71">
        <v>0</v>
      </c>
      <c r="D20" s="68"/>
      <c r="E20" s="65" t="s">
        <v>383</v>
      </c>
      <c r="F20" s="644">
        <f>VLOOKUP(E20,'Staff Capitation'!$C$29:$D$39,2)</f>
        <v>0</v>
      </c>
      <c r="G20" s="644">
        <f t="shared" si="6"/>
        <v>0</v>
      </c>
    </row>
    <row r="21" spans="1:21" ht="15.95" customHeight="1" x14ac:dyDescent="0.25">
      <c r="A21" s="100"/>
      <c r="B21" s="86" t="s">
        <v>248</v>
      </c>
      <c r="C21" s="72" t="s">
        <v>251</v>
      </c>
      <c r="D21" s="68"/>
      <c r="E21" s="65" t="s">
        <v>383</v>
      </c>
      <c r="F21" s="644">
        <f>VLOOKUP(E21,'Staff Capitation'!$C$29:$D$39,2)</f>
        <v>0</v>
      </c>
      <c r="G21" s="644">
        <f t="shared" si="6"/>
        <v>0</v>
      </c>
      <c r="I21" s="93" t="s">
        <v>247</v>
      </c>
      <c r="J21" s="115" t="s">
        <v>350</v>
      </c>
      <c r="K21" s="67"/>
      <c r="L21" s="64" t="s">
        <v>383</v>
      </c>
      <c r="M21" s="643">
        <f>VLOOKUP(L21,'Staff Capitation'!$C$29:$D$39,2)</f>
        <v>0</v>
      </c>
      <c r="N21" s="643">
        <f>M21*K21</f>
        <v>0</v>
      </c>
      <c r="P21" s="81" t="s">
        <v>247</v>
      </c>
      <c r="Q21" s="115" t="s">
        <v>357</v>
      </c>
      <c r="R21" s="67"/>
      <c r="S21" s="64" t="s">
        <v>383</v>
      </c>
      <c r="T21" s="643">
        <f>VLOOKUP(S21,'Staff Capitation'!$C$29:$D$39,2)</f>
        <v>0</v>
      </c>
      <c r="U21" s="80">
        <f t="shared" ref="U21:U25" si="7">T21*R21</f>
        <v>0</v>
      </c>
    </row>
    <row r="22" spans="1:21" ht="15.95" customHeight="1" x14ac:dyDescent="0.2">
      <c r="A22" s="100"/>
      <c r="B22" s="91"/>
      <c r="C22" s="91"/>
      <c r="D22" s="68"/>
      <c r="E22" s="66" t="s">
        <v>383</v>
      </c>
      <c r="F22" s="645">
        <f>VLOOKUP(E22,'Staff Capitation'!$C$29:$D$39,2)</f>
        <v>0</v>
      </c>
      <c r="G22" s="645">
        <f t="shared" si="6"/>
        <v>0</v>
      </c>
      <c r="I22" s="94" t="s">
        <v>250</v>
      </c>
      <c r="J22" s="111" t="s">
        <v>253</v>
      </c>
      <c r="K22" s="68"/>
      <c r="L22" s="65" t="s">
        <v>383</v>
      </c>
      <c r="M22" s="644">
        <f>VLOOKUP(L22,'Staff Capitation'!$C$29:$D$39,2)</f>
        <v>0</v>
      </c>
      <c r="N22" s="644">
        <f t="shared" ref="N22:N25" si="8">M22*K22</f>
        <v>0</v>
      </c>
      <c r="P22" s="82" t="s">
        <v>250</v>
      </c>
      <c r="Q22" s="109" t="s">
        <v>253</v>
      </c>
      <c r="R22" s="68"/>
      <c r="S22" s="65" t="s">
        <v>383</v>
      </c>
      <c r="T22" s="644">
        <f>VLOOKUP(S22,'Staff Capitation'!$C$29:$D$39,2)</f>
        <v>0</v>
      </c>
      <c r="U22" s="83">
        <f t="shared" si="7"/>
        <v>0</v>
      </c>
    </row>
    <row r="23" spans="1:21" ht="15.95" customHeight="1" x14ac:dyDescent="0.2">
      <c r="A23" s="100"/>
      <c r="D23" s="98">
        <f>SUM(D16:D22)</f>
        <v>0</v>
      </c>
      <c r="E23" s="88"/>
      <c r="F23" s="89"/>
      <c r="G23" s="646">
        <f>SUM(G16:G22)</f>
        <v>0</v>
      </c>
      <c r="I23" s="95" t="s">
        <v>41</v>
      </c>
      <c r="J23" s="112" t="s">
        <v>270</v>
      </c>
      <c r="K23" s="68"/>
      <c r="L23" s="65" t="s">
        <v>383</v>
      </c>
      <c r="M23" s="644">
        <f>VLOOKUP(L23,'Staff Capitation'!$C$29:$D$39,2)</f>
        <v>0</v>
      </c>
      <c r="N23" s="644">
        <f>M23*K23</f>
        <v>0</v>
      </c>
      <c r="P23" s="84" t="s">
        <v>41</v>
      </c>
      <c r="Q23" s="70" t="s">
        <v>277</v>
      </c>
      <c r="R23" s="68"/>
      <c r="S23" s="65" t="s">
        <v>383</v>
      </c>
      <c r="T23" s="644">
        <f>VLOOKUP(S23,'Staff Capitation'!$C$29:$D$39,2)</f>
        <v>0</v>
      </c>
      <c r="U23" s="83">
        <f t="shared" si="7"/>
        <v>0</v>
      </c>
    </row>
    <row r="24" spans="1:21" ht="15.95" customHeight="1" x14ac:dyDescent="0.2">
      <c r="A24" s="341"/>
      <c r="I24" s="96" t="s">
        <v>80</v>
      </c>
      <c r="J24" s="70" t="s">
        <v>281</v>
      </c>
      <c r="K24" s="68"/>
      <c r="L24" s="65" t="s">
        <v>383</v>
      </c>
      <c r="M24" s="644">
        <f>VLOOKUP(L24,'Staff Capitation'!$C$29:$D$39,2)</f>
        <v>0</v>
      </c>
      <c r="N24" s="644">
        <f t="shared" si="8"/>
        <v>0</v>
      </c>
      <c r="P24" s="85" t="s">
        <v>80</v>
      </c>
      <c r="Q24" s="70" t="s">
        <v>281</v>
      </c>
      <c r="R24" s="68"/>
      <c r="S24" s="65" t="s">
        <v>383</v>
      </c>
      <c r="T24" s="644">
        <f>VLOOKUP(S24,'Staff Capitation'!$C$29:$D$39,2)</f>
        <v>0</v>
      </c>
      <c r="U24" s="83">
        <f t="shared" si="7"/>
        <v>0</v>
      </c>
    </row>
    <row r="25" spans="1:21" ht="15.95" customHeight="1" x14ac:dyDescent="0.2">
      <c r="A25" s="100"/>
      <c r="B25" s="79" t="s">
        <v>247</v>
      </c>
      <c r="C25" s="107" t="s">
        <v>344</v>
      </c>
      <c r="D25" s="67"/>
      <c r="E25" s="64" t="s">
        <v>383</v>
      </c>
      <c r="F25" s="643">
        <f>VLOOKUP(E25,'Staff Capitation'!$C$29:$D$39,2)</f>
        <v>0</v>
      </c>
      <c r="G25" s="643">
        <f>F25*D25</f>
        <v>0</v>
      </c>
      <c r="I25" s="94" t="s">
        <v>249</v>
      </c>
      <c r="J25" s="113">
        <v>0</v>
      </c>
      <c r="K25" s="68"/>
      <c r="L25" s="65" t="s">
        <v>383</v>
      </c>
      <c r="M25" s="645">
        <f>VLOOKUP(L25,'Staff Capitation'!$C$29:$D$39,2)</f>
        <v>0</v>
      </c>
      <c r="N25" s="644">
        <f t="shared" si="8"/>
        <v>0</v>
      </c>
      <c r="P25" s="82" t="s">
        <v>249</v>
      </c>
      <c r="Q25" s="71">
        <v>0</v>
      </c>
      <c r="R25" s="68"/>
      <c r="S25" s="65" t="s">
        <v>383</v>
      </c>
      <c r="T25" s="645">
        <f>VLOOKUP(S25,'Staff Capitation'!$C$29:$D$39,2)</f>
        <v>0</v>
      </c>
      <c r="U25" s="83">
        <f t="shared" si="7"/>
        <v>0</v>
      </c>
    </row>
    <row r="26" spans="1:21" ht="15.95" customHeight="1" x14ac:dyDescent="0.2">
      <c r="B26" s="82" t="s">
        <v>250</v>
      </c>
      <c r="C26" s="70" t="s">
        <v>385</v>
      </c>
      <c r="D26" s="68"/>
      <c r="E26" s="65" t="s">
        <v>383</v>
      </c>
      <c r="F26" s="644">
        <f>VLOOKUP(E26,'Staff Capitation'!$C$29:$D$39,2)</f>
        <v>0</v>
      </c>
      <c r="G26" s="644">
        <f t="shared" ref="G26:G31" si="9">F26*D26</f>
        <v>0</v>
      </c>
      <c r="I26" s="97" t="s">
        <v>248</v>
      </c>
      <c r="J26" s="114" t="s">
        <v>251</v>
      </c>
      <c r="K26" s="87">
        <f>SUM(K21:K24)</f>
        <v>0</v>
      </c>
      <c r="L26" s="88"/>
      <c r="M26" s="89"/>
      <c r="N26" s="646">
        <f>SUM(N21:N25)</f>
        <v>0</v>
      </c>
      <c r="P26" s="86" t="s">
        <v>248</v>
      </c>
      <c r="Q26" s="72" t="s">
        <v>251</v>
      </c>
      <c r="R26" s="87">
        <f>SUM(R21:R24)</f>
        <v>0</v>
      </c>
      <c r="S26" s="88"/>
      <c r="T26" s="89"/>
      <c r="U26" s="90">
        <f>SUM(U21:U25)</f>
        <v>0</v>
      </c>
    </row>
    <row r="27" spans="1:21" ht="15.95" customHeight="1" x14ac:dyDescent="0.2">
      <c r="A27" s="100"/>
      <c r="B27" s="84" t="s">
        <v>41</v>
      </c>
      <c r="C27" s="70" t="s">
        <v>265</v>
      </c>
      <c r="D27" s="68"/>
      <c r="E27" s="65" t="s">
        <v>383</v>
      </c>
      <c r="F27" s="644">
        <f>VLOOKUP(E27,'Staff Capitation'!$C$29:$D$39,2)</f>
        <v>0</v>
      </c>
      <c r="G27" s="644">
        <f t="shared" si="9"/>
        <v>0</v>
      </c>
    </row>
    <row r="28" spans="1:21" ht="15.95" customHeight="1" x14ac:dyDescent="0.25">
      <c r="A28" s="100"/>
      <c r="B28" s="85" t="s">
        <v>80</v>
      </c>
      <c r="C28" s="70" t="s">
        <v>281</v>
      </c>
      <c r="D28" s="68"/>
      <c r="E28" s="65" t="s">
        <v>383</v>
      </c>
      <c r="F28" s="644">
        <f>VLOOKUP(E28,'Staff Capitation'!$C$29:$D$39,2)</f>
        <v>0</v>
      </c>
      <c r="G28" s="644">
        <f t="shared" si="9"/>
        <v>0</v>
      </c>
      <c r="I28" s="93" t="s">
        <v>247</v>
      </c>
      <c r="J28" s="115" t="s">
        <v>351</v>
      </c>
      <c r="K28" s="67"/>
      <c r="L28" s="64" t="s">
        <v>383</v>
      </c>
      <c r="M28" s="643">
        <f>VLOOKUP(L28,'Staff Capitation'!$C$29:$D$39,2)</f>
        <v>0</v>
      </c>
      <c r="N28" s="643">
        <f t="shared" ref="N28:N32" si="10">M28*K28</f>
        <v>0</v>
      </c>
      <c r="P28" s="81" t="s">
        <v>247</v>
      </c>
      <c r="Q28" s="115" t="s">
        <v>241</v>
      </c>
      <c r="R28" s="67"/>
      <c r="S28" s="64" t="s">
        <v>383</v>
      </c>
      <c r="T28" s="643">
        <f>VLOOKUP(S28,'Staff Capitation'!$C$29:$D$39,2)</f>
        <v>0</v>
      </c>
      <c r="U28" s="80">
        <f t="shared" ref="U28:U32" si="11">T28*R28</f>
        <v>0</v>
      </c>
    </row>
    <row r="29" spans="1:21" ht="15.95" customHeight="1" x14ac:dyDescent="0.2">
      <c r="A29" s="100"/>
      <c r="B29" s="82" t="s">
        <v>249</v>
      </c>
      <c r="C29" s="71">
        <v>0</v>
      </c>
      <c r="D29" s="68"/>
      <c r="E29" s="65" t="s">
        <v>383</v>
      </c>
      <c r="F29" s="644">
        <f>VLOOKUP(E29,'Staff Capitation'!$C$29:$D$39,2)</f>
        <v>0</v>
      </c>
      <c r="G29" s="644">
        <f t="shared" si="9"/>
        <v>0</v>
      </c>
      <c r="I29" s="94" t="s">
        <v>250</v>
      </c>
      <c r="J29" s="111" t="s">
        <v>253</v>
      </c>
      <c r="K29" s="68"/>
      <c r="L29" s="65" t="s">
        <v>383</v>
      </c>
      <c r="M29" s="644">
        <f>VLOOKUP(L29,'Staff Capitation'!$C$29:$D$39,2)</f>
        <v>0</v>
      </c>
      <c r="N29" s="644">
        <f t="shared" si="10"/>
        <v>0</v>
      </c>
      <c r="P29" s="82" t="s">
        <v>250</v>
      </c>
      <c r="Q29" s="109" t="s">
        <v>253</v>
      </c>
      <c r="R29" s="68"/>
      <c r="S29" s="65" t="s">
        <v>383</v>
      </c>
      <c r="T29" s="644">
        <f>VLOOKUP(S29,'Staff Capitation'!$C$29:$D$39,2)</f>
        <v>0</v>
      </c>
      <c r="U29" s="83">
        <f t="shared" si="11"/>
        <v>0</v>
      </c>
    </row>
    <row r="30" spans="1:21" ht="15.95" customHeight="1" x14ac:dyDescent="0.2">
      <c r="A30" s="100"/>
      <c r="B30" s="86" t="s">
        <v>248</v>
      </c>
      <c r="C30" s="72" t="s">
        <v>251</v>
      </c>
      <c r="D30" s="68"/>
      <c r="E30" s="65" t="s">
        <v>383</v>
      </c>
      <c r="F30" s="644">
        <f>VLOOKUP(E30,'Staff Capitation'!$C$29:$D$39,2)</f>
        <v>0</v>
      </c>
      <c r="G30" s="644">
        <f t="shared" si="9"/>
        <v>0</v>
      </c>
      <c r="I30" s="95" t="s">
        <v>41</v>
      </c>
      <c r="J30" s="112" t="s">
        <v>271</v>
      </c>
      <c r="K30" s="68"/>
      <c r="L30" s="65" t="s">
        <v>383</v>
      </c>
      <c r="M30" s="644">
        <f>VLOOKUP(L30,'Staff Capitation'!$C$29:$D$39,2)</f>
        <v>0</v>
      </c>
      <c r="N30" s="644">
        <f t="shared" si="10"/>
        <v>0</v>
      </c>
      <c r="P30" s="84" t="s">
        <v>41</v>
      </c>
      <c r="Q30" s="70" t="s">
        <v>278</v>
      </c>
      <c r="R30" s="68"/>
      <c r="S30" s="65" t="s">
        <v>383</v>
      </c>
      <c r="T30" s="644">
        <f>VLOOKUP(S30,'Staff Capitation'!$C$29:$D$39,2)</f>
        <v>0</v>
      </c>
      <c r="U30" s="83">
        <f t="shared" si="11"/>
        <v>0</v>
      </c>
    </row>
    <row r="31" spans="1:21" ht="15.95" customHeight="1" x14ac:dyDescent="0.2">
      <c r="A31" s="100"/>
      <c r="B31" s="91"/>
      <c r="C31" s="91"/>
      <c r="D31" s="68"/>
      <c r="E31" s="66" t="s">
        <v>383</v>
      </c>
      <c r="F31" s="645">
        <f>VLOOKUP(E31,'Staff Capitation'!$C$29:$D$39,2)</f>
        <v>0</v>
      </c>
      <c r="G31" s="645">
        <f t="shared" si="9"/>
        <v>0</v>
      </c>
      <c r="I31" s="96" t="s">
        <v>80</v>
      </c>
      <c r="J31" s="70" t="s">
        <v>281</v>
      </c>
      <c r="K31" s="68"/>
      <c r="L31" s="65" t="s">
        <v>383</v>
      </c>
      <c r="M31" s="644">
        <f>VLOOKUP(L31,'Staff Capitation'!$C$29:$D$39,2)</f>
        <v>0</v>
      </c>
      <c r="N31" s="644">
        <f t="shared" si="10"/>
        <v>0</v>
      </c>
      <c r="P31" s="85" t="s">
        <v>80</v>
      </c>
      <c r="Q31" s="70" t="s">
        <v>281</v>
      </c>
      <c r="R31" s="68"/>
      <c r="S31" s="65" t="s">
        <v>383</v>
      </c>
      <c r="T31" s="644">
        <f>VLOOKUP(S31,'Staff Capitation'!$C$29:$D$39,2)</f>
        <v>0</v>
      </c>
      <c r="U31" s="83">
        <f t="shared" si="11"/>
        <v>0</v>
      </c>
    </row>
    <row r="32" spans="1:21" ht="15.95" customHeight="1" x14ac:dyDescent="0.2">
      <c r="A32" s="100"/>
      <c r="B32" s="99"/>
      <c r="C32" s="99"/>
      <c r="D32" s="98">
        <f>SUM(D25:D31)</f>
        <v>0</v>
      </c>
      <c r="E32" s="88"/>
      <c r="F32" s="89"/>
      <c r="G32" s="646">
        <f>SUM(G25:G31)</f>
        <v>0</v>
      </c>
      <c r="I32" s="94" t="s">
        <v>249</v>
      </c>
      <c r="J32" s="113">
        <v>0</v>
      </c>
      <c r="K32" s="68"/>
      <c r="L32" s="65" t="s">
        <v>383</v>
      </c>
      <c r="M32" s="645">
        <f>VLOOKUP(L32,'Staff Capitation'!$C$29:$D$39,2)</f>
        <v>0</v>
      </c>
      <c r="N32" s="644">
        <f t="shared" si="10"/>
        <v>0</v>
      </c>
      <c r="P32" s="82" t="s">
        <v>249</v>
      </c>
      <c r="Q32" s="71">
        <v>0</v>
      </c>
      <c r="R32" s="68"/>
      <c r="S32" s="65" t="s">
        <v>383</v>
      </c>
      <c r="T32" s="645">
        <f>VLOOKUP(S32,'Staff Capitation'!$C$29:$D$39,2)</f>
        <v>0</v>
      </c>
      <c r="U32" s="83">
        <f t="shared" si="11"/>
        <v>0</v>
      </c>
    </row>
    <row r="33" spans="1:21" ht="15.95" customHeight="1" x14ac:dyDescent="0.2">
      <c r="A33" s="100"/>
      <c r="I33" s="97" t="s">
        <v>248</v>
      </c>
      <c r="J33" s="114" t="s">
        <v>251</v>
      </c>
      <c r="K33" s="87">
        <f>SUM(K28:K32)</f>
        <v>0</v>
      </c>
      <c r="L33" s="88"/>
      <c r="M33" s="89"/>
      <c r="N33" s="646">
        <f>SUM(N28:N32)</f>
        <v>0</v>
      </c>
      <c r="P33" s="86" t="s">
        <v>248</v>
      </c>
      <c r="Q33" s="72" t="s">
        <v>251</v>
      </c>
      <c r="R33" s="87">
        <f>SUM(R28:R31)</f>
        <v>0</v>
      </c>
      <c r="S33" s="88"/>
      <c r="T33" s="89"/>
      <c r="U33" s="90">
        <f>SUM(U28:U32)</f>
        <v>0</v>
      </c>
    </row>
    <row r="34" spans="1:21" ht="15.95" customHeight="1" x14ac:dyDescent="0.2">
      <c r="A34" s="341"/>
      <c r="B34" s="79" t="s">
        <v>247</v>
      </c>
      <c r="C34" s="107" t="s">
        <v>345</v>
      </c>
      <c r="D34" s="67"/>
      <c r="E34" s="64" t="s">
        <v>383</v>
      </c>
      <c r="F34" s="643">
        <f>VLOOKUP(E34,'Staff Capitation'!$C$29:$D$39,2)</f>
        <v>0</v>
      </c>
      <c r="G34" s="643">
        <f>F34*D34</f>
        <v>0</v>
      </c>
      <c r="I34" s="100"/>
      <c r="J34" s="100"/>
    </row>
    <row r="35" spans="1:21" ht="15.95" customHeight="1" x14ac:dyDescent="0.25">
      <c r="A35" s="100"/>
      <c r="B35" s="82" t="s">
        <v>250</v>
      </c>
      <c r="C35" s="70" t="s">
        <v>384</v>
      </c>
      <c r="D35" s="68"/>
      <c r="E35" s="65" t="s">
        <v>383</v>
      </c>
      <c r="F35" s="644">
        <f>VLOOKUP(E35,'Staff Capitation'!$C$29:$D$39,2)</f>
        <v>0</v>
      </c>
      <c r="G35" s="644">
        <f t="shared" ref="G35:G40" si="12">F35*D35</f>
        <v>0</v>
      </c>
      <c r="I35" s="93" t="s">
        <v>247</v>
      </c>
      <c r="J35" s="115" t="s">
        <v>352</v>
      </c>
      <c r="K35" s="67"/>
      <c r="L35" s="64" t="s">
        <v>383</v>
      </c>
      <c r="M35" s="643">
        <f>VLOOKUP(L35,'Staff Capitation'!$C$29:$D$39,2)</f>
        <v>0</v>
      </c>
      <c r="N35" s="643">
        <f t="shared" ref="N35:N39" si="13">M35*K35</f>
        <v>0</v>
      </c>
      <c r="P35" s="81" t="s">
        <v>247</v>
      </c>
      <c r="Q35" s="115" t="s">
        <v>242</v>
      </c>
      <c r="R35" s="67"/>
      <c r="S35" s="64" t="s">
        <v>383</v>
      </c>
      <c r="T35" s="643">
        <f>VLOOKUP(S35,'Staff Capitation'!$C$29:$D$39,2)</f>
        <v>0</v>
      </c>
      <c r="U35" s="80">
        <f t="shared" ref="U35:U39" si="14">T35*R35</f>
        <v>0</v>
      </c>
    </row>
    <row r="36" spans="1:21" ht="15.95" customHeight="1" x14ac:dyDescent="0.2">
      <c r="B36" s="84" t="s">
        <v>41</v>
      </c>
      <c r="C36" s="70" t="s">
        <v>266</v>
      </c>
      <c r="D36" s="68"/>
      <c r="E36" s="65" t="s">
        <v>383</v>
      </c>
      <c r="F36" s="644">
        <f>VLOOKUP(E36,'Staff Capitation'!$C$29:$D$39,2)</f>
        <v>0</v>
      </c>
      <c r="G36" s="644">
        <f t="shared" si="12"/>
        <v>0</v>
      </c>
      <c r="I36" s="94" t="s">
        <v>250</v>
      </c>
      <c r="J36" s="111" t="s">
        <v>253</v>
      </c>
      <c r="K36" s="68"/>
      <c r="L36" s="65" t="s">
        <v>383</v>
      </c>
      <c r="M36" s="644">
        <f>VLOOKUP(L36,'Staff Capitation'!$C$29:$D$39,2)</f>
        <v>0</v>
      </c>
      <c r="N36" s="644">
        <f t="shared" si="13"/>
        <v>0</v>
      </c>
      <c r="P36" s="82" t="s">
        <v>250</v>
      </c>
      <c r="Q36" s="109" t="s">
        <v>253</v>
      </c>
      <c r="R36" s="68"/>
      <c r="S36" s="65" t="s">
        <v>383</v>
      </c>
      <c r="T36" s="644">
        <f>VLOOKUP(S36,'Staff Capitation'!$C$29:$D$39,2)</f>
        <v>0</v>
      </c>
      <c r="U36" s="83">
        <f t="shared" si="14"/>
        <v>0</v>
      </c>
    </row>
    <row r="37" spans="1:21" ht="15.95" customHeight="1" x14ac:dyDescent="0.2">
      <c r="A37" s="100"/>
      <c r="B37" s="85" t="s">
        <v>80</v>
      </c>
      <c r="C37" s="70" t="s">
        <v>281</v>
      </c>
      <c r="D37" s="68"/>
      <c r="E37" s="65" t="s">
        <v>383</v>
      </c>
      <c r="F37" s="644">
        <f>VLOOKUP(E37,'Staff Capitation'!$C$29:$D$39,2)</f>
        <v>0</v>
      </c>
      <c r="G37" s="644">
        <f t="shared" si="12"/>
        <v>0</v>
      </c>
      <c r="I37" s="95" t="s">
        <v>41</v>
      </c>
      <c r="J37" s="112" t="s">
        <v>272</v>
      </c>
      <c r="K37" s="68"/>
      <c r="L37" s="65" t="s">
        <v>383</v>
      </c>
      <c r="M37" s="644">
        <f>VLOOKUP(L37,'Staff Capitation'!$C$29:$D$39,2)</f>
        <v>0</v>
      </c>
      <c r="N37" s="644">
        <f t="shared" si="13"/>
        <v>0</v>
      </c>
      <c r="P37" s="84" t="s">
        <v>41</v>
      </c>
      <c r="Q37" s="70" t="s">
        <v>279</v>
      </c>
      <c r="R37" s="68"/>
      <c r="S37" s="65" t="s">
        <v>383</v>
      </c>
      <c r="T37" s="644">
        <f>VLOOKUP(S37,'Staff Capitation'!$C$29:$D$39,2)</f>
        <v>0</v>
      </c>
      <c r="U37" s="83">
        <f t="shared" si="14"/>
        <v>0</v>
      </c>
    </row>
    <row r="38" spans="1:21" ht="15.95" customHeight="1" x14ac:dyDescent="0.2">
      <c r="A38" s="100"/>
      <c r="B38" s="82" t="s">
        <v>249</v>
      </c>
      <c r="C38" s="71">
        <v>0</v>
      </c>
      <c r="D38" s="68"/>
      <c r="E38" s="65" t="s">
        <v>383</v>
      </c>
      <c r="F38" s="644">
        <f>VLOOKUP(E38,'Staff Capitation'!$C$29:$D$39,2)</f>
        <v>0</v>
      </c>
      <c r="G38" s="644">
        <f t="shared" si="12"/>
        <v>0</v>
      </c>
      <c r="I38" s="96" t="s">
        <v>80</v>
      </c>
      <c r="J38" s="70" t="s">
        <v>281</v>
      </c>
      <c r="K38" s="68"/>
      <c r="L38" s="65" t="s">
        <v>383</v>
      </c>
      <c r="M38" s="644">
        <f>VLOOKUP(L38,'Staff Capitation'!$C$29:$D$39,2)</f>
        <v>0</v>
      </c>
      <c r="N38" s="644">
        <f t="shared" si="13"/>
        <v>0</v>
      </c>
      <c r="P38" s="85" t="s">
        <v>80</v>
      </c>
      <c r="Q38" s="70" t="s">
        <v>281</v>
      </c>
      <c r="R38" s="68"/>
      <c r="S38" s="65" t="s">
        <v>383</v>
      </c>
      <c r="T38" s="644">
        <f>VLOOKUP(S38,'Staff Capitation'!$C$29:$D$39,2)</f>
        <v>0</v>
      </c>
      <c r="U38" s="83">
        <f t="shared" si="14"/>
        <v>0</v>
      </c>
    </row>
    <row r="39" spans="1:21" ht="15.95" customHeight="1" x14ac:dyDescent="0.2">
      <c r="A39" s="100"/>
      <c r="B39" s="86" t="s">
        <v>248</v>
      </c>
      <c r="C39" s="72" t="s">
        <v>251</v>
      </c>
      <c r="D39" s="68"/>
      <c r="E39" s="65" t="s">
        <v>383</v>
      </c>
      <c r="F39" s="644">
        <f>VLOOKUP(E39,'Staff Capitation'!$C$29:$D$39,2)</f>
        <v>0</v>
      </c>
      <c r="G39" s="644">
        <f t="shared" si="12"/>
        <v>0</v>
      </c>
      <c r="I39" s="94" t="s">
        <v>249</v>
      </c>
      <c r="J39" s="113">
        <v>0</v>
      </c>
      <c r="K39" s="68"/>
      <c r="L39" s="65" t="s">
        <v>383</v>
      </c>
      <c r="M39" s="645">
        <f>VLOOKUP(L39,'Staff Capitation'!$C$29:$D$39,2)</f>
        <v>0</v>
      </c>
      <c r="N39" s="644">
        <f t="shared" si="13"/>
        <v>0</v>
      </c>
      <c r="P39" s="82" t="s">
        <v>249</v>
      </c>
      <c r="Q39" s="71">
        <v>0</v>
      </c>
      <c r="R39" s="68"/>
      <c r="S39" s="65" t="s">
        <v>383</v>
      </c>
      <c r="T39" s="645">
        <f>VLOOKUP(S39,'Staff Capitation'!$C$29:$D$39,2)</f>
        <v>0</v>
      </c>
      <c r="U39" s="83">
        <f t="shared" si="14"/>
        <v>0</v>
      </c>
    </row>
    <row r="40" spans="1:21" ht="15.95" customHeight="1" x14ac:dyDescent="0.2">
      <c r="A40" s="100"/>
      <c r="B40" s="91"/>
      <c r="C40" s="91"/>
      <c r="D40" s="68"/>
      <c r="E40" s="66" t="s">
        <v>383</v>
      </c>
      <c r="F40" s="645">
        <f>VLOOKUP(E40,'Staff Capitation'!$C$29:$D$39,2)</f>
        <v>0</v>
      </c>
      <c r="G40" s="645">
        <f t="shared" si="12"/>
        <v>0</v>
      </c>
      <c r="I40" s="97" t="s">
        <v>248</v>
      </c>
      <c r="J40" s="114" t="s">
        <v>251</v>
      </c>
      <c r="K40" s="87">
        <f>SUM(K35:K39)</f>
        <v>0</v>
      </c>
      <c r="L40" s="88"/>
      <c r="M40" s="89"/>
      <c r="N40" s="646">
        <f>SUM(N35:N39)</f>
        <v>0</v>
      </c>
      <c r="P40" s="86" t="s">
        <v>248</v>
      </c>
      <c r="Q40" s="72" t="s">
        <v>251</v>
      </c>
      <c r="R40" s="87">
        <f>SUM(R35:R38)</f>
        <v>0</v>
      </c>
      <c r="S40" s="88" t="s">
        <v>383</v>
      </c>
      <c r="T40" s="89"/>
      <c r="U40" s="90">
        <f>SUM(U35:U39)</f>
        <v>0</v>
      </c>
    </row>
    <row r="41" spans="1:21" ht="15.95" customHeight="1" x14ac:dyDescent="0.2">
      <c r="A41" s="100"/>
      <c r="B41" s="100"/>
      <c r="C41" s="100"/>
      <c r="D41" s="98">
        <f>SUM(D34:D40)</f>
        <v>0</v>
      </c>
      <c r="E41" s="88"/>
      <c r="F41" s="796"/>
      <c r="G41" s="646">
        <f>SUM(G34:G40)</f>
        <v>0</v>
      </c>
    </row>
    <row r="42" spans="1:21" ht="15.95" customHeight="1" x14ac:dyDescent="0.25">
      <c r="A42" s="100"/>
      <c r="C42" s="108"/>
      <c r="I42" s="93" t="s">
        <v>247</v>
      </c>
      <c r="J42" s="115" t="s">
        <v>353</v>
      </c>
      <c r="K42" s="67"/>
      <c r="L42" s="64" t="s">
        <v>383</v>
      </c>
      <c r="M42" s="643">
        <f>VLOOKUP(L42,'Staff Capitation'!$C$29:$D$39,2)</f>
        <v>0</v>
      </c>
      <c r="N42" s="643">
        <f t="shared" ref="N42:N46" si="15">M42*K42</f>
        <v>0</v>
      </c>
      <c r="P42" s="81" t="s">
        <v>247</v>
      </c>
      <c r="Q42" s="115" t="s">
        <v>243</v>
      </c>
      <c r="R42" s="67"/>
      <c r="S42" s="116" t="s">
        <v>383</v>
      </c>
      <c r="T42" s="643">
        <f>VLOOKUP(S42,'Staff Capitation'!$C$29:$D$39,2)</f>
        <v>0</v>
      </c>
      <c r="U42" s="80">
        <f t="shared" ref="U42:U46" si="16">T42*R42</f>
        <v>0</v>
      </c>
    </row>
    <row r="43" spans="1:21" ht="15.95" customHeight="1" x14ac:dyDescent="0.2">
      <c r="A43" s="100"/>
      <c r="B43" s="79" t="s">
        <v>247</v>
      </c>
      <c r="C43" s="107" t="s">
        <v>346</v>
      </c>
      <c r="D43" s="67"/>
      <c r="E43" s="64" t="s">
        <v>383</v>
      </c>
      <c r="F43" s="643">
        <f>VLOOKUP(E43,'Staff Capitation'!$C$29:$D$39,2)</f>
        <v>0</v>
      </c>
      <c r="G43" s="643">
        <f>F43*D43</f>
        <v>0</v>
      </c>
      <c r="I43" s="94" t="s">
        <v>250</v>
      </c>
      <c r="J43" s="111" t="s">
        <v>253</v>
      </c>
      <c r="K43" s="68"/>
      <c r="L43" s="65" t="s">
        <v>383</v>
      </c>
      <c r="M43" s="644">
        <f>VLOOKUP(L43,'Staff Capitation'!$C$29:$D$39,2)</f>
        <v>0</v>
      </c>
      <c r="N43" s="644">
        <f t="shared" si="15"/>
        <v>0</v>
      </c>
      <c r="P43" s="82" t="s">
        <v>250</v>
      </c>
      <c r="Q43" s="109" t="s">
        <v>253</v>
      </c>
      <c r="R43" s="68"/>
      <c r="S43" s="65" t="s">
        <v>383</v>
      </c>
      <c r="T43" s="644">
        <f>VLOOKUP(S43,'Staff Capitation'!$C$29:$D$39,2)</f>
        <v>0</v>
      </c>
      <c r="U43" s="83">
        <f t="shared" si="16"/>
        <v>0</v>
      </c>
    </row>
    <row r="44" spans="1:21" ht="15.95" customHeight="1" x14ac:dyDescent="0.2">
      <c r="A44" s="341"/>
      <c r="B44" s="82" t="s">
        <v>250</v>
      </c>
      <c r="C44" s="70" t="s">
        <v>384</v>
      </c>
      <c r="D44" s="68"/>
      <c r="E44" s="65" t="s">
        <v>383</v>
      </c>
      <c r="F44" s="644">
        <f>VLOOKUP(E44,'Staff Capitation'!$C$29:$D$39,2)</f>
        <v>0</v>
      </c>
      <c r="G44" s="644">
        <f t="shared" ref="G44:G49" si="17">F44*D44</f>
        <v>0</v>
      </c>
      <c r="I44" s="95" t="s">
        <v>41</v>
      </c>
      <c r="J44" s="112" t="s">
        <v>273</v>
      </c>
      <c r="K44" s="68"/>
      <c r="L44" s="65" t="s">
        <v>383</v>
      </c>
      <c r="M44" s="644">
        <f>VLOOKUP(L44,'Staff Capitation'!$C$29:$D$39,2)</f>
        <v>0</v>
      </c>
      <c r="N44" s="644">
        <f t="shared" si="15"/>
        <v>0</v>
      </c>
      <c r="P44" s="84" t="s">
        <v>41</v>
      </c>
      <c r="Q44" s="70" t="s">
        <v>307</v>
      </c>
      <c r="R44" s="68"/>
      <c r="S44" s="65" t="s">
        <v>383</v>
      </c>
      <c r="T44" s="644">
        <f>VLOOKUP(S44,'Staff Capitation'!$C$29:$D$39,2)</f>
        <v>0</v>
      </c>
      <c r="U44" s="83">
        <f t="shared" si="16"/>
        <v>0</v>
      </c>
    </row>
    <row r="45" spans="1:21" ht="15.95" customHeight="1" x14ac:dyDescent="0.2">
      <c r="B45" s="84" t="s">
        <v>41</v>
      </c>
      <c r="C45" s="70" t="s">
        <v>267</v>
      </c>
      <c r="D45" s="68"/>
      <c r="E45" s="65" t="s">
        <v>383</v>
      </c>
      <c r="F45" s="644">
        <f>VLOOKUP(E45,'Staff Capitation'!$C$29:$D$39,2)</f>
        <v>0</v>
      </c>
      <c r="G45" s="644">
        <f t="shared" si="17"/>
        <v>0</v>
      </c>
      <c r="I45" s="96" t="s">
        <v>80</v>
      </c>
      <c r="J45" s="70" t="s">
        <v>281</v>
      </c>
      <c r="K45" s="68"/>
      <c r="L45" s="65" t="s">
        <v>383</v>
      </c>
      <c r="M45" s="644">
        <f>VLOOKUP(L45,'Staff Capitation'!$C$29:$D$39,2)</f>
        <v>0</v>
      </c>
      <c r="N45" s="644">
        <f t="shared" si="15"/>
        <v>0</v>
      </c>
      <c r="P45" s="85" t="s">
        <v>80</v>
      </c>
      <c r="Q45" s="70" t="s">
        <v>281</v>
      </c>
      <c r="R45" s="68"/>
      <c r="S45" s="65" t="s">
        <v>383</v>
      </c>
      <c r="T45" s="644">
        <f>VLOOKUP(S45,'Staff Capitation'!$C$29:$D$39,2)</f>
        <v>0</v>
      </c>
      <c r="U45" s="83">
        <f t="shared" si="16"/>
        <v>0</v>
      </c>
    </row>
    <row r="46" spans="1:21" ht="15.95" customHeight="1" x14ac:dyDescent="0.2">
      <c r="A46" s="100"/>
      <c r="B46" s="85" t="s">
        <v>80</v>
      </c>
      <c r="C46" s="70" t="s">
        <v>281</v>
      </c>
      <c r="D46" s="68"/>
      <c r="E46" s="65" t="s">
        <v>383</v>
      </c>
      <c r="F46" s="644">
        <f>VLOOKUP(E46,'Staff Capitation'!$C$29:$D$39,2)</f>
        <v>0</v>
      </c>
      <c r="G46" s="644">
        <f t="shared" si="17"/>
        <v>0</v>
      </c>
      <c r="I46" s="94" t="s">
        <v>249</v>
      </c>
      <c r="J46" s="71">
        <v>0</v>
      </c>
      <c r="K46" s="68"/>
      <c r="L46" s="65" t="s">
        <v>383</v>
      </c>
      <c r="M46" s="645">
        <f>VLOOKUP(L46,'Staff Capitation'!$C$29:$D$39,2)</f>
        <v>0</v>
      </c>
      <c r="N46" s="644">
        <f t="shared" si="15"/>
        <v>0</v>
      </c>
      <c r="P46" s="82" t="s">
        <v>249</v>
      </c>
      <c r="Q46" s="71">
        <v>0</v>
      </c>
      <c r="R46" s="68"/>
      <c r="S46" s="65" t="s">
        <v>383</v>
      </c>
      <c r="T46" s="645">
        <f>VLOOKUP(S46,'Staff Capitation'!$C$29:$D$39,2)</f>
        <v>0</v>
      </c>
      <c r="U46" s="83">
        <f t="shared" si="16"/>
        <v>0</v>
      </c>
    </row>
    <row r="47" spans="1:21" ht="15.95" customHeight="1" x14ac:dyDescent="0.2">
      <c r="A47" s="100"/>
      <c r="B47" s="82" t="s">
        <v>249</v>
      </c>
      <c r="C47" s="71">
        <v>0</v>
      </c>
      <c r="D47" s="68"/>
      <c r="E47" s="65" t="s">
        <v>383</v>
      </c>
      <c r="F47" s="644">
        <f>VLOOKUP(E47,'Staff Capitation'!$C$29:$D$39,2)</f>
        <v>0</v>
      </c>
      <c r="G47" s="644">
        <f t="shared" si="17"/>
        <v>0</v>
      </c>
      <c r="I47" s="97" t="s">
        <v>248</v>
      </c>
      <c r="J47" s="114" t="s">
        <v>251</v>
      </c>
      <c r="K47" s="101">
        <f>SUM(K42:K46)</f>
        <v>0</v>
      </c>
      <c r="L47" s="88"/>
      <c r="M47" s="89"/>
      <c r="N47" s="646">
        <f>SUM(N42:N46)</f>
        <v>0</v>
      </c>
      <c r="P47" s="86" t="s">
        <v>248</v>
      </c>
      <c r="Q47" s="72" t="s">
        <v>251</v>
      </c>
      <c r="R47" s="87">
        <f>SUM(R42:R45)</f>
        <v>0</v>
      </c>
      <c r="S47" s="88"/>
      <c r="T47" s="89"/>
      <c r="U47" s="90">
        <f>SUM(U42:U46)</f>
        <v>0</v>
      </c>
    </row>
    <row r="48" spans="1:21" ht="15.95" customHeight="1" x14ac:dyDescent="0.2">
      <c r="A48" s="100"/>
      <c r="B48" s="86" t="s">
        <v>248</v>
      </c>
      <c r="C48" s="72" t="s">
        <v>251</v>
      </c>
      <c r="D48" s="68"/>
      <c r="E48" s="65" t="s">
        <v>383</v>
      </c>
      <c r="F48" s="644">
        <f>VLOOKUP(E48,'Staff Capitation'!$C$29:$D$39,2)</f>
        <v>0</v>
      </c>
      <c r="G48" s="644">
        <f t="shared" si="17"/>
        <v>0</v>
      </c>
    </row>
    <row r="49" spans="1:21" ht="15.95" customHeight="1" thickBot="1" x14ac:dyDescent="0.3">
      <c r="A49" s="100"/>
      <c r="D49" s="68"/>
      <c r="E49" s="66" t="s">
        <v>383</v>
      </c>
      <c r="F49" s="645">
        <f>VLOOKUP(E49,'Staff Capitation'!$C$29:$D$39,2)</f>
        <v>0</v>
      </c>
      <c r="G49" s="645">
        <f t="shared" si="17"/>
        <v>0</v>
      </c>
      <c r="I49" s="81" t="s">
        <v>247</v>
      </c>
      <c r="J49" s="115" t="s">
        <v>354</v>
      </c>
      <c r="K49" s="67"/>
      <c r="L49" s="64" t="s">
        <v>383</v>
      </c>
      <c r="M49" s="643">
        <f>VLOOKUP(L49,'Staff Capitation'!$C$29:$D$39,2)</f>
        <v>0</v>
      </c>
      <c r="N49" s="643">
        <f t="shared" ref="N49:N53" si="18">M49*K49</f>
        <v>0</v>
      </c>
    </row>
    <row r="50" spans="1:21" ht="15.95" customHeight="1" thickBot="1" x14ac:dyDescent="0.3">
      <c r="A50" s="100"/>
      <c r="D50" s="98">
        <f>SUM(D43:D49)</f>
        <v>0</v>
      </c>
      <c r="E50" s="88"/>
      <c r="F50" s="89"/>
      <c r="G50" s="646">
        <f>SUM(G43:G49)</f>
        <v>0</v>
      </c>
      <c r="I50" s="82" t="s">
        <v>250</v>
      </c>
      <c r="J50" s="109" t="s">
        <v>253</v>
      </c>
      <c r="K50" s="68"/>
      <c r="L50" s="65" t="s">
        <v>383</v>
      </c>
      <c r="M50" s="644">
        <f>VLOOKUP(L50,'Staff Capitation'!$C$29:$D$39,2)</f>
        <v>0</v>
      </c>
      <c r="N50" s="644">
        <f t="shared" si="18"/>
        <v>0</v>
      </c>
      <c r="P50" s="103"/>
      <c r="Q50" s="104" t="s">
        <v>283</v>
      </c>
      <c r="R50" s="105">
        <f>D14+D23+D32+D41+D50+D59+K12+K19+K26+K33+K40+K47+K54+R12+R19+R26+R33+R40+R47</f>
        <v>0</v>
      </c>
      <c r="S50" s="88"/>
      <c r="T50" s="89"/>
      <c r="U50" s="106">
        <f>G14+G23+G32+G41+G50+G59+N12+N19+N26+N33+N40+N47+N54+U12+U19+U26+U33+U40+U47</f>
        <v>0</v>
      </c>
    </row>
    <row r="51" spans="1:21" ht="15.95" customHeight="1" x14ac:dyDescent="0.2">
      <c r="A51" s="100"/>
      <c r="B51" s="100"/>
      <c r="C51" s="100"/>
      <c r="I51" s="84" t="s">
        <v>41</v>
      </c>
      <c r="J51" s="70" t="s">
        <v>274</v>
      </c>
      <c r="K51" s="68"/>
      <c r="L51" s="65" t="s">
        <v>383</v>
      </c>
      <c r="M51" s="644">
        <f>VLOOKUP(L51,'Staff Capitation'!$C$29:$D$39,2)</f>
        <v>0</v>
      </c>
      <c r="N51" s="644">
        <f t="shared" si="18"/>
        <v>0</v>
      </c>
    </row>
    <row r="52" spans="1:21" ht="15.95" customHeight="1" x14ac:dyDescent="0.2">
      <c r="B52" s="79" t="s">
        <v>247</v>
      </c>
      <c r="C52" s="107" t="s">
        <v>347</v>
      </c>
      <c r="D52" s="67"/>
      <c r="E52" s="64" t="s">
        <v>383</v>
      </c>
      <c r="F52" s="643">
        <f>VLOOKUP(E52,'Staff Capitation'!$C$29:$D$39,2)</f>
        <v>0</v>
      </c>
      <c r="G52" s="643">
        <f>F52*D52</f>
        <v>0</v>
      </c>
      <c r="I52" s="85" t="s">
        <v>80</v>
      </c>
      <c r="J52" s="70" t="s">
        <v>281</v>
      </c>
      <c r="K52" s="68"/>
      <c r="L52" s="65" t="s">
        <v>383</v>
      </c>
      <c r="M52" s="644">
        <f>VLOOKUP(L52,'Staff Capitation'!$C$29:$D$39,2)</f>
        <v>0</v>
      </c>
      <c r="N52" s="644">
        <f t="shared" si="18"/>
        <v>0</v>
      </c>
    </row>
    <row r="53" spans="1:21" ht="15.95" customHeight="1" x14ac:dyDescent="0.2">
      <c r="B53" s="82" t="s">
        <v>250</v>
      </c>
      <c r="C53" s="70" t="s">
        <v>306</v>
      </c>
      <c r="D53" s="68"/>
      <c r="E53" s="65" t="s">
        <v>383</v>
      </c>
      <c r="F53" s="644">
        <f>VLOOKUP(E53,'Staff Capitation'!$C$29:$D$39,2)</f>
        <v>0</v>
      </c>
      <c r="G53" s="644">
        <f t="shared" ref="G53:G58" si="19">F53*D53</f>
        <v>0</v>
      </c>
      <c r="I53" s="82" t="s">
        <v>249</v>
      </c>
      <c r="J53" s="71">
        <v>0</v>
      </c>
      <c r="K53" s="68"/>
      <c r="L53" s="65" t="s">
        <v>383</v>
      </c>
      <c r="M53" s="645">
        <f>VLOOKUP(L53,'Staff Capitation'!$C$29:$D$39,2)</f>
        <v>0</v>
      </c>
      <c r="N53" s="644">
        <f t="shared" si="18"/>
        <v>0</v>
      </c>
    </row>
    <row r="54" spans="1:21" ht="15.95" customHeight="1" x14ac:dyDescent="0.2">
      <c r="B54" s="84" t="s">
        <v>41</v>
      </c>
      <c r="C54" s="70" t="s">
        <v>267</v>
      </c>
      <c r="D54" s="68"/>
      <c r="E54" s="65" t="s">
        <v>383</v>
      </c>
      <c r="F54" s="644">
        <f>VLOOKUP(E54,'Staff Capitation'!$C$29:$D$39,2)</f>
        <v>0</v>
      </c>
      <c r="G54" s="644">
        <f t="shared" si="19"/>
        <v>0</v>
      </c>
      <c r="I54" s="86" t="s">
        <v>248</v>
      </c>
      <c r="J54" s="72" t="s">
        <v>251</v>
      </c>
      <c r="K54" s="87">
        <f>SUM(K49:K52)</f>
        <v>0</v>
      </c>
      <c r="L54" s="88"/>
      <c r="M54" s="89"/>
      <c r="N54" s="646">
        <f>SUM(N49:N53)</f>
        <v>0</v>
      </c>
    </row>
    <row r="55" spans="1:21" ht="15.95" customHeight="1" x14ac:dyDescent="0.2">
      <c r="B55" s="85" t="s">
        <v>80</v>
      </c>
      <c r="C55" s="70" t="s">
        <v>281</v>
      </c>
      <c r="D55" s="68"/>
      <c r="E55" s="65" t="s">
        <v>383</v>
      </c>
      <c r="F55" s="644">
        <f>VLOOKUP(E55,'Staff Capitation'!$C$29:$D$39,2)</f>
        <v>0</v>
      </c>
      <c r="G55" s="644">
        <f t="shared" si="19"/>
        <v>0</v>
      </c>
    </row>
    <row r="56" spans="1:21" ht="15.95" customHeight="1" x14ac:dyDescent="0.2">
      <c r="B56" s="82" t="s">
        <v>249</v>
      </c>
      <c r="C56" s="71">
        <v>0</v>
      </c>
      <c r="D56" s="68"/>
      <c r="E56" s="65" t="s">
        <v>383</v>
      </c>
      <c r="F56" s="644">
        <f>VLOOKUP(E56,'Staff Capitation'!$C$29:$D$39,2)</f>
        <v>0</v>
      </c>
      <c r="G56" s="644">
        <f t="shared" si="19"/>
        <v>0</v>
      </c>
    </row>
    <row r="57" spans="1:21" ht="15.95" customHeight="1" x14ac:dyDescent="0.2">
      <c r="B57" s="86" t="s">
        <v>248</v>
      </c>
      <c r="C57" s="72" t="s">
        <v>251</v>
      </c>
      <c r="D57" s="68"/>
      <c r="E57" s="65" t="s">
        <v>383</v>
      </c>
      <c r="F57" s="644">
        <f>VLOOKUP(E57,'Staff Capitation'!$C$29:$D$39,2)</f>
        <v>0</v>
      </c>
      <c r="G57" s="644">
        <f t="shared" si="19"/>
        <v>0</v>
      </c>
    </row>
    <row r="58" spans="1:21" ht="15.95" customHeight="1" x14ac:dyDescent="0.2">
      <c r="D58" s="68"/>
      <c r="E58" s="66" t="s">
        <v>383</v>
      </c>
      <c r="F58" s="645">
        <f>VLOOKUP(E58,'Staff Capitation'!$C$29:$D$39,2)</f>
        <v>0</v>
      </c>
      <c r="G58" s="645">
        <f t="shared" si="19"/>
        <v>0</v>
      </c>
    </row>
    <row r="59" spans="1:21" ht="15.95" customHeight="1" x14ac:dyDescent="0.2">
      <c r="D59" s="98">
        <f>SUM(D52:D58)</f>
        <v>0</v>
      </c>
      <c r="E59" s="88"/>
      <c r="F59" s="89"/>
      <c r="G59" s="646">
        <f>SUM(G52:G58)</f>
        <v>0</v>
      </c>
    </row>
    <row r="61" spans="1:21" ht="15.95" customHeight="1" x14ac:dyDescent="0.2">
      <c r="A61" s="100"/>
    </row>
    <row r="62" spans="1:21" ht="15.95" customHeight="1" x14ac:dyDescent="0.2">
      <c r="A62" s="100"/>
    </row>
    <row r="63" spans="1:21" ht="15.95" customHeight="1" x14ac:dyDescent="0.2">
      <c r="A63" s="100"/>
    </row>
    <row r="64" spans="1:21" ht="15.95" customHeight="1" x14ac:dyDescent="0.2">
      <c r="A64" s="100"/>
    </row>
    <row r="65" spans="1:1" ht="15.95" customHeight="1" x14ac:dyDescent="0.2">
      <c r="A65" s="341"/>
    </row>
    <row r="66" spans="1:1" ht="15.95" customHeight="1" x14ac:dyDescent="0.2">
      <c r="A66" s="100"/>
    </row>
    <row r="68" spans="1:1" ht="15.95" customHeight="1" x14ac:dyDescent="0.2">
      <c r="A68" s="100"/>
    </row>
    <row r="69" spans="1:1" ht="15.95" customHeight="1" x14ac:dyDescent="0.2">
      <c r="A69" s="100"/>
    </row>
    <row r="70" spans="1:1" ht="15.95" customHeight="1" x14ac:dyDescent="0.2">
      <c r="A70" s="100"/>
    </row>
    <row r="71" spans="1:1" ht="15.95" customHeight="1" x14ac:dyDescent="0.2">
      <c r="A71" s="100"/>
    </row>
    <row r="72" spans="1:1" ht="15.95" customHeight="1" x14ac:dyDescent="0.2">
      <c r="A72" s="341"/>
    </row>
    <row r="73" spans="1:1" ht="15.95" customHeight="1" x14ac:dyDescent="0.2">
      <c r="A73" s="100"/>
    </row>
    <row r="75" spans="1:1" ht="15.95" customHeight="1" x14ac:dyDescent="0.2">
      <c r="A75" s="100"/>
    </row>
    <row r="76" spans="1:1" ht="15.95" customHeight="1" x14ac:dyDescent="0.2">
      <c r="A76" s="100"/>
    </row>
    <row r="77" spans="1:1" ht="15.95" customHeight="1" x14ac:dyDescent="0.2">
      <c r="A77" s="100"/>
    </row>
    <row r="78" spans="1:1" ht="15.95" customHeight="1" x14ac:dyDescent="0.2">
      <c r="A78" s="100"/>
    </row>
    <row r="79" spans="1:1" ht="15.95" customHeight="1" x14ac:dyDescent="0.2">
      <c r="A79" s="341"/>
    </row>
    <row r="80" spans="1:1" ht="15.95" customHeight="1" x14ac:dyDescent="0.2">
      <c r="A80" s="100"/>
    </row>
    <row r="82" spans="1:1" ht="15.95" customHeight="1" x14ac:dyDescent="0.2">
      <c r="A82" s="100"/>
    </row>
    <row r="83" spans="1:1" ht="15.95" customHeight="1" x14ac:dyDescent="0.2">
      <c r="A83" s="100"/>
    </row>
    <row r="84" spans="1:1" ht="15.95" customHeight="1" x14ac:dyDescent="0.2">
      <c r="A84" s="100"/>
    </row>
    <row r="85" spans="1:1" ht="15.95" customHeight="1" x14ac:dyDescent="0.2">
      <c r="A85" s="100"/>
    </row>
    <row r="86" spans="1:1" ht="15.95" customHeight="1" x14ac:dyDescent="0.2">
      <c r="A86" s="100"/>
    </row>
    <row r="87" spans="1:1" ht="15.95" customHeight="1" x14ac:dyDescent="0.2">
      <c r="A87" s="341"/>
    </row>
    <row r="88" spans="1:1" ht="15.95" customHeight="1" x14ac:dyDescent="0.2">
      <c r="A88" s="100"/>
    </row>
    <row r="639" spans="2:7" ht="15.95" customHeight="1" x14ac:dyDescent="0.2">
      <c r="B639" s="152"/>
      <c r="C639" s="152"/>
      <c r="D639" s="152"/>
      <c r="E639" s="152"/>
      <c r="F639" s="152"/>
      <c r="G639" s="152"/>
    </row>
    <row r="640" spans="2:7" ht="15.95" customHeight="1" x14ac:dyDescent="0.2">
      <c r="B640" s="152"/>
      <c r="C640" s="152"/>
      <c r="D640" s="152"/>
      <c r="E640" s="152"/>
      <c r="F640" s="152"/>
      <c r="G640" s="152"/>
    </row>
    <row r="641" spans="2:7" ht="15.95" customHeight="1" x14ac:dyDescent="0.2">
      <c r="B641" s="152"/>
      <c r="C641" s="152"/>
      <c r="D641" s="152"/>
      <c r="E641" s="152"/>
      <c r="F641" s="152"/>
      <c r="G641" s="152"/>
    </row>
    <row r="642" spans="2:7" ht="15.95" customHeight="1" x14ac:dyDescent="0.2">
      <c r="B642" s="152"/>
      <c r="C642" s="152"/>
      <c r="D642" s="152"/>
      <c r="E642" s="152"/>
      <c r="F642" s="152"/>
      <c r="G642" s="152"/>
    </row>
    <row r="643" spans="2:7" ht="15.95" customHeight="1" x14ac:dyDescent="0.2">
      <c r="B643" s="152"/>
      <c r="C643" s="152"/>
      <c r="D643" s="152"/>
      <c r="E643" s="152"/>
      <c r="F643" s="152"/>
      <c r="G643" s="152"/>
    </row>
    <row r="644" spans="2:7" ht="15.95" customHeight="1" x14ac:dyDescent="0.2">
      <c r="B644" s="152"/>
      <c r="C644" s="152"/>
      <c r="D644" s="152"/>
      <c r="E644" s="152"/>
      <c r="F644" s="152"/>
      <c r="G644" s="152"/>
    </row>
    <row r="645" spans="2:7" ht="15.95" customHeight="1" x14ac:dyDescent="0.2">
      <c r="B645" s="152"/>
      <c r="C645" s="152"/>
      <c r="D645" s="152"/>
      <c r="E645" s="152"/>
      <c r="F645" s="152"/>
      <c r="G645" s="152"/>
    </row>
    <row r="646" spans="2:7" ht="15.95" customHeight="1" x14ac:dyDescent="0.2">
      <c r="B646" s="152"/>
      <c r="C646" s="152"/>
      <c r="D646" s="152"/>
      <c r="E646" s="152"/>
      <c r="F646" s="152"/>
      <c r="G646" s="152"/>
    </row>
    <row r="647" spans="2:7" ht="15.95" customHeight="1" x14ac:dyDescent="0.2">
      <c r="B647" s="152"/>
      <c r="C647" s="152"/>
      <c r="D647" s="152"/>
      <c r="E647" s="152"/>
      <c r="F647" s="152"/>
      <c r="G647" s="152"/>
    </row>
    <row r="648" spans="2:7" ht="15.95" customHeight="1" x14ac:dyDescent="0.2">
      <c r="B648" s="152"/>
      <c r="C648" s="152"/>
      <c r="D648" s="152"/>
      <c r="E648" s="152"/>
      <c r="F648" s="152"/>
      <c r="G648" s="152"/>
    </row>
    <row r="649" spans="2:7" ht="15.95" customHeight="1" x14ac:dyDescent="0.2">
      <c r="B649" s="152"/>
      <c r="C649" s="152"/>
      <c r="D649" s="152"/>
      <c r="E649" s="152"/>
      <c r="F649" s="152"/>
      <c r="G649" s="152"/>
    </row>
    <row r="650" spans="2:7" ht="15.95" customHeight="1" x14ac:dyDescent="0.2">
      <c r="B650" s="152"/>
      <c r="C650" s="152"/>
      <c r="D650" s="152"/>
      <c r="E650" s="152"/>
      <c r="F650" s="152"/>
      <c r="G650" s="152"/>
    </row>
    <row r="651" spans="2:7" ht="15.95" customHeight="1" x14ac:dyDescent="0.2">
      <c r="B651" s="152"/>
      <c r="C651" s="152"/>
      <c r="D651" s="152"/>
      <c r="E651" s="152"/>
      <c r="F651" s="152"/>
      <c r="G651" s="152"/>
    </row>
    <row r="652" spans="2:7" ht="15.95" customHeight="1" x14ac:dyDescent="0.2">
      <c r="B652" s="152"/>
      <c r="C652" s="152"/>
      <c r="D652" s="152"/>
      <c r="E652" s="152"/>
      <c r="F652" s="152"/>
      <c r="G652" s="152"/>
    </row>
    <row r="653" spans="2:7" ht="15.95" customHeight="1" x14ac:dyDescent="0.2">
      <c r="B653" s="152"/>
      <c r="C653" s="152"/>
      <c r="D653" s="152"/>
      <c r="E653" s="152"/>
      <c r="F653" s="152"/>
      <c r="G653" s="152"/>
    </row>
    <row r="654" spans="2:7" ht="15.95" customHeight="1" x14ac:dyDescent="0.2">
      <c r="B654" s="152"/>
      <c r="C654" s="152"/>
      <c r="D654" s="152"/>
      <c r="E654" s="152"/>
      <c r="F654" s="152"/>
      <c r="G654" s="152"/>
    </row>
    <row r="655" spans="2:7" ht="15.95" customHeight="1" x14ac:dyDescent="0.2">
      <c r="B655" s="152"/>
      <c r="C655" s="152"/>
      <c r="D655" s="152"/>
      <c r="E655" s="152"/>
      <c r="F655" s="152"/>
      <c r="G655" s="152"/>
    </row>
    <row r="656" spans="2:7" ht="15.95" customHeight="1" x14ac:dyDescent="0.2">
      <c r="B656" s="152"/>
      <c r="C656" s="152"/>
      <c r="D656" s="152"/>
      <c r="E656" s="152"/>
      <c r="F656" s="152"/>
      <c r="G656" s="152"/>
    </row>
    <row r="657" spans="2:7" ht="15.95" customHeight="1" x14ac:dyDescent="0.2">
      <c r="B657" s="152"/>
      <c r="C657" s="152"/>
      <c r="D657" s="152"/>
      <c r="E657" s="152"/>
      <c r="F657" s="152"/>
      <c r="G657" s="152"/>
    </row>
    <row r="658" spans="2:7" ht="15.95" customHeight="1" x14ac:dyDescent="0.2">
      <c r="B658" s="152"/>
      <c r="C658" s="152"/>
      <c r="D658" s="152"/>
      <c r="E658" s="152"/>
      <c r="F658" s="152"/>
      <c r="G658" s="152"/>
    </row>
    <row r="659" spans="2:7" ht="15.95" customHeight="1" x14ac:dyDescent="0.2">
      <c r="B659" s="152"/>
      <c r="C659" s="152"/>
      <c r="D659" s="152"/>
      <c r="E659" s="152"/>
      <c r="F659" s="152"/>
      <c r="G659" s="152"/>
    </row>
    <row r="660" spans="2:7" ht="15.95" customHeight="1" x14ac:dyDescent="0.2">
      <c r="B660" s="152"/>
      <c r="C660" s="152"/>
      <c r="D660" s="152"/>
      <c r="E660" s="152"/>
      <c r="F660" s="152"/>
      <c r="G660" s="152"/>
    </row>
    <row r="661" spans="2:7" ht="15.95" customHeight="1" x14ac:dyDescent="0.2">
      <c r="B661" s="152"/>
      <c r="C661" s="152"/>
      <c r="D661" s="152"/>
      <c r="E661" s="152"/>
      <c r="F661" s="152"/>
      <c r="G661" s="152"/>
    </row>
    <row r="662" spans="2:7" ht="15.95" customHeight="1" x14ac:dyDescent="0.2">
      <c r="B662" s="152"/>
      <c r="C662" s="152"/>
      <c r="D662" s="152"/>
      <c r="E662" s="152"/>
      <c r="F662" s="152"/>
      <c r="G662" s="152"/>
    </row>
    <row r="663" spans="2:7" ht="15.95" customHeight="1" x14ac:dyDescent="0.2">
      <c r="B663" s="152"/>
      <c r="C663" s="152"/>
      <c r="D663" s="152"/>
      <c r="E663" s="152"/>
      <c r="F663" s="152"/>
      <c r="G663" s="152"/>
    </row>
    <row r="664" spans="2:7" ht="15.95" customHeight="1" x14ac:dyDescent="0.2">
      <c r="B664" s="152"/>
      <c r="C664" s="152"/>
      <c r="D664" s="152"/>
      <c r="E664" s="152"/>
      <c r="F664" s="152"/>
      <c r="G664" s="152"/>
    </row>
    <row r="665" spans="2:7" ht="15.95" customHeight="1" x14ac:dyDescent="0.2">
      <c r="B665" s="152"/>
      <c r="C665" s="152"/>
      <c r="D665" s="152"/>
      <c r="E665" s="152"/>
      <c r="F665" s="152"/>
      <c r="G665" s="152"/>
    </row>
    <row r="666" spans="2:7" ht="15.95" customHeight="1" x14ac:dyDescent="0.2">
      <c r="B666" s="152"/>
      <c r="C666" s="152"/>
      <c r="D666" s="152"/>
      <c r="E666" s="152"/>
      <c r="F666" s="152"/>
      <c r="G666" s="152"/>
    </row>
    <row r="667" spans="2:7" ht="15.95" customHeight="1" x14ac:dyDescent="0.2">
      <c r="B667" s="152"/>
      <c r="C667" s="152"/>
      <c r="D667" s="152"/>
      <c r="E667" s="152"/>
      <c r="F667" s="152"/>
      <c r="G667" s="152"/>
    </row>
    <row r="668" spans="2:7" ht="15.95" customHeight="1" x14ac:dyDescent="0.2">
      <c r="B668" s="152"/>
      <c r="C668" s="152"/>
      <c r="D668" s="152"/>
      <c r="E668" s="152"/>
      <c r="F668" s="152"/>
      <c r="G668" s="152"/>
    </row>
    <row r="669" spans="2:7" ht="15.95" customHeight="1" x14ac:dyDescent="0.2">
      <c r="B669" s="152"/>
      <c r="C669" s="152"/>
      <c r="D669" s="152"/>
      <c r="E669" s="152"/>
      <c r="F669" s="152"/>
      <c r="G669" s="152"/>
    </row>
    <row r="670" spans="2:7" ht="15.95" customHeight="1" x14ac:dyDescent="0.2">
      <c r="B670" s="152"/>
      <c r="C670" s="152"/>
      <c r="D670" s="152"/>
      <c r="E670" s="152"/>
      <c r="F670" s="152"/>
      <c r="G670" s="152"/>
    </row>
    <row r="671" spans="2:7" ht="15.95" customHeight="1" x14ac:dyDescent="0.2">
      <c r="B671" s="152"/>
      <c r="C671" s="152"/>
      <c r="D671" s="152"/>
      <c r="E671" s="152"/>
      <c r="F671" s="152"/>
      <c r="G671" s="152"/>
    </row>
    <row r="672" spans="2:7" ht="15.95" customHeight="1" x14ac:dyDescent="0.2">
      <c r="B672" s="152"/>
      <c r="C672" s="152"/>
      <c r="D672" s="152"/>
      <c r="E672" s="152"/>
      <c r="F672" s="152"/>
      <c r="G672" s="152"/>
    </row>
    <row r="673" spans="2:7" ht="15.95" customHeight="1" x14ac:dyDescent="0.2">
      <c r="B673" s="152"/>
      <c r="C673" s="152"/>
      <c r="D673" s="152"/>
      <c r="E673" s="152"/>
      <c r="F673" s="152"/>
      <c r="G673" s="152"/>
    </row>
    <row r="674" spans="2:7" ht="15.95" customHeight="1" x14ac:dyDescent="0.2">
      <c r="B674" s="152"/>
      <c r="C674" s="152"/>
      <c r="D674" s="152"/>
      <c r="E674" s="152"/>
      <c r="F674" s="152"/>
      <c r="G674" s="152"/>
    </row>
    <row r="675" spans="2:7" ht="15.95" customHeight="1" x14ac:dyDescent="0.2">
      <c r="B675" s="152"/>
      <c r="C675" s="152"/>
      <c r="D675" s="152"/>
      <c r="E675" s="152"/>
      <c r="F675" s="152"/>
      <c r="G675" s="152"/>
    </row>
    <row r="676" spans="2:7" ht="15.95" customHeight="1" x14ac:dyDescent="0.2">
      <c r="B676" s="152"/>
      <c r="C676" s="152"/>
      <c r="D676" s="152"/>
      <c r="E676" s="152"/>
      <c r="F676" s="152"/>
      <c r="G676" s="152"/>
    </row>
    <row r="677" spans="2:7" ht="15.95" customHeight="1" x14ac:dyDescent="0.2">
      <c r="B677" s="152"/>
      <c r="C677" s="152"/>
      <c r="D677" s="152"/>
      <c r="E677" s="152"/>
      <c r="F677" s="152"/>
      <c r="G677" s="152"/>
    </row>
    <row r="678" spans="2:7" ht="15.95" customHeight="1" x14ac:dyDescent="0.2">
      <c r="B678" s="152"/>
      <c r="C678" s="152"/>
      <c r="D678" s="152"/>
      <c r="E678" s="152"/>
      <c r="F678" s="152"/>
      <c r="G678" s="152"/>
    </row>
    <row r="679" spans="2:7" ht="15.95" customHeight="1" x14ac:dyDescent="0.2">
      <c r="B679" s="152"/>
      <c r="C679" s="152"/>
      <c r="D679" s="152"/>
      <c r="E679" s="152"/>
      <c r="F679" s="152"/>
      <c r="G679" s="152"/>
    </row>
    <row r="680" spans="2:7" ht="15.95" customHeight="1" x14ac:dyDescent="0.2">
      <c r="B680" s="152"/>
      <c r="C680" s="152"/>
      <c r="D680" s="152"/>
      <c r="E680" s="152"/>
      <c r="F680" s="152"/>
      <c r="G680" s="152"/>
    </row>
    <row r="681" spans="2:7" ht="15.95" customHeight="1" x14ac:dyDescent="0.2">
      <c r="B681" s="152"/>
      <c r="C681" s="152"/>
      <c r="D681" s="152"/>
      <c r="E681" s="152"/>
      <c r="F681" s="152"/>
      <c r="G681" s="152"/>
    </row>
    <row r="682" spans="2:7" ht="15.95" customHeight="1" x14ac:dyDescent="0.2">
      <c r="B682" s="152"/>
      <c r="C682" s="152"/>
      <c r="D682" s="152"/>
      <c r="E682" s="152"/>
      <c r="F682" s="152"/>
      <c r="G682" s="152"/>
    </row>
    <row r="683" spans="2:7" ht="15.95" customHeight="1" x14ac:dyDescent="0.2">
      <c r="B683" s="152"/>
      <c r="C683" s="152"/>
      <c r="D683" s="152"/>
      <c r="E683" s="152"/>
      <c r="F683" s="152"/>
      <c r="G683" s="152"/>
    </row>
    <row r="684" spans="2:7" ht="15.95" customHeight="1" x14ac:dyDescent="0.2">
      <c r="B684" s="152"/>
      <c r="C684" s="152"/>
      <c r="D684" s="152"/>
      <c r="E684" s="152"/>
      <c r="F684" s="152"/>
      <c r="G684" s="152"/>
    </row>
    <row r="685" spans="2:7" ht="15.95" customHeight="1" x14ac:dyDescent="0.2">
      <c r="B685" s="152"/>
      <c r="C685" s="152"/>
      <c r="D685" s="152"/>
      <c r="E685" s="152"/>
      <c r="F685" s="152"/>
      <c r="G685" s="152"/>
    </row>
    <row r="686" spans="2:7" ht="15.95" customHeight="1" x14ac:dyDescent="0.2">
      <c r="B686" s="152"/>
      <c r="C686" s="152"/>
      <c r="D686" s="152"/>
      <c r="E686" s="152"/>
      <c r="F686" s="152"/>
      <c r="G686" s="152"/>
    </row>
    <row r="687" spans="2:7" ht="15.95" customHeight="1" x14ac:dyDescent="0.2">
      <c r="B687" s="152"/>
      <c r="C687" s="152"/>
      <c r="D687" s="152"/>
      <c r="E687" s="152"/>
      <c r="F687" s="152"/>
      <c r="G687" s="152"/>
    </row>
    <row r="688" spans="2:7" ht="15.95" customHeight="1" x14ac:dyDescent="0.2">
      <c r="B688" s="152"/>
      <c r="C688" s="152"/>
      <c r="D688" s="152"/>
      <c r="E688" s="152"/>
      <c r="F688" s="152"/>
      <c r="G688" s="152"/>
    </row>
    <row r="689" spans="2:7" ht="15.95" customHeight="1" x14ac:dyDescent="0.2">
      <c r="B689" s="152"/>
      <c r="C689" s="152"/>
      <c r="D689" s="152"/>
      <c r="E689" s="152"/>
      <c r="F689" s="152"/>
      <c r="G689" s="152"/>
    </row>
    <row r="690" spans="2:7" ht="15.95" customHeight="1" x14ac:dyDescent="0.2">
      <c r="B690" s="152"/>
      <c r="C690" s="152"/>
      <c r="D690" s="152"/>
      <c r="E690" s="152"/>
      <c r="F690" s="152"/>
      <c r="G690" s="152"/>
    </row>
    <row r="691" spans="2:7" ht="15.95" customHeight="1" x14ac:dyDescent="0.2">
      <c r="B691" s="152"/>
      <c r="C691" s="152"/>
      <c r="D691" s="152"/>
      <c r="E691" s="152"/>
      <c r="F691" s="152"/>
      <c r="G691" s="152"/>
    </row>
    <row r="692" spans="2:7" ht="15.95" customHeight="1" x14ac:dyDescent="0.2">
      <c r="B692" s="152"/>
      <c r="C692" s="152"/>
      <c r="D692" s="152"/>
      <c r="E692" s="152"/>
      <c r="F692" s="152"/>
      <c r="G692" s="152"/>
    </row>
    <row r="693" spans="2:7" ht="15.95" customHeight="1" x14ac:dyDescent="0.2">
      <c r="B693" s="152"/>
      <c r="C693" s="152"/>
      <c r="D693" s="152"/>
      <c r="E693" s="152"/>
      <c r="F693" s="152"/>
      <c r="G693" s="152"/>
    </row>
    <row r="694" spans="2:7" ht="15.95" customHeight="1" x14ac:dyDescent="0.2">
      <c r="B694" s="152"/>
      <c r="C694" s="152"/>
      <c r="D694" s="152"/>
      <c r="E694" s="152"/>
      <c r="F694" s="152"/>
      <c r="G694" s="152"/>
    </row>
    <row r="695" spans="2:7" ht="15.95" customHeight="1" x14ac:dyDescent="0.2">
      <c r="B695" s="152"/>
      <c r="C695" s="152"/>
      <c r="D695" s="152"/>
      <c r="E695" s="152"/>
      <c r="F695" s="152"/>
      <c r="G695" s="152"/>
    </row>
    <row r="696" spans="2:7" ht="15.95" customHeight="1" x14ac:dyDescent="0.2">
      <c r="B696" s="152"/>
      <c r="C696" s="152"/>
      <c r="D696" s="152"/>
      <c r="E696" s="152"/>
      <c r="F696" s="152"/>
      <c r="G696" s="152"/>
    </row>
    <row r="697" spans="2:7" ht="15.95" customHeight="1" x14ac:dyDescent="0.2">
      <c r="B697" s="152"/>
      <c r="C697" s="152"/>
      <c r="D697" s="152"/>
      <c r="E697" s="152"/>
      <c r="F697" s="152"/>
      <c r="G697" s="152"/>
    </row>
    <row r="698" spans="2:7" ht="15.95" customHeight="1" x14ac:dyDescent="0.2">
      <c r="B698" s="152"/>
      <c r="C698" s="152"/>
      <c r="D698" s="152"/>
      <c r="E698" s="152"/>
      <c r="F698" s="152"/>
      <c r="G698" s="152"/>
    </row>
    <row r="699" spans="2:7" ht="15.95" customHeight="1" x14ac:dyDescent="0.2">
      <c r="B699" s="152"/>
      <c r="C699" s="152"/>
      <c r="D699" s="152"/>
      <c r="E699" s="152"/>
      <c r="F699" s="152"/>
      <c r="G699" s="152"/>
    </row>
    <row r="700" spans="2:7" ht="15.95" customHeight="1" x14ac:dyDescent="0.2">
      <c r="B700" s="152"/>
      <c r="C700" s="152"/>
      <c r="D700" s="152"/>
      <c r="E700" s="152"/>
      <c r="F700" s="152"/>
      <c r="G700" s="152"/>
    </row>
    <row r="701" spans="2:7" ht="15.95" customHeight="1" x14ac:dyDescent="0.2">
      <c r="B701" s="152"/>
      <c r="C701" s="152"/>
      <c r="D701" s="152"/>
      <c r="E701" s="152"/>
      <c r="F701" s="152"/>
      <c r="G701" s="152"/>
    </row>
    <row r="702" spans="2:7" ht="15.95" customHeight="1" x14ac:dyDescent="0.2">
      <c r="B702" s="152"/>
      <c r="C702" s="152"/>
      <c r="D702" s="152"/>
      <c r="E702" s="152"/>
      <c r="F702" s="152"/>
      <c r="G702" s="152"/>
    </row>
    <row r="703" spans="2:7" ht="15.95" customHeight="1" x14ac:dyDescent="0.2">
      <c r="B703" s="152"/>
      <c r="C703" s="152"/>
      <c r="D703" s="152"/>
      <c r="E703" s="152"/>
      <c r="F703" s="152"/>
      <c r="G703" s="152"/>
    </row>
    <row r="704" spans="2:7" ht="15.95" customHeight="1" x14ac:dyDescent="0.2">
      <c r="B704" s="152"/>
      <c r="C704" s="152"/>
      <c r="D704" s="152"/>
      <c r="E704" s="152"/>
      <c r="F704" s="152"/>
      <c r="G704" s="152"/>
    </row>
    <row r="705" spans="2:7" ht="15.95" customHeight="1" x14ac:dyDescent="0.2">
      <c r="B705" s="152"/>
      <c r="C705" s="152"/>
      <c r="D705" s="152"/>
      <c r="E705" s="152"/>
      <c r="F705" s="152"/>
      <c r="G705" s="152"/>
    </row>
    <row r="706" spans="2:7" ht="15.95" customHeight="1" x14ac:dyDescent="0.2">
      <c r="B706" s="152"/>
      <c r="C706" s="152"/>
      <c r="D706" s="152"/>
      <c r="E706" s="152"/>
      <c r="F706" s="152"/>
      <c r="G706" s="152"/>
    </row>
    <row r="707" spans="2:7" ht="15.95" customHeight="1" x14ac:dyDescent="0.2">
      <c r="B707" s="152"/>
      <c r="C707" s="152"/>
      <c r="D707" s="152"/>
      <c r="E707" s="152"/>
      <c r="F707" s="152"/>
      <c r="G707" s="152"/>
    </row>
    <row r="708" spans="2:7" ht="15.95" customHeight="1" x14ac:dyDescent="0.2">
      <c r="B708" s="152"/>
      <c r="C708" s="152"/>
      <c r="D708" s="152"/>
      <c r="E708" s="152"/>
      <c r="F708" s="152"/>
      <c r="G708" s="152"/>
    </row>
    <row r="709" spans="2:7" ht="15.95" customHeight="1" x14ac:dyDescent="0.2">
      <c r="B709" s="152"/>
      <c r="C709" s="152"/>
      <c r="D709" s="152"/>
      <c r="E709" s="152"/>
      <c r="F709" s="152"/>
      <c r="G709" s="152"/>
    </row>
    <row r="710" spans="2:7" ht="15.95" customHeight="1" x14ac:dyDescent="0.2">
      <c r="B710" s="152"/>
      <c r="C710" s="152"/>
      <c r="D710" s="152"/>
      <c r="E710" s="152"/>
      <c r="F710" s="152"/>
      <c r="G710" s="152"/>
    </row>
    <row r="711" spans="2:7" ht="15.95" customHeight="1" x14ac:dyDescent="0.2">
      <c r="B711" s="152"/>
      <c r="C711" s="152"/>
      <c r="D711" s="152"/>
      <c r="E711" s="152"/>
      <c r="F711" s="152"/>
      <c r="G711" s="152"/>
    </row>
    <row r="712" spans="2:7" ht="15.95" customHeight="1" x14ac:dyDescent="0.2">
      <c r="B712" s="152"/>
      <c r="C712" s="152"/>
      <c r="D712" s="152"/>
      <c r="E712" s="152"/>
      <c r="F712" s="152"/>
      <c r="G712" s="152"/>
    </row>
    <row r="713" spans="2:7" ht="15.95" customHeight="1" x14ac:dyDescent="0.2">
      <c r="B713" s="152"/>
      <c r="C713" s="152"/>
      <c r="D713" s="152"/>
      <c r="E713" s="152"/>
      <c r="F713" s="152"/>
      <c r="G713" s="152"/>
    </row>
    <row r="714" spans="2:7" ht="15.95" customHeight="1" x14ac:dyDescent="0.2">
      <c r="B714" s="152"/>
      <c r="C714" s="152"/>
      <c r="D714" s="152"/>
      <c r="E714" s="152"/>
      <c r="F714" s="152"/>
      <c r="G714" s="152"/>
    </row>
    <row r="715" spans="2:7" ht="15.95" customHeight="1" x14ac:dyDescent="0.2">
      <c r="B715" s="152"/>
      <c r="C715" s="152"/>
      <c r="D715" s="152"/>
      <c r="E715" s="152"/>
      <c r="F715" s="152"/>
      <c r="G715" s="152"/>
    </row>
    <row r="716" spans="2:7" ht="15.95" customHeight="1" x14ac:dyDescent="0.2">
      <c r="B716" s="152"/>
      <c r="C716" s="152"/>
      <c r="D716" s="152"/>
      <c r="E716" s="152"/>
      <c r="F716" s="152"/>
      <c r="G716" s="152"/>
    </row>
    <row r="717" spans="2:7" ht="15.95" customHeight="1" x14ac:dyDescent="0.2">
      <c r="B717" s="152"/>
      <c r="C717" s="152"/>
      <c r="D717" s="152"/>
      <c r="E717" s="152"/>
      <c r="F717" s="152"/>
      <c r="G717" s="152"/>
    </row>
    <row r="718" spans="2:7" ht="15.95" customHeight="1" x14ac:dyDescent="0.2">
      <c r="B718" s="152"/>
      <c r="C718" s="152"/>
      <c r="D718" s="152"/>
      <c r="E718" s="152"/>
      <c r="F718" s="152"/>
      <c r="G718" s="152"/>
    </row>
    <row r="719" spans="2:7" ht="15.95" customHeight="1" x14ac:dyDescent="0.2">
      <c r="B719" s="152"/>
      <c r="C719" s="152"/>
      <c r="D719" s="152"/>
      <c r="E719" s="152"/>
      <c r="F719" s="152"/>
      <c r="G719" s="152"/>
    </row>
    <row r="720" spans="2:7" ht="15.95" customHeight="1" x14ac:dyDescent="0.2">
      <c r="B720" s="152"/>
      <c r="C720" s="152"/>
      <c r="D720" s="152"/>
      <c r="E720" s="152"/>
      <c r="F720" s="152"/>
      <c r="G720" s="152"/>
    </row>
    <row r="721" spans="2:7" ht="15.95" customHeight="1" x14ac:dyDescent="0.2">
      <c r="B721" s="152"/>
      <c r="C721" s="152"/>
      <c r="D721" s="152"/>
      <c r="E721" s="152"/>
      <c r="F721" s="152"/>
      <c r="G721" s="152"/>
    </row>
    <row r="722" spans="2:7" ht="15.95" customHeight="1" x14ac:dyDescent="0.2">
      <c r="B722" s="152"/>
      <c r="C722" s="152"/>
      <c r="D722" s="152"/>
      <c r="E722" s="152"/>
      <c r="F722" s="152"/>
      <c r="G722" s="152"/>
    </row>
    <row r="723" spans="2:7" ht="15.95" customHeight="1" x14ac:dyDescent="0.2">
      <c r="B723" s="152"/>
      <c r="C723" s="152"/>
      <c r="D723" s="152"/>
      <c r="E723" s="152"/>
      <c r="F723" s="152"/>
      <c r="G723" s="152"/>
    </row>
    <row r="724" spans="2:7" ht="15.95" customHeight="1" x14ac:dyDescent="0.2">
      <c r="B724" s="152"/>
      <c r="C724" s="152"/>
      <c r="D724" s="152"/>
      <c r="E724" s="152"/>
      <c r="F724" s="152"/>
      <c r="G724" s="152"/>
    </row>
    <row r="725" spans="2:7" ht="15.95" customHeight="1" x14ac:dyDescent="0.2">
      <c r="B725" s="152"/>
      <c r="C725" s="152"/>
      <c r="D725" s="152"/>
      <c r="E725" s="152"/>
      <c r="F725" s="152"/>
      <c r="G725" s="152"/>
    </row>
    <row r="726" spans="2:7" ht="15.95" customHeight="1" x14ac:dyDescent="0.2">
      <c r="B726" s="152"/>
      <c r="C726" s="152"/>
      <c r="D726" s="152"/>
      <c r="E726" s="152"/>
      <c r="F726" s="152"/>
      <c r="G726" s="152"/>
    </row>
    <row r="727" spans="2:7" ht="15.95" customHeight="1" x14ac:dyDescent="0.2">
      <c r="B727" s="152"/>
      <c r="C727" s="152"/>
      <c r="D727" s="152"/>
      <c r="E727" s="152"/>
      <c r="F727" s="152"/>
      <c r="G727" s="152"/>
    </row>
    <row r="728" spans="2:7" ht="15.95" customHeight="1" x14ac:dyDescent="0.2">
      <c r="B728" s="152"/>
      <c r="C728" s="152"/>
      <c r="D728" s="152"/>
      <c r="E728" s="152"/>
      <c r="F728" s="152"/>
      <c r="G728" s="152"/>
    </row>
    <row r="729" spans="2:7" ht="15.95" customHeight="1" x14ac:dyDescent="0.2">
      <c r="B729" s="152"/>
      <c r="C729" s="152"/>
      <c r="D729" s="152"/>
      <c r="E729" s="152"/>
      <c r="F729" s="152"/>
      <c r="G729" s="152"/>
    </row>
    <row r="730" spans="2:7" ht="15.95" customHeight="1" x14ac:dyDescent="0.2">
      <c r="B730" s="152"/>
      <c r="C730" s="152"/>
      <c r="D730" s="152"/>
      <c r="E730" s="152"/>
      <c r="F730" s="152"/>
      <c r="G730" s="152"/>
    </row>
    <row r="731" spans="2:7" ht="15.95" customHeight="1" x14ac:dyDescent="0.2">
      <c r="B731" s="152"/>
      <c r="C731" s="152"/>
      <c r="D731" s="152"/>
      <c r="E731" s="152"/>
      <c r="F731" s="152"/>
      <c r="G731" s="152"/>
    </row>
    <row r="732" spans="2:7" ht="15.95" customHeight="1" x14ac:dyDescent="0.2">
      <c r="B732" s="152"/>
      <c r="C732" s="152"/>
      <c r="D732" s="152"/>
      <c r="E732" s="152"/>
      <c r="F732" s="152"/>
      <c r="G732" s="152"/>
    </row>
    <row r="733" spans="2:7" ht="15.95" customHeight="1" x14ac:dyDescent="0.2">
      <c r="B733" s="152"/>
      <c r="C733" s="152"/>
      <c r="D733" s="152"/>
      <c r="E733" s="152"/>
      <c r="F733" s="152"/>
      <c r="G733" s="152"/>
    </row>
    <row r="734" spans="2:7" ht="15.95" customHeight="1" x14ac:dyDescent="0.2">
      <c r="B734" s="152"/>
      <c r="C734" s="152"/>
      <c r="D734" s="152"/>
      <c r="E734" s="152"/>
      <c r="F734" s="152"/>
      <c r="G734" s="152"/>
    </row>
    <row r="735" spans="2:7" ht="15.95" customHeight="1" x14ac:dyDescent="0.2">
      <c r="B735" s="152"/>
      <c r="C735" s="152"/>
      <c r="D735" s="152"/>
      <c r="E735" s="152"/>
      <c r="F735" s="152"/>
      <c r="G735" s="152"/>
    </row>
    <row r="736" spans="2:7" ht="15.95" customHeight="1" x14ac:dyDescent="0.2">
      <c r="B736" s="152"/>
      <c r="C736" s="152"/>
      <c r="D736" s="152"/>
      <c r="E736" s="152"/>
      <c r="F736" s="152"/>
      <c r="G736" s="152"/>
    </row>
    <row r="737" spans="2:7" ht="15.95" customHeight="1" x14ac:dyDescent="0.2">
      <c r="B737" s="152"/>
      <c r="C737" s="152"/>
      <c r="D737" s="152"/>
      <c r="E737" s="152"/>
      <c r="F737" s="152"/>
      <c r="G737" s="152"/>
    </row>
    <row r="738" spans="2:7" ht="15.95" customHeight="1" x14ac:dyDescent="0.2">
      <c r="B738" s="152"/>
      <c r="C738" s="152"/>
      <c r="D738" s="152"/>
      <c r="E738" s="152"/>
      <c r="F738" s="152"/>
      <c r="G738" s="152"/>
    </row>
    <row r="739" spans="2:7" ht="15.95" customHeight="1" x14ac:dyDescent="0.2">
      <c r="B739" s="152"/>
      <c r="C739" s="152"/>
      <c r="D739" s="152"/>
      <c r="E739" s="152"/>
      <c r="F739" s="152"/>
      <c r="G739" s="152"/>
    </row>
    <row r="740" spans="2:7" ht="15.95" customHeight="1" x14ac:dyDescent="0.2">
      <c r="B740" s="152"/>
      <c r="C740" s="152"/>
      <c r="D740" s="152"/>
      <c r="E740" s="152"/>
      <c r="F740" s="152"/>
      <c r="G740" s="152"/>
    </row>
    <row r="741" spans="2:7" ht="15.95" customHeight="1" x14ac:dyDescent="0.2">
      <c r="B741" s="152"/>
      <c r="C741" s="152"/>
      <c r="D741" s="152"/>
      <c r="E741" s="152"/>
      <c r="F741" s="152"/>
      <c r="G741" s="152"/>
    </row>
    <row r="742" spans="2:7" ht="15.95" customHeight="1" x14ac:dyDescent="0.2">
      <c r="B742" s="152"/>
      <c r="C742" s="152"/>
      <c r="D742" s="152"/>
      <c r="E742" s="152"/>
      <c r="F742" s="152"/>
      <c r="G742" s="152"/>
    </row>
    <row r="743" spans="2:7" ht="15.95" customHeight="1" x14ac:dyDescent="0.2">
      <c r="B743" s="152"/>
      <c r="C743" s="152"/>
      <c r="D743" s="152"/>
      <c r="E743" s="152"/>
      <c r="F743" s="152"/>
      <c r="G743" s="152"/>
    </row>
    <row r="744" spans="2:7" ht="15.95" customHeight="1" x14ac:dyDescent="0.2">
      <c r="B744" s="152"/>
      <c r="C744" s="152"/>
      <c r="D744" s="152"/>
      <c r="E744" s="152"/>
      <c r="F744" s="152"/>
      <c r="G744" s="152"/>
    </row>
    <row r="745" spans="2:7" ht="15.95" customHeight="1" x14ac:dyDescent="0.2">
      <c r="B745" s="152"/>
      <c r="C745" s="152"/>
      <c r="D745" s="152"/>
      <c r="E745" s="152"/>
      <c r="F745" s="152"/>
      <c r="G745" s="152"/>
    </row>
    <row r="746" spans="2:7" ht="15.95" customHeight="1" x14ac:dyDescent="0.2">
      <c r="B746" s="152"/>
      <c r="C746" s="152"/>
      <c r="D746" s="152"/>
      <c r="E746" s="152"/>
      <c r="F746" s="152"/>
      <c r="G746" s="152"/>
    </row>
    <row r="747" spans="2:7" ht="15.95" customHeight="1" x14ac:dyDescent="0.2">
      <c r="B747" s="152"/>
      <c r="C747" s="152"/>
      <c r="D747" s="152"/>
      <c r="E747" s="152"/>
      <c r="F747" s="152"/>
      <c r="G747" s="152"/>
    </row>
    <row r="748" spans="2:7" ht="15.95" customHeight="1" x14ac:dyDescent="0.2">
      <c r="B748" s="152"/>
      <c r="C748" s="152"/>
      <c r="D748" s="152"/>
      <c r="E748" s="152"/>
      <c r="F748" s="152"/>
      <c r="G748" s="152"/>
    </row>
    <row r="749" spans="2:7" ht="15.95" customHeight="1" x14ac:dyDescent="0.2">
      <c r="B749" s="152"/>
      <c r="C749" s="152"/>
      <c r="D749" s="152"/>
      <c r="E749" s="152"/>
      <c r="F749" s="152"/>
      <c r="G749" s="152"/>
    </row>
    <row r="750" spans="2:7" ht="15.95" customHeight="1" x14ac:dyDescent="0.2">
      <c r="B750" s="152"/>
      <c r="C750" s="152"/>
      <c r="D750" s="152"/>
      <c r="E750" s="152"/>
      <c r="F750" s="152"/>
      <c r="G750" s="152"/>
    </row>
    <row r="751" spans="2:7" ht="15.95" customHeight="1" x14ac:dyDescent="0.2">
      <c r="B751" s="152"/>
      <c r="C751" s="152"/>
      <c r="D751" s="152"/>
      <c r="E751" s="152"/>
      <c r="F751" s="152"/>
      <c r="G751" s="152"/>
    </row>
    <row r="752" spans="2:7" ht="15.95" customHeight="1" x14ac:dyDescent="0.2">
      <c r="B752" s="152"/>
      <c r="C752" s="152"/>
      <c r="D752" s="152"/>
      <c r="E752" s="152"/>
      <c r="F752" s="152"/>
      <c r="G752" s="152"/>
    </row>
    <row r="753" spans="2:7" ht="15.95" customHeight="1" x14ac:dyDescent="0.2">
      <c r="B753" s="152"/>
      <c r="C753" s="152"/>
      <c r="D753" s="152"/>
      <c r="E753" s="152"/>
      <c r="F753" s="152"/>
      <c r="G753" s="152"/>
    </row>
    <row r="754" spans="2:7" ht="15.95" customHeight="1" x14ac:dyDescent="0.2">
      <c r="B754" s="152"/>
      <c r="C754" s="152"/>
      <c r="D754" s="152"/>
      <c r="E754" s="152"/>
      <c r="F754" s="152"/>
      <c r="G754" s="152"/>
    </row>
    <row r="755" spans="2:7" ht="15.95" customHeight="1" x14ac:dyDescent="0.2">
      <c r="B755" s="152"/>
      <c r="C755" s="152"/>
      <c r="D755" s="152"/>
      <c r="E755" s="152"/>
      <c r="F755" s="152"/>
      <c r="G755" s="152"/>
    </row>
    <row r="756" spans="2:7" ht="15.95" customHeight="1" x14ac:dyDescent="0.2">
      <c r="B756" s="152"/>
      <c r="C756" s="152"/>
      <c r="D756" s="152"/>
      <c r="E756" s="152"/>
      <c r="F756" s="152"/>
      <c r="G756" s="152"/>
    </row>
    <row r="757" spans="2:7" ht="15.95" customHeight="1" x14ac:dyDescent="0.2">
      <c r="B757" s="152"/>
      <c r="C757" s="152"/>
      <c r="D757" s="152"/>
      <c r="E757" s="152"/>
      <c r="F757" s="152"/>
      <c r="G757" s="152"/>
    </row>
    <row r="758" spans="2:7" ht="15.95" customHeight="1" x14ac:dyDescent="0.2">
      <c r="B758" s="152"/>
      <c r="C758" s="152"/>
      <c r="D758" s="152"/>
      <c r="E758" s="152"/>
      <c r="F758" s="152"/>
      <c r="G758" s="152"/>
    </row>
    <row r="759" spans="2:7" ht="15.95" customHeight="1" x14ac:dyDescent="0.2">
      <c r="B759" s="152"/>
      <c r="C759" s="152"/>
      <c r="D759" s="152"/>
      <c r="E759" s="152"/>
      <c r="F759" s="152"/>
      <c r="G759" s="152"/>
    </row>
    <row r="760" spans="2:7" ht="15.95" customHeight="1" x14ac:dyDescent="0.2">
      <c r="B760" s="152"/>
      <c r="C760" s="152"/>
      <c r="D760" s="152"/>
      <c r="E760" s="152"/>
      <c r="F760" s="152"/>
      <c r="G760" s="152"/>
    </row>
    <row r="761" spans="2:7" ht="15.95" customHeight="1" x14ac:dyDescent="0.2">
      <c r="B761" s="152"/>
      <c r="C761" s="152"/>
      <c r="D761" s="152"/>
      <c r="E761" s="152"/>
      <c r="F761" s="152"/>
      <c r="G761" s="152"/>
    </row>
    <row r="762" spans="2:7" ht="15.95" customHeight="1" x14ac:dyDescent="0.2">
      <c r="B762" s="152"/>
      <c r="C762" s="152"/>
      <c r="D762" s="152"/>
      <c r="E762" s="152"/>
      <c r="F762" s="152"/>
      <c r="G762" s="152"/>
    </row>
    <row r="763" spans="2:7" ht="15.95" customHeight="1" x14ac:dyDescent="0.2">
      <c r="B763" s="152"/>
      <c r="C763" s="152"/>
      <c r="D763" s="152"/>
      <c r="E763" s="152"/>
      <c r="F763" s="152"/>
      <c r="G763" s="152"/>
    </row>
    <row r="764" spans="2:7" ht="15.95" customHeight="1" x14ac:dyDescent="0.2">
      <c r="B764" s="152"/>
      <c r="C764" s="152"/>
      <c r="D764" s="152"/>
      <c r="E764" s="152"/>
      <c r="F764" s="152"/>
      <c r="G764" s="152"/>
    </row>
    <row r="765" spans="2:7" ht="15.95" customHeight="1" x14ac:dyDescent="0.2">
      <c r="B765" s="152"/>
      <c r="C765" s="152"/>
      <c r="D765" s="152"/>
      <c r="E765" s="152"/>
      <c r="F765" s="152"/>
      <c r="G765" s="152"/>
    </row>
    <row r="766" spans="2:7" ht="15.95" customHeight="1" x14ac:dyDescent="0.2">
      <c r="B766" s="152"/>
      <c r="C766" s="152"/>
      <c r="D766" s="152"/>
      <c r="E766" s="152"/>
      <c r="F766" s="152"/>
      <c r="G766" s="152"/>
    </row>
    <row r="767" spans="2:7" ht="15.95" customHeight="1" x14ac:dyDescent="0.2">
      <c r="B767" s="152"/>
      <c r="C767" s="152"/>
      <c r="D767" s="152"/>
      <c r="E767" s="152"/>
      <c r="F767" s="152"/>
      <c r="G767" s="152"/>
    </row>
    <row r="768" spans="2:7" ht="15.95" customHeight="1" x14ac:dyDescent="0.2">
      <c r="B768" s="152"/>
      <c r="C768" s="152"/>
      <c r="D768" s="152"/>
      <c r="E768" s="152"/>
      <c r="F768" s="152"/>
      <c r="G768" s="152"/>
    </row>
    <row r="769" spans="2:7" ht="15.95" customHeight="1" x14ac:dyDescent="0.2">
      <c r="B769" s="152"/>
      <c r="C769" s="152"/>
      <c r="D769" s="152"/>
      <c r="E769" s="152"/>
      <c r="F769" s="152"/>
      <c r="G769" s="152"/>
    </row>
    <row r="770" spans="2:7" ht="15.95" customHeight="1" x14ac:dyDescent="0.2">
      <c r="B770" s="152"/>
      <c r="C770" s="152"/>
      <c r="D770" s="152"/>
      <c r="E770" s="152"/>
      <c r="F770" s="152"/>
      <c r="G770" s="152"/>
    </row>
    <row r="771" spans="2:7" ht="15.95" customHeight="1" x14ac:dyDescent="0.2">
      <c r="B771" s="152"/>
      <c r="C771" s="152"/>
      <c r="D771" s="152"/>
      <c r="E771" s="152"/>
      <c r="F771" s="152"/>
      <c r="G771" s="152"/>
    </row>
    <row r="772" spans="2:7" ht="15.95" customHeight="1" x14ac:dyDescent="0.2">
      <c r="B772" s="152"/>
      <c r="C772" s="152"/>
      <c r="D772" s="152"/>
      <c r="E772" s="152"/>
      <c r="F772" s="152"/>
      <c r="G772" s="152"/>
    </row>
    <row r="773" spans="2:7" ht="15.95" customHeight="1" x14ac:dyDescent="0.2">
      <c r="B773" s="152"/>
      <c r="C773" s="152"/>
      <c r="D773" s="152"/>
      <c r="E773" s="152"/>
      <c r="F773" s="152"/>
      <c r="G773" s="152"/>
    </row>
    <row r="774" spans="2:7" ht="15.95" customHeight="1" x14ac:dyDescent="0.2">
      <c r="B774" s="152"/>
      <c r="C774" s="152"/>
      <c r="D774" s="152"/>
      <c r="E774" s="152"/>
      <c r="F774" s="152"/>
      <c r="G774" s="152"/>
    </row>
    <row r="775" spans="2:7" ht="15.95" customHeight="1" x14ac:dyDescent="0.2">
      <c r="B775" s="152"/>
      <c r="C775" s="152"/>
      <c r="D775" s="152"/>
      <c r="E775" s="152"/>
      <c r="F775" s="152"/>
      <c r="G775" s="152"/>
    </row>
    <row r="776" spans="2:7" ht="15.95" customHeight="1" x14ac:dyDescent="0.2">
      <c r="B776" s="152"/>
      <c r="C776" s="152"/>
      <c r="D776" s="152"/>
      <c r="E776" s="152"/>
      <c r="F776" s="152"/>
      <c r="G776" s="152"/>
    </row>
    <row r="777" spans="2:7" ht="15.95" customHeight="1" x14ac:dyDescent="0.2">
      <c r="B777" s="152"/>
      <c r="C777" s="152"/>
      <c r="D777" s="152"/>
      <c r="E777" s="152"/>
      <c r="F777" s="152"/>
      <c r="G777" s="152"/>
    </row>
    <row r="778" spans="2:7" ht="15.95" customHeight="1" x14ac:dyDescent="0.2">
      <c r="B778" s="152"/>
      <c r="C778" s="152"/>
      <c r="D778" s="152"/>
      <c r="E778" s="152"/>
      <c r="F778" s="152"/>
      <c r="G778" s="152"/>
    </row>
    <row r="779" spans="2:7" ht="15.95" customHeight="1" x14ac:dyDescent="0.2">
      <c r="B779" s="152"/>
      <c r="C779" s="152"/>
      <c r="D779" s="152"/>
      <c r="E779" s="152"/>
      <c r="F779" s="152"/>
      <c r="G779" s="152"/>
    </row>
    <row r="780" spans="2:7" ht="15.95" customHeight="1" x14ac:dyDescent="0.2">
      <c r="B780" s="152"/>
      <c r="C780" s="152"/>
      <c r="D780" s="152"/>
      <c r="E780" s="152"/>
      <c r="F780" s="152"/>
      <c r="G780" s="152"/>
    </row>
    <row r="781" spans="2:7" ht="15.95" customHeight="1" x14ac:dyDescent="0.2">
      <c r="B781" s="152"/>
      <c r="C781" s="152"/>
      <c r="D781" s="152"/>
      <c r="E781" s="152"/>
      <c r="F781" s="152"/>
      <c r="G781" s="152"/>
    </row>
    <row r="782" spans="2:7" ht="15.95" customHeight="1" x14ac:dyDescent="0.2">
      <c r="B782" s="152"/>
      <c r="C782" s="152"/>
      <c r="D782" s="152"/>
      <c r="E782" s="152"/>
      <c r="F782" s="152"/>
      <c r="G782" s="152"/>
    </row>
    <row r="783" spans="2:7" ht="15.95" customHeight="1" x14ac:dyDescent="0.2">
      <c r="B783" s="152"/>
      <c r="C783" s="152"/>
      <c r="D783" s="152"/>
      <c r="E783" s="152"/>
      <c r="F783" s="152"/>
      <c r="G783" s="152"/>
    </row>
    <row r="784" spans="2:7" ht="15.95" customHeight="1" x14ac:dyDescent="0.2">
      <c r="B784" s="152"/>
      <c r="C784" s="152"/>
      <c r="D784" s="152"/>
      <c r="E784" s="152"/>
      <c r="F784" s="152"/>
      <c r="G784" s="152"/>
    </row>
    <row r="785" spans="2:7" ht="15.95" customHeight="1" x14ac:dyDescent="0.2">
      <c r="B785" s="152"/>
      <c r="C785" s="152"/>
      <c r="D785" s="152"/>
      <c r="E785" s="152"/>
      <c r="F785" s="152"/>
      <c r="G785" s="152"/>
    </row>
    <row r="786" spans="2:7" ht="15.95" customHeight="1" x14ac:dyDescent="0.2">
      <c r="B786" s="152"/>
      <c r="C786" s="152"/>
      <c r="D786" s="152"/>
      <c r="E786" s="152"/>
      <c r="F786" s="152"/>
      <c r="G786" s="152"/>
    </row>
    <row r="787" spans="2:7" ht="15.95" customHeight="1" x14ac:dyDescent="0.2">
      <c r="B787" s="152"/>
      <c r="C787" s="152"/>
      <c r="D787" s="152"/>
      <c r="E787" s="152"/>
      <c r="F787" s="152"/>
      <c r="G787" s="152"/>
    </row>
    <row r="788" spans="2:7" ht="15.95" customHeight="1" x14ac:dyDescent="0.2">
      <c r="B788" s="152"/>
      <c r="C788" s="152"/>
      <c r="D788" s="152"/>
      <c r="E788" s="152"/>
      <c r="F788" s="152"/>
      <c r="G788" s="152"/>
    </row>
    <row r="789" spans="2:7" ht="15.95" customHeight="1" x14ac:dyDescent="0.2">
      <c r="B789" s="152"/>
      <c r="C789" s="152"/>
      <c r="D789" s="152"/>
      <c r="E789" s="152"/>
      <c r="F789" s="152"/>
      <c r="G789" s="152"/>
    </row>
    <row r="790" spans="2:7" ht="15.95" customHeight="1" x14ac:dyDescent="0.2">
      <c r="B790" s="152"/>
      <c r="C790" s="152"/>
      <c r="D790" s="152"/>
      <c r="E790" s="152"/>
      <c r="F790" s="152"/>
      <c r="G790" s="152"/>
    </row>
    <row r="791" spans="2:7" ht="15.95" customHeight="1" x14ac:dyDescent="0.2">
      <c r="B791" s="152"/>
      <c r="C791" s="152"/>
      <c r="D791" s="152"/>
      <c r="E791" s="152"/>
      <c r="F791" s="152"/>
      <c r="G791" s="152"/>
    </row>
    <row r="792" spans="2:7" ht="15.95" customHeight="1" x14ac:dyDescent="0.2">
      <c r="B792" s="152"/>
      <c r="C792" s="152"/>
      <c r="D792" s="152"/>
      <c r="E792" s="152"/>
      <c r="F792" s="152"/>
      <c r="G792" s="152"/>
    </row>
    <row r="793" spans="2:7" ht="15.95" customHeight="1" x14ac:dyDescent="0.2">
      <c r="B793" s="152"/>
      <c r="C793" s="152"/>
      <c r="D793" s="152"/>
      <c r="E793" s="152"/>
      <c r="F793" s="152"/>
      <c r="G793" s="152"/>
    </row>
    <row r="794" spans="2:7" ht="15.95" customHeight="1" x14ac:dyDescent="0.2">
      <c r="B794" s="152"/>
      <c r="C794" s="152"/>
      <c r="D794" s="152"/>
      <c r="E794" s="152"/>
      <c r="F794" s="152"/>
      <c r="G794" s="152"/>
    </row>
    <row r="795" spans="2:7" ht="15.95" customHeight="1" x14ac:dyDescent="0.2">
      <c r="B795" s="152"/>
      <c r="C795" s="152"/>
      <c r="D795" s="152"/>
      <c r="E795" s="152"/>
      <c r="F795" s="152"/>
      <c r="G795" s="152"/>
    </row>
    <row r="796" spans="2:7" ht="15.95" customHeight="1" x14ac:dyDescent="0.2">
      <c r="B796" s="152"/>
      <c r="C796" s="152"/>
      <c r="D796" s="152"/>
      <c r="E796" s="152"/>
      <c r="F796" s="152"/>
      <c r="G796" s="152"/>
    </row>
    <row r="797" spans="2:7" ht="15.95" customHeight="1" x14ac:dyDescent="0.2">
      <c r="B797" s="152"/>
      <c r="C797" s="152"/>
      <c r="D797" s="152"/>
      <c r="E797" s="152"/>
      <c r="F797" s="152"/>
      <c r="G797" s="152"/>
    </row>
    <row r="798" spans="2:7" ht="15.95" customHeight="1" x14ac:dyDescent="0.2">
      <c r="B798" s="152"/>
      <c r="C798" s="152"/>
      <c r="D798" s="152"/>
      <c r="E798" s="152"/>
      <c r="F798" s="152"/>
      <c r="G798" s="152"/>
    </row>
    <row r="799" spans="2:7" ht="15.95" customHeight="1" x14ac:dyDescent="0.2">
      <c r="B799" s="152"/>
      <c r="C799" s="152"/>
      <c r="D799" s="152"/>
      <c r="E799" s="152"/>
      <c r="F799" s="152"/>
      <c r="G799" s="152"/>
    </row>
    <row r="800" spans="2:7" ht="15.95" customHeight="1" x14ac:dyDescent="0.2">
      <c r="B800" s="152"/>
      <c r="C800" s="152"/>
      <c r="D800" s="152"/>
      <c r="E800" s="152"/>
      <c r="F800" s="152"/>
      <c r="G800" s="152"/>
    </row>
    <row r="801" spans="2:7" ht="15.95" customHeight="1" x14ac:dyDescent="0.2">
      <c r="B801" s="152"/>
      <c r="C801" s="152"/>
      <c r="D801" s="152"/>
      <c r="E801" s="152"/>
      <c r="F801" s="152"/>
      <c r="G801" s="152"/>
    </row>
    <row r="802" spans="2:7" ht="15.95" customHeight="1" x14ac:dyDescent="0.2">
      <c r="B802" s="152"/>
      <c r="C802" s="152"/>
      <c r="D802" s="152"/>
      <c r="E802" s="152"/>
      <c r="F802" s="152"/>
      <c r="G802" s="152"/>
    </row>
    <row r="803" spans="2:7" ht="15.95" customHeight="1" x14ac:dyDescent="0.2">
      <c r="B803" s="152"/>
      <c r="C803" s="152"/>
      <c r="D803" s="152"/>
      <c r="E803" s="152"/>
      <c r="F803" s="152"/>
      <c r="G803" s="152"/>
    </row>
    <row r="804" spans="2:7" ht="15.95" customHeight="1" x14ac:dyDescent="0.2">
      <c r="B804" s="152"/>
      <c r="C804" s="152"/>
      <c r="D804" s="152"/>
      <c r="E804" s="152"/>
      <c r="F804" s="152"/>
      <c r="G804" s="152"/>
    </row>
    <row r="805" spans="2:7" ht="15.95" customHeight="1" x14ac:dyDescent="0.2">
      <c r="B805" s="152"/>
      <c r="C805" s="152"/>
      <c r="D805" s="152"/>
      <c r="E805" s="152"/>
      <c r="F805" s="152"/>
      <c r="G805" s="152"/>
    </row>
    <row r="806" spans="2:7" ht="15.95" customHeight="1" x14ac:dyDescent="0.2">
      <c r="B806" s="152"/>
      <c r="C806" s="152"/>
      <c r="D806" s="152"/>
      <c r="E806" s="152"/>
      <c r="F806" s="152"/>
      <c r="G806" s="152"/>
    </row>
    <row r="807" spans="2:7" ht="15.95" customHeight="1" x14ac:dyDescent="0.2">
      <c r="B807" s="152"/>
      <c r="C807" s="152"/>
      <c r="D807" s="152"/>
      <c r="E807" s="152"/>
      <c r="F807" s="152"/>
      <c r="G807" s="152"/>
    </row>
    <row r="808" spans="2:7" ht="15.95" customHeight="1" x14ac:dyDescent="0.2">
      <c r="B808" s="152"/>
      <c r="C808" s="152"/>
      <c r="D808" s="152"/>
      <c r="E808" s="152"/>
      <c r="F808" s="152"/>
      <c r="G808" s="152"/>
    </row>
    <row r="809" spans="2:7" ht="15.95" customHeight="1" x14ac:dyDescent="0.2">
      <c r="B809" s="152"/>
      <c r="C809" s="152"/>
      <c r="D809" s="152"/>
      <c r="E809" s="152"/>
      <c r="F809" s="152"/>
      <c r="G809" s="152"/>
    </row>
    <row r="810" spans="2:7" ht="15.95" customHeight="1" x14ac:dyDescent="0.2">
      <c r="B810" s="152"/>
      <c r="C810" s="152"/>
      <c r="D810" s="152"/>
      <c r="E810" s="152"/>
      <c r="F810" s="152"/>
      <c r="G810" s="152"/>
    </row>
    <row r="811" spans="2:7" ht="15.95" customHeight="1" x14ac:dyDescent="0.2">
      <c r="B811" s="152"/>
      <c r="C811" s="152"/>
      <c r="D811" s="152"/>
      <c r="E811" s="152"/>
      <c r="F811" s="152"/>
      <c r="G811" s="152"/>
    </row>
    <row r="812" spans="2:7" ht="15.95" customHeight="1" x14ac:dyDescent="0.2">
      <c r="B812" s="152"/>
      <c r="C812" s="152"/>
      <c r="D812" s="152"/>
      <c r="E812" s="152"/>
      <c r="F812" s="152"/>
      <c r="G812" s="152"/>
    </row>
  </sheetData>
  <mergeCells count="3">
    <mergeCell ref="B5:C6"/>
    <mergeCell ref="I5:J6"/>
    <mergeCell ref="P5:Q6"/>
  </mergeCells>
  <printOptions horizontalCentered="1" verticalCentered="1"/>
  <pageMargins left="0.39370078740157483" right="0.39370078740157483" top="0.78740157480314965" bottom="0.98425196850393704" header="0.39370078740157483" footer="0.39370078740157483"/>
  <pageSetup paperSize="8" scale="70" fitToHeight="0" orientation="landscape" r:id="rId1"/>
  <headerFooter>
    <oddHeader>&amp;C&amp;"-,Bold"&amp;16&amp;A</oddHeader>
    <oddFooter>&amp;LFile:  &amp;F&amp;RPrinted:  &amp;D</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SG452"/>
  <sheetViews>
    <sheetView zoomScale="90" zoomScaleNormal="90" zoomScaleSheetLayoutView="80" workbookViewId="0">
      <selection activeCell="G40" sqref="G40"/>
    </sheetView>
  </sheetViews>
  <sheetFormatPr defaultRowHeight="15.95" customHeight="1" x14ac:dyDescent="0.25"/>
  <cols>
    <col min="1" max="1" width="9.5703125" style="75" customWidth="1"/>
    <col min="2" max="2" width="10" style="75" customWidth="1"/>
    <col min="3" max="3" width="39.28515625" style="75" customWidth="1"/>
    <col min="4" max="4" width="11.85546875" style="75" bestFit="1" customWidth="1"/>
    <col min="5" max="5" width="5" style="102" customWidth="1"/>
    <col min="6" max="6" width="11.7109375" style="75" bestFit="1" customWidth="1"/>
    <col min="7" max="7" width="10.7109375" style="75" customWidth="1"/>
    <col min="8" max="8" width="12.85546875" style="75" customWidth="1"/>
    <col min="9" max="15" width="8.7109375" style="75" customWidth="1"/>
    <col min="16" max="16" width="10.140625" style="75" customWidth="1"/>
    <col min="17" max="17" width="11.85546875" style="75" bestFit="1" customWidth="1"/>
    <col min="18" max="18" width="7.42578125" style="75" customWidth="1"/>
    <col min="19" max="19" width="12.7109375" style="75" customWidth="1"/>
    <col min="20" max="20" width="12" style="75" customWidth="1"/>
    <col min="21" max="21" width="11.42578125" style="75" customWidth="1"/>
    <col min="22" max="22" width="9.42578125" style="75" bestFit="1" customWidth="1"/>
    <col min="23" max="23" width="11.140625" style="75" customWidth="1"/>
    <col min="24" max="28" width="9.5703125" style="102" bestFit="1" customWidth="1"/>
    <col min="29" max="29" width="11.28515625" style="102" bestFit="1" customWidth="1"/>
    <col min="30" max="32" width="8.7109375" style="102" customWidth="1"/>
    <col min="33" max="33" width="9.7109375" style="102" customWidth="1"/>
    <col min="34" max="34" width="10.140625" style="102" bestFit="1" customWidth="1"/>
    <col min="35" max="35" width="10.5703125" style="102" bestFit="1" customWidth="1"/>
    <col min="36" max="36" width="10.140625" style="102" bestFit="1" customWidth="1"/>
    <col min="37" max="37" width="9.7109375" style="102" customWidth="1"/>
    <col min="38" max="39" width="10.5703125" style="102" bestFit="1" customWidth="1"/>
    <col min="40" max="40" width="10.42578125" style="102" customWidth="1"/>
    <col min="41" max="41" width="10.140625" style="102" bestFit="1" customWidth="1"/>
    <col min="42" max="42" width="10.5703125" style="102" bestFit="1" customWidth="1"/>
    <col min="43" max="501" width="9.140625" style="102"/>
    <col min="502" max="16384" width="9.140625" style="75"/>
  </cols>
  <sheetData>
    <row r="1" spans="1:23" ht="15.75" x14ac:dyDescent="0.25">
      <c r="A1" s="785" t="s">
        <v>368</v>
      </c>
      <c r="B1" s="651"/>
      <c r="C1" s="651"/>
      <c r="D1" s="102"/>
      <c r="F1" s="102"/>
      <c r="G1" s="102"/>
      <c r="H1" s="612" t="s">
        <v>228</v>
      </c>
      <c r="I1" s="613" t="s">
        <v>371</v>
      </c>
      <c r="J1" s="795"/>
      <c r="L1" s="108"/>
      <c r="O1" s="102"/>
      <c r="P1" s="102"/>
      <c r="Q1" s="102"/>
      <c r="R1" s="102"/>
      <c r="S1" s="102"/>
      <c r="T1" s="102"/>
      <c r="U1" s="102"/>
      <c r="V1" s="102"/>
      <c r="W1" s="102"/>
    </row>
    <row r="2" spans="1:23" ht="15.95" customHeight="1" x14ac:dyDescent="0.25">
      <c r="B2" s="100"/>
      <c r="C2" s="100"/>
      <c r="D2" s="102"/>
      <c r="F2" s="102"/>
      <c r="G2" s="102"/>
      <c r="O2" s="102"/>
      <c r="P2" s="102"/>
      <c r="Q2" s="102"/>
      <c r="R2" s="102"/>
      <c r="S2" s="102"/>
      <c r="T2" s="102"/>
      <c r="U2" s="102"/>
      <c r="V2" s="102"/>
      <c r="W2" s="102"/>
    </row>
    <row r="3" spans="1:23" ht="15.75" x14ac:dyDescent="0.25">
      <c r="A3" s="785" t="s">
        <v>133</v>
      </c>
      <c r="B3" s="652"/>
      <c r="C3" s="652"/>
      <c r="D3" s="102"/>
      <c r="F3" s="102"/>
      <c r="G3" s="102"/>
      <c r="H3" s="102"/>
      <c r="I3" s="102"/>
      <c r="P3" s="102"/>
      <c r="Q3" s="102"/>
      <c r="T3" s="102"/>
      <c r="U3" s="102"/>
      <c r="V3" s="102"/>
      <c r="W3" s="102"/>
    </row>
    <row r="4" spans="1:23" ht="15" x14ac:dyDescent="0.25">
      <c r="B4" s="108"/>
      <c r="C4" s="108"/>
      <c r="F4" s="102"/>
      <c r="G4" s="102"/>
      <c r="H4" s="102"/>
      <c r="I4" s="102"/>
      <c r="S4" s="102"/>
      <c r="T4" s="102"/>
      <c r="U4" s="102"/>
    </row>
    <row r="5" spans="1:23" ht="15.95" customHeight="1" x14ac:dyDescent="0.25">
      <c r="A5" s="176" t="s">
        <v>66</v>
      </c>
      <c r="B5" s="145"/>
      <c r="C5" s="145"/>
      <c r="F5" s="102"/>
      <c r="G5" s="102"/>
    </row>
    <row r="6" spans="1:23" s="102" customFormat="1" ht="15.95" customHeight="1" thickBot="1" x14ac:dyDescent="0.3">
      <c r="F6" s="117" t="s">
        <v>2</v>
      </c>
    </row>
    <row r="7" spans="1:23" ht="15.95" customHeight="1" thickBot="1" x14ac:dyDescent="0.3">
      <c r="A7" s="1047" t="s">
        <v>100</v>
      </c>
      <c r="B7" s="1048"/>
      <c r="C7" s="483">
        <v>2018</v>
      </c>
      <c r="D7" s="121" t="s">
        <v>10</v>
      </c>
      <c r="F7" s="118"/>
      <c r="G7" s="794" t="s">
        <v>84</v>
      </c>
      <c r="H7" s="120"/>
      <c r="I7" s="1049" t="s">
        <v>85</v>
      </c>
      <c r="J7" s="1050"/>
      <c r="K7" s="1050"/>
      <c r="L7" s="1050"/>
      <c r="M7" s="1050"/>
      <c r="N7" s="1050"/>
      <c r="O7" s="1050"/>
      <c r="P7" s="1051"/>
      <c r="Q7" s="121" t="s">
        <v>10</v>
      </c>
    </row>
    <row r="8" spans="1:23" ht="15.95" customHeight="1" x14ac:dyDescent="0.25">
      <c r="A8" s="786" t="s">
        <v>132</v>
      </c>
      <c r="D8" s="125" t="s">
        <v>94</v>
      </c>
      <c r="F8" s="74" t="s">
        <v>86</v>
      </c>
      <c r="G8" s="122" t="s">
        <v>87</v>
      </c>
      <c r="H8" s="74" t="s">
        <v>10</v>
      </c>
      <c r="I8" s="124" t="s">
        <v>235</v>
      </c>
      <c r="J8" s="74" t="s">
        <v>88</v>
      </c>
      <c r="K8" s="124" t="s">
        <v>89</v>
      </c>
      <c r="L8" s="74" t="s">
        <v>90</v>
      </c>
      <c r="M8" s="124" t="s">
        <v>91</v>
      </c>
      <c r="N8" s="74" t="s">
        <v>92</v>
      </c>
      <c r="O8" s="74" t="s">
        <v>93</v>
      </c>
      <c r="P8" s="582" t="s">
        <v>10</v>
      </c>
      <c r="Q8" s="125" t="s">
        <v>94</v>
      </c>
    </row>
    <row r="9" spans="1:23" ht="15.95" customHeight="1" x14ac:dyDescent="0.25">
      <c r="A9" s="126" t="s">
        <v>239</v>
      </c>
      <c r="B9" s="127"/>
      <c r="C9" s="128"/>
      <c r="D9" s="134" t="s">
        <v>99</v>
      </c>
      <c r="F9" s="78" t="s">
        <v>95</v>
      </c>
      <c r="G9" s="129" t="s">
        <v>96</v>
      </c>
      <c r="H9" s="78" t="s">
        <v>95</v>
      </c>
      <c r="I9" s="131"/>
      <c r="J9" s="132"/>
      <c r="K9" s="133"/>
      <c r="L9" s="132"/>
      <c r="M9" s="133" t="s">
        <v>97</v>
      </c>
      <c r="N9" s="132"/>
      <c r="O9" s="132"/>
      <c r="P9" s="583" t="s">
        <v>98</v>
      </c>
      <c r="Q9" s="134" t="s">
        <v>99</v>
      </c>
      <c r="S9" s="135" t="s">
        <v>237</v>
      </c>
      <c r="T9" s="127"/>
      <c r="U9" s="127"/>
      <c r="V9" s="136"/>
    </row>
    <row r="10" spans="1:23" ht="15.95" customHeight="1" x14ac:dyDescent="0.25">
      <c r="A10" s="797"/>
      <c r="B10" s="798"/>
      <c r="C10" s="791" t="s">
        <v>317</v>
      </c>
      <c r="D10" s="142">
        <f>Q10</f>
        <v>0</v>
      </c>
      <c r="F10" s="167"/>
      <c r="G10" s="167"/>
      <c r="H10" s="137">
        <f t="shared" ref="H10:H25" si="0">SUM(F10:G10)</f>
        <v>0</v>
      </c>
      <c r="I10" s="138">
        <f t="shared" ref="I10:I25" si="1">ROUND((F10-$V$11)*$V$10,0)</f>
        <v>0</v>
      </c>
      <c r="J10" s="137">
        <f t="shared" ref="J10:J25" si="2">ROUND(F10*$V$12,0)</f>
        <v>0</v>
      </c>
      <c r="K10" s="139">
        <f t="shared" ref="K10:K25" si="3">ROUND(F10*$V$13,0)</f>
        <v>0</v>
      </c>
      <c r="L10" s="137">
        <f t="shared" ref="L10:L25" si="4">$V$15</f>
        <v>0</v>
      </c>
      <c r="M10" s="140">
        <f t="shared" ref="M10:M25" si="5">ROUND(F10*$V$14/1000*48,0)</f>
        <v>0</v>
      </c>
      <c r="N10" s="141">
        <f t="shared" ref="N10:N25" si="6">ROUND(F10*$V$16*$V$17,0)</f>
        <v>0</v>
      </c>
      <c r="O10" s="139">
        <f t="shared" ref="O10:O25" si="7">$V$20</f>
        <v>0</v>
      </c>
      <c r="P10" s="137">
        <f t="shared" ref="P10:P25" si="8">SUM(I10:O10)</f>
        <v>0</v>
      </c>
      <c r="Q10" s="142">
        <f t="shared" ref="Q10:Q25" si="9">P10+H10</f>
        <v>0</v>
      </c>
      <c r="S10" s="143" t="s">
        <v>235</v>
      </c>
      <c r="T10" s="144"/>
      <c r="U10" s="144"/>
      <c r="V10" s="653"/>
    </row>
    <row r="11" spans="1:23" ht="15.95" customHeight="1" x14ac:dyDescent="0.25">
      <c r="A11" s="797"/>
      <c r="B11" s="799"/>
      <c r="C11" s="791" t="s">
        <v>318</v>
      </c>
      <c r="D11" s="151">
        <f t="shared" ref="D11:D25" si="10">Q11</f>
        <v>0</v>
      </c>
      <c r="F11" s="168"/>
      <c r="G11" s="168"/>
      <c r="H11" s="146">
        <f t="shared" si="0"/>
        <v>0</v>
      </c>
      <c r="I11" s="147">
        <f t="shared" si="1"/>
        <v>0</v>
      </c>
      <c r="J11" s="146">
        <f t="shared" si="2"/>
        <v>0</v>
      </c>
      <c r="K11" s="148">
        <f t="shared" si="3"/>
        <v>0</v>
      </c>
      <c r="L11" s="146">
        <f t="shared" si="4"/>
        <v>0</v>
      </c>
      <c r="M11" s="149">
        <f t="shared" si="5"/>
        <v>0</v>
      </c>
      <c r="N11" s="150">
        <f t="shared" si="6"/>
        <v>0</v>
      </c>
      <c r="O11" s="148">
        <f t="shared" si="7"/>
        <v>0</v>
      </c>
      <c r="P11" s="146">
        <f t="shared" si="8"/>
        <v>0</v>
      </c>
      <c r="Q11" s="151">
        <f t="shared" si="9"/>
        <v>0</v>
      </c>
      <c r="S11" s="143" t="s">
        <v>236</v>
      </c>
      <c r="T11" s="144"/>
      <c r="U11" s="144"/>
      <c r="V11" s="168"/>
    </row>
    <row r="12" spans="1:23" ht="15.95" customHeight="1" x14ac:dyDescent="0.25">
      <c r="A12" s="797"/>
      <c r="B12" s="799"/>
      <c r="C12" s="791" t="s">
        <v>319</v>
      </c>
      <c r="D12" s="151">
        <f t="shared" si="10"/>
        <v>0</v>
      </c>
      <c r="F12" s="168"/>
      <c r="G12" s="168"/>
      <c r="H12" s="146">
        <f t="shared" si="0"/>
        <v>0</v>
      </c>
      <c r="I12" s="147">
        <f t="shared" si="1"/>
        <v>0</v>
      </c>
      <c r="J12" s="146">
        <f t="shared" si="2"/>
        <v>0</v>
      </c>
      <c r="K12" s="148">
        <f t="shared" si="3"/>
        <v>0</v>
      </c>
      <c r="L12" s="146">
        <f t="shared" si="4"/>
        <v>0</v>
      </c>
      <c r="M12" s="149">
        <f t="shared" si="5"/>
        <v>0</v>
      </c>
      <c r="N12" s="150">
        <f t="shared" si="6"/>
        <v>0</v>
      </c>
      <c r="O12" s="148">
        <f t="shared" si="7"/>
        <v>0</v>
      </c>
      <c r="P12" s="146">
        <f t="shared" si="8"/>
        <v>0</v>
      </c>
      <c r="Q12" s="151">
        <f t="shared" si="9"/>
        <v>0</v>
      </c>
      <c r="S12" s="786" t="s">
        <v>102</v>
      </c>
      <c r="V12" s="653"/>
    </row>
    <row r="13" spans="1:23" ht="15.95" customHeight="1" x14ac:dyDescent="0.25">
      <c r="A13" s="797"/>
      <c r="B13" s="799"/>
      <c r="C13" s="791" t="s">
        <v>320</v>
      </c>
      <c r="D13" s="151">
        <f t="shared" si="10"/>
        <v>0</v>
      </c>
      <c r="F13" s="168"/>
      <c r="G13" s="168"/>
      <c r="H13" s="146">
        <f t="shared" si="0"/>
        <v>0</v>
      </c>
      <c r="I13" s="147">
        <f t="shared" si="1"/>
        <v>0</v>
      </c>
      <c r="J13" s="146">
        <f t="shared" si="2"/>
        <v>0</v>
      </c>
      <c r="K13" s="148">
        <f t="shared" si="3"/>
        <v>0</v>
      </c>
      <c r="L13" s="146">
        <f t="shared" si="4"/>
        <v>0</v>
      </c>
      <c r="M13" s="149">
        <f t="shared" si="5"/>
        <v>0</v>
      </c>
      <c r="N13" s="150">
        <f t="shared" si="6"/>
        <v>0</v>
      </c>
      <c r="O13" s="148">
        <f t="shared" si="7"/>
        <v>0</v>
      </c>
      <c r="P13" s="146">
        <f t="shared" si="8"/>
        <v>0</v>
      </c>
      <c r="Q13" s="151">
        <f t="shared" si="9"/>
        <v>0</v>
      </c>
      <c r="S13" s="143" t="s">
        <v>103</v>
      </c>
      <c r="T13" s="144"/>
      <c r="U13" s="144"/>
      <c r="V13" s="653"/>
    </row>
    <row r="14" spans="1:23" ht="15.95" customHeight="1" x14ac:dyDescent="0.25">
      <c r="A14" s="797"/>
      <c r="B14" s="799"/>
      <c r="C14" s="791" t="s">
        <v>321</v>
      </c>
      <c r="D14" s="151">
        <f t="shared" si="10"/>
        <v>0</v>
      </c>
      <c r="F14" s="168"/>
      <c r="G14" s="168"/>
      <c r="H14" s="146">
        <f t="shared" si="0"/>
        <v>0</v>
      </c>
      <c r="I14" s="147">
        <f t="shared" si="1"/>
        <v>0</v>
      </c>
      <c r="J14" s="146">
        <f t="shared" si="2"/>
        <v>0</v>
      </c>
      <c r="K14" s="148">
        <f t="shared" si="3"/>
        <v>0</v>
      </c>
      <c r="L14" s="146">
        <f t="shared" si="4"/>
        <v>0</v>
      </c>
      <c r="M14" s="149">
        <f t="shared" si="5"/>
        <v>0</v>
      </c>
      <c r="N14" s="150">
        <f t="shared" si="6"/>
        <v>0</v>
      </c>
      <c r="O14" s="148">
        <f t="shared" si="7"/>
        <v>0</v>
      </c>
      <c r="P14" s="146">
        <f t="shared" si="8"/>
        <v>0</v>
      </c>
      <c r="Q14" s="151">
        <f t="shared" si="9"/>
        <v>0</v>
      </c>
      <c r="S14" s="786" t="s">
        <v>104</v>
      </c>
      <c r="V14" s="173"/>
    </row>
    <row r="15" spans="1:23" ht="15.95" customHeight="1" x14ac:dyDescent="0.25">
      <c r="A15" s="797"/>
      <c r="B15" s="799"/>
      <c r="C15" s="791" t="s">
        <v>322</v>
      </c>
      <c r="D15" s="151">
        <f t="shared" si="10"/>
        <v>0</v>
      </c>
      <c r="F15" s="168"/>
      <c r="G15" s="168"/>
      <c r="H15" s="146">
        <f t="shared" si="0"/>
        <v>0</v>
      </c>
      <c r="I15" s="147">
        <f t="shared" si="1"/>
        <v>0</v>
      </c>
      <c r="J15" s="146">
        <f t="shared" si="2"/>
        <v>0</v>
      </c>
      <c r="K15" s="148">
        <f t="shared" si="3"/>
        <v>0</v>
      </c>
      <c r="L15" s="146">
        <f t="shared" si="4"/>
        <v>0</v>
      </c>
      <c r="M15" s="149">
        <f t="shared" si="5"/>
        <v>0</v>
      </c>
      <c r="N15" s="150">
        <f t="shared" si="6"/>
        <v>0</v>
      </c>
      <c r="O15" s="148">
        <f t="shared" si="7"/>
        <v>0</v>
      </c>
      <c r="P15" s="146">
        <f t="shared" si="8"/>
        <v>0</v>
      </c>
      <c r="Q15" s="151">
        <f t="shared" si="9"/>
        <v>0</v>
      </c>
      <c r="S15" s="143" t="s">
        <v>105</v>
      </c>
      <c r="T15" s="144"/>
      <c r="U15" s="144"/>
      <c r="V15" s="168"/>
    </row>
    <row r="16" spans="1:23" ht="15.95" customHeight="1" x14ac:dyDescent="0.25">
      <c r="A16" s="797"/>
      <c r="B16" s="799"/>
      <c r="C16" s="791" t="s">
        <v>323</v>
      </c>
      <c r="D16" s="151">
        <f t="shared" si="10"/>
        <v>0</v>
      </c>
      <c r="F16" s="168"/>
      <c r="G16" s="169"/>
      <c r="H16" s="146">
        <f t="shared" si="0"/>
        <v>0</v>
      </c>
      <c r="I16" s="147">
        <f t="shared" si="1"/>
        <v>0</v>
      </c>
      <c r="J16" s="146">
        <f t="shared" si="2"/>
        <v>0</v>
      </c>
      <c r="K16" s="148">
        <f t="shared" si="3"/>
        <v>0</v>
      </c>
      <c r="L16" s="146">
        <f t="shared" si="4"/>
        <v>0</v>
      </c>
      <c r="M16" s="149">
        <f t="shared" si="5"/>
        <v>0</v>
      </c>
      <c r="N16" s="150">
        <f t="shared" si="6"/>
        <v>0</v>
      </c>
      <c r="O16" s="148">
        <f t="shared" si="7"/>
        <v>0</v>
      </c>
      <c r="P16" s="146">
        <f t="shared" si="8"/>
        <v>0</v>
      </c>
      <c r="Q16" s="151">
        <f t="shared" si="9"/>
        <v>0</v>
      </c>
      <c r="S16" s="143" t="s">
        <v>108</v>
      </c>
      <c r="T16" s="144"/>
      <c r="U16" s="144"/>
      <c r="V16" s="653"/>
    </row>
    <row r="17" spans="1:23" ht="15.95" customHeight="1" x14ac:dyDescent="0.25">
      <c r="A17" s="797"/>
      <c r="B17" s="799"/>
      <c r="C17" s="791" t="s">
        <v>331</v>
      </c>
      <c r="D17" s="151">
        <f t="shared" si="10"/>
        <v>0</v>
      </c>
      <c r="F17" s="168"/>
      <c r="G17" s="169"/>
      <c r="H17" s="146">
        <f t="shared" si="0"/>
        <v>0</v>
      </c>
      <c r="I17" s="147">
        <f t="shared" si="1"/>
        <v>0</v>
      </c>
      <c r="J17" s="146">
        <f t="shared" si="2"/>
        <v>0</v>
      </c>
      <c r="K17" s="148">
        <f t="shared" si="3"/>
        <v>0</v>
      </c>
      <c r="L17" s="146">
        <f t="shared" si="4"/>
        <v>0</v>
      </c>
      <c r="M17" s="149">
        <f t="shared" si="5"/>
        <v>0</v>
      </c>
      <c r="N17" s="150">
        <f t="shared" si="6"/>
        <v>0</v>
      </c>
      <c r="O17" s="148">
        <f t="shared" si="7"/>
        <v>0</v>
      </c>
      <c r="P17" s="146">
        <f t="shared" si="8"/>
        <v>0</v>
      </c>
      <c r="Q17" s="151">
        <f t="shared" si="9"/>
        <v>0</v>
      </c>
      <c r="S17" s="143" t="s">
        <v>109</v>
      </c>
      <c r="T17" s="144"/>
      <c r="U17" s="144"/>
      <c r="V17" s="654"/>
    </row>
    <row r="18" spans="1:23" ht="15.95" customHeight="1" x14ac:dyDescent="0.25">
      <c r="A18" s="797"/>
      <c r="B18" s="800"/>
      <c r="C18" s="791" t="s">
        <v>324</v>
      </c>
      <c r="D18" s="151">
        <f t="shared" si="10"/>
        <v>0</v>
      </c>
      <c r="F18" s="168"/>
      <c r="G18" s="168"/>
      <c r="H18" s="146">
        <f t="shared" si="0"/>
        <v>0</v>
      </c>
      <c r="I18" s="147">
        <f t="shared" si="1"/>
        <v>0</v>
      </c>
      <c r="J18" s="146">
        <f t="shared" si="2"/>
        <v>0</v>
      </c>
      <c r="K18" s="148">
        <f t="shared" si="3"/>
        <v>0</v>
      </c>
      <c r="L18" s="146">
        <f t="shared" si="4"/>
        <v>0</v>
      </c>
      <c r="M18" s="149">
        <f t="shared" si="5"/>
        <v>0</v>
      </c>
      <c r="N18" s="150">
        <f t="shared" si="6"/>
        <v>0</v>
      </c>
      <c r="O18" s="148">
        <f t="shared" si="7"/>
        <v>0</v>
      </c>
      <c r="P18" s="146">
        <f t="shared" si="8"/>
        <v>0</v>
      </c>
      <c r="Q18" s="151">
        <f t="shared" si="9"/>
        <v>0</v>
      </c>
      <c r="S18" s="786" t="s">
        <v>110</v>
      </c>
      <c r="U18" s="152" t="s">
        <v>106</v>
      </c>
      <c r="V18" s="168"/>
    </row>
    <row r="19" spans="1:23" ht="15.95" customHeight="1" x14ac:dyDescent="0.25">
      <c r="A19" s="797"/>
      <c r="B19" s="799"/>
      <c r="C19" s="791" t="s">
        <v>325</v>
      </c>
      <c r="D19" s="151">
        <f t="shared" si="10"/>
        <v>0</v>
      </c>
      <c r="F19" s="168"/>
      <c r="G19" s="168"/>
      <c r="H19" s="146">
        <f t="shared" si="0"/>
        <v>0</v>
      </c>
      <c r="I19" s="147">
        <f t="shared" si="1"/>
        <v>0</v>
      </c>
      <c r="J19" s="146">
        <f t="shared" si="2"/>
        <v>0</v>
      </c>
      <c r="K19" s="148">
        <f t="shared" si="3"/>
        <v>0</v>
      </c>
      <c r="L19" s="146">
        <f t="shared" si="4"/>
        <v>0</v>
      </c>
      <c r="M19" s="149">
        <f t="shared" si="5"/>
        <v>0</v>
      </c>
      <c r="N19" s="150">
        <f t="shared" si="6"/>
        <v>0</v>
      </c>
      <c r="O19" s="148">
        <f t="shared" si="7"/>
        <v>0</v>
      </c>
      <c r="P19" s="146">
        <f t="shared" si="8"/>
        <v>0</v>
      </c>
      <c r="Q19" s="151">
        <f t="shared" si="9"/>
        <v>0</v>
      </c>
      <c r="S19" s="786" t="s">
        <v>111</v>
      </c>
      <c r="U19" s="152" t="s">
        <v>107</v>
      </c>
      <c r="V19" s="168"/>
    </row>
    <row r="20" spans="1:23" ht="15.95" customHeight="1" x14ac:dyDescent="0.25">
      <c r="A20" s="797"/>
      <c r="B20" s="799"/>
      <c r="C20" s="791" t="s">
        <v>326</v>
      </c>
      <c r="D20" s="151">
        <f t="shared" si="10"/>
        <v>0</v>
      </c>
      <c r="F20" s="168"/>
      <c r="G20" s="168"/>
      <c r="H20" s="146">
        <f t="shared" si="0"/>
        <v>0</v>
      </c>
      <c r="I20" s="147">
        <f t="shared" si="1"/>
        <v>0</v>
      </c>
      <c r="J20" s="146">
        <f t="shared" si="2"/>
        <v>0</v>
      </c>
      <c r="K20" s="148">
        <f t="shared" si="3"/>
        <v>0</v>
      </c>
      <c r="L20" s="146">
        <f t="shared" si="4"/>
        <v>0</v>
      </c>
      <c r="M20" s="149">
        <f t="shared" si="5"/>
        <v>0</v>
      </c>
      <c r="N20" s="150">
        <f t="shared" si="6"/>
        <v>0</v>
      </c>
      <c r="O20" s="148">
        <f t="shared" si="7"/>
        <v>0</v>
      </c>
      <c r="P20" s="146">
        <f t="shared" si="8"/>
        <v>0</v>
      </c>
      <c r="Q20" s="151">
        <f t="shared" si="9"/>
        <v>0</v>
      </c>
      <c r="S20" s="630" t="s">
        <v>112</v>
      </c>
      <c r="T20" s="153"/>
      <c r="U20" s="153" t="s">
        <v>113</v>
      </c>
      <c r="V20" s="170"/>
    </row>
    <row r="21" spans="1:23" ht="15.95" customHeight="1" x14ac:dyDescent="0.25">
      <c r="A21" s="797"/>
      <c r="B21" s="799"/>
      <c r="C21" s="791" t="s">
        <v>327</v>
      </c>
      <c r="D21" s="151">
        <f t="shared" si="10"/>
        <v>0</v>
      </c>
      <c r="F21" s="168"/>
      <c r="G21" s="168"/>
      <c r="H21" s="146">
        <f t="shared" si="0"/>
        <v>0</v>
      </c>
      <c r="I21" s="147">
        <f t="shared" si="1"/>
        <v>0</v>
      </c>
      <c r="J21" s="146">
        <f t="shared" si="2"/>
        <v>0</v>
      </c>
      <c r="K21" s="148">
        <f t="shared" si="3"/>
        <v>0</v>
      </c>
      <c r="L21" s="146">
        <f t="shared" si="4"/>
        <v>0</v>
      </c>
      <c r="M21" s="149">
        <f t="shared" si="5"/>
        <v>0</v>
      </c>
      <c r="N21" s="150">
        <f t="shared" si="6"/>
        <v>0</v>
      </c>
      <c r="O21" s="148">
        <f t="shared" si="7"/>
        <v>0</v>
      </c>
      <c r="P21" s="146">
        <f t="shared" si="8"/>
        <v>0</v>
      </c>
      <c r="Q21" s="151">
        <f t="shared" si="9"/>
        <v>0</v>
      </c>
    </row>
    <row r="22" spans="1:23" ht="15.95" customHeight="1" x14ac:dyDescent="0.25">
      <c r="A22" s="797"/>
      <c r="B22" s="799"/>
      <c r="C22" s="791" t="s">
        <v>328</v>
      </c>
      <c r="D22" s="151">
        <f t="shared" si="10"/>
        <v>0</v>
      </c>
      <c r="F22" s="168"/>
      <c r="G22" s="169"/>
      <c r="H22" s="146">
        <f t="shared" si="0"/>
        <v>0</v>
      </c>
      <c r="I22" s="147">
        <f t="shared" si="1"/>
        <v>0</v>
      </c>
      <c r="J22" s="146">
        <f t="shared" si="2"/>
        <v>0</v>
      </c>
      <c r="K22" s="148">
        <f t="shared" si="3"/>
        <v>0</v>
      </c>
      <c r="L22" s="146">
        <f t="shared" si="4"/>
        <v>0</v>
      </c>
      <c r="M22" s="149">
        <f t="shared" si="5"/>
        <v>0</v>
      </c>
      <c r="N22" s="150">
        <f t="shared" si="6"/>
        <v>0</v>
      </c>
      <c r="O22" s="148">
        <f t="shared" si="7"/>
        <v>0</v>
      </c>
      <c r="P22" s="146">
        <f t="shared" si="8"/>
        <v>0</v>
      </c>
      <c r="Q22" s="151">
        <f t="shared" si="9"/>
        <v>0</v>
      </c>
    </row>
    <row r="23" spans="1:23" ht="15.95" customHeight="1" x14ac:dyDescent="0.25">
      <c r="A23" s="797"/>
      <c r="B23" s="799"/>
      <c r="C23" s="791" t="s">
        <v>329</v>
      </c>
      <c r="D23" s="151">
        <f t="shared" si="10"/>
        <v>0</v>
      </c>
      <c r="F23" s="168"/>
      <c r="G23" s="169"/>
      <c r="H23" s="146">
        <f t="shared" si="0"/>
        <v>0</v>
      </c>
      <c r="I23" s="147">
        <f t="shared" si="1"/>
        <v>0</v>
      </c>
      <c r="J23" s="146">
        <f t="shared" si="2"/>
        <v>0</v>
      </c>
      <c r="K23" s="148">
        <f t="shared" si="3"/>
        <v>0</v>
      </c>
      <c r="L23" s="146">
        <f t="shared" si="4"/>
        <v>0</v>
      </c>
      <c r="M23" s="149">
        <f t="shared" si="5"/>
        <v>0</v>
      </c>
      <c r="N23" s="150">
        <f t="shared" si="6"/>
        <v>0</v>
      </c>
      <c r="O23" s="148">
        <f t="shared" si="7"/>
        <v>0</v>
      </c>
      <c r="P23" s="146">
        <f t="shared" si="8"/>
        <v>0</v>
      </c>
      <c r="Q23" s="151">
        <f t="shared" si="9"/>
        <v>0</v>
      </c>
    </row>
    <row r="24" spans="1:23" ht="15.95" customHeight="1" x14ac:dyDescent="0.25">
      <c r="A24" s="797"/>
      <c r="B24" s="799"/>
      <c r="C24" s="791" t="s">
        <v>330</v>
      </c>
      <c r="D24" s="151">
        <f t="shared" si="10"/>
        <v>0</v>
      </c>
      <c r="F24" s="168"/>
      <c r="G24" s="169"/>
      <c r="H24" s="146">
        <f t="shared" si="0"/>
        <v>0</v>
      </c>
      <c r="I24" s="147">
        <f t="shared" si="1"/>
        <v>0</v>
      </c>
      <c r="J24" s="146">
        <f t="shared" si="2"/>
        <v>0</v>
      </c>
      <c r="K24" s="148">
        <f t="shared" si="3"/>
        <v>0</v>
      </c>
      <c r="L24" s="146">
        <f t="shared" si="4"/>
        <v>0</v>
      </c>
      <c r="M24" s="149">
        <f t="shared" si="5"/>
        <v>0</v>
      </c>
      <c r="N24" s="150">
        <f t="shared" si="6"/>
        <v>0</v>
      </c>
      <c r="O24" s="148">
        <f t="shared" si="7"/>
        <v>0</v>
      </c>
      <c r="P24" s="146">
        <f t="shared" si="8"/>
        <v>0</v>
      </c>
      <c r="Q24" s="151">
        <f t="shared" si="9"/>
        <v>0</v>
      </c>
    </row>
    <row r="25" spans="1:23" ht="15.95" customHeight="1" x14ac:dyDescent="0.25">
      <c r="A25" s="801"/>
      <c r="B25" s="802"/>
      <c r="C25" s="792" t="s">
        <v>330</v>
      </c>
      <c r="D25" s="159">
        <f t="shared" si="10"/>
        <v>0</v>
      </c>
      <c r="F25" s="170"/>
      <c r="G25" s="171"/>
      <c r="H25" s="154">
        <f t="shared" si="0"/>
        <v>0</v>
      </c>
      <c r="I25" s="155">
        <f t="shared" si="1"/>
        <v>0</v>
      </c>
      <c r="J25" s="154">
        <f t="shared" si="2"/>
        <v>0</v>
      </c>
      <c r="K25" s="156">
        <f t="shared" si="3"/>
        <v>0</v>
      </c>
      <c r="L25" s="154">
        <f t="shared" si="4"/>
        <v>0</v>
      </c>
      <c r="M25" s="157">
        <f t="shared" si="5"/>
        <v>0</v>
      </c>
      <c r="N25" s="158">
        <f t="shared" si="6"/>
        <v>0</v>
      </c>
      <c r="O25" s="156">
        <f t="shared" si="7"/>
        <v>0</v>
      </c>
      <c r="P25" s="154">
        <f t="shared" si="8"/>
        <v>0</v>
      </c>
      <c r="Q25" s="159">
        <f t="shared" si="9"/>
        <v>0</v>
      </c>
    </row>
    <row r="26" spans="1:23" ht="15.95" customHeight="1" thickBot="1" x14ac:dyDescent="0.3">
      <c r="W26" s="148"/>
    </row>
    <row r="27" spans="1:23" ht="15.95" customHeight="1" thickBot="1" x14ac:dyDescent="0.3">
      <c r="A27" s="1047" t="s">
        <v>100</v>
      </c>
      <c r="B27" s="1048"/>
      <c r="C27" s="483">
        <v>2018</v>
      </c>
      <c r="D27" s="160"/>
      <c r="F27" s="160"/>
      <c r="G27" s="160"/>
      <c r="H27" s="160"/>
      <c r="I27" s="102"/>
      <c r="J27" s="102"/>
      <c r="K27" s="102"/>
      <c r="L27" s="102"/>
      <c r="M27" s="102"/>
      <c r="N27" s="161"/>
      <c r="O27" s="102"/>
      <c r="P27" s="102"/>
      <c r="Q27" s="160"/>
    </row>
    <row r="28" spans="1:23" ht="15.95" customHeight="1" x14ac:dyDescent="0.25">
      <c r="A28" s="126" t="s">
        <v>101</v>
      </c>
      <c r="B28" s="127"/>
      <c r="C28" s="128"/>
      <c r="D28" s="163"/>
      <c r="H28" s="163"/>
      <c r="I28" s="102"/>
      <c r="J28" s="102"/>
      <c r="K28" s="102"/>
      <c r="L28" s="102"/>
      <c r="M28" s="102"/>
      <c r="N28" s="164"/>
      <c r="O28" s="102"/>
      <c r="P28" s="102"/>
      <c r="Q28" s="163"/>
      <c r="S28" s="165" t="s">
        <v>238</v>
      </c>
      <c r="T28" s="127"/>
      <c r="U28" s="127"/>
      <c r="V28" s="136"/>
    </row>
    <row r="29" spans="1:23" ht="15.95" customHeight="1" x14ac:dyDescent="0.25">
      <c r="A29" s="803"/>
      <c r="B29" s="804"/>
      <c r="C29" s="793" t="s">
        <v>332</v>
      </c>
      <c r="D29" s="142">
        <f>Q29</f>
        <v>0</v>
      </c>
      <c r="F29" s="167"/>
      <c r="G29" s="172"/>
      <c r="H29" s="137">
        <f t="shared" ref="H29:H39" si="11">SUM(F29:G29)</f>
        <v>0</v>
      </c>
      <c r="I29" s="138">
        <f t="shared" ref="I29:I39" si="12">ROUND((H29-$V$30)*$V$29,0)</f>
        <v>0</v>
      </c>
      <c r="J29" s="137">
        <f t="shared" ref="J29:J39" si="13">ROUND(H29*$V$31,0)</f>
        <v>0</v>
      </c>
      <c r="K29" s="139">
        <f t="shared" ref="K29:K39" si="14">ROUND(H29*$V$32,0)</f>
        <v>0</v>
      </c>
      <c r="L29" s="137">
        <f t="shared" ref="L29:L39" si="15">$V$34</f>
        <v>0</v>
      </c>
      <c r="M29" s="137">
        <f t="shared" ref="M29:M39" si="16">ROUND(H29*$V$33/1000*36,0)</f>
        <v>0</v>
      </c>
      <c r="N29" s="138">
        <f t="shared" ref="N29:N39" si="17">ROUND(H29*$V$35*$V$36,0)</f>
        <v>0</v>
      </c>
      <c r="O29" s="139">
        <f t="shared" ref="O29:O39" si="18">$V$39</f>
        <v>0</v>
      </c>
      <c r="P29" s="140">
        <f t="shared" ref="P29:P39" si="19">SUM(I29:O29)</f>
        <v>0</v>
      </c>
      <c r="Q29" s="142">
        <f t="shared" ref="Q29:Q39" si="20">P29+H29</f>
        <v>0</v>
      </c>
      <c r="S29" s="143" t="s">
        <v>235</v>
      </c>
      <c r="T29" s="144"/>
      <c r="U29" s="144"/>
      <c r="V29" s="653"/>
    </row>
    <row r="30" spans="1:23" ht="15.95" customHeight="1" x14ac:dyDescent="0.25">
      <c r="A30" s="805"/>
      <c r="B30" s="806"/>
      <c r="C30" s="579" t="s">
        <v>333</v>
      </c>
      <c r="D30" s="151">
        <f t="shared" ref="D30:D39" si="21">Q30</f>
        <v>0</v>
      </c>
      <c r="F30" s="168"/>
      <c r="G30" s="169"/>
      <c r="H30" s="146">
        <f t="shared" si="11"/>
        <v>0</v>
      </c>
      <c r="I30" s="147">
        <f t="shared" si="12"/>
        <v>0</v>
      </c>
      <c r="J30" s="146">
        <f t="shared" si="13"/>
        <v>0</v>
      </c>
      <c r="K30" s="148">
        <f t="shared" si="14"/>
        <v>0</v>
      </c>
      <c r="L30" s="146">
        <f t="shared" si="15"/>
        <v>0</v>
      </c>
      <c r="M30" s="146">
        <f t="shared" si="16"/>
        <v>0</v>
      </c>
      <c r="N30" s="147">
        <f t="shared" si="17"/>
        <v>0</v>
      </c>
      <c r="O30" s="148">
        <f t="shared" si="18"/>
        <v>0</v>
      </c>
      <c r="P30" s="149">
        <f t="shared" si="19"/>
        <v>0</v>
      </c>
      <c r="Q30" s="151">
        <f t="shared" si="20"/>
        <v>0</v>
      </c>
      <c r="S30" s="143" t="s">
        <v>236</v>
      </c>
      <c r="T30" s="144"/>
      <c r="U30" s="144"/>
      <c r="V30" s="168"/>
    </row>
    <row r="31" spans="1:23" ht="15.95" customHeight="1" x14ac:dyDescent="0.25">
      <c r="A31" s="805"/>
      <c r="B31" s="806"/>
      <c r="C31" s="579" t="s">
        <v>334</v>
      </c>
      <c r="D31" s="151">
        <f t="shared" si="21"/>
        <v>0</v>
      </c>
      <c r="F31" s="168"/>
      <c r="G31" s="169"/>
      <c r="H31" s="146">
        <f t="shared" si="11"/>
        <v>0</v>
      </c>
      <c r="I31" s="147">
        <f t="shared" si="12"/>
        <v>0</v>
      </c>
      <c r="J31" s="146">
        <f t="shared" si="13"/>
        <v>0</v>
      </c>
      <c r="K31" s="148">
        <f t="shared" si="14"/>
        <v>0</v>
      </c>
      <c r="L31" s="146">
        <f t="shared" si="15"/>
        <v>0</v>
      </c>
      <c r="M31" s="146">
        <f t="shared" si="16"/>
        <v>0</v>
      </c>
      <c r="N31" s="147">
        <f t="shared" si="17"/>
        <v>0</v>
      </c>
      <c r="O31" s="148">
        <f t="shared" si="18"/>
        <v>0</v>
      </c>
      <c r="P31" s="149">
        <f t="shared" si="19"/>
        <v>0</v>
      </c>
      <c r="Q31" s="151">
        <f t="shared" si="20"/>
        <v>0</v>
      </c>
      <c r="S31" s="786" t="s">
        <v>102</v>
      </c>
      <c r="T31" s="152"/>
      <c r="U31" s="152"/>
      <c r="V31" s="168"/>
    </row>
    <row r="32" spans="1:23" ht="15.95" customHeight="1" x14ac:dyDescent="0.25">
      <c r="A32" s="805"/>
      <c r="B32" s="806"/>
      <c r="C32" s="579" t="s">
        <v>335</v>
      </c>
      <c r="D32" s="151">
        <f t="shared" si="21"/>
        <v>0</v>
      </c>
      <c r="F32" s="168"/>
      <c r="G32" s="169"/>
      <c r="H32" s="146">
        <f t="shared" si="11"/>
        <v>0</v>
      </c>
      <c r="I32" s="147">
        <f t="shared" si="12"/>
        <v>0</v>
      </c>
      <c r="J32" s="146">
        <f t="shared" si="13"/>
        <v>0</v>
      </c>
      <c r="K32" s="148">
        <f t="shared" si="14"/>
        <v>0</v>
      </c>
      <c r="L32" s="146">
        <f t="shared" si="15"/>
        <v>0</v>
      </c>
      <c r="M32" s="146">
        <f t="shared" si="16"/>
        <v>0</v>
      </c>
      <c r="N32" s="147">
        <f t="shared" si="17"/>
        <v>0</v>
      </c>
      <c r="O32" s="148">
        <f t="shared" si="18"/>
        <v>0</v>
      </c>
      <c r="P32" s="149">
        <f t="shared" si="19"/>
        <v>0</v>
      </c>
      <c r="Q32" s="151">
        <f t="shared" si="20"/>
        <v>0</v>
      </c>
      <c r="S32" s="143" t="s">
        <v>103</v>
      </c>
      <c r="T32" s="144"/>
      <c r="U32" s="144"/>
      <c r="V32" s="168"/>
    </row>
    <row r="33" spans="1:23" ht="15.95" customHeight="1" x14ac:dyDescent="0.25">
      <c r="A33" s="805"/>
      <c r="B33" s="806"/>
      <c r="C33" s="579" t="s">
        <v>336</v>
      </c>
      <c r="D33" s="151">
        <f t="shared" si="21"/>
        <v>0</v>
      </c>
      <c r="F33" s="168"/>
      <c r="G33" s="169"/>
      <c r="H33" s="146">
        <f t="shared" si="11"/>
        <v>0</v>
      </c>
      <c r="I33" s="147">
        <f t="shared" si="12"/>
        <v>0</v>
      </c>
      <c r="J33" s="146">
        <f t="shared" si="13"/>
        <v>0</v>
      </c>
      <c r="K33" s="148">
        <f t="shared" si="14"/>
        <v>0</v>
      </c>
      <c r="L33" s="146">
        <f t="shared" si="15"/>
        <v>0</v>
      </c>
      <c r="M33" s="146">
        <f t="shared" si="16"/>
        <v>0</v>
      </c>
      <c r="N33" s="147">
        <f t="shared" si="17"/>
        <v>0</v>
      </c>
      <c r="O33" s="148">
        <f t="shared" si="18"/>
        <v>0</v>
      </c>
      <c r="P33" s="149">
        <f t="shared" si="19"/>
        <v>0</v>
      </c>
      <c r="Q33" s="151">
        <f t="shared" si="20"/>
        <v>0</v>
      </c>
      <c r="S33" s="786" t="s">
        <v>104</v>
      </c>
      <c r="T33" s="152"/>
      <c r="U33" s="152"/>
      <c r="V33" s="173"/>
    </row>
    <row r="34" spans="1:23" ht="15.95" customHeight="1" x14ac:dyDescent="0.25">
      <c r="A34" s="805"/>
      <c r="B34" s="806"/>
      <c r="C34" s="579" t="s">
        <v>337</v>
      </c>
      <c r="D34" s="151">
        <f t="shared" si="21"/>
        <v>0</v>
      </c>
      <c r="F34" s="168"/>
      <c r="G34" s="169"/>
      <c r="H34" s="146">
        <f t="shared" si="11"/>
        <v>0</v>
      </c>
      <c r="I34" s="147">
        <f t="shared" si="12"/>
        <v>0</v>
      </c>
      <c r="J34" s="146">
        <f t="shared" si="13"/>
        <v>0</v>
      </c>
      <c r="K34" s="148">
        <f t="shared" si="14"/>
        <v>0</v>
      </c>
      <c r="L34" s="146">
        <f t="shared" si="15"/>
        <v>0</v>
      </c>
      <c r="M34" s="146">
        <f t="shared" si="16"/>
        <v>0</v>
      </c>
      <c r="N34" s="147">
        <f t="shared" si="17"/>
        <v>0</v>
      </c>
      <c r="O34" s="148">
        <f t="shared" si="18"/>
        <v>0</v>
      </c>
      <c r="P34" s="149">
        <f t="shared" si="19"/>
        <v>0</v>
      </c>
      <c r="Q34" s="151">
        <f t="shared" si="20"/>
        <v>0</v>
      </c>
      <c r="S34" s="143" t="s">
        <v>105</v>
      </c>
      <c r="T34" s="144"/>
      <c r="U34" s="144"/>
      <c r="V34" s="168"/>
    </row>
    <row r="35" spans="1:23" ht="15.95" customHeight="1" x14ac:dyDescent="0.25">
      <c r="A35" s="805"/>
      <c r="B35" s="806"/>
      <c r="C35" s="579" t="s">
        <v>338</v>
      </c>
      <c r="D35" s="151">
        <f t="shared" si="21"/>
        <v>0</v>
      </c>
      <c r="F35" s="168"/>
      <c r="G35" s="169"/>
      <c r="H35" s="146">
        <f t="shared" si="11"/>
        <v>0</v>
      </c>
      <c r="I35" s="147">
        <f t="shared" si="12"/>
        <v>0</v>
      </c>
      <c r="J35" s="146">
        <f t="shared" si="13"/>
        <v>0</v>
      </c>
      <c r="K35" s="148">
        <f t="shared" si="14"/>
        <v>0</v>
      </c>
      <c r="L35" s="146">
        <f>$V$34</f>
        <v>0</v>
      </c>
      <c r="M35" s="146">
        <f t="shared" si="16"/>
        <v>0</v>
      </c>
      <c r="N35" s="147">
        <f t="shared" si="17"/>
        <v>0</v>
      </c>
      <c r="O35" s="148">
        <f t="shared" si="18"/>
        <v>0</v>
      </c>
      <c r="P35" s="149">
        <f t="shared" si="19"/>
        <v>0</v>
      </c>
      <c r="Q35" s="151">
        <f t="shared" si="20"/>
        <v>0</v>
      </c>
      <c r="S35" s="143" t="s">
        <v>108</v>
      </c>
      <c r="T35" s="144"/>
      <c r="U35" s="144"/>
      <c r="V35" s="653"/>
    </row>
    <row r="36" spans="1:23" ht="15.95" customHeight="1" x14ac:dyDescent="0.25">
      <c r="A36" s="805"/>
      <c r="B36" s="806"/>
      <c r="C36" s="579" t="s">
        <v>339</v>
      </c>
      <c r="D36" s="151">
        <f t="shared" si="21"/>
        <v>0</v>
      </c>
      <c r="F36" s="168"/>
      <c r="G36" s="169"/>
      <c r="H36" s="146">
        <f t="shared" si="11"/>
        <v>0</v>
      </c>
      <c r="I36" s="147">
        <f t="shared" si="12"/>
        <v>0</v>
      </c>
      <c r="J36" s="146">
        <f t="shared" si="13"/>
        <v>0</v>
      </c>
      <c r="K36" s="148">
        <f t="shared" si="14"/>
        <v>0</v>
      </c>
      <c r="L36" s="146">
        <f t="shared" si="15"/>
        <v>0</v>
      </c>
      <c r="M36" s="146">
        <f t="shared" si="16"/>
        <v>0</v>
      </c>
      <c r="N36" s="147">
        <f t="shared" si="17"/>
        <v>0</v>
      </c>
      <c r="O36" s="148">
        <f t="shared" si="18"/>
        <v>0</v>
      </c>
      <c r="P36" s="149">
        <f t="shared" si="19"/>
        <v>0</v>
      </c>
      <c r="Q36" s="151">
        <f t="shared" si="20"/>
        <v>0</v>
      </c>
      <c r="S36" s="143" t="s">
        <v>109</v>
      </c>
      <c r="T36" s="144"/>
      <c r="U36" s="144"/>
      <c r="V36" s="654"/>
    </row>
    <row r="37" spans="1:23" ht="15.95" customHeight="1" x14ac:dyDescent="0.25">
      <c r="A37" s="805"/>
      <c r="B37" s="806"/>
      <c r="C37" s="579" t="s">
        <v>340</v>
      </c>
      <c r="D37" s="151">
        <f t="shared" si="21"/>
        <v>0</v>
      </c>
      <c r="F37" s="168"/>
      <c r="G37" s="169"/>
      <c r="H37" s="146">
        <f t="shared" si="11"/>
        <v>0</v>
      </c>
      <c r="I37" s="147">
        <f t="shared" si="12"/>
        <v>0</v>
      </c>
      <c r="J37" s="146">
        <f t="shared" si="13"/>
        <v>0</v>
      </c>
      <c r="K37" s="148">
        <f t="shared" si="14"/>
        <v>0</v>
      </c>
      <c r="L37" s="146">
        <f t="shared" si="15"/>
        <v>0</v>
      </c>
      <c r="M37" s="146">
        <f t="shared" si="16"/>
        <v>0</v>
      </c>
      <c r="N37" s="147">
        <f t="shared" si="17"/>
        <v>0</v>
      </c>
      <c r="O37" s="148">
        <f t="shared" si="18"/>
        <v>0</v>
      </c>
      <c r="P37" s="149">
        <f t="shared" si="19"/>
        <v>0</v>
      </c>
      <c r="Q37" s="151">
        <f t="shared" si="20"/>
        <v>0</v>
      </c>
      <c r="S37" s="786" t="s">
        <v>110</v>
      </c>
      <c r="T37" s="152"/>
      <c r="U37" s="152" t="s">
        <v>106</v>
      </c>
      <c r="V37" s="168"/>
    </row>
    <row r="38" spans="1:23" ht="15.95" customHeight="1" x14ac:dyDescent="0.25">
      <c r="A38" s="805"/>
      <c r="B38" s="806"/>
      <c r="C38" s="579" t="s">
        <v>341</v>
      </c>
      <c r="D38" s="151">
        <f t="shared" si="21"/>
        <v>0</v>
      </c>
      <c r="F38" s="168"/>
      <c r="G38" s="169"/>
      <c r="H38" s="146">
        <f t="shared" si="11"/>
        <v>0</v>
      </c>
      <c r="I38" s="147">
        <f t="shared" si="12"/>
        <v>0</v>
      </c>
      <c r="J38" s="146">
        <f t="shared" si="13"/>
        <v>0</v>
      </c>
      <c r="K38" s="148">
        <f t="shared" si="14"/>
        <v>0</v>
      </c>
      <c r="L38" s="146">
        <f t="shared" si="15"/>
        <v>0</v>
      </c>
      <c r="M38" s="146">
        <f t="shared" si="16"/>
        <v>0</v>
      </c>
      <c r="N38" s="147">
        <f t="shared" si="17"/>
        <v>0</v>
      </c>
      <c r="O38" s="148">
        <f t="shared" si="18"/>
        <v>0</v>
      </c>
      <c r="P38" s="149">
        <f t="shared" si="19"/>
        <v>0</v>
      </c>
      <c r="Q38" s="151">
        <f t="shared" si="20"/>
        <v>0</v>
      </c>
      <c r="S38" s="786" t="s">
        <v>111</v>
      </c>
      <c r="T38" s="152"/>
      <c r="U38" s="152" t="s">
        <v>107</v>
      </c>
      <c r="V38" s="655"/>
    </row>
    <row r="39" spans="1:23" ht="15.95" customHeight="1" x14ac:dyDescent="0.25">
      <c r="A39" s="801"/>
      <c r="B39" s="807"/>
      <c r="C39" s="640" t="s">
        <v>383</v>
      </c>
      <c r="D39" s="159">
        <f t="shared" si="21"/>
        <v>0</v>
      </c>
      <c r="F39" s="170">
        <v>0</v>
      </c>
      <c r="G39" s="171"/>
      <c r="H39" s="154">
        <f t="shared" si="11"/>
        <v>0</v>
      </c>
      <c r="I39" s="155">
        <f t="shared" si="12"/>
        <v>0</v>
      </c>
      <c r="J39" s="154">
        <f t="shared" si="13"/>
        <v>0</v>
      </c>
      <c r="K39" s="156">
        <f t="shared" si="14"/>
        <v>0</v>
      </c>
      <c r="L39" s="154">
        <f t="shared" si="15"/>
        <v>0</v>
      </c>
      <c r="M39" s="154">
        <f t="shared" si="16"/>
        <v>0</v>
      </c>
      <c r="N39" s="155">
        <f t="shared" si="17"/>
        <v>0</v>
      </c>
      <c r="O39" s="156">
        <f t="shared" si="18"/>
        <v>0</v>
      </c>
      <c r="P39" s="157">
        <f t="shared" si="19"/>
        <v>0</v>
      </c>
      <c r="Q39" s="159">
        <f t="shared" si="20"/>
        <v>0</v>
      </c>
      <c r="S39" s="630" t="s">
        <v>112</v>
      </c>
      <c r="T39" s="734"/>
      <c r="U39" s="153" t="s">
        <v>113</v>
      </c>
      <c r="V39" s="170"/>
    </row>
    <row r="40" spans="1:23" ht="15.95" customHeight="1" x14ac:dyDescent="0.25">
      <c r="A40" s="102"/>
      <c r="B40" s="102"/>
      <c r="C40" s="102"/>
      <c r="D40" s="102"/>
      <c r="F40" s="102"/>
      <c r="G40" s="102"/>
      <c r="H40" s="102"/>
      <c r="I40" s="102"/>
      <c r="J40" s="102"/>
      <c r="K40" s="102"/>
      <c r="L40" s="102"/>
      <c r="M40" s="102"/>
      <c r="N40" s="102"/>
      <c r="O40" s="102"/>
      <c r="P40" s="102"/>
      <c r="Q40" s="102"/>
    </row>
    <row r="41" spans="1:23" ht="15.95" customHeight="1" x14ac:dyDescent="0.25">
      <c r="A41" s="102"/>
      <c r="B41" s="102"/>
      <c r="C41" s="102"/>
      <c r="D41" s="102"/>
      <c r="F41" s="102"/>
      <c r="G41" s="102"/>
      <c r="H41" s="102"/>
      <c r="I41" s="102"/>
      <c r="J41" s="102"/>
      <c r="K41" s="102"/>
      <c r="L41" s="102"/>
      <c r="M41" s="102"/>
      <c r="N41" s="102"/>
      <c r="O41" s="102"/>
      <c r="P41" s="102"/>
      <c r="Q41" s="102"/>
    </row>
    <row r="42" spans="1:23" ht="15.95" customHeight="1" x14ac:dyDescent="0.25">
      <c r="A42" s="102"/>
      <c r="B42" s="102"/>
      <c r="C42" s="102"/>
      <c r="D42" s="102"/>
      <c r="F42" s="102"/>
      <c r="G42" s="102"/>
      <c r="H42" s="102"/>
      <c r="I42" s="102"/>
      <c r="J42" s="102"/>
      <c r="K42" s="102"/>
      <c r="L42" s="102"/>
      <c r="M42" s="102"/>
      <c r="N42" s="102"/>
      <c r="O42" s="102"/>
      <c r="P42" s="102"/>
      <c r="Q42" s="102"/>
    </row>
    <row r="43" spans="1:23" ht="15.95" customHeight="1" x14ac:dyDescent="0.25">
      <c r="A43" s="102"/>
      <c r="B43" s="102"/>
      <c r="C43" s="102"/>
      <c r="D43" s="102"/>
      <c r="F43" s="102"/>
      <c r="G43" s="102"/>
      <c r="H43" s="102"/>
      <c r="I43" s="102"/>
      <c r="J43" s="102"/>
      <c r="K43" s="102"/>
      <c r="L43" s="102"/>
      <c r="M43" s="102"/>
      <c r="N43" s="102"/>
      <c r="O43" s="102"/>
      <c r="P43" s="102"/>
      <c r="Q43" s="102"/>
    </row>
    <row r="44" spans="1:23" ht="15.95" customHeight="1" x14ac:dyDescent="0.25">
      <c r="A44" s="102"/>
      <c r="B44" s="102"/>
      <c r="C44" s="102"/>
      <c r="D44" s="102"/>
      <c r="F44" s="102"/>
      <c r="G44" s="102"/>
      <c r="H44" s="102"/>
      <c r="I44" s="102"/>
      <c r="J44" s="102"/>
      <c r="K44" s="102"/>
      <c r="L44" s="102"/>
      <c r="M44" s="102"/>
      <c r="N44" s="102"/>
      <c r="O44" s="102"/>
      <c r="P44" s="102"/>
      <c r="Q44" s="102"/>
    </row>
    <row r="45" spans="1:23" ht="15.95" customHeight="1" x14ac:dyDescent="0.25">
      <c r="A45" s="102"/>
      <c r="B45" s="102"/>
      <c r="C45" s="102"/>
      <c r="D45" s="102"/>
      <c r="F45" s="102"/>
      <c r="G45" s="102"/>
      <c r="H45" s="102"/>
      <c r="I45" s="102"/>
      <c r="J45" s="102"/>
      <c r="K45" s="102"/>
      <c r="L45" s="102"/>
      <c r="M45" s="102"/>
      <c r="N45" s="102"/>
      <c r="O45" s="102"/>
      <c r="P45" s="102"/>
      <c r="Q45" s="102"/>
      <c r="R45" s="102"/>
      <c r="S45" s="102"/>
      <c r="T45" s="102"/>
      <c r="U45" s="102"/>
      <c r="V45" s="102"/>
      <c r="W45" s="102"/>
    </row>
    <row r="46" spans="1:23" ht="15.95" customHeight="1" x14ac:dyDescent="0.25">
      <c r="A46" s="102"/>
      <c r="B46" s="102"/>
      <c r="C46" s="102"/>
      <c r="F46" s="102"/>
      <c r="G46" s="102"/>
      <c r="H46" s="102"/>
      <c r="I46" s="102"/>
      <c r="J46" s="102"/>
      <c r="K46" s="102"/>
      <c r="L46" s="102"/>
      <c r="M46" s="102"/>
      <c r="N46" s="102"/>
      <c r="R46" s="102"/>
      <c r="S46" s="102"/>
      <c r="T46" s="102"/>
      <c r="U46" s="102"/>
      <c r="V46" s="102"/>
      <c r="W46" s="102"/>
    </row>
    <row r="47" spans="1:23" ht="15.95" customHeight="1" x14ac:dyDescent="0.25">
      <c r="A47" s="102"/>
      <c r="B47" s="102"/>
      <c r="C47" s="102"/>
      <c r="F47" s="102"/>
      <c r="G47" s="102"/>
      <c r="H47" s="102"/>
      <c r="I47" s="102"/>
      <c r="J47" s="102"/>
      <c r="K47" s="102"/>
      <c r="L47" s="102"/>
      <c r="M47" s="102"/>
      <c r="N47" s="102"/>
      <c r="R47" s="102"/>
      <c r="S47" s="102"/>
      <c r="T47" s="102"/>
      <c r="U47" s="102"/>
      <c r="V47" s="102"/>
      <c r="W47" s="102"/>
    </row>
    <row r="48" spans="1:23" ht="15.95" customHeight="1" x14ac:dyDescent="0.25">
      <c r="A48" s="102"/>
      <c r="B48" s="102"/>
      <c r="C48" s="102"/>
      <c r="F48" s="102"/>
      <c r="G48" s="102"/>
      <c r="H48" s="102"/>
      <c r="I48" s="102"/>
      <c r="J48" s="102"/>
      <c r="K48" s="102"/>
      <c r="L48" s="102"/>
      <c r="M48" s="102"/>
      <c r="N48" s="102"/>
      <c r="R48" s="102"/>
      <c r="S48" s="102"/>
      <c r="T48" s="102"/>
      <c r="U48" s="102"/>
      <c r="V48" s="102"/>
      <c r="W48" s="102"/>
    </row>
    <row r="49" spans="1:23" ht="15.95" customHeight="1" x14ac:dyDescent="0.25">
      <c r="A49" s="102"/>
      <c r="B49" s="102"/>
      <c r="C49" s="102"/>
      <c r="F49" s="102"/>
      <c r="G49" s="102"/>
      <c r="H49" s="102"/>
      <c r="I49" s="102"/>
      <c r="J49" s="102"/>
      <c r="K49" s="102"/>
      <c r="L49" s="102"/>
      <c r="M49" s="102"/>
      <c r="N49" s="102"/>
      <c r="R49" s="102"/>
      <c r="S49" s="102"/>
      <c r="T49" s="102"/>
      <c r="U49" s="102"/>
      <c r="V49" s="102"/>
      <c r="W49" s="102"/>
    </row>
    <row r="50" spans="1:23" ht="15.95" customHeight="1" x14ac:dyDescent="0.25">
      <c r="A50" s="102"/>
      <c r="B50" s="102"/>
      <c r="C50" s="102"/>
      <c r="F50" s="102"/>
      <c r="G50" s="102"/>
      <c r="H50" s="102"/>
      <c r="I50" s="102"/>
      <c r="J50" s="102"/>
      <c r="K50" s="102"/>
      <c r="L50" s="102"/>
      <c r="M50" s="102"/>
      <c r="N50" s="102"/>
      <c r="R50" s="102"/>
      <c r="S50" s="102"/>
      <c r="T50" s="102"/>
      <c r="U50" s="102"/>
      <c r="V50" s="102"/>
      <c r="W50" s="102"/>
    </row>
    <row r="51" spans="1:23" ht="15.95" customHeight="1" x14ac:dyDescent="0.25">
      <c r="A51" s="102"/>
      <c r="B51" s="102"/>
      <c r="C51" s="102"/>
      <c r="F51" s="102"/>
      <c r="G51" s="102"/>
      <c r="H51" s="102"/>
      <c r="I51" s="102"/>
      <c r="J51" s="102"/>
      <c r="K51" s="102"/>
      <c r="L51" s="102"/>
      <c r="M51" s="102"/>
      <c r="N51" s="102"/>
      <c r="R51" s="102"/>
      <c r="S51" s="102"/>
      <c r="T51" s="102"/>
      <c r="U51" s="102"/>
      <c r="V51" s="102"/>
      <c r="W51" s="102"/>
    </row>
    <row r="52" spans="1:23" ht="15.95" customHeight="1" x14ac:dyDescent="0.25">
      <c r="A52" s="102"/>
      <c r="B52" s="102"/>
      <c r="C52" s="102"/>
      <c r="F52" s="102"/>
      <c r="G52" s="102"/>
      <c r="H52" s="102"/>
      <c r="I52" s="102"/>
      <c r="J52" s="102"/>
      <c r="K52" s="102"/>
      <c r="L52" s="102"/>
      <c r="M52" s="102"/>
      <c r="N52" s="102"/>
      <c r="R52" s="102"/>
      <c r="S52" s="102"/>
      <c r="T52" s="102"/>
      <c r="U52" s="102"/>
      <c r="V52" s="102"/>
      <c r="W52" s="102"/>
    </row>
    <row r="53" spans="1:23" ht="15.95" customHeight="1" x14ac:dyDescent="0.25">
      <c r="A53" s="102"/>
      <c r="B53" s="102"/>
      <c r="C53" s="102"/>
      <c r="F53" s="102"/>
      <c r="G53" s="102"/>
      <c r="H53" s="102"/>
      <c r="I53" s="102"/>
      <c r="J53" s="102"/>
      <c r="K53" s="102"/>
      <c r="L53" s="102"/>
      <c r="M53" s="102"/>
      <c r="N53" s="102"/>
      <c r="R53" s="102"/>
      <c r="S53" s="102"/>
      <c r="T53" s="102"/>
      <c r="U53" s="102"/>
      <c r="V53" s="102"/>
      <c r="W53" s="102"/>
    </row>
    <row r="54" spans="1:23" ht="15.95" customHeight="1" x14ac:dyDescent="0.25">
      <c r="A54" s="102"/>
      <c r="B54" s="102"/>
      <c r="C54" s="102"/>
      <c r="F54" s="102"/>
      <c r="G54" s="102"/>
      <c r="H54" s="102"/>
      <c r="I54" s="102"/>
      <c r="J54" s="102"/>
      <c r="K54" s="102"/>
      <c r="L54" s="102"/>
      <c r="M54" s="102"/>
      <c r="N54" s="102"/>
      <c r="R54" s="102"/>
      <c r="S54" s="102"/>
      <c r="T54" s="102"/>
      <c r="U54" s="102"/>
      <c r="V54" s="102"/>
      <c r="W54" s="102"/>
    </row>
    <row r="55" spans="1:23" ht="15.95" customHeight="1" x14ac:dyDescent="0.25">
      <c r="A55" s="102"/>
      <c r="B55" s="102"/>
      <c r="C55" s="102"/>
      <c r="F55" s="102"/>
      <c r="G55" s="102"/>
      <c r="H55" s="102"/>
      <c r="I55" s="102"/>
      <c r="J55" s="102"/>
      <c r="K55" s="102"/>
      <c r="L55" s="102"/>
      <c r="M55" s="102"/>
      <c r="N55" s="102"/>
      <c r="R55" s="102"/>
      <c r="S55" s="102"/>
      <c r="T55" s="102"/>
      <c r="U55" s="102"/>
      <c r="V55" s="102"/>
      <c r="W55" s="102"/>
    </row>
    <row r="56" spans="1:23" ht="15.95" customHeight="1" x14ac:dyDescent="0.25">
      <c r="A56" s="102"/>
      <c r="B56" s="102"/>
      <c r="C56" s="102"/>
      <c r="F56" s="102"/>
      <c r="G56" s="102"/>
      <c r="H56" s="102"/>
      <c r="I56" s="102"/>
      <c r="J56" s="102"/>
      <c r="K56" s="102"/>
      <c r="L56" s="102"/>
      <c r="M56" s="102"/>
      <c r="N56" s="102"/>
      <c r="R56" s="102"/>
      <c r="S56" s="102"/>
      <c r="T56" s="102"/>
      <c r="U56" s="102"/>
      <c r="V56" s="102"/>
      <c r="W56" s="102"/>
    </row>
    <row r="57" spans="1:23" ht="15.95" customHeight="1" x14ac:dyDescent="0.25">
      <c r="A57" s="102"/>
      <c r="B57" s="102"/>
      <c r="C57" s="102"/>
      <c r="F57" s="102"/>
      <c r="G57" s="102"/>
      <c r="H57" s="102"/>
      <c r="I57" s="102"/>
      <c r="J57" s="102"/>
      <c r="K57" s="102"/>
      <c r="L57" s="102"/>
      <c r="M57" s="102"/>
      <c r="N57" s="102"/>
      <c r="R57" s="102"/>
      <c r="S57" s="102"/>
      <c r="T57" s="102"/>
      <c r="U57" s="102"/>
      <c r="V57" s="102"/>
      <c r="W57" s="102"/>
    </row>
    <row r="58" spans="1:23" ht="15.95" customHeight="1" x14ac:dyDescent="0.25">
      <c r="A58" s="102"/>
      <c r="B58" s="102"/>
      <c r="C58" s="102"/>
      <c r="F58" s="102"/>
      <c r="G58" s="102"/>
      <c r="H58" s="102"/>
      <c r="I58" s="102"/>
      <c r="J58" s="102"/>
      <c r="K58" s="102"/>
      <c r="L58" s="102"/>
      <c r="M58" s="102"/>
      <c r="N58" s="102"/>
      <c r="R58" s="102"/>
      <c r="S58" s="102"/>
      <c r="T58" s="102"/>
      <c r="U58" s="102"/>
      <c r="V58" s="102"/>
      <c r="W58" s="102"/>
    </row>
    <row r="59" spans="1:23" ht="15.95" customHeight="1" x14ac:dyDescent="0.25">
      <c r="A59" s="102"/>
      <c r="B59" s="102"/>
      <c r="C59" s="102"/>
      <c r="F59" s="102"/>
      <c r="G59" s="102"/>
      <c r="H59" s="102"/>
      <c r="I59" s="102"/>
      <c r="J59" s="102"/>
      <c r="K59" s="102"/>
      <c r="L59" s="102"/>
      <c r="M59" s="102"/>
      <c r="N59" s="102"/>
      <c r="R59" s="102"/>
      <c r="S59" s="102"/>
      <c r="T59" s="102"/>
      <c r="U59" s="102"/>
      <c r="V59" s="102"/>
      <c r="W59" s="102"/>
    </row>
    <row r="60" spans="1:23" ht="15.95" customHeight="1" x14ac:dyDescent="0.25">
      <c r="A60" s="102"/>
      <c r="B60" s="102"/>
      <c r="C60" s="102"/>
      <c r="F60" s="102"/>
      <c r="G60" s="102"/>
      <c r="H60" s="102"/>
      <c r="I60" s="102"/>
      <c r="J60" s="102"/>
      <c r="K60" s="102"/>
      <c r="L60" s="102"/>
      <c r="M60" s="102"/>
      <c r="N60" s="102"/>
      <c r="R60" s="102"/>
      <c r="S60" s="102"/>
      <c r="T60" s="102"/>
      <c r="U60" s="102"/>
      <c r="V60" s="102"/>
      <c r="W60" s="102"/>
    </row>
    <row r="61" spans="1:23" ht="15.95" customHeight="1" x14ac:dyDescent="0.25">
      <c r="A61" s="102"/>
      <c r="B61" s="102"/>
      <c r="C61" s="102"/>
      <c r="F61" s="102"/>
      <c r="G61" s="102"/>
      <c r="H61" s="102"/>
      <c r="I61" s="102"/>
      <c r="J61" s="102"/>
      <c r="K61" s="102"/>
      <c r="L61" s="102"/>
      <c r="M61" s="102"/>
      <c r="N61" s="102"/>
      <c r="R61" s="102"/>
      <c r="S61" s="102"/>
      <c r="T61" s="102"/>
      <c r="U61" s="102"/>
      <c r="V61" s="102"/>
      <c r="W61" s="102"/>
    </row>
    <row r="62" spans="1:23" ht="15.95" customHeight="1" x14ac:dyDescent="0.25">
      <c r="A62" s="102"/>
      <c r="B62" s="102"/>
      <c r="C62" s="102"/>
      <c r="D62" s="102"/>
      <c r="F62" s="102"/>
      <c r="G62" s="102"/>
      <c r="H62" s="102"/>
      <c r="I62" s="102"/>
      <c r="J62" s="102"/>
      <c r="K62" s="102"/>
      <c r="L62" s="102"/>
      <c r="M62" s="102"/>
      <c r="N62" s="102"/>
      <c r="O62" s="102"/>
      <c r="P62" s="102"/>
      <c r="Q62" s="102"/>
      <c r="R62" s="102"/>
      <c r="S62" s="102"/>
      <c r="T62" s="102"/>
      <c r="U62" s="102"/>
      <c r="V62" s="102"/>
      <c r="W62" s="102"/>
    </row>
    <row r="63" spans="1:23" ht="15.95" customHeight="1" x14ac:dyDescent="0.25">
      <c r="A63" s="102"/>
      <c r="B63" s="102"/>
      <c r="C63" s="102"/>
      <c r="D63" s="102"/>
      <c r="F63" s="102"/>
      <c r="G63" s="102"/>
      <c r="H63" s="102"/>
      <c r="I63" s="102"/>
      <c r="J63" s="102"/>
      <c r="K63" s="102"/>
      <c r="L63" s="102"/>
      <c r="M63" s="102"/>
      <c r="N63" s="102"/>
      <c r="O63" s="102"/>
      <c r="P63" s="102"/>
      <c r="Q63" s="102"/>
      <c r="R63" s="102"/>
      <c r="S63" s="102"/>
      <c r="T63" s="102"/>
      <c r="U63" s="102"/>
      <c r="V63" s="102"/>
      <c r="W63" s="102"/>
    </row>
    <row r="64" spans="1:23" ht="15.95" customHeight="1" x14ac:dyDescent="0.25">
      <c r="A64" s="102"/>
      <c r="B64" s="102"/>
      <c r="C64" s="102"/>
      <c r="D64" s="102"/>
      <c r="F64" s="102"/>
      <c r="G64" s="102"/>
      <c r="H64" s="102"/>
      <c r="I64" s="102"/>
      <c r="J64" s="102"/>
      <c r="K64" s="102"/>
      <c r="L64" s="102"/>
      <c r="M64" s="102"/>
      <c r="N64" s="102"/>
      <c r="O64" s="102"/>
      <c r="P64" s="102"/>
      <c r="Q64" s="102"/>
      <c r="R64" s="102"/>
      <c r="S64" s="102"/>
      <c r="T64" s="102"/>
      <c r="U64" s="102"/>
      <c r="V64" s="102"/>
      <c r="W64" s="102"/>
    </row>
    <row r="65" spans="1:23" ht="15.95" customHeight="1" x14ac:dyDescent="0.25">
      <c r="A65" s="102"/>
      <c r="B65" s="102"/>
      <c r="C65" s="102"/>
      <c r="D65" s="102"/>
      <c r="F65" s="102"/>
      <c r="G65" s="102"/>
      <c r="H65" s="102"/>
      <c r="I65" s="102"/>
      <c r="J65" s="102"/>
      <c r="K65" s="102"/>
      <c r="L65" s="102"/>
      <c r="M65" s="102"/>
      <c r="N65" s="102"/>
      <c r="O65" s="102"/>
      <c r="P65" s="102"/>
      <c r="Q65" s="102"/>
      <c r="R65" s="102"/>
      <c r="S65" s="102"/>
      <c r="T65" s="102"/>
      <c r="U65" s="102"/>
      <c r="V65" s="102"/>
      <c r="W65" s="102"/>
    </row>
    <row r="66" spans="1:23" ht="15.95" customHeight="1" x14ac:dyDescent="0.25">
      <c r="A66" s="102"/>
      <c r="B66" s="102"/>
      <c r="C66" s="102"/>
      <c r="D66" s="102"/>
      <c r="F66" s="102"/>
      <c r="G66" s="102"/>
      <c r="H66" s="102"/>
      <c r="I66" s="102"/>
      <c r="J66" s="102"/>
      <c r="K66" s="102"/>
      <c r="L66" s="102"/>
      <c r="M66" s="102"/>
      <c r="N66" s="102"/>
      <c r="O66" s="102"/>
      <c r="P66" s="102"/>
      <c r="Q66" s="102"/>
      <c r="R66" s="102"/>
      <c r="S66" s="102"/>
      <c r="T66" s="102"/>
      <c r="U66" s="102"/>
      <c r="V66" s="102"/>
      <c r="W66" s="102"/>
    </row>
    <row r="67" spans="1:23" ht="15.95" customHeight="1" x14ac:dyDescent="0.25">
      <c r="A67" s="102"/>
      <c r="B67" s="102"/>
      <c r="C67" s="102"/>
      <c r="D67" s="102"/>
      <c r="F67" s="102"/>
      <c r="G67" s="102"/>
      <c r="H67" s="102"/>
      <c r="I67" s="102"/>
      <c r="J67" s="102"/>
      <c r="K67" s="102"/>
      <c r="L67" s="102"/>
      <c r="M67" s="102"/>
      <c r="N67" s="102"/>
      <c r="O67" s="102"/>
      <c r="P67" s="102"/>
      <c r="Q67" s="102"/>
      <c r="R67" s="102"/>
      <c r="S67" s="102"/>
      <c r="T67" s="102"/>
      <c r="U67" s="102"/>
      <c r="V67" s="102"/>
      <c r="W67" s="102"/>
    </row>
    <row r="68" spans="1:23" ht="15.95" customHeight="1" x14ac:dyDescent="0.25">
      <c r="A68" s="102"/>
      <c r="B68" s="102"/>
      <c r="C68" s="102"/>
      <c r="D68" s="102"/>
      <c r="F68" s="102"/>
      <c r="G68" s="102"/>
      <c r="H68" s="102"/>
      <c r="I68" s="102"/>
      <c r="J68" s="102"/>
      <c r="K68" s="102"/>
      <c r="L68" s="102"/>
      <c r="M68" s="102"/>
      <c r="N68" s="102"/>
      <c r="O68" s="102"/>
      <c r="P68" s="102"/>
      <c r="Q68" s="102"/>
      <c r="R68" s="102"/>
      <c r="S68" s="102"/>
      <c r="T68" s="102"/>
      <c r="U68" s="102"/>
      <c r="V68" s="102"/>
      <c r="W68" s="102"/>
    </row>
    <row r="69" spans="1:23" ht="15.95" customHeight="1" x14ac:dyDescent="0.25">
      <c r="A69" s="102"/>
      <c r="B69" s="102"/>
      <c r="C69" s="102"/>
      <c r="D69" s="102"/>
      <c r="F69" s="102"/>
      <c r="G69" s="102"/>
      <c r="H69" s="102"/>
      <c r="I69" s="102"/>
      <c r="J69" s="102"/>
      <c r="K69" s="102"/>
      <c r="L69" s="102"/>
      <c r="M69" s="102"/>
      <c r="N69" s="102"/>
      <c r="O69" s="102"/>
      <c r="P69" s="102"/>
      <c r="Q69" s="102"/>
      <c r="R69" s="102"/>
      <c r="S69" s="102"/>
      <c r="T69" s="102"/>
      <c r="U69" s="102"/>
      <c r="V69" s="102"/>
      <c r="W69" s="102"/>
    </row>
    <row r="70" spans="1:23" ht="15.95" customHeight="1" x14ac:dyDescent="0.25">
      <c r="A70" s="102"/>
      <c r="B70" s="102"/>
      <c r="C70" s="102"/>
      <c r="D70" s="102"/>
      <c r="F70" s="102"/>
      <c r="G70" s="102"/>
      <c r="H70" s="102"/>
      <c r="I70" s="102"/>
      <c r="J70" s="102"/>
      <c r="K70" s="102"/>
      <c r="L70" s="102"/>
      <c r="M70" s="102"/>
      <c r="N70" s="102"/>
      <c r="O70" s="102"/>
      <c r="P70" s="102"/>
      <c r="Q70" s="102"/>
      <c r="R70" s="102"/>
      <c r="S70" s="102"/>
      <c r="T70" s="102"/>
      <c r="U70" s="102"/>
      <c r="V70" s="102"/>
      <c r="W70" s="102"/>
    </row>
    <row r="71" spans="1:23" ht="15.95" customHeight="1" x14ac:dyDescent="0.25">
      <c r="A71" s="102"/>
      <c r="B71" s="102"/>
      <c r="C71" s="102"/>
      <c r="D71" s="102"/>
      <c r="F71" s="102"/>
      <c r="G71" s="102"/>
      <c r="H71" s="102"/>
      <c r="I71" s="102"/>
      <c r="J71" s="102"/>
      <c r="K71" s="102"/>
      <c r="L71" s="102"/>
      <c r="M71" s="102"/>
      <c r="N71" s="102"/>
      <c r="O71" s="102"/>
      <c r="P71" s="102"/>
      <c r="Q71" s="102"/>
      <c r="R71" s="102"/>
      <c r="S71" s="102"/>
      <c r="T71" s="102"/>
      <c r="U71" s="102"/>
      <c r="V71" s="102"/>
      <c r="W71" s="102"/>
    </row>
    <row r="72" spans="1:23" ht="15.95" customHeight="1" x14ac:dyDescent="0.25">
      <c r="A72" s="102"/>
      <c r="B72" s="102"/>
      <c r="C72" s="102"/>
      <c r="D72" s="102"/>
      <c r="F72" s="102"/>
      <c r="G72" s="102"/>
      <c r="H72" s="102"/>
      <c r="I72" s="102"/>
      <c r="J72" s="102"/>
      <c r="K72" s="102"/>
      <c r="L72" s="102"/>
      <c r="M72" s="102"/>
      <c r="N72" s="102"/>
      <c r="O72" s="102"/>
      <c r="P72" s="102"/>
      <c r="Q72" s="102"/>
      <c r="R72" s="102"/>
      <c r="S72" s="102"/>
      <c r="T72" s="102"/>
      <c r="U72" s="102"/>
      <c r="V72" s="102"/>
      <c r="W72" s="102"/>
    </row>
    <row r="73" spans="1:23" ht="15.95" customHeight="1" x14ac:dyDescent="0.25">
      <c r="A73" s="102"/>
      <c r="B73" s="102"/>
      <c r="C73" s="102"/>
      <c r="D73" s="102"/>
      <c r="F73" s="102"/>
      <c r="G73" s="102"/>
      <c r="H73" s="102"/>
      <c r="I73" s="102"/>
      <c r="J73" s="102"/>
      <c r="K73" s="102"/>
      <c r="L73" s="102"/>
      <c r="M73" s="102"/>
      <c r="N73" s="102"/>
      <c r="O73" s="102"/>
      <c r="P73" s="102"/>
      <c r="Q73" s="102"/>
      <c r="R73" s="102"/>
      <c r="S73" s="102"/>
      <c r="T73" s="102"/>
      <c r="U73" s="102"/>
      <c r="V73" s="102"/>
      <c r="W73" s="102"/>
    </row>
    <row r="74" spans="1:23" ht="15.95" customHeight="1" x14ac:dyDescent="0.25">
      <c r="A74" s="102"/>
      <c r="B74" s="102"/>
      <c r="C74" s="102"/>
      <c r="D74" s="102"/>
      <c r="F74" s="102"/>
      <c r="G74" s="102"/>
      <c r="H74" s="102"/>
      <c r="I74" s="102"/>
      <c r="J74" s="102"/>
      <c r="K74" s="102"/>
      <c r="L74" s="102"/>
      <c r="M74" s="102"/>
      <c r="N74" s="102"/>
      <c r="O74" s="102"/>
      <c r="P74" s="102"/>
      <c r="Q74" s="102"/>
      <c r="R74" s="102"/>
      <c r="S74" s="102"/>
      <c r="T74" s="102"/>
      <c r="U74" s="102"/>
      <c r="V74" s="102"/>
      <c r="W74" s="102"/>
    </row>
    <row r="75" spans="1:23" ht="15.95" customHeight="1" x14ac:dyDescent="0.25">
      <c r="A75" s="102"/>
      <c r="B75" s="102"/>
      <c r="C75" s="102"/>
      <c r="D75" s="102"/>
      <c r="F75" s="102"/>
      <c r="G75" s="102"/>
      <c r="H75" s="102"/>
      <c r="I75" s="102"/>
      <c r="J75" s="102"/>
      <c r="K75" s="102"/>
      <c r="L75" s="102"/>
      <c r="M75" s="102"/>
      <c r="N75" s="102"/>
      <c r="O75" s="102"/>
      <c r="P75" s="102"/>
      <c r="Q75" s="102"/>
      <c r="R75" s="102"/>
      <c r="S75" s="102"/>
      <c r="T75" s="102"/>
      <c r="U75" s="102"/>
      <c r="V75" s="102"/>
      <c r="W75" s="102"/>
    </row>
    <row r="76" spans="1:23" ht="15.95" customHeight="1" x14ac:dyDescent="0.25">
      <c r="A76" s="102"/>
      <c r="B76" s="102"/>
      <c r="C76" s="102"/>
      <c r="D76" s="102"/>
      <c r="F76" s="102"/>
      <c r="G76" s="102"/>
      <c r="H76" s="102"/>
      <c r="I76" s="102"/>
      <c r="J76" s="102"/>
      <c r="K76" s="102"/>
      <c r="L76" s="102"/>
      <c r="M76" s="102"/>
      <c r="N76" s="102"/>
      <c r="O76" s="102"/>
      <c r="P76" s="102"/>
      <c r="Q76" s="102"/>
      <c r="R76" s="102"/>
      <c r="S76" s="102"/>
      <c r="T76" s="102"/>
      <c r="U76" s="102"/>
      <c r="V76" s="102"/>
      <c r="W76" s="102"/>
    </row>
    <row r="77" spans="1:23" ht="15.95" customHeight="1" x14ac:dyDescent="0.25">
      <c r="A77" s="102"/>
      <c r="B77" s="102"/>
      <c r="C77" s="102"/>
      <c r="D77" s="102"/>
      <c r="F77" s="102"/>
      <c r="G77" s="102"/>
      <c r="H77" s="102"/>
      <c r="I77" s="102"/>
      <c r="J77" s="102"/>
      <c r="K77" s="102"/>
      <c r="L77" s="102"/>
      <c r="M77" s="102"/>
      <c r="N77" s="102"/>
      <c r="O77" s="102"/>
      <c r="P77" s="102"/>
      <c r="Q77" s="102"/>
      <c r="R77" s="102"/>
      <c r="S77" s="102"/>
      <c r="T77" s="102"/>
      <c r="U77" s="102"/>
      <c r="V77" s="102"/>
      <c r="W77" s="102"/>
    </row>
    <row r="78" spans="1:23" ht="15.95" customHeight="1" x14ac:dyDescent="0.25">
      <c r="A78" s="102"/>
      <c r="B78" s="102"/>
      <c r="C78" s="102"/>
      <c r="D78" s="102"/>
      <c r="F78" s="102"/>
      <c r="G78" s="102"/>
      <c r="H78" s="102"/>
      <c r="I78" s="102"/>
      <c r="J78" s="102"/>
      <c r="K78" s="102"/>
      <c r="L78" s="102"/>
      <c r="M78" s="102"/>
      <c r="N78" s="102"/>
      <c r="O78" s="102"/>
      <c r="P78" s="102"/>
      <c r="Q78" s="102"/>
      <c r="R78" s="102"/>
      <c r="S78" s="102"/>
      <c r="T78" s="102"/>
      <c r="U78" s="102"/>
      <c r="V78" s="102"/>
      <c r="W78" s="102"/>
    </row>
    <row r="79" spans="1:23" ht="15.95" customHeight="1" x14ac:dyDescent="0.25">
      <c r="A79" s="102"/>
      <c r="B79" s="102"/>
      <c r="C79" s="102"/>
      <c r="D79" s="102"/>
      <c r="F79" s="102"/>
      <c r="G79" s="102"/>
      <c r="H79" s="102"/>
      <c r="I79" s="102"/>
      <c r="J79" s="102"/>
      <c r="K79" s="102"/>
      <c r="L79" s="102"/>
      <c r="M79" s="102"/>
      <c r="N79" s="102"/>
      <c r="O79" s="102"/>
      <c r="P79" s="102"/>
      <c r="Q79" s="102"/>
      <c r="R79" s="102"/>
      <c r="S79" s="102"/>
      <c r="T79" s="102"/>
      <c r="U79" s="102"/>
      <c r="V79" s="102"/>
      <c r="W79" s="102"/>
    </row>
    <row r="80" spans="1:23" ht="15.95" customHeight="1" x14ac:dyDescent="0.25">
      <c r="A80" s="102"/>
      <c r="B80" s="102"/>
      <c r="C80" s="102"/>
      <c r="D80" s="102"/>
      <c r="F80" s="102"/>
      <c r="G80" s="102"/>
      <c r="H80" s="102"/>
      <c r="I80" s="102"/>
      <c r="J80" s="102"/>
      <c r="K80" s="102"/>
      <c r="L80" s="102"/>
      <c r="M80" s="102"/>
      <c r="N80" s="102"/>
      <c r="O80" s="102"/>
      <c r="P80" s="102"/>
      <c r="Q80" s="102"/>
      <c r="R80" s="102"/>
      <c r="S80" s="102"/>
      <c r="T80" s="102"/>
      <c r="U80" s="102"/>
      <c r="V80" s="102"/>
      <c r="W80" s="102"/>
    </row>
    <row r="81" spans="1:23" ht="15.95" customHeight="1" x14ac:dyDescent="0.25">
      <c r="A81" s="102"/>
      <c r="B81" s="102"/>
      <c r="C81" s="102"/>
      <c r="D81" s="102"/>
      <c r="F81" s="102"/>
      <c r="G81" s="102"/>
      <c r="H81" s="102"/>
      <c r="I81" s="102"/>
      <c r="J81" s="102"/>
      <c r="K81" s="102"/>
      <c r="L81" s="102"/>
      <c r="M81" s="102"/>
      <c r="N81" s="102"/>
      <c r="O81" s="102"/>
      <c r="P81" s="102"/>
      <c r="Q81" s="102"/>
      <c r="R81" s="102"/>
      <c r="S81" s="102"/>
      <c r="T81" s="102"/>
      <c r="U81" s="102"/>
      <c r="V81" s="102"/>
      <c r="W81" s="102"/>
    </row>
    <row r="82" spans="1:23" ht="15.95" customHeight="1" x14ac:dyDescent="0.25">
      <c r="A82" s="102"/>
      <c r="B82" s="102"/>
      <c r="C82" s="102"/>
      <c r="D82" s="102"/>
      <c r="F82" s="102"/>
      <c r="G82" s="102"/>
      <c r="H82" s="102"/>
      <c r="I82" s="102"/>
      <c r="J82" s="102"/>
      <c r="K82" s="102"/>
      <c r="L82" s="102"/>
      <c r="M82" s="102"/>
      <c r="N82" s="102"/>
      <c r="O82" s="102"/>
      <c r="P82" s="102"/>
      <c r="Q82" s="102"/>
      <c r="R82" s="102"/>
      <c r="S82" s="102"/>
      <c r="T82" s="102"/>
      <c r="U82" s="102"/>
      <c r="V82" s="102"/>
      <c r="W82" s="102"/>
    </row>
    <row r="83" spans="1:23" ht="15.95" customHeight="1" x14ac:dyDescent="0.25">
      <c r="A83" s="102"/>
      <c r="B83" s="102"/>
      <c r="C83" s="102"/>
      <c r="D83" s="102"/>
      <c r="F83" s="102"/>
      <c r="G83" s="102"/>
      <c r="H83" s="102"/>
      <c r="I83" s="102"/>
      <c r="J83" s="102"/>
      <c r="K83" s="102"/>
      <c r="L83" s="102"/>
      <c r="M83" s="102"/>
      <c r="N83" s="102"/>
      <c r="O83" s="102"/>
      <c r="P83" s="102"/>
      <c r="Q83" s="102"/>
      <c r="R83" s="102"/>
      <c r="S83" s="102"/>
      <c r="T83" s="102"/>
      <c r="U83" s="102"/>
      <c r="V83" s="102"/>
      <c r="W83" s="102"/>
    </row>
    <row r="84" spans="1:23" ht="15.95" customHeight="1" x14ac:dyDescent="0.25">
      <c r="A84" s="102"/>
      <c r="B84" s="102"/>
      <c r="C84" s="102"/>
      <c r="D84" s="102"/>
      <c r="F84" s="102"/>
      <c r="G84" s="102"/>
      <c r="H84" s="102"/>
      <c r="I84" s="102"/>
      <c r="J84" s="102"/>
      <c r="K84" s="102"/>
      <c r="L84" s="102"/>
      <c r="M84" s="102"/>
      <c r="N84" s="102"/>
      <c r="O84" s="102"/>
      <c r="P84" s="102"/>
      <c r="Q84" s="102"/>
      <c r="R84" s="102"/>
      <c r="S84" s="102"/>
      <c r="T84" s="102"/>
      <c r="U84" s="102"/>
      <c r="V84" s="102"/>
      <c r="W84" s="102"/>
    </row>
    <row r="85" spans="1:23" ht="15.95" customHeight="1" x14ac:dyDescent="0.25">
      <c r="A85" s="102"/>
      <c r="B85" s="102"/>
      <c r="C85" s="102"/>
      <c r="D85" s="102"/>
      <c r="F85" s="102"/>
      <c r="G85" s="102"/>
      <c r="H85" s="102"/>
      <c r="I85" s="102"/>
      <c r="J85" s="102"/>
      <c r="K85" s="102"/>
      <c r="L85" s="102"/>
      <c r="M85" s="102"/>
      <c r="N85" s="102"/>
      <c r="O85" s="102"/>
      <c r="P85" s="102"/>
      <c r="Q85" s="102"/>
      <c r="R85" s="102"/>
      <c r="S85" s="102"/>
      <c r="T85" s="102"/>
      <c r="U85" s="102"/>
      <c r="V85" s="102"/>
      <c r="W85" s="102"/>
    </row>
    <row r="86" spans="1:23" ht="15.95" customHeight="1" x14ac:dyDescent="0.25">
      <c r="A86" s="102"/>
      <c r="B86" s="102"/>
      <c r="C86" s="102"/>
      <c r="D86" s="102"/>
      <c r="F86" s="102"/>
      <c r="G86" s="102"/>
      <c r="H86" s="102"/>
      <c r="I86" s="102"/>
      <c r="J86" s="102"/>
      <c r="K86" s="102"/>
      <c r="L86" s="102"/>
      <c r="M86" s="102"/>
      <c r="N86" s="102"/>
      <c r="O86" s="102"/>
      <c r="P86" s="102"/>
      <c r="Q86" s="102"/>
      <c r="R86" s="102"/>
      <c r="S86" s="102"/>
      <c r="T86" s="102"/>
      <c r="U86" s="102"/>
      <c r="V86" s="102"/>
      <c r="W86" s="102"/>
    </row>
    <row r="87" spans="1:23" ht="15.95" customHeight="1" x14ac:dyDescent="0.25">
      <c r="A87" s="102"/>
      <c r="B87" s="102"/>
      <c r="C87" s="102"/>
      <c r="D87" s="102"/>
      <c r="F87" s="102"/>
      <c r="G87" s="102"/>
      <c r="H87" s="102"/>
      <c r="I87" s="102"/>
      <c r="J87" s="102"/>
      <c r="K87" s="102"/>
      <c r="L87" s="102"/>
      <c r="M87" s="102"/>
      <c r="N87" s="102"/>
      <c r="O87" s="102"/>
      <c r="P87" s="102"/>
      <c r="Q87" s="102"/>
      <c r="R87" s="102"/>
      <c r="S87" s="102"/>
      <c r="T87" s="102"/>
      <c r="U87" s="102"/>
      <c r="V87" s="102"/>
      <c r="W87" s="102"/>
    </row>
    <row r="88" spans="1:23" ht="15.95" customHeight="1" x14ac:dyDescent="0.25">
      <c r="A88" s="102"/>
      <c r="B88" s="102"/>
      <c r="C88" s="102"/>
      <c r="D88" s="102"/>
      <c r="F88" s="102"/>
      <c r="G88" s="102"/>
      <c r="H88" s="102"/>
      <c r="I88" s="102"/>
      <c r="J88" s="102"/>
      <c r="K88" s="102"/>
      <c r="L88" s="102"/>
      <c r="M88" s="102"/>
      <c r="N88" s="102"/>
      <c r="O88" s="102"/>
      <c r="P88" s="102"/>
      <c r="Q88" s="102"/>
      <c r="R88" s="102"/>
      <c r="S88" s="102"/>
      <c r="T88" s="102"/>
      <c r="U88" s="102"/>
      <c r="V88" s="102"/>
      <c r="W88" s="102"/>
    </row>
    <row r="89" spans="1:23" ht="15.95" customHeight="1" x14ac:dyDescent="0.25">
      <c r="A89" s="102"/>
      <c r="B89" s="102"/>
      <c r="C89" s="102"/>
      <c r="D89" s="102"/>
      <c r="F89" s="102"/>
      <c r="G89" s="102"/>
      <c r="H89" s="102"/>
      <c r="I89" s="102"/>
      <c r="J89" s="102"/>
      <c r="K89" s="102"/>
      <c r="L89" s="102"/>
      <c r="M89" s="102"/>
      <c r="N89" s="102"/>
      <c r="O89" s="102"/>
      <c r="P89" s="102"/>
      <c r="Q89" s="102"/>
      <c r="R89" s="102"/>
      <c r="S89" s="102"/>
      <c r="T89" s="102"/>
      <c r="U89" s="102"/>
      <c r="V89" s="102"/>
      <c r="W89" s="102"/>
    </row>
    <row r="90" spans="1:23" ht="15.95" customHeight="1" x14ac:dyDescent="0.25">
      <c r="A90" s="102"/>
      <c r="B90" s="102"/>
      <c r="C90" s="102"/>
      <c r="D90" s="102"/>
      <c r="F90" s="102"/>
      <c r="G90" s="102"/>
      <c r="H90" s="102"/>
      <c r="I90" s="102"/>
      <c r="J90" s="102"/>
      <c r="K90" s="102"/>
      <c r="L90" s="102"/>
      <c r="M90" s="102"/>
      <c r="N90" s="102"/>
      <c r="O90" s="102"/>
      <c r="P90" s="102"/>
      <c r="Q90" s="102"/>
      <c r="R90" s="102"/>
      <c r="S90" s="102"/>
      <c r="T90" s="102"/>
      <c r="U90" s="102"/>
      <c r="V90" s="102"/>
      <c r="W90" s="102"/>
    </row>
    <row r="91" spans="1:23" ht="15.95" customHeight="1" x14ac:dyDescent="0.25">
      <c r="A91" s="102"/>
      <c r="B91" s="102"/>
      <c r="C91" s="102"/>
      <c r="D91" s="102"/>
      <c r="F91" s="102"/>
      <c r="G91" s="102"/>
      <c r="H91" s="102"/>
      <c r="I91" s="102"/>
      <c r="J91" s="102"/>
      <c r="K91" s="102"/>
      <c r="L91" s="102"/>
      <c r="M91" s="102"/>
      <c r="N91" s="102"/>
      <c r="O91" s="102"/>
      <c r="P91" s="102"/>
      <c r="Q91" s="102"/>
      <c r="R91" s="102"/>
      <c r="S91" s="102"/>
      <c r="T91" s="102"/>
      <c r="U91" s="102"/>
      <c r="V91" s="102"/>
      <c r="W91" s="102"/>
    </row>
    <row r="92" spans="1:23" ht="15.95" customHeight="1" x14ac:dyDescent="0.25">
      <c r="A92" s="102"/>
      <c r="B92" s="102"/>
      <c r="C92" s="102"/>
      <c r="D92" s="102"/>
      <c r="F92" s="102"/>
      <c r="G92" s="102"/>
      <c r="H92" s="102"/>
      <c r="I92" s="102"/>
      <c r="J92" s="102"/>
      <c r="K92" s="102"/>
      <c r="L92" s="102"/>
      <c r="M92" s="102"/>
      <c r="N92" s="102"/>
      <c r="O92" s="102"/>
      <c r="P92" s="102"/>
      <c r="Q92" s="102"/>
      <c r="R92" s="102"/>
      <c r="S92" s="102"/>
      <c r="T92" s="102"/>
      <c r="U92" s="102"/>
      <c r="V92" s="102"/>
      <c r="W92" s="102"/>
    </row>
    <row r="93" spans="1:23" ht="15.95" customHeight="1" x14ac:dyDescent="0.25">
      <c r="A93" s="102"/>
      <c r="B93" s="102"/>
      <c r="C93" s="102"/>
      <c r="D93" s="102"/>
      <c r="F93" s="102"/>
      <c r="G93" s="102"/>
      <c r="H93" s="102"/>
      <c r="I93" s="102"/>
      <c r="J93" s="102"/>
      <c r="K93" s="102"/>
      <c r="L93" s="102"/>
      <c r="M93" s="102"/>
      <c r="N93" s="102"/>
      <c r="O93" s="102"/>
      <c r="P93" s="102"/>
      <c r="Q93" s="102"/>
      <c r="R93" s="102"/>
      <c r="S93" s="102"/>
      <c r="T93" s="102"/>
      <c r="U93" s="102"/>
      <c r="V93" s="102"/>
      <c r="W93" s="102"/>
    </row>
    <row r="94" spans="1:23" ht="15.95" customHeight="1" x14ac:dyDescent="0.25">
      <c r="A94" s="102"/>
      <c r="B94" s="102"/>
      <c r="C94" s="102"/>
      <c r="D94" s="102"/>
      <c r="F94" s="102"/>
      <c r="G94" s="102"/>
      <c r="H94" s="102"/>
      <c r="I94" s="102"/>
      <c r="J94" s="102"/>
      <c r="K94" s="102"/>
      <c r="L94" s="102"/>
      <c r="M94" s="102"/>
      <c r="N94" s="102"/>
      <c r="O94" s="102"/>
      <c r="P94" s="102"/>
      <c r="Q94" s="102"/>
      <c r="R94" s="102"/>
      <c r="S94" s="102"/>
      <c r="T94" s="102"/>
      <c r="U94" s="102"/>
      <c r="V94" s="102"/>
      <c r="W94" s="102"/>
    </row>
    <row r="95" spans="1:23" ht="15.95" customHeight="1" x14ac:dyDescent="0.25">
      <c r="A95" s="102"/>
      <c r="B95" s="102"/>
      <c r="C95" s="102"/>
      <c r="D95" s="102"/>
      <c r="F95" s="102"/>
      <c r="G95" s="102"/>
      <c r="H95" s="102"/>
      <c r="I95" s="102"/>
      <c r="J95" s="102"/>
      <c r="K95" s="102"/>
      <c r="L95" s="102"/>
      <c r="M95" s="102"/>
      <c r="N95" s="102"/>
      <c r="O95" s="102"/>
      <c r="P95" s="102"/>
      <c r="Q95" s="102"/>
      <c r="R95" s="102"/>
      <c r="S95" s="102"/>
      <c r="T95" s="102"/>
      <c r="U95" s="102"/>
      <c r="V95" s="102"/>
      <c r="W95" s="102"/>
    </row>
    <row r="96" spans="1:23" ht="15.95" customHeight="1" x14ac:dyDescent="0.25">
      <c r="A96" s="102"/>
      <c r="B96" s="102"/>
      <c r="C96" s="102"/>
      <c r="D96" s="102"/>
      <c r="F96" s="102"/>
      <c r="G96" s="102"/>
      <c r="H96" s="102"/>
      <c r="I96" s="102"/>
      <c r="J96" s="102"/>
      <c r="K96" s="102"/>
      <c r="L96" s="102"/>
      <c r="M96" s="102"/>
      <c r="N96" s="102"/>
      <c r="O96" s="102"/>
      <c r="P96" s="102"/>
      <c r="Q96" s="102"/>
      <c r="R96" s="102"/>
      <c r="S96" s="102"/>
      <c r="T96" s="102"/>
      <c r="U96" s="102"/>
      <c r="V96" s="102"/>
      <c r="W96" s="102"/>
    </row>
    <row r="97" spans="1:23" ht="15.95" customHeight="1" x14ac:dyDescent="0.25">
      <c r="A97" s="102"/>
      <c r="B97" s="102"/>
      <c r="C97" s="102"/>
      <c r="D97" s="102"/>
      <c r="F97" s="102"/>
      <c r="G97" s="102"/>
      <c r="H97" s="102"/>
      <c r="I97" s="102"/>
      <c r="J97" s="102"/>
      <c r="K97" s="102"/>
      <c r="L97" s="102"/>
      <c r="M97" s="102"/>
      <c r="N97" s="102"/>
      <c r="O97" s="102"/>
      <c r="P97" s="102"/>
      <c r="Q97" s="102"/>
      <c r="R97" s="102"/>
      <c r="S97" s="102"/>
      <c r="T97" s="102"/>
      <c r="U97" s="102"/>
      <c r="V97" s="102"/>
      <c r="W97" s="102"/>
    </row>
    <row r="98" spans="1:23" ht="15.95" customHeight="1" x14ac:dyDescent="0.25">
      <c r="A98" s="102"/>
      <c r="B98" s="102"/>
      <c r="C98" s="102"/>
      <c r="D98" s="102"/>
      <c r="F98" s="102"/>
      <c r="G98" s="102"/>
      <c r="H98" s="102"/>
      <c r="I98" s="102"/>
      <c r="J98" s="102"/>
      <c r="K98" s="102"/>
      <c r="L98" s="102"/>
      <c r="M98" s="102"/>
      <c r="N98" s="102"/>
      <c r="O98" s="102"/>
      <c r="P98" s="102"/>
      <c r="Q98" s="102"/>
      <c r="R98" s="102"/>
      <c r="S98" s="102"/>
      <c r="T98" s="102"/>
      <c r="U98" s="102"/>
      <c r="V98" s="102"/>
      <c r="W98" s="102"/>
    </row>
    <row r="99" spans="1:23" ht="15.95" customHeight="1" x14ac:dyDescent="0.25">
      <c r="A99" s="102"/>
      <c r="B99" s="102"/>
      <c r="C99" s="102"/>
      <c r="D99" s="102"/>
      <c r="F99" s="102"/>
      <c r="G99" s="102"/>
      <c r="H99" s="102"/>
      <c r="I99" s="102"/>
      <c r="J99" s="102"/>
      <c r="K99" s="102"/>
      <c r="L99" s="102"/>
      <c r="M99" s="102"/>
      <c r="N99" s="102"/>
      <c r="O99" s="102"/>
      <c r="P99" s="102"/>
      <c r="Q99" s="102"/>
      <c r="R99" s="102"/>
      <c r="S99" s="102"/>
      <c r="T99" s="102"/>
      <c r="U99" s="102"/>
      <c r="V99" s="102"/>
      <c r="W99" s="102"/>
    </row>
    <row r="100" spans="1:23" ht="15.95" customHeight="1" x14ac:dyDescent="0.25">
      <c r="A100" s="102"/>
      <c r="B100" s="102"/>
      <c r="C100" s="102"/>
      <c r="D100" s="102"/>
      <c r="F100" s="102"/>
      <c r="G100" s="102"/>
      <c r="H100" s="102"/>
      <c r="I100" s="102"/>
      <c r="J100" s="102"/>
      <c r="K100" s="102"/>
      <c r="L100" s="102"/>
      <c r="M100" s="102"/>
      <c r="N100" s="102"/>
      <c r="O100" s="102"/>
      <c r="P100" s="102"/>
      <c r="Q100" s="102"/>
      <c r="R100" s="102"/>
      <c r="S100" s="102"/>
      <c r="T100" s="102"/>
      <c r="U100" s="102"/>
      <c r="V100" s="102"/>
      <c r="W100" s="102"/>
    </row>
    <row r="101" spans="1:23" ht="15.95" customHeight="1" x14ac:dyDescent="0.25">
      <c r="A101" s="102"/>
      <c r="B101" s="102"/>
      <c r="C101" s="102"/>
      <c r="D101" s="102"/>
      <c r="F101" s="102"/>
      <c r="G101" s="102"/>
      <c r="H101" s="102"/>
      <c r="I101" s="102"/>
      <c r="J101" s="102"/>
      <c r="K101" s="102"/>
      <c r="L101" s="102"/>
      <c r="M101" s="102"/>
      <c r="N101" s="102"/>
      <c r="O101" s="102"/>
      <c r="P101" s="102"/>
      <c r="Q101" s="102"/>
      <c r="R101" s="102"/>
      <c r="S101" s="102"/>
      <c r="T101" s="102"/>
      <c r="U101" s="102"/>
      <c r="V101" s="102"/>
      <c r="W101" s="102"/>
    </row>
    <row r="102" spans="1:23" ht="15.95" customHeight="1" x14ac:dyDescent="0.25">
      <c r="A102" s="102"/>
      <c r="B102" s="102"/>
      <c r="C102" s="102"/>
      <c r="D102" s="102"/>
      <c r="F102" s="102"/>
      <c r="G102" s="102"/>
      <c r="H102" s="102"/>
      <c r="I102" s="102"/>
      <c r="J102" s="102"/>
      <c r="K102" s="102"/>
      <c r="L102" s="102"/>
      <c r="M102" s="102"/>
      <c r="N102" s="102"/>
      <c r="O102" s="102"/>
      <c r="P102" s="102"/>
      <c r="Q102" s="102"/>
      <c r="R102" s="102"/>
      <c r="S102" s="102"/>
      <c r="T102" s="102"/>
      <c r="U102" s="102"/>
      <c r="V102" s="102"/>
      <c r="W102" s="102"/>
    </row>
    <row r="103" spans="1:23" ht="15.95" customHeight="1" x14ac:dyDescent="0.25">
      <c r="A103" s="102"/>
      <c r="B103" s="102"/>
      <c r="C103" s="102"/>
      <c r="D103" s="102"/>
      <c r="F103" s="102"/>
      <c r="G103" s="102"/>
      <c r="H103" s="102"/>
      <c r="I103" s="102"/>
      <c r="J103" s="102"/>
      <c r="K103" s="102"/>
      <c r="L103" s="102"/>
      <c r="M103" s="102"/>
      <c r="N103" s="102"/>
      <c r="O103" s="102"/>
      <c r="P103" s="102"/>
      <c r="Q103" s="102"/>
      <c r="R103" s="102"/>
      <c r="S103" s="102"/>
      <c r="T103" s="102"/>
      <c r="U103" s="102"/>
      <c r="V103" s="102"/>
      <c r="W103" s="102"/>
    </row>
    <row r="104" spans="1:23" ht="15.95" customHeight="1" x14ac:dyDescent="0.25">
      <c r="A104" s="102"/>
      <c r="B104" s="102"/>
      <c r="C104" s="102"/>
      <c r="D104" s="102"/>
      <c r="F104" s="102"/>
      <c r="G104" s="102"/>
      <c r="H104" s="102"/>
      <c r="I104" s="102"/>
      <c r="J104" s="102"/>
      <c r="K104" s="102"/>
      <c r="L104" s="102"/>
      <c r="M104" s="102"/>
      <c r="N104" s="102"/>
      <c r="O104" s="102"/>
      <c r="P104" s="102"/>
      <c r="Q104" s="102"/>
      <c r="R104" s="102"/>
      <c r="S104" s="102"/>
      <c r="T104" s="102"/>
      <c r="U104" s="102"/>
      <c r="V104" s="102"/>
      <c r="W104" s="102"/>
    </row>
    <row r="105" spans="1:23" ht="15.95" customHeight="1" x14ac:dyDescent="0.25">
      <c r="A105" s="102"/>
      <c r="B105" s="102"/>
      <c r="C105" s="102"/>
      <c r="D105" s="102"/>
      <c r="F105" s="102"/>
      <c r="G105" s="102"/>
      <c r="H105" s="102"/>
      <c r="I105" s="102"/>
      <c r="J105" s="102"/>
      <c r="K105" s="102"/>
      <c r="L105" s="102"/>
      <c r="M105" s="102"/>
      <c r="N105" s="102"/>
      <c r="O105" s="102"/>
      <c r="P105" s="102"/>
      <c r="Q105" s="102"/>
      <c r="R105" s="102"/>
      <c r="S105" s="102"/>
      <c r="T105" s="102"/>
      <c r="U105" s="102"/>
      <c r="V105" s="102"/>
      <c r="W105" s="102"/>
    </row>
    <row r="106" spans="1:23" ht="15.95" customHeight="1" x14ac:dyDescent="0.25">
      <c r="A106" s="102"/>
      <c r="B106" s="102"/>
      <c r="C106" s="102"/>
      <c r="D106" s="102"/>
      <c r="F106" s="102"/>
      <c r="G106" s="102"/>
      <c r="H106" s="102"/>
      <c r="I106" s="102"/>
      <c r="J106" s="102"/>
      <c r="K106" s="102"/>
      <c r="L106" s="102"/>
      <c r="M106" s="102"/>
      <c r="N106" s="102"/>
      <c r="O106" s="102"/>
      <c r="P106" s="102"/>
      <c r="Q106" s="102"/>
      <c r="R106" s="102"/>
      <c r="S106" s="102"/>
      <c r="T106" s="102"/>
      <c r="U106" s="102"/>
      <c r="V106" s="102"/>
      <c r="W106" s="102"/>
    </row>
    <row r="107" spans="1:23" ht="15.95" customHeight="1" x14ac:dyDescent="0.25">
      <c r="A107" s="102"/>
      <c r="B107" s="102"/>
      <c r="C107" s="102"/>
      <c r="D107" s="102"/>
      <c r="F107" s="102"/>
      <c r="G107" s="102"/>
      <c r="H107" s="102"/>
      <c r="I107" s="102"/>
      <c r="J107" s="102"/>
      <c r="K107" s="102"/>
      <c r="L107" s="102"/>
      <c r="M107" s="102"/>
      <c r="N107" s="102"/>
      <c r="O107" s="102"/>
      <c r="P107" s="102"/>
      <c r="Q107" s="102"/>
      <c r="R107" s="102"/>
      <c r="S107" s="102"/>
      <c r="T107" s="102"/>
      <c r="U107" s="102"/>
      <c r="V107" s="102"/>
      <c r="W107" s="102"/>
    </row>
    <row r="108" spans="1:23" ht="15.95" customHeight="1" x14ac:dyDescent="0.25">
      <c r="A108" s="102"/>
      <c r="B108" s="102"/>
      <c r="C108" s="102"/>
      <c r="D108" s="102"/>
      <c r="F108" s="102"/>
      <c r="G108" s="102"/>
      <c r="H108" s="102"/>
      <c r="I108" s="102"/>
      <c r="J108" s="102"/>
      <c r="K108" s="102"/>
      <c r="L108" s="102"/>
      <c r="M108" s="102"/>
      <c r="N108" s="102"/>
      <c r="O108" s="102"/>
      <c r="P108" s="102"/>
      <c r="Q108" s="102"/>
      <c r="R108" s="102"/>
      <c r="S108" s="102"/>
      <c r="T108" s="102"/>
      <c r="U108" s="102"/>
      <c r="V108" s="102"/>
      <c r="W108" s="102"/>
    </row>
    <row r="109" spans="1:23" ht="15.95" customHeight="1" x14ac:dyDescent="0.25">
      <c r="A109" s="102"/>
      <c r="B109" s="102"/>
      <c r="C109" s="102"/>
      <c r="D109" s="102"/>
      <c r="F109" s="102"/>
      <c r="G109" s="102"/>
      <c r="H109" s="102"/>
      <c r="I109" s="102"/>
      <c r="J109" s="102"/>
      <c r="K109" s="102"/>
      <c r="L109" s="102"/>
      <c r="M109" s="102"/>
      <c r="N109" s="102"/>
      <c r="O109" s="102"/>
      <c r="P109" s="102"/>
      <c r="Q109" s="102"/>
      <c r="R109" s="102"/>
      <c r="S109" s="102"/>
      <c r="T109" s="102"/>
      <c r="U109" s="102"/>
      <c r="V109" s="102"/>
      <c r="W109" s="102"/>
    </row>
    <row r="110" spans="1:23" ht="15.95" customHeight="1" x14ac:dyDescent="0.25">
      <c r="A110" s="102"/>
      <c r="B110" s="102"/>
      <c r="C110" s="102"/>
      <c r="D110" s="102"/>
      <c r="F110" s="102"/>
      <c r="G110" s="102"/>
      <c r="H110" s="102"/>
      <c r="I110" s="102"/>
      <c r="J110" s="102"/>
      <c r="K110" s="102"/>
      <c r="L110" s="102"/>
      <c r="M110" s="102"/>
      <c r="N110" s="102"/>
      <c r="O110" s="102"/>
      <c r="P110" s="102"/>
      <c r="Q110" s="102"/>
      <c r="R110" s="102"/>
      <c r="S110" s="102"/>
      <c r="T110" s="102"/>
      <c r="U110" s="102"/>
      <c r="V110" s="102"/>
      <c r="W110" s="102"/>
    </row>
    <row r="111" spans="1:23" ht="15.95" customHeight="1" x14ac:dyDescent="0.25">
      <c r="A111" s="102"/>
      <c r="B111" s="102"/>
      <c r="C111" s="102"/>
      <c r="D111" s="102"/>
      <c r="F111" s="102"/>
      <c r="G111" s="102"/>
      <c r="H111" s="102"/>
      <c r="I111" s="102"/>
      <c r="J111" s="102"/>
      <c r="K111" s="102"/>
      <c r="L111" s="102"/>
      <c r="M111" s="102"/>
      <c r="N111" s="102"/>
      <c r="O111" s="102"/>
      <c r="P111" s="102"/>
      <c r="Q111" s="102"/>
      <c r="R111" s="102"/>
      <c r="S111" s="102"/>
      <c r="T111" s="102"/>
      <c r="U111" s="102"/>
      <c r="V111" s="102"/>
      <c r="W111" s="102"/>
    </row>
    <row r="112" spans="1:23" ht="15.95" customHeight="1" x14ac:dyDescent="0.25">
      <c r="A112" s="102"/>
      <c r="B112" s="102"/>
      <c r="C112" s="102"/>
      <c r="D112" s="102"/>
      <c r="F112" s="102"/>
      <c r="G112" s="102"/>
      <c r="H112" s="102"/>
      <c r="I112" s="102"/>
      <c r="J112" s="102"/>
      <c r="K112" s="102"/>
      <c r="L112" s="102"/>
      <c r="M112" s="102"/>
      <c r="N112" s="102"/>
      <c r="O112" s="102"/>
      <c r="P112" s="102"/>
      <c r="Q112" s="102"/>
      <c r="R112" s="102"/>
      <c r="S112" s="102"/>
      <c r="T112" s="102"/>
      <c r="U112" s="102"/>
      <c r="V112" s="102"/>
      <c r="W112" s="102"/>
    </row>
    <row r="113" spans="1:23" ht="15.95" customHeight="1" x14ac:dyDescent="0.25">
      <c r="A113" s="102"/>
      <c r="B113" s="102"/>
      <c r="C113" s="102"/>
      <c r="D113" s="102"/>
      <c r="F113" s="102"/>
      <c r="G113" s="102"/>
      <c r="H113" s="102"/>
      <c r="I113" s="102"/>
      <c r="J113" s="102"/>
      <c r="K113" s="102"/>
      <c r="L113" s="102"/>
      <c r="M113" s="102"/>
      <c r="N113" s="102"/>
      <c r="O113" s="102"/>
      <c r="P113" s="102"/>
      <c r="Q113" s="102"/>
      <c r="R113" s="102"/>
      <c r="S113" s="102"/>
      <c r="T113" s="102"/>
      <c r="U113" s="102"/>
      <c r="V113" s="102"/>
      <c r="W113" s="102"/>
    </row>
    <row r="114" spans="1:23" ht="15.95" customHeight="1" x14ac:dyDescent="0.25">
      <c r="A114" s="102"/>
      <c r="B114" s="102"/>
      <c r="C114" s="102"/>
      <c r="D114" s="102"/>
      <c r="F114" s="102"/>
      <c r="G114" s="102"/>
      <c r="H114" s="102"/>
      <c r="I114" s="102"/>
      <c r="J114" s="102"/>
      <c r="K114" s="102"/>
      <c r="L114" s="102"/>
      <c r="M114" s="102"/>
      <c r="N114" s="102"/>
      <c r="O114" s="102"/>
      <c r="P114" s="102"/>
      <c r="Q114" s="102"/>
      <c r="R114" s="102"/>
      <c r="S114" s="102"/>
      <c r="T114" s="102"/>
      <c r="U114" s="102"/>
      <c r="V114" s="102"/>
      <c r="W114" s="102"/>
    </row>
    <row r="115" spans="1:23" ht="15.95" customHeight="1" x14ac:dyDescent="0.25">
      <c r="A115" s="102"/>
      <c r="B115" s="102"/>
      <c r="C115" s="102"/>
      <c r="D115" s="102"/>
      <c r="F115" s="102"/>
      <c r="G115" s="102"/>
      <c r="H115" s="102"/>
      <c r="I115" s="102"/>
      <c r="J115" s="102"/>
      <c r="K115" s="102"/>
      <c r="L115" s="102"/>
      <c r="M115" s="102"/>
      <c r="N115" s="102"/>
      <c r="O115" s="102"/>
      <c r="P115" s="102"/>
      <c r="Q115" s="102"/>
      <c r="R115" s="102"/>
      <c r="S115" s="102"/>
      <c r="T115" s="102"/>
      <c r="U115" s="102"/>
      <c r="V115" s="102"/>
      <c r="W115" s="102"/>
    </row>
    <row r="116" spans="1:23" ht="15.95" customHeight="1" x14ac:dyDescent="0.25">
      <c r="A116" s="102"/>
      <c r="B116" s="102"/>
      <c r="C116" s="102"/>
      <c r="D116" s="102"/>
      <c r="F116" s="102"/>
      <c r="G116" s="102"/>
      <c r="H116" s="102"/>
      <c r="I116" s="102"/>
      <c r="J116" s="102"/>
      <c r="K116" s="102"/>
      <c r="L116" s="102"/>
      <c r="M116" s="102"/>
      <c r="N116" s="102"/>
      <c r="O116" s="102"/>
      <c r="P116" s="102"/>
      <c r="Q116" s="102"/>
      <c r="R116" s="102"/>
      <c r="S116" s="102"/>
      <c r="T116" s="102"/>
      <c r="U116" s="102"/>
      <c r="V116" s="102"/>
      <c r="W116" s="102"/>
    </row>
    <row r="117" spans="1:23" ht="15.95" customHeight="1" x14ac:dyDescent="0.25">
      <c r="A117" s="102"/>
      <c r="B117" s="102"/>
      <c r="C117" s="102"/>
      <c r="D117" s="102"/>
      <c r="F117" s="102"/>
      <c r="G117" s="102"/>
      <c r="H117" s="102"/>
      <c r="I117" s="102"/>
      <c r="J117" s="102"/>
      <c r="K117" s="102"/>
      <c r="L117" s="102"/>
      <c r="M117" s="102"/>
      <c r="N117" s="102"/>
      <c r="O117" s="102"/>
      <c r="P117" s="102"/>
      <c r="Q117" s="102"/>
      <c r="R117" s="102"/>
      <c r="S117" s="102"/>
      <c r="T117" s="102"/>
      <c r="U117" s="102"/>
      <c r="V117" s="102"/>
      <c r="W117" s="102"/>
    </row>
    <row r="118" spans="1:23" ht="15.95" customHeight="1" x14ac:dyDescent="0.25">
      <c r="A118" s="102"/>
      <c r="B118" s="102"/>
      <c r="C118" s="102"/>
      <c r="D118" s="102"/>
      <c r="F118" s="102"/>
      <c r="G118" s="102"/>
      <c r="H118" s="102"/>
      <c r="I118" s="102"/>
      <c r="J118" s="102"/>
      <c r="K118" s="102"/>
      <c r="L118" s="102"/>
      <c r="M118" s="102"/>
      <c r="N118" s="102"/>
      <c r="O118" s="102"/>
      <c r="P118" s="102"/>
      <c r="Q118" s="102"/>
      <c r="R118" s="102"/>
      <c r="S118" s="102"/>
      <c r="T118" s="102"/>
      <c r="U118" s="102"/>
      <c r="V118" s="102"/>
      <c r="W118" s="102"/>
    </row>
    <row r="119" spans="1:23" ht="15.95" customHeight="1" x14ac:dyDescent="0.25">
      <c r="A119" s="102"/>
      <c r="B119" s="102"/>
      <c r="C119" s="102"/>
      <c r="D119" s="102"/>
      <c r="F119" s="102"/>
      <c r="G119" s="102"/>
      <c r="H119" s="102"/>
      <c r="I119" s="102"/>
      <c r="J119" s="102"/>
      <c r="K119" s="102"/>
      <c r="L119" s="102"/>
      <c r="M119" s="102"/>
      <c r="N119" s="102"/>
      <c r="O119" s="102"/>
      <c r="P119" s="102"/>
      <c r="Q119" s="102"/>
      <c r="R119" s="102"/>
      <c r="S119" s="102"/>
      <c r="T119" s="102"/>
      <c r="U119" s="102"/>
      <c r="V119" s="102"/>
      <c r="W119" s="102"/>
    </row>
    <row r="120" spans="1:23" ht="15.95" customHeight="1" x14ac:dyDescent="0.25">
      <c r="A120" s="102"/>
      <c r="B120" s="102"/>
      <c r="C120" s="102"/>
      <c r="D120" s="102"/>
      <c r="F120" s="102"/>
      <c r="G120" s="102"/>
      <c r="H120" s="102"/>
      <c r="I120" s="102"/>
      <c r="J120" s="102"/>
      <c r="K120" s="102"/>
      <c r="L120" s="102"/>
      <c r="M120" s="102"/>
      <c r="N120" s="102"/>
      <c r="O120" s="102"/>
      <c r="P120" s="102"/>
      <c r="Q120" s="102"/>
      <c r="R120" s="102"/>
      <c r="S120" s="102"/>
      <c r="T120" s="102"/>
      <c r="U120" s="102"/>
      <c r="V120" s="102"/>
      <c r="W120" s="102"/>
    </row>
    <row r="121" spans="1:23" ht="15.95" customHeight="1" x14ac:dyDescent="0.25">
      <c r="A121" s="102"/>
      <c r="B121" s="102"/>
      <c r="C121" s="102"/>
      <c r="D121" s="102"/>
      <c r="F121" s="102"/>
      <c r="G121" s="102"/>
      <c r="H121" s="102"/>
      <c r="I121" s="102"/>
      <c r="J121" s="102"/>
      <c r="K121" s="102"/>
      <c r="L121" s="102"/>
      <c r="M121" s="102"/>
      <c r="N121" s="102"/>
      <c r="O121" s="102"/>
      <c r="P121" s="102"/>
      <c r="Q121" s="102"/>
      <c r="R121" s="102"/>
      <c r="S121" s="102"/>
      <c r="T121" s="102"/>
      <c r="U121" s="102"/>
      <c r="V121" s="102"/>
      <c r="W121" s="102"/>
    </row>
    <row r="122" spans="1:23" ht="15.95" customHeight="1" x14ac:dyDescent="0.25">
      <c r="A122" s="102"/>
      <c r="B122" s="102"/>
      <c r="C122" s="102"/>
      <c r="D122" s="102"/>
      <c r="F122" s="102"/>
      <c r="G122" s="102"/>
      <c r="H122" s="102"/>
      <c r="I122" s="102"/>
      <c r="J122" s="102"/>
      <c r="K122" s="102"/>
      <c r="L122" s="102"/>
      <c r="M122" s="102"/>
      <c r="N122" s="102"/>
      <c r="O122" s="102"/>
      <c r="P122" s="102"/>
      <c r="Q122" s="102"/>
      <c r="R122" s="102"/>
      <c r="S122" s="102"/>
      <c r="T122" s="102"/>
      <c r="U122" s="102"/>
      <c r="V122" s="102"/>
      <c r="W122" s="102"/>
    </row>
    <row r="123" spans="1:23" ht="15.95" customHeight="1" x14ac:dyDescent="0.25">
      <c r="A123" s="102"/>
      <c r="B123" s="102"/>
      <c r="C123" s="102"/>
      <c r="D123" s="102"/>
      <c r="F123" s="102"/>
      <c r="G123" s="102"/>
      <c r="H123" s="102"/>
      <c r="I123" s="102"/>
      <c r="J123" s="102"/>
      <c r="K123" s="102"/>
      <c r="L123" s="102"/>
      <c r="M123" s="102"/>
      <c r="N123" s="102"/>
      <c r="O123" s="102"/>
      <c r="P123" s="102"/>
      <c r="Q123" s="102"/>
      <c r="R123" s="102"/>
      <c r="S123" s="102"/>
      <c r="T123" s="102"/>
      <c r="U123" s="102"/>
      <c r="V123" s="102"/>
      <c r="W123" s="102"/>
    </row>
    <row r="124" spans="1:23" ht="15.95" customHeight="1" x14ac:dyDescent="0.25">
      <c r="A124" s="102"/>
      <c r="B124" s="102"/>
      <c r="C124" s="102"/>
      <c r="D124" s="102"/>
      <c r="F124" s="102"/>
      <c r="G124" s="102"/>
      <c r="H124" s="102"/>
      <c r="I124" s="102"/>
      <c r="J124" s="102"/>
      <c r="K124" s="102"/>
      <c r="L124" s="102"/>
      <c r="M124" s="102"/>
      <c r="N124" s="102"/>
      <c r="O124" s="102"/>
      <c r="P124" s="102"/>
      <c r="Q124" s="102"/>
      <c r="R124" s="102"/>
      <c r="S124" s="102"/>
      <c r="T124" s="102"/>
      <c r="U124" s="102"/>
      <c r="V124" s="102"/>
      <c r="W124" s="102"/>
    </row>
    <row r="125" spans="1:23" ht="15.95" customHeight="1" x14ac:dyDescent="0.25">
      <c r="A125" s="102"/>
      <c r="B125" s="102"/>
      <c r="C125" s="102"/>
      <c r="D125" s="102"/>
      <c r="F125" s="102"/>
      <c r="G125" s="102"/>
      <c r="H125" s="102"/>
      <c r="I125" s="102"/>
      <c r="J125" s="102"/>
      <c r="K125" s="102"/>
      <c r="L125" s="102"/>
      <c r="M125" s="102"/>
      <c r="N125" s="102"/>
      <c r="O125" s="102"/>
      <c r="P125" s="102"/>
      <c r="Q125" s="102"/>
      <c r="R125" s="102"/>
      <c r="S125" s="102"/>
      <c r="T125" s="102"/>
      <c r="U125" s="102"/>
      <c r="V125" s="102"/>
      <c r="W125" s="102"/>
    </row>
    <row r="126" spans="1:23" ht="15.95" customHeight="1" x14ac:dyDescent="0.25">
      <c r="A126" s="102"/>
      <c r="B126" s="102"/>
      <c r="C126" s="102"/>
      <c r="D126" s="102"/>
      <c r="F126" s="102"/>
      <c r="G126" s="102"/>
      <c r="H126" s="102"/>
      <c r="I126" s="102"/>
      <c r="J126" s="102"/>
      <c r="K126" s="102"/>
      <c r="L126" s="102"/>
      <c r="M126" s="102"/>
      <c r="N126" s="102"/>
      <c r="O126" s="102"/>
      <c r="P126" s="102"/>
      <c r="Q126" s="102"/>
      <c r="R126" s="102"/>
      <c r="S126" s="102"/>
      <c r="T126" s="102"/>
      <c r="U126" s="102"/>
      <c r="V126" s="102"/>
      <c r="W126" s="102"/>
    </row>
    <row r="127" spans="1:23" ht="15.95" customHeight="1" x14ac:dyDescent="0.25">
      <c r="A127" s="102"/>
      <c r="B127" s="102"/>
      <c r="C127" s="102"/>
      <c r="D127" s="102"/>
      <c r="F127" s="102"/>
      <c r="G127" s="102"/>
      <c r="H127" s="102"/>
      <c r="I127" s="102"/>
      <c r="J127" s="102"/>
      <c r="K127" s="102"/>
      <c r="L127" s="102"/>
      <c r="M127" s="102"/>
      <c r="N127" s="102"/>
      <c r="O127" s="102"/>
      <c r="P127" s="102"/>
      <c r="Q127" s="102"/>
      <c r="R127" s="102"/>
      <c r="S127" s="102"/>
      <c r="T127" s="102"/>
      <c r="U127" s="102"/>
      <c r="V127" s="102"/>
      <c r="W127" s="102"/>
    </row>
    <row r="128" spans="1:23" ht="15.95" customHeight="1" x14ac:dyDescent="0.25">
      <c r="A128" s="102"/>
      <c r="B128" s="102"/>
      <c r="C128" s="102"/>
      <c r="D128" s="102"/>
      <c r="F128" s="102"/>
      <c r="G128" s="102"/>
      <c r="H128" s="102"/>
      <c r="I128" s="102"/>
      <c r="J128" s="102"/>
      <c r="K128" s="102"/>
      <c r="L128" s="102"/>
      <c r="M128" s="102"/>
      <c r="N128" s="102"/>
      <c r="O128" s="102"/>
      <c r="P128" s="102"/>
      <c r="Q128" s="102"/>
      <c r="R128" s="102"/>
      <c r="S128" s="102"/>
      <c r="T128" s="102"/>
      <c r="U128" s="102"/>
      <c r="V128" s="102"/>
      <c r="W128" s="102"/>
    </row>
    <row r="129" spans="1:23" ht="15.95" customHeight="1" x14ac:dyDescent="0.25">
      <c r="A129" s="102"/>
      <c r="B129" s="102"/>
      <c r="C129" s="102"/>
      <c r="D129" s="102"/>
      <c r="F129" s="102"/>
      <c r="G129" s="102"/>
      <c r="H129" s="102"/>
      <c r="I129" s="102"/>
      <c r="J129" s="102"/>
      <c r="K129" s="102"/>
      <c r="L129" s="102"/>
      <c r="M129" s="102"/>
      <c r="N129" s="102"/>
      <c r="O129" s="102"/>
      <c r="P129" s="102"/>
      <c r="Q129" s="102"/>
      <c r="R129" s="102"/>
      <c r="S129" s="102"/>
      <c r="T129" s="102"/>
      <c r="U129" s="102"/>
      <c r="V129" s="102"/>
      <c r="W129" s="102"/>
    </row>
    <row r="130" spans="1:23" ht="15.95" customHeight="1" x14ac:dyDescent="0.25">
      <c r="A130" s="102"/>
      <c r="B130" s="102"/>
      <c r="C130" s="102"/>
      <c r="D130" s="102"/>
      <c r="F130" s="102"/>
      <c r="G130" s="102"/>
      <c r="H130" s="102"/>
      <c r="I130" s="102"/>
      <c r="J130" s="102"/>
      <c r="K130" s="102"/>
      <c r="L130" s="102"/>
      <c r="M130" s="102"/>
      <c r="N130" s="102"/>
      <c r="O130" s="102"/>
      <c r="P130" s="102"/>
      <c r="Q130" s="102"/>
      <c r="R130" s="102"/>
      <c r="S130" s="102"/>
      <c r="T130" s="102"/>
      <c r="U130" s="102"/>
      <c r="V130" s="102"/>
      <c r="W130" s="102"/>
    </row>
    <row r="131" spans="1:23" ht="15.95" customHeight="1" x14ac:dyDescent="0.25">
      <c r="A131" s="102"/>
      <c r="B131" s="102"/>
      <c r="C131" s="102"/>
      <c r="D131" s="102"/>
      <c r="F131" s="102"/>
      <c r="G131" s="102"/>
      <c r="H131" s="102"/>
      <c r="I131" s="102"/>
      <c r="J131" s="102"/>
      <c r="K131" s="102"/>
      <c r="L131" s="102"/>
      <c r="M131" s="102"/>
      <c r="N131" s="102"/>
      <c r="O131" s="102"/>
      <c r="P131" s="102"/>
      <c r="Q131" s="102"/>
      <c r="R131" s="102"/>
      <c r="S131" s="102"/>
      <c r="T131" s="102"/>
      <c r="U131" s="102"/>
      <c r="V131" s="102"/>
      <c r="W131" s="102"/>
    </row>
    <row r="132" spans="1:23" ht="15.95" customHeight="1" x14ac:dyDescent="0.25">
      <c r="A132" s="102"/>
      <c r="B132" s="102"/>
      <c r="C132" s="102"/>
      <c r="D132" s="102"/>
      <c r="F132" s="102"/>
      <c r="G132" s="102"/>
      <c r="H132" s="102"/>
      <c r="I132" s="102"/>
      <c r="J132" s="102"/>
      <c r="K132" s="102"/>
      <c r="L132" s="102"/>
      <c r="M132" s="102"/>
      <c r="N132" s="102"/>
      <c r="O132" s="102"/>
      <c r="P132" s="102"/>
      <c r="Q132" s="102"/>
      <c r="R132" s="102"/>
      <c r="S132" s="102"/>
      <c r="T132" s="102"/>
      <c r="U132" s="102"/>
      <c r="V132" s="102"/>
      <c r="W132" s="102"/>
    </row>
    <row r="133" spans="1:23" ht="15.95" customHeight="1" x14ac:dyDescent="0.25">
      <c r="A133" s="102"/>
      <c r="B133" s="102"/>
      <c r="C133" s="102"/>
      <c r="D133" s="102"/>
      <c r="F133" s="102"/>
      <c r="G133" s="102"/>
      <c r="H133" s="102"/>
      <c r="I133" s="102"/>
      <c r="J133" s="102"/>
      <c r="K133" s="102"/>
      <c r="L133" s="102"/>
      <c r="M133" s="102"/>
      <c r="N133" s="102"/>
      <c r="O133" s="102"/>
      <c r="P133" s="102"/>
      <c r="Q133" s="102"/>
      <c r="R133" s="102"/>
      <c r="S133" s="102"/>
      <c r="T133" s="102"/>
      <c r="U133" s="102"/>
      <c r="V133" s="102"/>
      <c r="W133" s="102"/>
    </row>
    <row r="134" spans="1:23" ht="15.95" customHeight="1" x14ac:dyDescent="0.25">
      <c r="A134" s="102"/>
      <c r="B134" s="102"/>
      <c r="C134" s="102"/>
      <c r="D134" s="102"/>
      <c r="F134" s="102"/>
      <c r="G134" s="102"/>
      <c r="H134" s="102"/>
      <c r="I134" s="102"/>
      <c r="J134" s="102"/>
      <c r="K134" s="102"/>
      <c r="L134" s="102"/>
      <c r="M134" s="102"/>
      <c r="N134" s="102"/>
      <c r="O134" s="102"/>
      <c r="P134" s="102"/>
      <c r="Q134" s="102"/>
      <c r="R134" s="102"/>
      <c r="S134" s="102"/>
      <c r="T134" s="102"/>
      <c r="U134" s="102"/>
      <c r="V134" s="102"/>
      <c r="W134" s="102"/>
    </row>
    <row r="135" spans="1:23" ht="15.95" customHeight="1" x14ac:dyDescent="0.25">
      <c r="A135" s="102"/>
      <c r="B135" s="102"/>
      <c r="C135" s="102"/>
      <c r="D135" s="102"/>
      <c r="F135" s="102"/>
      <c r="G135" s="102"/>
      <c r="H135" s="102"/>
      <c r="I135" s="102"/>
      <c r="J135" s="102"/>
      <c r="K135" s="102"/>
      <c r="L135" s="102"/>
      <c r="M135" s="102"/>
      <c r="N135" s="102"/>
      <c r="O135" s="102"/>
      <c r="P135" s="102"/>
      <c r="Q135" s="102"/>
      <c r="R135" s="102"/>
      <c r="S135" s="102"/>
      <c r="T135" s="102"/>
      <c r="U135" s="102"/>
      <c r="V135" s="102"/>
      <c r="W135" s="102"/>
    </row>
    <row r="136" spans="1:23" ht="15.95" customHeight="1" x14ac:dyDescent="0.25">
      <c r="A136" s="102"/>
      <c r="B136" s="102"/>
      <c r="C136" s="102"/>
      <c r="D136" s="102"/>
      <c r="F136" s="102"/>
      <c r="G136" s="102"/>
      <c r="H136" s="102"/>
      <c r="I136" s="102"/>
      <c r="J136" s="102"/>
      <c r="K136" s="102"/>
      <c r="L136" s="102"/>
      <c r="M136" s="102"/>
      <c r="N136" s="102"/>
      <c r="O136" s="102"/>
      <c r="P136" s="102"/>
      <c r="Q136" s="102"/>
      <c r="R136" s="102"/>
      <c r="S136" s="102"/>
      <c r="T136" s="102"/>
      <c r="U136" s="102"/>
      <c r="V136" s="102"/>
      <c r="W136" s="102"/>
    </row>
    <row r="137" spans="1:23" ht="15.95" customHeight="1" x14ac:dyDescent="0.25">
      <c r="A137" s="102"/>
      <c r="B137" s="102"/>
      <c r="C137" s="102"/>
      <c r="D137" s="102"/>
      <c r="F137" s="102"/>
      <c r="G137" s="102"/>
      <c r="H137" s="102"/>
      <c r="I137" s="102"/>
      <c r="J137" s="102"/>
      <c r="K137" s="102"/>
      <c r="L137" s="102"/>
      <c r="M137" s="102"/>
      <c r="N137" s="102"/>
      <c r="O137" s="102"/>
      <c r="P137" s="102"/>
      <c r="Q137" s="102"/>
      <c r="R137" s="102"/>
      <c r="S137" s="102"/>
      <c r="T137" s="102"/>
      <c r="U137" s="102"/>
      <c r="V137" s="102"/>
      <c r="W137" s="102"/>
    </row>
    <row r="138" spans="1:23" ht="15.95" customHeight="1" x14ac:dyDescent="0.25">
      <c r="A138" s="102"/>
      <c r="B138" s="102"/>
      <c r="C138" s="102"/>
      <c r="D138" s="102"/>
      <c r="F138" s="102"/>
      <c r="G138" s="102"/>
      <c r="H138" s="102"/>
      <c r="I138" s="102"/>
      <c r="J138" s="102"/>
      <c r="K138" s="102"/>
      <c r="L138" s="102"/>
      <c r="M138" s="102"/>
      <c r="N138" s="102"/>
      <c r="O138" s="102"/>
      <c r="P138" s="102"/>
      <c r="Q138" s="102"/>
      <c r="R138" s="102"/>
      <c r="S138" s="102"/>
      <c r="T138" s="102"/>
      <c r="U138" s="102"/>
      <c r="V138" s="102"/>
      <c r="W138" s="102"/>
    </row>
    <row r="139" spans="1:23" ht="15.95" customHeight="1" x14ac:dyDescent="0.25">
      <c r="A139" s="102"/>
      <c r="B139" s="102"/>
      <c r="C139" s="102"/>
      <c r="D139" s="102"/>
      <c r="F139" s="102"/>
      <c r="G139" s="102"/>
      <c r="H139" s="102"/>
      <c r="I139" s="102"/>
      <c r="J139" s="102"/>
      <c r="K139" s="102"/>
      <c r="L139" s="102"/>
      <c r="M139" s="102"/>
      <c r="N139" s="102"/>
      <c r="O139" s="102"/>
      <c r="P139" s="102"/>
      <c r="Q139" s="102"/>
      <c r="R139" s="102"/>
      <c r="S139" s="102"/>
      <c r="T139" s="102"/>
      <c r="U139" s="102"/>
      <c r="V139" s="102"/>
      <c r="W139" s="102"/>
    </row>
    <row r="140" spans="1:23" ht="15.95" customHeight="1" x14ac:dyDescent="0.25">
      <c r="A140" s="102"/>
      <c r="B140" s="102"/>
      <c r="C140" s="102"/>
      <c r="D140" s="102"/>
      <c r="F140" s="102"/>
      <c r="G140" s="102"/>
      <c r="H140" s="102"/>
      <c r="I140" s="102"/>
      <c r="J140" s="102"/>
      <c r="K140" s="102"/>
      <c r="L140" s="102"/>
      <c r="M140" s="102"/>
      <c r="N140" s="102"/>
      <c r="O140" s="102"/>
      <c r="P140" s="102"/>
      <c r="Q140" s="102"/>
      <c r="R140" s="102"/>
      <c r="S140" s="102"/>
      <c r="T140" s="102"/>
      <c r="U140" s="102"/>
      <c r="V140" s="102"/>
      <c r="W140" s="102"/>
    </row>
    <row r="141" spans="1:23" ht="15.95" customHeight="1" x14ac:dyDescent="0.25">
      <c r="A141" s="102"/>
      <c r="B141" s="102"/>
      <c r="C141" s="102"/>
      <c r="D141" s="102"/>
      <c r="F141" s="102"/>
      <c r="G141" s="102"/>
      <c r="H141" s="102"/>
      <c r="I141" s="102"/>
      <c r="J141" s="102"/>
      <c r="K141" s="102"/>
      <c r="L141" s="102"/>
      <c r="M141" s="102"/>
      <c r="N141" s="102"/>
      <c r="O141" s="102"/>
      <c r="P141" s="102"/>
      <c r="Q141" s="102"/>
      <c r="R141" s="102"/>
      <c r="S141" s="102"/>
      <c r="T141" s="102"/>
      <c r="U141" s="102"/>
      <c r="V141" s="102"/>
      <c r="W141" s="102"/>
    </row>
    <row r="142" spans="1:23" ht="15.95" customHeight="1" x14ac:dyDescent="0.25">
      <c r="A142" s="102"/>
      <c r="B142" s="102"/>
      <c r="C142" s="102"/>
      <c r="D142" s="102"/>
      <c r="F142" s="102"/>
      <c r="G142" s="102"/>
      <c r="H142" s="102"/>
      <c r="I142" s="102"/>
      <c r="J142" s="102"/>
      <c r="K142" s="102"/>
      <c r="L142" s="102"/>
      <c r="M142" s="102"/>
      <c r="N142" s="102"/>
      <c r="O142" s="102"/>
      <c r="P142" s="102"/>
      <c r="Q142" s="102"/>
      <c r="R142" s="102"/>
      <c r="S142" s="102"/>
      <c r="T142" s="102"/>
      <c r="U142" s="102"/>
      <c r="V142" s="102"/>
      <c r="W142" s="102"/>
    </row>
    <row r="143" spans="1:23" ht="15.95" customHeight="1" x14ac:dyDescent="0.25">
      <c r="A143" s="102"/>
      <c r="B143" s="102"/>
      <c r="C143" s="102"/>
      <c r="D143" s="102"/>
      <c r="F143" s="102"/>
      <c r="G143" s="102"/>
      <c r="H143" s="102"/>
      <c r="I143" s="102"/>
      <c r="J143" s="102"/>
      <c r="K143" s="102"/>
      <c r="L143" s="102"/>
      <c r="M143" s="102"/>
      <c r="N143" s="102"/>
      <c r="O143" s="102"/>
      <c r="P143" s="102"/>
      <c r="Q143" s="102"/>
      <c r="R143" s="102"/>
      <c r="S143" s="102"/>
      <c r="T143" s="102"/>
      <c r="U143" s="102"/>
      <c r="V143" s="102"/>
      <c r="W143" s="102"/>
    </row>
    <row r="144" spans="1:23" ht="15.95" customHeight="1" x14ac:dyDescent="0.25">
      <c r="A144" s="102"/>
      <c r="B144" s="102"/>
      <c r="C144" s="102"/>
      <c r="D144" s="102"/>
      <c r="F144" s="102"/>
      <c r="G144" s="102"/>
      <c r="H144" s="102"/>
      <c r="I144" s="102"/>
      <c r="J144" s="102"/>
      <c r="K144" s="102"/>
      <c r="L144" s="102"/>
      <c r="M144" s="102"/>
      <c r="N144" s="102"/>
      <c r="O144" s="102"/>
      <c r="P144" s="102"/>
      <c r="Q144" s="102"/>
      <c r="R144" s="102"/>
      <c r="S144" s="102"/>
      <c r="T144" s="102"/>
      <c r="U144" s="102"/>
      <c r="V144" s="102"/>
      <c r="W144" s="102"/>
    </row>
    <row r="145" spans="1:23" ht="15.95" customHeight="1" x14ac:dyDescent="0.25">
      <c r="A145" s="102"/>
      <c r="B145" s="102"/>
      <c r="C145" s="102"/>
      <c r="D145" s="102"/>
      <c r="F145" s="102"/>
      <c r="G145" s="102"/>
      <c r="H145" s="102"/>
      <c r="I145" s="102"/>
      <c r="J145" s="102"/>
      <c r="K145" s="102"/>
      <c r="L145" s="102"/>
      <c r="M145" s="102"/>
      <c r="N145" s="102"/>
      <c r="O145" s="102"/>
      <c r="P145" s="102"/>
      <c r="Q145" s="102"/>
      <c r="R145" s="102"/>
      <c r="S145" s="102"/>
      <c r="T145" s="102"/>
      <c r="U145" s="102"/>
      <c r="V145" s="102"/>
      <c r="W145" s="102"/>
    </row>
    <row r="146" spans="1:23" ht="15.95" customHeight="1" x14ac:dyDescent="0.25">
      <c r="A146" s="102"/>
      <c r="B146" s="102"/>
      <c r="C146" s="102"/>
      <c r="D146" s="102"/>
      <c r="F146" s="102"/>
      <c r="G146" s="102"/>
      <c r="H146" s="102"/>
      <c r="I146" s="102"/>
      <c r="J146" s="102"/>
      <c r="K146" s="102"/>
      <c r="L146" s="102"/>
      <c r="M146" s="102"/>
      <c r="N146" s="102"/>
      <c r="O146" s="102"/>
      <c r="P146" s="102"/>
      <c r="Q146" s="102"/>
      <c r="R146" s="102"/>
      <c r="S146" s="102"/>
      <c r="T146" s="102"/>
      <c r="U146" s="102"/>
      <c r="V146" s="102"/>
      <c r="W146" s="102"/>
    </row>
    <row r="147" spans="1:23" ht="15.95" customHeight="1" x14ac:dyDescent="0.25">
      <c r="A147" s="102"/>
      <c r="B147" s="102"/>
      <c r="C147" s="102"/>
      <c r="D147" s="102"/>
      <c r="F147" s="102"/>
      <c r="G147" s="102"/>
      <c r="H147" s="102"/>
      <c r="I147" s="102"/>
      <c r="J147" s="102"/>
      <c r="K147" s="102"/>
      <c r="L147" s="102"/>
      <c r="M147" s="102"/>
      <c r="N147" s="102"/>
      <c r="O147" s="102"/>
      <c r="P147" s="102"/>
      <c r="Q147" s="102"/>
      <c r="R147" s="102"/>
      <c r="S147" s="102"/>
      <c r="T147" s="102"/>
      <c r="U147" s="102"/>
      <c r="V147" s="102"/>
      <c r="W147" s="102"/>
    </row>
    <row r="148" spans="1:23" ht="15.95" customHeight="1" x14ac:dyDescent="0.25">
      <c r="A148" s="102"/>
      <c r="B148" s="102"/>
      <c r="C148" s="102"/>
      <c r="D148" s="102"/>
      <c r="F148" s="102"/>
      <c r="G148" s="102"/>
      <c r="H148" s="102"/>
      <c r="I148" s="102"/>
      <c r="J148" s="102"/>
      <c r="K148" s="102"/>
      <c r="L148" s="102"/>
      <c r="M148" s="102"/>
      <c r="N148" s="102"/>
      <c r="O148" s="102"/>
      <c r="P148" s="102"/>
      <c r="Q148" s="102"/>
      <c r="R148" s="102"/>
      <c r="S148" s="102"/>
      <c r="T148" s="102"/>
      <c r="U148" s="102"/>
      <c r="V148" s="102"/>
      <c r="W148" s="102"/>
    </row>
    <row r="149" spans="1:23" ht="15.95" customHeight="1" x14ac:dyDescent="0.25">
      <c r="A149" s="102"/>
      <c r="B149" s="102"/>
      <c r="C149" s="102"/>
      <c r="D149" s="102"/>
      <c r="F149" s="102"/>
      <c r="G149" s="102"/>
      <c r="H149" s="102"/>
      <c r="I149" s="102"/>
      <c r="J149" s="102"/>
      <c r="K149" s="102"/>
      <c r="L149" s="102"/>
      <c r="M149" s="102"/>
      <c r="N149" s="102"/>
      <c r="O149" s="102"/>
      <c r="P149" s="102"/>
      <c r="Q149" s="102"/>
      <c r="R149" s="102"/>
      <c r="S149" s="102"/>
      <c r="T149" s="102"/>
      <c r="U149" s="102"/>
      <c r="V149" s="102"/>
      <c r="W149" s="102"/>
    </row>
    <row r="150" spans="1:23" ht="15.95" customHeight="1" x14ac:dyDescent="0.25">
      <c r="A150" s="102"/>
      <c r="B150" s="102"/>
      <c r="C150" s="102"/>
      <c r="D150" s="102"/>
      <c r="F150" s="102"/>
      <c r="G150" s="102"/>
      <c r="H150" s="102"/>
      <c r="I150" s="102"/>
      <c r="J150" s="102"/>
      <c r="K150" s="102"/>
      <c r="L150" s="102"/>
      <c r="M150" s="102"/>
      <c r="N150" s="102"/>
      <c r="O150" s="102"/>
      <c r="P150" s="102"/>
      <c r="Q150" s="102"/>
      <c r="R150" s="102"/>
      <c r="S150" s="102"/>
      <c r="T150" s="102"/>
      <c r="U150" s="102"/>
      <c r="V150" s="102"/>
      <c r="W150" s="102"/>
    </row>
    <row r="151" spans="1:23" ht="15.95" customHeight="1" x14ac:dyDescent="0.25">
      <c r="A151" s="102"/>
      <c r="B151" s="102"/>
      <c r="C151" s="102"/>
      <c r="D151" s="102"/>
      <c r="F151" s="102"/>
      <c r="G151" s="102"/>
      <c r="H151" s="102"/>
      <c r="I151" s="102"/>
      <c r="J151" s="102"/>
      <c r="K151" s="102"/>
      <c r="L151" s="102"/>
      <c r="M151" s="102"/>
      <c r="N151" s="102"/>
      <c r="O151" s="102"/>
      <c r="P151" s="102"/>
      <c r="Q151" s="102"/>
      <c r="R151" s="102"/>
      <c r="S151" s="102"/>
      <c r="T151" s="102"/>
      <c r="U151" s="102"/>
      <c r="V151" s="102"/>
      <c r="W151" s="102"/>
    </row>
    <row r="152" spans="1:23" ht="15.95" customHeight="1" x14ac:dyDescent="0.25">
      <c r="A152" s="102"/>
      <c r="B152" s="102"/>
      <c r="C152" s="102"/>
      <c r="D152" s="102"/>
      <c r="F152" s="102"/>
      <c r="G152" s="102"/>
      <c r="H152" s="102"/>
      <c r="I152" s="102"/>
      <c r="J152" s="102"/>
      <c r="K152" s="102"/>
      <c r="L152" s="102"/>
      <c r="M152" s="102"/>
      <c r="N152" s="102"/>
      <c r="O152" s="102"/>
      <c r="P152" s="102"/>
      <c r="Q152" s="102"/>
      <c r="R152" s="102"/>
      <c r="S152" s="102"/>
      <c r="T152" s="102"/>
      <c r="U152" s="102"/>
      <c r="V152" s="102"/>
      <c r="W152" s="102"/>
    </row>
    <row r="153" spans="1:23" ht="15.95" customHeight="1" x14ac:dyDescent="0.25">
      <c r="A153" s="102"/>
      <c r="B153" s="102"/>
      <c r="C153" s="102"/>
      <c r="D153" s="102"/>
      <c r="F153" s="102"/>
      <c r="G153" s="102"/>
      <c r="H153" s="102"/>
      <c r="I153" s="102"/>
      <c r="J153" s="102"/>
      <c r="K153" s="102"/>
      <c r="L153" s="102"/>
      <c r="M153" s="102"/>
      <c r="N153" s="102"/>
      <c r="O153" s="102"/>
      <c r="P153" s="102"/>
      <c r="Q153" s="102"/>
      <c r="R153" s="102"/>
      <c r="S153" s="102"/>
      <c r="T153" s="102"/>
      <c r="U153" s="102"/>
      <c r="V153" s="102"/>
      <c r="W153" s="102"/>
    </row>
    <row r="154" spans="1:23" ht="15.95" customHeight="1" x14ac:dyDescent="0.25">
      <c r="A154" s="102"/>
      <c r="B154" s="102"/>
      <c r="C154" s="102"/>
      <c r="D154" s="102"/>
      <c r="F154" s="102"/>
      <c r="G154" s="102"/>
      <c r="H154" s="102"/>
      <c r="I154" s="102"/>
      <c r="J154" s="102"/>
      <c r="K154" s="102"/>
      <c r="L154" s="102"/>
      <c r="M154" s="102"/>
      <c r="N154" s="102"/>
      <c r="O154" s="102"/>
      <c r="P154" s="102"/>
      <c r="Q154" s="102"/>
      <c r="R154" s="102"/>
      <c r="S154" s="102"/>
      <c r="T154" s="102"/>
      <c r="U154" s="102"/>
      <c r="V154" s="102"/>
      <c r="W154" s="102"/>
    </row>
    <row r="155" spans="1:23" ht="15.95" customHeight="1" x14ac:dyDescent="0.25">
      <c r="A155" s="102"/>
      <c r="B155" s="102"/>
      <c r="C155" s="102"/>
      <c r="D155" s="102"/>
      <c r="F155" s="102"/>
      <c r="G155" s="102"/>
      <c r="H155" s="102"/>
      <c r="I155" s="102"/>
      <c r="J155" s="102"/>
      <c r="K155" s="102"/>
      <c r="L155" s="102"/>
      <c r="M155" s="102"/>
      <c r="N155" s="102"/>
      <c r="O155" s="102"/>
      <c r="P155" s="102"/>
      <c r="Q155" s="102"/>
      <c r="R155" s="102"/>
      <c r="S155" s="102"/>
      <c r="T155" s="102"/>
      <c r="U155" s="102"/>
      <c r="V155" s="102"/>
      <c r="W155" s="102"/>
    </row>
    <row r="156" spans="1:23" ht="15.95" customHeight="1" x14ac:dyDescent="0.25">
      <c r="A156" s="102"/>
      <c r="B156" s="102"/>
      <c r="C156" s="102"/>
      <c r="D156" s="102"/>
      <c r="F156" s="102"/>
      <c r="G156" s="102"/>
      <c r="H156" s="102"/>
      <c r="I156" s="102"/>
      <c r="J156" s="102"/>
      <c r="K156" s="102"/>
      <c r="L156" s="102"/>
      <c r="M156" s="102"/>
      <c r="N156" s="102"/>
      <c r="O156" s="102"/>
      <c r="P156" s="102"/>
      <c r="Q156" s="102"/>
      <c r="R156" s="102"/>
      <c r="S156" s="102"/>
      <c r="T156" s="102"/>
      <c r="U156" s="102"/>
      <c r="V156" s="102"/>
      <c r="W156" s="102"/>
    </row>
    <row r="157" spans="1:23" ht="15.95" customHeight="1" x14ac:dyDescent="0.25">
      <c r="A157" s="102"/>
      <c r="B157" s="102"/>
      <c r="C157" s="102"/>
      <c r="D157" s="102"/>
      <c r="F157" s="102"/>
      <c r="G157" s="102"/>
      <c r="H157" s="102"/>
      <c r="I157" s="102"/>
      <c r="J157" s="102"/>
      <c r="K157" s="102"/>
      <c r="L157" s="102"/>
      <c r="M157" s="102"/>
      <c r="N157" s="102"/>
      <c r="O157" s="102"/>
      <c r="P157" s="102"/>
      <c r="Q157" s="102"/>
      <c r="R157" s="102"/>
      <c r="S157" s="102"/>
      <c r="T157" s="102"/>
      <c r="U157" s="102"/>
      <c r="V157" s="102"/>
      <c r="W157" s="102"/>
    </row>
    <row r="158" spans="1:23" ht="15.95" customHeight="1" x14ac:dyDescent="0.25">
      <c r="A158" s="102"/>
      <c r="B158" s="102"/>
      <c r="C158" s="102"/>
      <c r="D158" s="102"/>
      <c r="F158" s="102"/>
      <c r="G158" s="102"/>
      <c r="H158" s="102"/>
      <c r="I158" s="102"/>
      <c r="J158" s="102"/>
      <c r="K158" s="102"/>
      <c r="L158" s="102"/>
      <c r="M158" s="102"/>
      <c r="N158" s="102"/>
      <c r="O158" s="102"/>
      <c r="P158" s="102"/>
      <c r="Q158" s="102"/>
      <c r="R158" s="102"/>
      <c r="S158" s="102"/>
      <c r="T158" s="102"/>
      <c r="U158" s="102"/>
      <c r="V158" s="102"/>
      <c r="W158" s="102"/>
    </row>
    <row r="159" spans="1:23" ht="15.95" customHeight="1" x14ac:dyDescent="0.25">
      <c r="A159" s="102"/>
      <c r="B159" s="102"/>
      <c r="C159" s="102"/>
      <c r="D159" s="102"/>
      <c r="F159" s="102"/>
      <c r="G159" s="102"/>
      <c r="H159" s="102"/>
      <c r="I159" s="102"/>
      <c r="J159" s="102"/>
      <c r="K159" s="102"/>
      <c r="L159" s="102"/>
      <c r="M159" s="102"/>
      <c r="N159" s="102"/>
      <c r="O159" s="102"/>
      <c r="P159" s="102"/>
      <c r="Q159" s="102"/>
      <c r="R159" s="102"/>
      <c r="S159" s="102"/>
      <c r="T159" s="102"/>
      <c r="U159" s="102"/>
      <c r="V159" s="102"/>
      <c r="W159" s="102"/>
    </row>
    <row r="160" spans="1:23" ht="15.95" customHeight="1" x14ac:dyDescent="0.25">
      <c r="A160" s="102"/>
      <c r="B160" s="102"/>
      <c r="C160" s="102"/>
      <c r="D160" s="102"/>
      <c r="F160" s="102"/>
      <c r="G160" s="102"/>
      <c r="H160" s="102"/>
      <c r="I160" s="102"/>
      <c r="J160" s="102"/>
      <c r="K160" s="102"/>
      <c r="L160" s="102"/>
      <c r="M160" s="102"/>
      <c r="N160" s="102"/>
      <c r="O160" s="102"/>
      <c r="P160" s="102"/>
      <c r="Q160" s="102"/>
      <c r="R160" s="102"/>
      <c r="S160" s="102"/>
      <c r="T160" s="102"/>
      <c r="U160" s="102"/>
      <c r="V160" s="102"/>
      <c r="W160" s="102"/>
    </row>
    <row r="161" spans="1:23" ht="15.95" customHeight="1" x14ac:dyDescent="0.25">
      <c r="A161" s="102"/>
      <c r="B161" s="102"/>
      <c r="C161" s="102"/>
      <c r="D161" s="102"/>
      <c r="F161" s="102"/>
      <c r="G161" s="102"/>
      <c r="H161" s="102"/>
      <c r="I161" s="102"/>
      <c r="J161" s="102"/>
      <c r="K161" s="102"/>
      <c r="L161" s="102"/>
      <c r="M161" s="102"/>
      <c r="N161" s="102"/>
      <c r="O161" s="102"/>
      <c r="P161" s="102"/>
      <c r="Q161" s="102"/>
      <c r="R161" s="102"/>
      <c r="S161" s="102"/>
      <c r="T161" s="102"/>
      <c r="U161" s="102"/>
      <c r="V161" s="102"/>
      <c r="W161" s="102"/>
    </row>
    <row r="162" spans="1:23" ht="15.95" customHeight="1" x14ac:dyDescent="0.25">
      <c r="A162" s="102"/>
      <c r="B162" s="102"/>
      <c r="C162" s="102"/>
      <c r="D162" s="102"/>
      <c r="F162" s="102"/>
      <c r="G162" s="102"/>
      <c r="H162" s="102"/>
      <c r="I162" s="102"/>
      <c r="J162" s="102"/>
      <c r="K162" s="102"/>
      <c r="L162" s="102"/>
      <c r="M162" s="102"/>
      <c r="N162" s="102"/>
      <c r="O162" s="102"/>
      <c r="P162" s="102"/>
      <c r="Q162" s="102"/>
      <c r="R162" s="102"/>
      <c r="S162" s="102"/>
      <c r="T162" s="102"/>
      <c r="U162" s="102"/>
      <c r="V162" s="102"/>
      <c r="W162" s="102"/>
    </row>
    <row r="163" spans="1:23" ht="15.95" customHeight="1" x14ac:dyDescent="0.25">
      <c r="A163" s="102"/>
      <c r="B163" s="102"/>
      <c r="C163" s="102"/>
      <c r="D163" s="102"/>
      <c r="F163" s="102"/>
      <c r="G163" s="102"/>
      <c r="H163" s="102"/>
      <c r="I163" s="102"/>
      <c r="J163" s="102"/>
      <c r="K163" s="102"/>
      <c r="L163" s="102"/>
      <c r="M163" s="102"/>
      <c r="N163" s="102"/>
      <c r="O163" s="102"/>
      <c r="P163" s="102"/>
      <c r="Q163" s="102"/>
      <c r="R163" s="102"/>
      <c r="S163" s="102"/>
      <c r="T163" s="102"/>
      <c r="U163" s="102"/>
      <c r="V163" s="102"/>
      <c r="W163" s="102"/>
    </row>
    <row r="164" spans="1:23" ht="15.95" customHeight="1" x14ac:dyDescent="0.25">
      <c r="A164" s="102"/>
      <c r="B164" s="102"/>
      <c r="C164" s="102"/>
      <c r="D164" s="102"/>
      <c r="F164" s="102"/>
      <c r="G164" s="102"/>
      <c r="H164" s="102"/>
      <c r="I164" s="102"/>
      <c r="J164" s="102"/>
      <c r="K164" s="102"/>
      <c r="L164" s="102"/>
      <c r="M164" s="102"/>
      <c r="N164" s="102"/>
      <c r="O164" s="102"/>
      <c r="P164" s="102"/>
      <c r="Q164" s="102"/>
      <c r="R164" s="102"/>
      <c r="S164" s="102"/>
      <c r="T164" s="102"/>
      <c r="U164" s="102"/>
      <c r="V164" s="102"/>
      <c r="W164" s="102"/>
    </row>
    <row r="165" spans="1:23" ht="15.95" customHeight="1" x14ac:dyDescent="0.25">
      <c r="A165" s="102"/>
      <c r="B165" s="102"/>
      <c r="C165" s="102"/>
      <c r="D165" s="102"/>
      <c r="F165" s="102"/>
      <c r="G165" s="102"/>
      <c r="H165" s="102"/>
      <c r="I165" s="102"/>
      <c r="J165" s="102"/>
      <c r="K165" s="102"/>
      <c r="L165" s="102"/>
      <c r="M165" s="102"/>
      <c r="N165" s="102"/>
      <c r="O165" s="102"/>
      <c r="P165" s="102"/>
      <c r="Q165" s="102"/>
      <c r="R165" s="102"/>
      <c r="S165" s="102"/>
      <c r="T165" s="102"/>
      <c r="U165" s="102"/>
      <c r="V165" s="102"/>
      <c r="W165" s="102"/>
    </row>
    <row r="166" spans="1:23" ht="15.95" customHeight="1" x14ac:dyDescent="0.25">
      <c r="A166" s="102"/>
      <c r="B166" s="102"/>
      <c r="C166" s="102"/>
      <c r="D166" s="102"/>
      <c r="F166" s="102"/>
      <c r="G166" s="102"/>
      <c r="H166" s="102"/>
      <c r="I166" s="102"/>
      <c r="J166" s="102"/>
      <c r="K166" s="102"/>
      <c r="L166" s="102"/>
      <c r="M166" s="102"/>
      <c r="N166" s="102"/>
      <c r="O166" s="102"/>
      <c r="P166" s="102"/>
      <c r="Q166" s="102"/>
      <c r="R166" s="102"/>
      <c r="S166" s="102"/>
      <c r="T166" s="102"/>
      <c r="U166" s="102"/>
      <c r="V166" s="102"/>
      <c r="W166" s="102"/>
    </row>
    <row r="167" spans="1:23" ht="15.95" customHeight="1" x14ac:dyDescent="0.25">
      <c r="A167" s="102"/>
      <c r="B167" s="102"/>
      <c r="C167" s="102"/>
      <c r="D167" s="102"/>
      <c r="F167" s="102"/>
      <c r="G167" s="102"/>
      <c r="H167" s="102"/>
      <c r="I167" s="102"/>
      <c r="J167" s="102"/>
      <c r="K167" s="102"/>
      <c r="L167" s="102"/>
      <c r="M167" s="102"/>
      <c r="N167" s="102"/>
      <c r="O167" s="102"/>
      <c r="P167" s="102"/>
      <c r="Q167" s="102"/>
      <c r="R167" s="102"/>
      <c r="S167" s="102"/>
      <c r="T167" s="102"/>
      <c r="U167" s="102"/>
      <c r="V167" s="102"/>
      <c r="W167" s="102"/>
    </row>
    <row r="168" spans="1:23" ht="15.95" customHeight="1" x14ac:dyDescent="0.25">
      <c r="A168" s="102"/>
      <c r="B168" s="102"/>
      <c r="C168" s="102"/>
      <c r="D168" s="102"/>
      <c r="F168" s="102"/>
      <c r="G168" s="102"/>
      <c r="H168" s="102"/>
      <c r="I168" s="102"/>
      <c r="J168" s="102"/>
      <c r="K168" s="102"/>
      <c r="L168" s="102"/>
      <c r="M168" s="102"/>
      <c r="N168" s="102"/>
      <c r="O168" s="102"/>
      <c r="P168" s="102"/>
      <c r="Q168" s="102"/>
      <c r="R168" s="102"/>
      <c r="S168" s="102"/>
      <c r="T168" s="102"/>
      <c r="U168" s="102"/>
      <c r="V168" s="102"/>
      <c r="W168" s="102"/>
    </row>
    <row r="169" spans="1:23" ht="15.95" customHeight="1" x14ac:dyDescent="0.25">
      <c r="A169" s="102"/>
      <c r="B169" s="102"/>
      <c r="C169" s="102"/>
      <c r="D169" s="102"/>
      <c r="F169" s="102"/>
      <c r="G169" s="102"/>
      <c r="H169" s="102"/>
      <c r="I169" s="102"/>
      <c r="J169" s="102"/>
      <c r="K169" s="102"/>
      <c r="L169" s="102"/>
      <c r="M169" s="102"/>
      <c r="N169" s="102"/>
      <c r="O169" s="102"/>
      <c r="P169" s="102"/>
      <c r="Q169" s="102"/>
      <c r="R169" s="102"/>
      <c r="S169" s="102"/>
      <c r="T169" s="102"/>
      <c r="U169" s="102"/>
      <c r="V169" s="102"/>
      <c r="W169" s="102"/>
    </row>
    <row r="170" spans="1:23" ht="15.95" customHeight="1" x14ac:dyDescent="0.25">
      <c r="A170" s="102"/>
      <c r="B170" s="102"/>
      <c r="C170" s="102"/>
      <c r="D170" s="102"/>
      <c r="F170" s="102"/>
      <c r="G170" s="102"/>
      <c r="H170" s="102"/>
      <c r="I170" s="102"/>
      <c r="J170" s="102"/>
      <c r="K170" s="102"/>
      <c r="L170" s="102"/>
      <c r="M170" s="102"/>
      <c r="N170" s="102"/>
      <c r="O170" s="102"/>
      <c r="P170" s="102"/>
      <c r="Q170" s="102"/>
      <c r="R170" s="102"/>
      <c r="S170" s="102"/>
      <c r="T170" s="102"/>
      <c r="U170" s="102"/>
      <c r="V170" s="102"/>
      <c r="W170" s="102"/>
    </row>
    <row r="171" spans="1:23" ht="15.95" customHeight="1" x14ac:dyDescent="0.25">
      <c r="A171" s="102"/>
      <c r="B171" s="102"/>
      <c r="C171" s="102"/>
      <c r="D171" s="102"/>
      <c r="F171" s="102"/>
      <c r="G171" s="102"/>
      <c r="H171" s="102"/>
      <c r="I171" s="102"/>
      <c r="J171" s="102"/>
      <c r="K171" s="102"/>
      <c r="L171" s="102"/>
      <c r="M171" s="102"/>
      <c r="N171" s="102"/>
      <c r="O171" s="102"/>
      <c r="P171" s="102"/>
      <c r="Q171" s="102"/>
      <c r="R171" s="102"/>
      <c r="S171" s="102"/>
      <c r="T171" s="102"/>
      <c r="U171" s="102"/>
      <c r="V171" s="102"/>
      <c r="W171" s="102"/>
    </row>
    <row r="172" spans="1:23" ht="15.95" customHeight="1" x14ac:dyDescent="0.25">
      <c r="A172" s="102"/>
      <c r="B172" s="102"/>
      <c r="C172" s="102"/>
      <c r="D172" s="102"/>
      <c r="F172" s="102"/>
      <c r="G172" s="102"/>
      <c r="H172" s="102"/>
      <c r="I172" s="102"/>
      <c r="J172" s="102"/>
      <c r="K172" s="102"/>
      <c r="L172" s="102"/>
      <c r="M172" s="102"/>
      <c r="N172" s="102"/>
      <c r="O172" s="102"/>
      <c r="P172" s="102"/>
      <c r="Q172" s="102"/>
      <c r="R172" s="102"/>
      <c r="S172" s="102"/>
      <c r="T172" s="102"/>
      <c r="U172" s="102"/>
      <c r="V172" s="102"/>
      <c r="W172" s="102"/>
    </row>
    <row r="173" spans="1:23" ht="15.95" customHeight="1" x14ac:dyDescent="0.25">
      <c r="A173" s="102"/>
      <c r="B173" s="102"/>
      <c r="C173" s="102"/>
      <c r="D173" s="102"/>
      <c r="F173" s="102"/>
      <c r="G173" s="102"/>
      <c r="H173" s="102"/>
      <c r="I173" s="102"/>
      <c r="J173" s="102"/>
      <c r="K173" s="102"/>
      <c r="L173" s="102"/>
      <c r="M173" s="102"/>
      <c r="N173" s="102"/>
      <c r="O173" s="102"/>
      <c r="P173" s="102"/>
      <c r="Q173" s="102"/>
      <c r="R173" s="102"/>
      <c r="S173" s="102"/>
      <c r="T173" s="102"/>
      <c r="U173" s="102"/>
      <c r="V173" s="102"/>
      <c r="W173" s="102"/>
    </row>
    <row r="174" spans="1:23" ht="15.95" customHeight="1" x14ac:dyDescent="0.25">
      <c r="A174" s="102"/>
      <c r="B174" s="102"/>
      <c r="C174" s="102"/>
      <c r="D174" s="102"/>
      <c r="F174" s="102"/>
      <c r="G174" s="102"/>
      <c r="H174" s="102"/>
      <c r="I174" s="102"/>
      <c r="J174" s="102"/>
      <c r="K174" s="102"/>
      <c r="L174" s="102"/>
      <c r="M174" s="102"/>
      <c r="N174" s="102"/>
      <c r="O174" s="102"/>
      <c r="P174" s="102"/>
      <c r="Q174" s="102"/>
      <c r="R174" s="102"/>
      <c r="S174" s="102"/>
      <c r="T174" s="102"/>
      <c r="U174" s="102"/>
      <c r="V174" s="102"/>
      <c r="W174" s="102"/>
    </row>
    <row r="175" spans="1:23" ht="15.95" customHeight="1" x14ac:dyDescent="0.25">
      <c r="A175" s="102"/>
      <c r="B175" s="102"/>
      <c r="C175" s="102"/>
      <c r="D175" s="102"/>
      <c r="F175" s="102"/>
      <c r="G175" s="102"/>
      <c r="H175" s="102"/>
      <c r="I175" s="102"/>
      <c r="J175" s="102"/>
      <c r="K175" s="102"/>
      <c r="L175" s="102"/>
      <c r="M175" s="102"/>
      <c r="N175" s="102"/>
      <c r="O175" s="102"/>
      <c r="P175" s="102"/>
      <c r="Q175" s="102"/>
      <c r="R175" s="102"/>
      <c r="S175" s="102"/>
      <c r="T175" s="102"/>
      <c r="U175" s="102"/>
      <c r="V175" s="102"/>
      <c r="W175" s="102"/>
    </row>
    <row r="176" spans="1:23" ht="15.95" customHeight="1" x14ac:dyDescent="0.25">
      <c r="A176" s="102"/>
      <c r="B176" s="102"/>
      <c r="C176" s="102"/>
      <c r="D176" s="102"/>
      <c r="F176" s="102"/>
      <c r="G176" s="102"/>
      <c r="H176" s="102"/>
      <c r="I176" s="102"/>
      <c r="J176" s="102"/>
      <c r="K176" s="102"/>
      <c r="L176" s="102"/>
      <c r="M176" s="102"/>
      <c r="N176" s="102"/>
      <c r="O176" s="102"/>
      <c r="P176" s="102"/>
      <c r="Q176" s="102"/>
      <c r="R176" s="102"/>
      <c r="S176" s="102"/>
      <c r="T176" s="102"/>
      <c r="U176" s="102"/>
      <c r="V176" s="102"/>
      <c r="W176" s="102"/>
    </row>
    <row r="177" spans="1:23" ht="15.95" customHeight="1" x14ac:dyDescent="0.25">
      <c r="A177" s="102"/>
      <c r="B177" s="102"/>
      <c r="C177" s="102"/>
      <c r="D177" s="102"/>
      <c r="F177" s="102"/>
      <c r="G177" s="102"/>
      <c r="H177" s="102"/>
      <c r="I177" s="102"/>
      <c r="J177" s="102"/>
      <c r="K177" s="102"/>
      <c r="L177" s="102"/>
      <c r="M177" s="102"/>
      <c r="N177" s="102"/>
      <c r="O177" s="102"/>
      <c r="P177" s="102"/>
      <c r="Q177" s="102"/>
      <c r="R177" s="102"/>
      <c r="S177" s="102"/>
      <c r="T177" s="102"/>
      <c r="U177" s="102"/>
      <c r="V177" s="102"/>
      <c r="W177" s="102"/>
    </row>
    <row r="178" spans="1:23" ht="15.95" customHeight="1" x14ac:dyDescent="0.25">
      <c r="A178" s="102"/>
      <c r="B178" s="102"/>
      <c r="C178" s="102"/>
      <c r="D178" s="102"/>
      <c r="F178" s="102"/>
      <c r="G178" s="102"/>
      <c r="H178" s="102"/>
      <c r="I178" s="102"/>
      <c r="J178" s="102"/>
      <c r="K178" s="102"/>
      <c r="L178" s="102"/>
      <c r="M178" s="102"/>
      <c r="N178" s="102"/>
      <c r="O178" s="102"/>
      <c r="P178" s="102"/>
      <c r="Q178" s="102"/>
      <c r="R178" s="102"/>
      <c r="S178" s="102"/>
      <c r="T178" s="102"/>
      <c r="U178" s="102"/>
      <c r="V178" s="102"/>
      <c r="W178" s="102"/>
    </row>
    <row r="179" spans="1:23" ht="15.95" customHeight="1" x14ac:dyDescent="0.25">
      <c r="A179" s="102"/>
      <c r="B179" s="102"/>
      <c r="C179" s="102"/>
      <c r="D179" s="102"/>
      <c r="F179" s="102"/>
      <c r="G179" s="102"/>
      <c r="H179" s="102"/>
      <c r="I179" s="102"/>
      <c r="J179" s="102"/>
      <c r="K179" s="102"/>
      <c r="L179" s="102"/>
      <c r="M179" s="102"/>
      <c r="N179" s="102"/>
      <c r="O179" s="102"/>
      <c r="P179" s="102"/>
      <c r="Q179" s="102"/>
      <c r="R179" s="102"/>
      <c r="S179" s="102"/>
      <c r="T179" s="102"/>
      <c r="U179" s="102"/>
      <c r="V179" s="102"/>
      <c r="W179" s="102"/>
    </row>
    <row r="180" spans="1:23" ht="15.95" customHeight="1" x14ac:dyDescent="0.25">
      <c r="A180" s="102"/>
      <c r="B180" s="102"/>
      <c r="C180" s="102"/>
      <c r="D180" s="102"/>
      <c r="F180" s="102"/>
      <c r="G180" s="102"/>
      <c r="H180" s="102"/>
      <c r="I180" s="102"/>
      <c r="J180" s="102"/>
      <c r="K180" s="102"/>
      <c r="L180" s="102"/>
      <c r="M180" s="102"/>
      <c r="N180" s="102"/>
      <c r="O180" s="102"/>
      <c r="P180" s="102"/>
      <c r="Q180" s="102"/>
      <c r="R180" s="102"/>
      <c r="S180" s="102"/>
      <c r="T180" s="102"/>
      <c r="U180" s="102"/>
      <c r="V180" s="102"/>
      <c r="W180" s="102"/>
    </row>
    <row r="181" spans="1:23" ht="15.95" customHeight="1" x14ac:dyDescent="0.25">
      <c r="A181" s="102"/>
      <c r="B181" s="102"/>
      <c r="C181" s="102"/>
      <c r="D181" s="102"/>
      <c r="F181" s="102"/>
      <c r="G181" s="102"/>
      <c r="H181" s="102"/>
      <c r="I181" s="102"/>
      <c r="J181" s="102"/>
      <c r="K181" s="102"/>
      <c r="L181" s="102"/>
      <c r="M181" s="102"/>
      <c r="N181" s="102"/>
      <c r="O181" s="102"/>
      <c r="P181" s="102"/>
      <c r="Q181" s="102"/>
      <c r="R181" s="102"/>
      <c r="S181" s="102"/>
      <c r="T181" s="102"/>
      <c r="U181" s="102"/>
      <c r="V181" s="102"/>
      <c r="W181" s="102"/>
    </row>
    <row r="182" spans="1:23" ht="15.95" customHeight="1" x14ac:dyDescent="0.25">
      <c r="A182" s="102"/>
      <c r="B182" s="102"/>
      <c r="C182" s="102"/>
      <c r="D182" s="102"/>
      <c r="F182" s="102"/>
      <c r="G182" s="102"/>
      <c r="H182" s="102"/>
      <c r="I182" s="102"/>
      <c r="J182" s="102"/>
      <c r="K182" s="102"/>
      <c r="L182" s="102"/>
      <c r="M182" s="102"/>
      <c r="N182" s="102"/>
      <c r="O182" s="102"/>
      <c r="P182" s="102"/>
      <c r="Q182" s="102"/>
      <c r="R182" s="102"/>
      <c r="S182" s="102"/>
      <c r="T182" s="102"/>
      <c r="U182" s="102"/>
      <c r="V182" s="102"/>
      <c r="W182" s="102"/>
    </row>
    <row r="183" spans="1:23" ht="15.95" customHeight="1" x14ac:dyDescent="0.25">
      <c r="A183" s="102"/>
      <c r="B183" s="102"/>
      <c r="C183" s="102"/>
      <c r="D183" s="102"/>
      <c r="F183" s="102"/>
      <c r="G183" s="102"/>
      <c r="H183" s="102"/>
      <c r="I183" s="102"/>
      <c r="J183" s="102"/>
      <c r="K183" s="102"/>
      <c r="L183" s="102"/>
      <c r="M183" s="102"/>
      <c r="N183" s="102"/>
      <c r="O183" s="102"/>
      <c r="P183" s="102"/>
      <c r="Q183" s="102"/>
      <c r="R183" s="102"/>
      <c r="S183" s="102"/>
      <c r="T183" s="102"/>
      <c r="U183" s="102"/>
      <c r="V183" s="102"/>
      <c r="W183" s="102"/>
    </row>
    <row r="184" spans="1:23" ht="15.95" customHeight="1" x14ac:dyDescent="0.25">
      <c r="A184" s="102"/>
      <c r="B184" s="102"/>
      <c r="C184" s="102"/>
      <c r="D184" s="102"/>
      <c r="F184" s="102"/>
      <c r="G184" s="102"/>
      <c r="H184" s="102"/>
      <c r="I184" s="102"/>
      <c r="J184" s="102"/>
      <c r="K184" s="102"/>
      <c r="L184" s="102"/>
      <c r="M184" s="102"/>
      <c r="N184" s="102"/>
      <c r="O184" s="102"/>
      <c r="P184" s="102"/>
      <c r="Q184" s="102"/>
      <c r="R184" s="102"/>
      <c r="S184" s="102"/>
      <c r="T184" s="102"/>
      <c r="U184" s="102"/>
      <c r="V184" s="102"/>
      <c r="W184" s="102"/>
    </row>
    <row r="185" spans="1:23" ht="15.95" customHeight="1" x14ac:dyDescent="0.25">
      <c r="A185" s="102"/>
      <c r="B185" s="102"/>
      <c r="C185" s="102"/>
      <c r="D185" s="102"/>
      <c r="F185" s="102"/>
      <c r="G185" s="102"/>
      <c r="H185" s="102"/>
      <c r="I185" s="102"/>
      <c r="J185" s="102"/>
      <c r="K185" s="102"/>
      <c r="L185" s="102"/>
      <c r="M185" s="102"/>
      <c r="N185" s="102"/>
      <c r="O185" s="102"/>
      <c r="P185" s="102"/>
      <c r="Q185" s="102"/>
      <c r="R185" s="102"/>
      <c r="S185" s="102"/>
      <c r="T185" s="102"/>
      <c r="U185" s="102"/>
      <c r="V185" s="102"/>
      <c r="W185" s="102"/>
    </row>
    <row r="186" spans="1:23" ht="15.95" customHeight="1" x14ac:dyDescent="0.25">
      <c r="A186" s="102"/>
      <c r="B186" s="102"/>
      <c r="C186" s="102"/>
      <c r="D186" s="102"/>
      <c r="F186" s="102"/>
      <c r="G186" s="102"/>
      <c r="H186" s="102"/>
      <c r="I186" s="102"/>
      <c r="J186" s="102"/>
      <c r="K186" s="102"/>
      <c r="L186" s="102"/>
      <c r="M186" s="102"/>
      <c r="N186" s="102"/>
      <c r="O186" s="102"/>
      <c r="P186" s="102"/>
      <c r="Q186" s="102"/>
      <c r="R186" s="102"/>
      <c r="S186" s="102"/>
      <c r="T186" s="102"/>
      <c r="U186" s="102"/>
      <c r="V186" s="102"/>
      <c r="W186" s="102"/>
    </row>
    <row r="187" spans="1:23" ht="15.95" customHeight="1" x14ac:dyDescent="0.25">
      <c r="A187" s="102"/>
      <c r="B187" s="102"/>
      <c r="C187" s="102"/>
      <c r="D187" s="102"/>
      <c r="F187" s="102"/>
      <c r="G187" s="102"/>
      <c r="H187" s="102"/>
      <c r="I187" s="102"/>
      <c r="J187" s="102"/>
      <c r="K187" s="102"/>
      <c r="L187" s="102"/>
      <c r="M187" s="102"/>
      <c r="N187" s="102"/>
      <c r="O187" s="102"/>
      <c r="P187" s="102"/>
      <c r="Q187" s="102"/>
      <c r="R187" s="102"/>
      <c r="S187" s="102"/>
      <c r="T187" s="102"/>
      <c r="U187" s="102"/>
      <c r="V187" s="102"/>
      <c r="W187" s="102"/>
    </row>
    <row r="188" spans="1:23" ht="15.95" customHeight="1" x14ac:dyDescent="0.25">
      <c r="A188" s="102"/>
      <c r="B188" s="102"/>
      <c r="C188" s="102"/>
      <c r="D188" s="102"/>
      <c r="F188" s="102"/>
      <c r="G188" s="102"/>
      <c r="H188" s="102"/>
      <c r="I188" s="102"/>
      <c r="J188" s="102"/>
      <c r="K188" s="102"/>
      <c r="L188" s="102"/>
      <c r="M188" s="102"/>
      <c r="N188" s="102"/>
      <c r="O188" s="102"/>
      <c r="P188" s="102"/>
      <c r="Q188" s="102"/>
      <c r="R188" s="102"/>
      <c r="S188" s="102"/>
      <c r="T188" s="102"/>
      <c r="U188" s="102"/>
      <c r="V188" s="102"/>
      <c r="W188" s="102"/>
    </row>
    <row r="189" spans="1:23" ht="15.95" customHeight="1" x14ac:dyDescent="0.25">
      <c r="A189" s="102"/>
      <c r="B189" s="102"/>
      <c r="C189" s="102"/>
      <c r="D189" s="102"/>
      <c r="F189" s="102"/>
      <c r="G189" s="102"/>
      <c r="H189" s="102"/>
      <c r="I189" s="102"/>
      <c r="J189" s="102"/>
      <c r="K189" s="102"/>
      <c r="L189" s="102"/>
      <c r="M189" s="102"/>
      <c r="N189" s="102"/>
      <c r="O189" s="102"/>
      <c r="P189" s="102"/>
      <c r="Q189" s="102"/>
      <c r="R189" s="102"/>
      <c r="S189" s="102"/>
      <c r="T189" s="102"/>
      <c r="U189" s="102"/>
      <c r="V189" s="102"/>
      <c r="W189" s="102"/>
    </row>
    <row r="190" spans="1:23" ht="15.95" customHeight="1" x14ac:dyDescent="0.25">
      <c r="A190" s="102"/>
      <c r="B190" s="102"/>
      <c r="C190" s="102"/>
      <c r="D190" s="102"/>
      <c r="F190" s="102"/>
      <c r="G190" s="102"/>
      <c r="H190" s="102"/>
      <c r="I190" s="102"/>
      <c r="J190" s="102"/>
      <c r="K190" s="102"/>
      <c r="L190" s="102"/>
      <c r="M190" s="102"/>
      <c r="N190" s="102"/>
      <c r="O190" s="102"/>
      <c r="P190" s="102"/>
      <c r="Q190" s="102"/>
      <c r="R190" s="102"/>
      <c r="S190" s="102"/>
      <c r="T190" s="102"/>
      <c r="U190" s="102"/>
      <c r="V190" s="102"/>
      <c r="W190" s="102"/>
    </row>
    <row r="191" spans="1:23" ht="15.95" customHeight="1" x14ac:dyDescent="0.25">
      <c r="A191" s="102"/>
      <c r="B191" s="102"/>
      <c r="C191" s="102"/>
      <c r="D191" s="102"/>
      <c r="F191" s="102"/>
      <c r="G191" s="102"/>
      <c r="H191" s="102"/>
      <c r="I191" s="102"/>
      <c r="J191" s="102"/>
      <c r="K191" s="102"/>
      <c r="L191" s="102"/>
      <c r="M191" s="102"/>
      <c r="N191" s="102"/>
      <c r="O191" s="102"/>
      <c r="P191" s="102"/>
      <c r="Q191" s="102"/>
      <c r="R191" s="102"/>
      <c r="S191" s="102"/>
      <c r="T191" s="102"/>
      <c r="U191" s="102"/>
      <c r="V191" s="102"/>
      <c r="W191" s="102"/>
    </row>
    <row r="192" spans="1:23" ht="15.95" customHeight="1" x14ac:dyDescent="0.25">
      <c r="A192" s="102"/>
      <c r="B192" s="102"/>
      <c r="C192" s="102"/>
      <c r="D192" s="102"/>
      <c r="F192" s="102"/>
      <c r="G192" s="102"/>
      <c r="H192" s="102"/>
      <c r="I192" s="102"/>
      <c r="J192" s="102"/>
      <c r="K192" s="102"/>
      <c r="L192" s="102"/>
      <c r="M192" s="102"/>
      <c r="N192" s="102"/>
      <c r="O192" s="102"/>
      <c r="P192" s="102"/>
      <c r="Q192" s="102"/>
      <c r="R192" s="102"/>
      <c r="S192" s="102"/>
      <c r="T192" s="102"/>
      <c r="U192" s="102"/>
      <c r="V192" s="102"/>
      <c r="W192" s="102"/>
    </row>
    <row r="193" spans="1:23" ht="15.95" customHeight="1" x14ac:dyDescent="0.25">
      <c r="A193" s="102"/>
      <c r="B193" s="102"/>
      <c r="C193" s="102"/>
      <c r="D193" s="102"/>
      <c r="F193" s="102"/>
      <c r="G193" s="102"/>
      <c r="H193" s="102"/>
      <c r="I193" s="102"/>
      <c r="J193" s="102"/>
      <c r="K193" s="102"/>
      <c r="L193" s="102"/>
      <c r="M193" s="102"/>
      <c r="N193" s="102"/>
      <c r="O193" s="102"/>
      <c r="P193" s="102"/>
      <c r="Q193" s="102"/>
      <c r="R193" s="102"/>
      <c r="S193" s="102"/>
      <c r="T193" s="102"/>
      <c r="U193" s="102"/>
      <c r="V193" s="102"/>
      <c r="W193" s="102"/>
    </row>
    <row r="194" spans="1:23" ht="15.95" customHeight="1" x14ac:dyDescent="0.25">
      <c r="A194" s="102"/>
      <c r="B194" s="102"/>
      <c r="C194" s="102"/>
      <c r="D194" s="102"/>
      <c r="F194" s="102"/>
      <c r="G194" s="102"/>
      <c r="H194" s="102"/>
      <c r="I194" s="102"/>
      <c r="J194" s="102"/>
      <c r="K194" s="102"/>
      <c r="L194" s="102"/>
      <c r="M194" s="102"/>
      <c r="N194" s="102"/>
      <c r="O194" s="102"/>
      <c r="P194" s="102"/>
      <c r="Q194" s="102"/>
      <c r="R194" s="102"/>
      <c r="S194" s="102"/>
      <c r="T194" s="102"/>
      <c r="U194" s="102"/>
      <c r="V194" s="102"/>
      <c r="W194" s="102"/>
    </row>
    <row r="195" spans="1:23" ht="15.95" customHeight="1" x14ac:dyDescent="0.25">
      <c r="A195" s="102"/>
      <c r="B195" s="102"/>
      <c r="C195" s="102"/>
      <c r="D195" s="102"/>
      <c r="F195" s="102"/>
      <c r="G195" s="102"/>
      <c r="H195" s="102"/>
      <c r="I195" s="102"/>
      <c r="J195" s="102"/>
      <c r="K195" s="102"/>
      <c r="L195" s="102"/>
      <c r="M195" s="102"/>
      <c r="N195" s="102"/>
      <c r="O195" s="102"/>
      <c r="P195" s="102"/>
      <c r="Q195" s="102"/>
      <c r="R195" s="102"/>
      <c r="S195" s="102"/>
      <c r="T195" s="102"/>
      <c r="U195" s="102"/>
      <c r="V195" s="102"/>
      <c r="W195" s="102"/>
    </row>
    <row r="196" spans="1:23" ht="15.95" customHeight="1" x14ac:dyDescent="0.25">
      <c r="A196" s="102"/>
      <c r="B196" s="102"/>
      <c r="C196" s="102"/>
      <c r="D196" s="102"/>
      <c r="F196" s="102"/>
      <c r="G196" s="102"/>
      <c r="H196" s="102"/>
      <c r="I196" s="102"/>
      <c r="J196" s="102"/>
      <c r="K196" s="102"/>
      <c r="L196" s="102"/>
      <c r="M196" s="102"/>
      <c r="N196" s="102"/>
      <c r="O196" s="102"/>
      <c r="P196" s="102"/>
      <c r="Q196" s="102"/>
      <c r="R196" s="102"/>
      <c r="S196" s="102"/>
      <c r="T196" s="102"/>
      <c r="U196" s="102"/>
      <c r="V196" s="102"/>
      <c r="W196" s="102"/>
    </row>
    <row r="197" spans="1:23" ht="15.95" customHeight="1" x14ac:dyDescent="0.25">
      <c r="A197" s="102"/>
      <c r="B197" s="102"/>
      <c r="C197" s="102"/>
      <c r="D197" s="102"/>
      <c r="F197" s="102"/>
      <c r="G197" s="102"/>
      <c r="H197" s="102"/>
      <c r="I197" s="102"/>
      <c r="J197" s="102"/>
      <c r="K197" s="102"/>
      <c r="L197" s="102"/>
      <c r="M197" s="102"/>
      <c r="N197" s="102"/>
      <c r="O197" s="102"/>
      <c r="P197" s="102"/>
      <c r="Q197" s="102"/>
      <c r="R197" s="102"/>
      <c r="S197" s="102"/>
      <c r="T197" s="102"/>
      <c r="U197" s="102"/>
      <c r="V197" s="102"/>
      <c r="W197" s="102"/>
    </row>
    <row r="198" spans="1:23" ht="15.95" customHeight="1" x14ac:dyDescent="0.25">
      <c r="A198" s="102"/>
      <c r="B198" s="102"/>
      <c r="C198" s="102"/>
      <c r="D198" s="102"/>
      <c r="F198" s="102"/>
      <c r="G198" s="102"/>
      <c r="H198" s="102"/>
      <c r="I198" s="102"/>
      <c r="J198" s="102"/>
      <c r="K198" s="102"/>
      <c r="L198" s="102"/>
      <c r="M198" s="102"/>
      <c r="N198" s="102"/>
      <c r="O198" s="102"/>
      <c r="P198" s="102"/>
      <c r="Q198" s="102"/>
      <c r="R198" s="102"/>
      <c r="S198" s="102"/>
      <c r="T198" s="102"/>
      <c r="U198" s="102"/>
      <c r="V198" s="102"/>
      <c r="W198" s="102"/>
    </row>
    <row r="199" spans="1:23" ht="15.95" customHeight="1" x14ac:dyDescent="0.25">
      <c r="A199" s="102"/>
      <c r="B199" s="102"/>
      <c r="C199" s="102"/>
      <c r="D199" s="102"/>
      <c r="F199" s="102"/>
      <c r="G199" s="102"/>
      <c r="H199" s="102"/>
      <c r="I199" s="102"/>
      <c r="J199" s="102"/>
      <c r="K199" s="102"/>
      <c r="L199" s="102"/>
      <c r="M199" s="102"/>
      <c r="N199" s="102"/>
      <c r="O199" s="102"/>
      <c r="P199" s="102"/>
      <c r="Q199" s="102"/>
      <c r="R199" s="102"/>
      <c r="S199" s="102"/>
      <c r="T199" s="102"/>
      <c r="U199" s="102"/>
      <c r="V199" s="102"/>
      <c r="W199" s="102"/>
    </row>
    <row r="200" spans="1:23" ht="15.95" customHeight="1" x14ac:dyDescent="0.25">
      <c r="A200" s="102"/>
      <c r="B200" s="102"/>
      <c r="C200" s="102"/>
      <c r="D200" s="102"/>
      <c r="F200" s="102"/>
      <c r="G200" s="102"/>
      <c r="H200" s="102"/>
      <c r="I200" s="102"/>
      <c r="J200" s="102"/>
      <c r="K200" s="102"/>
      <c r="L200" s="102"/>
      <c r="M200" s="102"/>
      <c r="N200" s="102"/>
      <c r="O200" s="102"/>
      <c r="P200" s="102"/>
      <c r="Q200" s="102"/>
      <c r="R200" s="102"/>
      <c r="S200" s="102"/>
      <c r="T200" s="102"/>
      <c r="U200" s="102"/>
      <c r="V200" s="102"/>
      <c r="W200" s="102"/>
    </row>
    <row r="201" spans="1:23" ht="15.95" customHeight="1" x14ac:dyDescent="0.25">
      <c r="A201" s="102"/>
      <c r="B201" s="102"/>
      <c r="C201" s="102"/>
      <c r="D201" s="102"/>
      <c r="F201" s="102"/>
      <c r="G201" s="102"/>
      <c r="H201" s="102"/>
      <c r="I201" s="102"/>
      <c r="J201" s="102"/>
      <c r="K201" s="102"/>
      <c r="L201" s="102"/>
      <c r="M201" s="102"/>
      <c r="N201" s="102"/>
      <c r="O201" s="102"/>
      <c r="P201" s="102"/>
      <c r="Q201" s="102"/>
      <c r="R201" s="102"/>
      <c r="S201" s="102"/>
      <c r="T201" s="102"/>
      <c r="U201" s="102"/>
      <c r="V201" s="102"/>
      <c r="W201" s="102"/>
    </row>
    <row r="202" spans="1:23" ht="15.95" customHeight="1" x14ac:dyDescent="0.25">
      <c r="A202" s="102"/>
      <c r="B202" s="102"/>
      <c r="C202" s="102"/>
      <c r="D202" s="102"/>
      <c r="F202" s="102"/>
      <c r="G202" s="102"/>
      <c r="H202" s="102"/>
      <c r="I202" s="102"/>
      <c r="J202" s="102"/>
      <c r="K202" s="102"/>
      <c r="L202" s="102"/>
      <c r="M202" s="102"/>
      <c r="N202" s="102"/>
      <c r="O202" s="102"/>
      <c r="P202" s="102"/>
      <c r="Q202" s="102"/>
      <c r="R202" s="102"/>
      <c r="S202" s="102"/>
      <c r="T202" s="102"/>
      <c r="U202" s="102"/>
      <c r="V202" s="102"/>
      <c r="W202" s="102"/>
    </row>
    <row r="203" spans="1:23" ht="15.95" customHeight="1" x14ac:dyDescent="0.25">
      <c r="A203" s="102"/>
      <c r="B203" s="102"/>
      <c r="C203" s="102"/>
      <c r="D203" s="102"/>
      <c r="F203" s="102"/>
      <c r="G203" s="102"/>
      <c r="H203" s="102"/>
      <c r="I203" s="102"/>
      <c r="J203" s="102"/>
      <c r="K203" s="102"/>
      <c r="L203" s="102"/>
      <c r="M203" s="102"/>
      <c r="N203" s="102"/>
      <c r="O203" s="102"/>
      <c r="P203" s="102"/>
      <c r="Q203" s="102"/>
      <c r="R203" s="102"/>
      <c r="S203" s="102"/>
      <c r="T203" s="102"/>
      <c r="U203" s="102"/>
      <c r="V203" s="102"/>
      <c r="W203" s="102"/>
    </row>
    <row r="204" spans="1:23" ht="15.95" customHeight="1" x14ac:dyDescent="0.25">
      <c r="A204" s="102"/>
      <c r="B204" s="102"/>
      <c r="C204" s="102"/>
      <c r="D204" s="102"/>
      <c r="F204" s="102"/>
      <c r="G204" s="102"/>
      <c r="H204" s="102"/>
      <c r="I204" s="102"/>
      <c r="J204" s="102"/>
      <c r="K204" s="102"/>
      <c r="L204" s="102"/>
      <c r="M204" s="102"/>
      <c r="N204" s="102"/>
      <c r="O204" s="102"/>
      <c r="P204" s="102"/>
      <c r="Q204" s="102"/>
      <c r="R204" s="102"/>
      <c r="S204" s="102"/>
      <c r="T204" s="102"/>
      <c r="U204" s="102"/>
      <c r="V204" s="102"/>
      <c r="W204" s="102"/>
    </row>
    <row r="205" spans="1:23" ht="15.95" customHeight="1" x14ac:dyDescent="0.25">
      <c r="A205" s="102"/>
      <c r="B205" s="102"/>
      <c r="C205" s="102"/>
      <c r="D205" s="102"/>
      <c r="F205" s="102"/>
      <c r="G205" s="102"/>
      <c r="H205" s="102"/>
      <c r="I205" s="102"/>
      <c r="J205" s="102"/>
      <c r="K205" s="102"/>
      <c r="L205" s="102"/>
      <c r="M205" s="102"/>
      <c r="N205" s="102"/>
      <c r="O205" s="102"/>
      <c r="P205" s="102"/>
      <c r="Q205" s="102"/>
      <c r="R205" s="102"/>
      <c r="S205" s="102"/>
      <c r="T205" s="102"/>
      <c r="U205" s="102"/>
      <c r="V205" s="102"/>
      <c r="W205" s="102"/>
    </row>
    <row r="206" spans="1:23" ht="15.95" customHeight="1" x14ac:dyDescent="0.25">
      <c r="A206" s="102"/>
      <c r="B206" s="102"/>
      <c r="C206" s="102"/>
      <c r="D206" s="102"/>
      <c r="F206" s="102"/>
      <c r="G206" s="102"/>
      <c r="H206" s="102"/>
      <c r="I206" s="102"/>
      <c r="J206" s="102"/>
      <c r="K206" s="102"/>
      <c r="L206" s="102"/>
      <c r="M206" s="102"/>
      <c r="N206" s="102"/>
      <c r="O206" s="102"/>
      <c r="P206" s="102"/>
      <c r="Q206" s="102"/>
      <c r="R206" s="102"/>
      <c r="S206" s="102"/>
      <c r="T206" s="102"/>
      <c r="U206" s="102"/>
      <c r="V206" s="102"/>
      <c r="W206" s="102"/>
    </row>
    <row r="207" spans="1:23" ht="15.95" customHeight="1" x14ac:dyDescent="0.25">
      <c r="A207" s="102"/>
      <c r="B207" s="102"/>
      <c r="C207" s="102"/>
      <c r="D207" s="102"/>
      <c r="F207" s="102"/>
      <c r="G207" s="102"/>
      <c r="H207" s="102"/>
      <c r="I207" s="102"/>
      <c r="J207" s="102"/>
      <c r="K207" s="102"/>
      <c r="L207" s="102"/>
      <c r="M207" s="102"/>
      <c r="N207" s="102"/>
      <c r="O207" s="102"/>
      <c r="P207" s="102"/>
      <c r="Q207" s="102"/>
      <c r="R207" s="102"/>
      <c r="S207" s="102"/>
      <c r="T207" s="102"/>
      <c r="U207" s="102"/>
      <c r="V207" s="102"/>
      <c r="W207" s="102"/>
    </row>
    <row r="208" spans="1:23" ht="15.95" customHeight="1" x14ac:dyDescent="0.25">
      <c r="A208" s="102"/>
      <c r="B208" s="102"/>
      <c r="C208" s="102"/>
      <c r="D208" s="102"/>
      <c r="F208" s="102"/>
      <c r="G208" s="102"/>
      <c r="H208" s="102"/>
      <c r="I208" s="102"/>
      <c r="J208" s="102"/>
      <c r="K208" s="102"/>
      <c r="L208" s="102"/>
      <c r="M208" s="102"/>
      <c r="N208" s="102"/>
      <c r="O208" s="102"/>
      <c r="P208" s="102"/>
      <c r="Q208" s="102"/>
      <c r="R208" s="102"/>
      <c r="S208" s="102"/>
      <c r="T208" s="102"/>
      <c r="U208" s="102"/>
      <c r="V208" s="102"/>
      <c r="W208" s="102"/>
    </row>
    <row r="209" spans="1:23" ht="15.95" customHeight="1" x14ac:dyDescent="0.25">
      <c r="A209" s="102"/>
      <c r="B209" s="102"/>
      <c r="C209" s="102"/>
      <c r="D209" s="102"/>
      <c r="F209" s="102"/>
      <c r="G209" s="102"/>
      <c r="H209" s="102"/>
      <c r="I209" s="102"/>
      <c r="J209" s="102"/>
      <c r="K209" s="102"/>
      <c r="L209" s="102"/>
      <c r="M209" s="102"/>
      <c r="N209" s="102"/>
      <c r="O209" s="102"/>
      <c r="P209" s="102"/>
      <c r="Q209" s="102"/>
      <c r="R209" s="102"/>
      <c r="S209" s="102"/>
      <c r="T209" s="102"/>
      <c r="U209" s="102"/>
      <c r="V209" s="102"/>
      <c r="W209" s="102"/>
    </row>
    <row r="210" spans="1:23" ht="15.95" customHeight="1" x14ac:dyDescent="0.25">
      <c r="A210" s="102"/>
      <c r="B210" s="102"/>
      <c r="C210" s="102"/>
      <c r="D210" s="102"/>
      <c r="F210" s="102"/>
      <c r="G210" s="102"/>
      <c r="H210" s="102"/>
      <c r="I210" s="102"/>
      <c r="J210" s="102"/>
      <c r="K210" s="102"/>
      <c r="L210" s="102"/>
      <c r="M210" s="102"/>
      <c r="N210" s="102"/>
      <c r="O210" s="102"/>
      <c r="P210" s="102"/>
      <c r="Q210" s="102"/>
      <c r="R210" s="102"/>
      <c r="S210" s="102"/>
      <c r="T210" s="102"/>
      <c r="U210" s="102"/>
      <c r="V210" s="102"/>
      <c r="W210" s="102"/>
    </row>
    <row r="211" spans="1:23" ht="15.95" customHeight="1" x14ac:dyDescent="0.25">
      <c r="A211" s="102"/>
      <c r="B211" s="102"/>
      <c r="C211" s="102"/>
      <c r="D211" s="102"/>
      <c r="F211" s="102"/>
      <c r="G211" s="102"/>
      <c r="H211" s="102"/>
      <c r="I211" s="102"/>
      <c r="J211" s="102"/>
      <c r="K211" s="102"/>
      <c r="L211" s="102"/>
      <c r="M211" s="102"/>
      <c r="N211" s="102"/>
      <c r="O211" s="102"/>
      <c r="P211" s="102"/>
      <c r="Q211" s="102"/>
      <c r="R211" s="102"/>
      <c r="S211" s="102"/>
      <c r="T211" s="102"/>
      <c r="U211" s="102"/>
      <c r="V211" s="102"/>
      <c r="W211" s="102"/>
    </row>
    <row r="212" spans="1:23" ht="15.95" customHeight="1" x14ac:dyDescent="0.25">
      <c r="A212" s="102"/>
      <c r="B212" s="102"/>
      <c r="C212" s="102"/>
      <c r="D212" s="102"/>
      <c r="F212" s="102"/>
      <c r="G212" s="102"/>
      <c r="H212" s="102"/>
      <c r="I212" s="102"/>
      <c r="J212" s="102"/>
      <c r="K212" s="102"/>
      <c r="L212" s="102"/>
      <c r="M212" s="102"/>
      <c r="N212" s="102"/>
      <c r="O212" s="102"/>
      <c r="P212" s="102"/>
      <c r="Q212" s="102"/>
      <c r="R212" s="102"/>
      <c r="S212" s="102"/>
      <c r="T212" s="102"/>
      <c r="U212" s="102"/>
      <c r="V212" s="102"/>
      <c r="W212" s="102"/>
    </row>
    <row r="213" spans="1:23" ht="15.95" customHeight="1" x14ac:dyDescent="0.25">
      <c r="A213" s="102"/>
      <c r="B213" s="102"/>
      <c r="C213" s="102"/>
      <c r="D213" s="102"/>
      <c r="F213" s="102"/>
      <c r="G213" s="102"/>
      <c r="H213" s="102"/>
      <c r="I213" s="102"/>
      <c r="J213" s="102"/>
      <c r="K213" s="102"/>
      <c r="L213" s="102"/>
      <c r="M213" s="102"/>
      <c r="N213" s="102"/>
      <c r="O213" s="102"/>
      <c r="P213" s="102"/>
      <c r="Q213" s="102"/>
      <c r="R213" s="102"/>
      <c r="S213" s="102"/>
      <c r="T213" s="102"/>
      <c r="U213" s="102"/>
      <c r="V213" s="102"/>
      <c r="W213" s="102"/>
    </row>
    <row r="214" spans="1:23" ht="15.95" customHeight="1" x14ac:dyDescent="0.25">
      <c r="A214" s="102"/>
      <c r="B214" s="102"/>
      <c r="C214" s="102"/>
      <c r="D214" s="102"/>
      <c r="F214" s="102"/>
      <c r="G214" s="102"/>
      <c r="H214" s="102"/>
      <c r="I214" s="102"/>
      <c r="J214" s="102"/>
      <c r="K214" s="102"/>
      <c r="L214" s="102"/>
      <c r="M214" s="102"/>
      <c r="N214" s="102"/>
      <c r="O214" s="102"/>
      <c r="P214" s="102"/>
      <c r="Q214" s="102"/>
      <c r="R214" s="102"/>
      <c r="S214" s="102"/>
      <c r="T214" s="102"/>
      <c r="U214" s="102"/>
      <c r="V214" s="102"/>
      <c r="W214" s="102"/>
    </row>
    <row r="215" spans="1:23" ht="15.95" customHeight="1" x14ac:dyDescent="0.25">
      <c r="A215" s="102"/>
      <c r="B215" s="102"/>
      <c r="C215" s="102"/>
      <c r="D215" s="102"/>
      <c r="F215" s="102"/>
      <c r="G215" s="102"/>
      <c r="H215" s="102"/>
      <c r="I215" s="102"/>
      <c r="J215" s="102"/>
      <c r="K215" s="102"/>
      <c r="L215" s="102"/>
      <c r="M215" s="102"/>
      <c r="N215" s="102"/>
      <c r="O215" s="102"/>
      <c r="P215" s="102"/>
      <c r="Q215" s="102"/>
      <c r="R215" s="102"/>
      <c r="S215" s="102"/>
      <c r="T215" s="102"/>
      <c r="U215" s="102"/>
      <c r="V215" s="102"/>
      <c r="W215" s="102"/>
    </row>
    <row r="216" spans="1:23" ht="15.95" customHeight="1" x14ac:dyDescent="0.25">
      <c r="A216" s="102"/>
      <c r="B216" s="102"/>
      <c r="C216" s="102"/>
      <c r="D216" s="102"/>
      <c r="F216" s="102"/>
      <c r="G216" s="102"/>
      <c r="H216" s="102"/>
      <c r="I216" s="102"/>
      <c r="J216" s="102"/>
      <c r="K216" s="102"/>
      <c r="L216" s="102"/>
      <c r="M216" s="102"/>
      <c r="N216" s="102"/>
      <c r="O216" s="102"/>
      <c r="P216" s="102"/>
      <c r="Q216" s="102"/>
      <c r="R216" s="102"/>
      <c r="S216" s="102"/>
      <c r="T216" s="102"/>
      <c r="U216" s="102"/>
      <c r="V216" s="102"/>
      <c r="W216" s="102"/>
    </row>
    <row r="217" spans="1:23" ht="15.95" customHeight="1" x14ac:dyDescent="0.25">
      <c r="A217" s="102"/>
      <c r="B217" s="102"/>
      <c r="C217" s="102"/>
      <c r="D217" s="102"/>
      <c r="F217" s="102"/>
      <c r="G217" s="102"/>
      <c r="H217" s="102"/>
      <c r="I217" s="102"/>
      <c r="J217" s="102"/>
      <c r="K217" s="102"/>
      <c r="L217" s="102"/>
      <c r="M217" s="102"/>
      <c r="N217" s="102"/>
      <c r="O217" s="102"/>
      <c r="P217" s="102"/>
      <c r="Q217" s="102"/>
      <c r="R217" s="102"/>
      <c r="S217" s="102"/>
      <c r="T217" s="102"/>
      <c r="U217" s="102"/>
      <c r="V217" s="102"/>
      <c r="W217" s="102"/>
    </row>
    <row r="218" spans="1:23" ht="15.95" customHeight="1" x14ac:dyDescent="0.25">
      <c r="A218" s="102"/>
      <c r="B218" s="102"/>
      <c r="C218" s="102"/>
      <c r="D218" s="102"/>
      <c r="F218" s="102"/>
      <c r="G218" s="102"/>
      <c r="H218" s="102"/>
      <c r="I218" s="102"/>
      <c r="J218" s="102"/>
      <c r="K218" s="102"/>
      <c r="L218" s="102"/>
      <c r="M218" s="102"/>
      <c r="N218" s="102"/>
      <c r="O218" s="102"/>
      <c r="P218" s="102"/>
      <c r="Q218" s="102"/>
      <c r="R218" s="102"/>
      <c r="S218" s="102"/>
      <c r="T218" s="102"/>
      <c r="U218" s="102"/>
      <c r="V218" s="102"/>
      <c r="W218" s="102"/>
    </row>
    <row r="219" spans="1:23" ht="15.95" customHeight="1" x14ac:dyDescent="0.25">
      <c r="A219" s="102"/>
      <c r="B219" s="102"/>
      <c r="C219" s="102"/>
      <c r="D219" s="102"/>
      <c r="F219" s="102"/>
      <c r="G219" s="102"/>
      <c r="H219" s="102"/>
      <c r="I219" s="102"/>
      <c r="J219" s="102"/>
      <c r="K219" s="102"/>
      <c r="L219" s="102"/>
      <c r="M219" s="102"/>
      <c r="N219" s="102"/>
      <c r="O219" s="102"/>
      <c r="P219" s="102"/>
      <c r="Q219" s="102"/>
      <c r="R219" s="102"/>
      <c r="S219" s="102"/>
      <c r="T219" s="102"/>
      <c r="U219" s="102"/>
      <c r="V219" s="102"/>
      <c r="W219" s="102"/>
    </row>
    <row r="220" spans="1:23" ht="15.95" customHeight="1" x14ac:dyDescent="0.25">
      <c r="A220" s="102"/>
      <c r="B220" s="102"/>
      <c r="C220" s="102"/>
      <c r="D220" s="102"/>
      <c r="F220" s="102"/>
      <c r="G220" s="102"/>
      <c r="H220" s="102"/>
      <c r="I220" s="102"/>
      <c r="J220" s="102"/>
      <c r="K220" s="102"/>
      <c r="L220" s="102"/>
      <c r="M220" s="102"/>
      <c r="N220" s="102"/>
      <c r="O220" s="102"/>
      <c r="P220" s="102"/>
      <c r="Q220" s="102"/>
      <c r="R220" s="102"/>
      <c r="S220" s="102"/>
      <c r="T220" s="102"/>
      <c r="U220" s="102"/>
      <c r="V220" s="102"/>
      <c r="W220" s="102"/>
    </row>
    <row r="221" spans="1:23" ht="15.95" customHeight="1" x14ac:dyDescent="0.25">
      <c r="A221" s="102"/>
      <c r="B221" s="102"/>
      <c r="C221" s="102"/>
      <c r="D221" s="102"/>
      <c r="F221" s="102"/>
      <c r="G221" s="102"/>
      <c r="H221" s="102"/>
      <c r="I221" s="102"/>
      <c r="J221" s="102"/>
      <c r="K221" s="102"/>
      <c r="L221" s="102"/>
      <c r="M221" s="102"/>
      <c r="N221" s="102"/>
      <c r="O221" s="102"/>
      <c r="P221" s="102"/>
      <c r="Q221" s="102"/>
      <c r="R221" s="102"/>
      <c r="S221" s="102"/>
      <c r="T221" s="102"/>
      <c r="U221" s="102"/>
      <c r="V221" s="102"/>
      <c r="W221" s="102"/>
    </row>
    <row r="222" spans="1:23" ht="15.95" customHeight="1" x14ac:dyDescent="0.25">
      <c r="A222" s="102"/>
      <c r="B222" s="102"/>
      <c r="C222" s="102"/>
      <c r="D222" s="102"/>
      <c r="F222" s="102"/>
      <c r="G222" s="102"/>
      <c r="H222" s="102"/>
      <c r="I222" s="102"/>
      <c r="J222" s="102"/>
      <c r="K222" s="102"/>
      <c r="L222" s="102"/>
      <c r="M222" s="102"/>
      <c r="N222" s="102"/>
      <c r="O222" s="102"/>
      <c r="P222" s="102"/>
      <c r="Q222" s="102"/>
      <c r="R222" s="102"/>
      <c r="S222" s="102"/>
      <c r="T222" s="102"/>
      <c r="U222" s="102"/>
      <c r="V222" s="102"/>
      <c r="W222" s="102"/>
    </row>
    <row r="223" spans="1:23" ht="15.95" customHeight="1" x14ac:dyDescent="0.25">
      <c r="A223" s="102"/>
      <c r="B223" s="102"/>
      <c r="C223" s="102"/>
      <c r="D223" s="102"/>
      <c r="F223" s="102"/>
      <c r="G223" s="102"/>
      <c r="H223" s="102"/>
      <c r="I223" s="102"/>
      <c r="J223" s="102"/>
      <c r="K223" s="102"/>
      <c r="L223" s="102"/>
      <c r="M223" s="102"/>
      <c r="N223" s="102"/>
      <c r="O223" s="102"/>
      <c r="P223" s="102"/>
      <c r="Q223" s="102"/>
      <c r="R223" s="102"/>
      <c r="S223" s="102"/>
      <c r="T223" s="102"/>
      <c r="U223" s="102"/>
      <c r="V223" s="102"/>
      <c r="W223" s="102"/>
    </row>
    <row r="224" spans="1:23" ht="15.95" customHeight="1" x14ac:dyDescent="0.25">
      <c r="A224" s="102"/>
      <c r="B224" s="102"/>
      <c r="C224" s="102"/>
      <c r="D224" s="102"/>
      <c r="F224" s="102"/>
      <c r="G224" s="102"/>
      <c r="H224" s="102"/>
      <c r="I224" s="102"/>
      <c r="J224" s="102"/>
      <c r="K224" s="102"/>
      <c r="L224" s="102"/>
      <c r="M224" s="102"/>
      <c r="N224" s="102"/>
      <c r="O224" s="102"/>
      <c r="P224" s="102"/>
      <c r="Q224" s="102"/>
      <c r="R224" s="102"/>
      <c r="S224" s="102"/>
      <c r="T224" s="102"/>
      <c r="U224" s="102"/>
      <c r="V224" s="102"/>
      <c r="W224" s="102"/>
    </row>
    <row r="225" spans="1:23" ht="15.95" customHeight="1" x14ac:dyDescent="0.25">
      <c r="A225" s="102"/>
      <c r="B225" s="102"/>
      <c r="C225" s="102"/>
      <c r="D225" s="102"/>
      <c r="F225" s="102"/>
      <c r="G225" s="102"/>
      <c r="H225" s="102"/>
      <c r="I225" s="102"/>
      <c r="J225" s="102"/>
      <c r="K225" s="102"/>
      <c r="L225" s="102"/>
      <c r="M225" s="102"/>
      <c r="N225" s="102"/>
      <c r="O225" s="102"/>
      <c r="P225" s="102"/>
      <c r="Q225" s="102"/>
      <c r="R225" s="102"/>
      <c r="S225" s="102"/>
      <c r="T225" s="102"/>
      <c r="U225" s="102"/>
      <c r="V225" s="102"/>
      <c r="W225" s="102"/>
    </row>
    <row r="226" spans="1:23" ht="15.95" customHeight="1" x14ac:dyDescent="0.25">
      <c r="A226" s="102"/>
      <c r="B226" s="102"/>
      <c r="C226" s="102"/>
      <c r="D226" s="102"/>
      <c r="F226" s="102"/>
      <c r="G226" s="102"/>
      <c r="H226" s="102"/>
      <c r="I226" s="102"/>
      <c r="J226" s="102"/>
      <c r="K226" s="102"/>
      <c r="L226" s="102"/>
      <c r="M226" s="102"/>
      <c r="N226" s="102"/>
      <c r="O226" s="102"/>
      <c r="P226" s="102"/>
      <c r="Q226" s="102"/>
      <c r="R226" s="102"/>
      <c r="S226" s="102"/>
      <c r="T226" s="102"/>
      <c r="U226" s="102"/>
      <c r="V226" s="102"/>
      <c r="W226" s="102"/>
    </row>
    <row r="227" spans="1:23" ht="15.95" customHeight="1" x14ac:dyDescent="0.25">
      <c r="A227" s="102"/>
      <c r="B227" s="102"/>
      <c r="C227" s="102"/>
      <c r="D227" s="102"/>
      <c r="F227" s="102"/>
      <c r="G227" s="102"/>
      <c r="H227" s="102"/>
      <c r="I227" s="102"/>
      <c r="J227" s="102"/>
      <c r="K227" s="102"/>
      <c r="L227" s="102"/>
      <c r="M227" s="102"/>
      <c r="N227" s="102"/>
      <c r="O227" s="102"/>
      <c r="P227" s="102"/>
      <c r="Q227" s="102"/>
      <c r="R227" s="102"/>
      <c r="S227" s="102"/>
      <c r="T227" s="102"/>
      <c r="U227" s="102"/>
      <c r="V227" s="102"/>
      <c r="W227" s="102"/>
    </row>
    <row r="228" spans="1:23" ht="15.95" customHeight="1" x14ac:dyDescent="0.25">
      <c r="A228" s="102"/>
      <c r="B228" s="102"/>
      <c r="C228" s="102"/>
      <c r="D228" s="102"/>
      <c r="F228" s="102"/>
      <c r="G228" s="102"/>
      <c r="H228" s="102"/>
      <c r="I228" s="102"/>
      <c r="J228" s="102"/>
      <c r="K228" s="102"/>
      <c r="L228" s="102"/>
      <c r="M228" s="102"/>
      <c r="N228" s="102"/>
      <c r="O228" s="102"/>
      <c r="P228" s="102"/>
      <c r="Q228" s="102"/>
      <c r="R228" s="102"/>
      <c r="S228" s="102"/>
      <c r="T228" s="102"/>
      <c r="U228" s="102"/>
      <c r="V228" s="102"/>
      <c r="W228" s="102"/>
    </row>
    <row r="229" spans="1:23" ht="15.95" customHeight="1" x14ac:dyDescent="0.25">
      <c r="A229" s="102"/>
      <c r="B229" s="102"/>
      <c r="C229" s="102"/>
      <c r="D229" s="102"/>
      <c r="F229" s="102"/>
      <c r="G229" s="102"/>
      <c r="H229" s="102"/>
      <c r="I229" s="102"/>
      <c r="J229" s="102"/>
      <c r="K229" s="102"/>
      <c r="L229" s="102"/>
      <c r="M229" s="102"/>
      <c r="N229" s="102"/>
      <c r="O229" s="102"/>
      <c r="P229" s="102"/>
      <c r="Q229" s="102"/>
      <c r="R229" s="102"/>
      <c r="S229" s="102"/>
      <c r="T229" s="102"/>
      <c r="U229" s="102"/>
      <c r="V229" s="102"/>
      <c r="W229" s="102"/>
    </row>
    <row r="230" spans="1:23" ht="15.95" customHeight="1" x14ac:dyDescent="0.25">
      <c r="A230" s="102"/>
      <c r="B230" s="102"/>
      <c r="C230" s="102"/>
      <c r="D230" s="102"/>
      <c r="F230" s="102"/>
      <c r="G230" s="102"/>
      <c r="H230" s="102"/>
      <c r="I230" s="102"/>
      <c r="J230" s="102"/>
      <c r="K230" s="102"/>
      <c r="L230" s="102"/>
      <c r="M230" s="102"/>
      <c r="N230" s="102"/>
      <c r="O230" s="102"/>
      <c r="P230" s="102"/>
      <c r="Q230" s="102"/>
      <c r="R230" s="102"/>
      <c r="S230" s="102"/>
      <c r="T230" s="102"/>
      <c r="U230" s="102"/>
      <c r="V230" s="102"/>
      <c r="W230" s="102"/>
    </row>
    <row r="231" spans="1:23" ht="15.95" customHeight="1" x14ac:dyDescent="0.25">
      <c r="A231" s="102"/>
      <c r="B231" s="102"/>
      <c r="C231" s="102"/>
      <c r="D231" s="102"/>
      <c r="F231" s="102"/>
      <c r="G231" s="102"/>
      <c r="H231" s="102"/>
      <c r="I231" s="102"/>
      <c r="J231" s="102"/>
      <c r="K231" s="102"/>
      <c r="L231" s="102"/>
      <c r="M231" s="102"/>
      <c r="N231" s="102"/>
      <c r="O231" s="102"/>
      <c r="P231" s="102"/>
      <c r="Q231" s="102"/>
      <c r="R231" s="102"/>
      <c r="S231" s="102"/>
      <c r="T231" s="102"/>
      <c r="U231" s="102"/>
      <c r="V231" s="102"/>
      <c r="W231" s="102"/>
    </row>
    <row r="232" spans="1:23" ht="15.95" customHeight="1" x14ac:dyDescent="0.25">
      <c r="A232" s="102"/>
      <c r="B232" s="102"/>
      <c r="C232" s="102"/>
      <c r="D232" s="102"/>
      <c r="F232" s="102"/>
      <c r="G232" s="102"/>
      <c r="H232" s="102"/>
      <c r="I232" s="102"/>
      <c r="J232" s="102"/>
      <c r="K232" s="102"/>
      <c r="L232" s="102"/>
      <c r="M232" s="102"/>
      <c r="N232" s="102"/>
      <c r="O232" s="102"/>
      <c r="P232" s="102"/>
      <c r="Q232" s="102"/>
      <c r="R232" s="102"/>
      <c r="S232" s="102"/>
      <c r="T232" s="102"/>
      <c r="U232" s="102"/>
      <c r="V232" s="102"/>
      <c r="W232" s="102"/>
    </row>
    <row r="233" spans="1:23" ht="15.95" customHeight="1" x14ac:dyDescent="0.25">
      <c r="A233" s="102"/>
      <c r="B233" s="102"/>
      <c r="C233" s="102"/>
      <c r="D233" s="102"/>
      <c r="F233" s="102"/>
      <c r="G233" s="102"/>
      <c r="H233" s="102"/>
      <c r="I233" s="102"/>
      <c r="J233" s="102"/>
      <c r="K233" s="102"/>
      <c r="L233" s="102"/>
      <c r="M233" s="102"/>
      <c r="N233" s="102"/>
      <c r="O233" s="102"/>
      <c r="P233" s="102"/>
      <c r="Q233" s="102"/>
      <c r="R233" s="102"/>
      <c r="S233" s="102"/>
      <c r="T233" s="102"/>
      <c r="U233" s="102"/>
      <c r="V233" s="102"/>
      <c r="W233" s="102"/>
    </row>
    <row r="234" spans="1:23" ht="15.95" customHeight="1" x14ac:dyDescent="0.25">
      <c r="A234" s="102"/>
      <c r="B234" s="102"/>
      <c r="C234" s="102"/>
      <c r="D234" s="102"/>
      <c r="F234" s="102"/>
      <c r="G234" s="102"/>
      <c r="H234" s="102"/>
      <c r="I234" s="102"/>
      <c r="J234" s="102"/>
      <c r="K234" s="102"/>
      <c r="L234" s="102"/>
      <c r="M234" s="102"/>
      <c r="N234" s="102"/>
      <c r="O234" s="102"/>
      <c r="P234" s="102"/>
      <c r="Q234" s="102"/>
      <c r="R234" s="102"/>
      <c r="S234" s="102"/>
      <c r="T234" s="102"/>
      <c r="U234" s="102"/>
      <c r="V234" s="102"/>
      <c r="W234" s="102"/>
    </row>
    <row r="235" spans="1:23" ht="15.95" customHeight="1" x14ac:dyDescent="0.25">
      <c r="A235" s="102"/>
      <c r="B235" s="102"/>
      <c r="C235" s="102"/>
      <c r="D235" s="102"/>
      <c r="F235" s="102"/>
      <c r="G235" s="102"/>
      <c r="H235" s="102"/>
      <c r="I235" s="102"/>
      <c r="J235" s="102"/>
      <c r="K235" s="102"/>
      <c r="L235" s="102"/>
      <c r="M235" s="102"/>
      <c r="N235" s="102"/>
      <c r="O235" s="102"/>
      <c r="P235" s="102"/>
      <c r="Q235" s="102"/>
      <c r="R235" s="102"/>
      <c r="S235" s="102"/>
      <c r="T235" s="102"/>
      <c r="U235" s="102"/>
      <c r="V235" s="102"/>
      <c r="W235" s="102"/>
    </row>
    <row r="236" spans="1:23" ht="15.95" customHeight="1" x14ac:dyDescent="0.25">
      <c r="A236" s="102"/>
      <c r="B236" s="102"/>
      <c r="C236" s="102"/>
      <c r="D236" s="102"/>
      <c r="F236" s="102"/>
      <c r="G236" s="102"/>
      <c r="H236" s="102"/>
      <c r="I236" s="102"/>
      <c r="J236" s="102"/>
      <c r="K236" s="102"/>
      <c r="L236" s="102"/>
      <c r="M236" s="102"/>
      <c r="N236" s="102"/>
      <c r="O236" s="102"/>
      <c r="P236" s="102"/>
      <c r="Q236" s="102"/>
      <c r="R236" s="102"/>
      <c r="S236" s="102"/>
      <c r="T236" s="102"/>
      <c r="U236" s="102"/>
      <c r="V236" s="102"/>
      <c r="W236" s="102"/>
    </row>
    <row r="237" spans="1:23" ht="15.95" customHeight="1" x14ac:dyDescent="0.25">
      <c r="A237" s="102"/>
      <c r="B237" s="102"/>
      <c r="C237" s="102"/>
      <c r="D237" s="102"/>
      <c r="F237" s="102"/>
      <c r="G237" s="102"/>
      <c r="H237" s="102"/>
      <c r="I237" s="102"/>
      <c r="J237" s="102"/>
      <c r="K237" s="102"/>
      <c r="L237" s="102"/>
      <c r="M237" s="102"/>
      <c r="N237" s="102"/>
      <c r="O237" s="102"/>
      <c r="P237" s="102"/>
      <c r="Q237" s="102"/>
      <c r="R237" s="102"/>
      <c r="S237" s="102"/>
      <c r="T237" s="102"/>
      <c r="U237" s="102"/>
      <c r="V237" s="102"/>
      <c r="W237" s="102"/>
    </row>
    <row r="238" spans="1:23" ht="15.95" customHeight="1" x14ac:dyDescent="0.25">
      <c r="A238" s="102"/>
      <c r="B238" s="102"/>
      <c r="C238" s="102"/>
      <c r="D238" s="102"/>
      <c r="F238" s="102"/>
      <c r="G238" s="102"/>
      <c r="H238" s="102"/>
      <c r="I238" s="102"/>
      <c r="J238" s="102"/>
      <c r="K238" s="102"/>
      <c r="L238" s="102"/>
      <c r="M238" s="102"/>
      <c r="N238" s="102"/>
      <c r="O238" s="102"/>
      <c r="P238" s="102"/>
      <c r="Q238" s="102"/>
      <c r="R238" s="102"/>
      <c r="S238" s="102"/>
      <c r="T238" s="102"/>
      <c r="U238" s="102"/>
      <c r="V238" s="102"/>
      <c r="W238" s="102"/>
    </row>
    <row r="239" spans="1:23" ht="15.95" customHeight="1" x14ac:dyDescent="0.25">
      <c r="A239" s="102"/>
      <c r="B239" s="102"/>
      <c r="C239" s="102"/>
      <c r="D239" s="102"/>
      <c r="F239" s="102"/>
      <c r="G239" s="102"/>
      <c r="H239" s="102"/>
      <c r="I239" s="102"/>
      <c r="J239" s="102"/>
      <c r="K239" s="102"/>
      <c r="L239" s="102"/>
      <c r="M239" s="102"/>
      <c r="N239" s="102"/>
      <c r="O239" s="102"/>
      <c r="P239" s="102"/>
      <c r="Q239" s="102"/>
      <c r="R239" s="102"/>
      <c r="S239" s="102"/>
      <c r="T239" s="102"/>
      <c r="U239" s="102"/>
      <c r="V239" s="102"/>
      <c r="W239" s="102"/>
    </row>
    <row r="240" spans="1:23" ht="15.95" customHeight="1" x14ac:dyDescent="0.25">
      <c r="A240" s="102"/>
      <c r="B240" s="102"/>
      <c r="C240" s="102"/>
      <c r="D240" s="102"/>
      <c r="F240" s="102"/>
      <c r="G240" s="102"/>
      <c r="H240" s="102"/>
      <c r="I240" s="102"/>
      <c r="J240" s="102"/>
      <c r="K240" s="102"/>
      <c r="L240" s="102"/>
      <c r="M240" s="102"/>
      <c r="N240" s="102"/>
      <c r="O240" s="102"/>
      <c r="P240" s="102"/>
      <c r="Q240" s="102"/>
      <c r="R240" s="102"/>
      <c r="S240" s="102"/>
      <c r="T240" s="102"/>
      <c r="U240" s="102"/>
      <c r="V240" s="102"/>
      <c r="W240" s="102"/>
    </row>
    <row r="241" spans="1:23" ht="15.95" customHeight="1" x14ac:dyDescent="0.25">
      <c r="A241" s="102"/>
      <c r="B241" s="102"/>
      <c r="C241" s="102"/>
      <c r="D241" s="102"/>
      <c r="F241" s="102"/>
      <c r="G241" s="102"/>
      <c r="H241" s="102"/>
      <c r="I241" s="102"/>
      <c r="J241" s="102"/>
      <c r="K241" s="102"/>
      <c r="L241" s="102"/>
      <c r="M241" s="102"/>
      <c r="N241" s="102"/>
      <c r="O241" s="102"/>
      <c r="P241" s="102"/>
      <c r="Q241" s="102"/>
      <c r="R241" s="102"/>
      <c r="S241" s="102"/>
      <c r="T241" s="102"/>
      <c r="U241" s="102"/>
      <c r="V241" s="102"/>
      <c r="W241" s="102"/>
    </row>
    <row r="242" spans="1:23" ht="15.95" customHeight="1" x14ac:dyDescent="0.25">
      <c r="A242" s="102"/>
      <c r="B242" s="102"/>
      <c r="C242" s="102"/>
      <c r="D242" s="102"/>
      <c r="F242" s="102"/>
      <c r="G242" s="102"/>
      <c r="H242" s="102"/>
      <c r="I242" s="102"/>
      <c r="J242" s="102"/>
      <c r="K242" s="102"/>
      <c r="L242" s="102"/>
      <c r="M242" s="102"/>
      <c r="N242" s="102"/>
      <c r="O242" s="102"/>
      <c r="P242" s="102"/>
      <c r="Q242" s="102"/>
      <c r="R242" s="102"/>
      <c r="S242" s="102"/>
      <c r="T242" s="102"/>
      <c r="U242" s="102"/>
      <c r="V242" s="102"/>
      <c r="W242" s="102"/>
    </row>
    <row r="243" spans="1:23" ht="15.95" customHeight="1" x14ac:dyDescent="0.25">
      <c r="A243" s="102"/>
      <c r="B243" s="102"/>
      <c r="C243" s="102"/>
      <c r="D243" s="102"/>
      <c r="F243" s="102"/>
      <c r="G243" s="102"/>
      <c r="H243" s="102"/>
      <c r="I243" s="102"/>
      <c r="J243" s="102"/>
      <c r="K243" s="102"/>
      <c r="L243" s="102"/>
      <c r="M243" s="102"/>
      <c r="N243" s="102"/>
      <c r="O243" s="102"/>
      <c r="P243" s="102"/>
      <c r="Q243" s="102"/>
      <c r="R243" s="102"/>
      <c r="S243" s="102"/>
      <c r="T243" s="102"/>
      <c r="U243" s="102"/>
      <c r="V243" s="102"/>
      <c r="W243" s="102"/>
    </row>
    <row r="244" spans="1:23" ht="15.95" customHeight="1" x14ac:dyDescent="0.25">
      <c r="A244" s="102"/>
      <c r="B244" s="102"/>
      <c r="C244" s="102"/>
      <c r="D244" s="102"/>
      <c r="F244" s="102"/>
      <c r="G244" s="102"/>
      <c r="H244" s="102"/>
      <c r="I244" s="102"/>
      <c r="J244" s="102"/>
      <c r="K244" s="102"/>
      <c r="L244" s="102"/>
      <c r="M244" s="102"/>
      <c r="N244" s="102"/>
      <c r="O244" s="102"/>
      <c r="P244" s="102"/>
      <c r="Q244" s="102"/>
      <c r="R244" s="102"/>
      <c r="S244" s="102"/>
      <c r="T244" s="102"/>
      <c r="U244" s="102"/>
      <c r="V244" s="102"/>
      <c r="W244" s="102"/>
    </row>
    <row r="245" spans="1:23" ht="15.95" customHeight="1" x14ac:dyDescent="0.25">
      <c r="A245" s="102"/>
      <c r="B245" s="102"/>
      <c r="C245" s="102"/>
      <c r="D245" s="102"/>
      <c r="F245" s="102"/>
      <c r="G245" s="102"/>
      <c r="H245" s="102"/>
      <c r="I245" s="102"/>
      <c r="J245" s="102"/>
      <c r="K245" s="102"/>
      <c r="L245" s="102"/>
      <c r="M245" s="102"/>
      <c r="N245" s="102"/>
      <c r="O245" s="102"/>
      <c r="P245" s="102"/>
      <c r="Q245" s="102"/>
      <c r="R245" s="102"/>
      <c r="S245" s="102"/>
      <c r="T245" s="102"/>
      <c r="U245" s="102"/>
      <c r="V245" s="102"/>
      <c r="W245" s="102"/>
    </row>
    <row r="246" spans="1:23" ht="15.95" customHeight="1" x14ac:dyDescent="0.25">
      <c r="A246" s="102"/>
      <c r="B246" s="102"/>
      <c r="C246" s="102"/>
      <c r="D246" s="102"/>
      <c r="F246" s="102"/>
      <c r="G246" s="102"/>
      <c r="H246" s="102"/>
      <c r="I246" s="102"/>
      <c r="J246" s="102"/>
      <c r="K246" s="102"/>
      <c r="L246" s="102"/>
      <c r="M246" s="102"/>
      <c r="N246" s="102"/>
      <c r="O246" s="102"/>
      <c r="P246" s="102"/>
      <c r="Q246" s="102"/>
      <c r="R246" s="102"/>
      <c r="S246" s="102"/>
      <c r="T246" s="102"/>
      <c r="U246" s="102"/>
      <c r="V246" s="102"/>
      <c r="W246" s="102"/>
    </row>
    <row r="247" spans="1:23" ht="15.95" customHeight="1" x14ac:dyDescent="0.25">
      <c r="A247" s="102"/>
      <c r="B247" s="102"/>
      <c r="C247" s="102"/>
      <c r="D247" s="102"/>
      <c r="F247" s="102"/>
      <c r="G247" s="102"/>
      <c r="H247" s="102"/>
      <c r="I247" s="102"/>
      <c r="J247" s="102"/>
      <c r="K247" s="102"/>
      <c r="L247" s="102"/>
      <c r="M247" s="102"/>
      <c r="N247" s="102"/>
      <c r="O247" s="102"/>
      <c r="P247" s="102"/>
      <c r="Q247" s="102"/>
      <c r="R247" s="102"/>
      <c r="S247" s="102"/>
      <c r="T247" s="102"/>
      <c r="U247" s="102"/>
      <c r="V247" s="102"/>
      <c r="W247" s="102"/>
    </row>
    <row r="248" spans="1:23" ht="15.95" customHeight="1" x14ac:dyDescent="0.25">
      <c r="A248" s="102"/>
      <c r="B248" s="102"/>
      <c r="C248" s="102"/>
      <c r="D248" s="102"/>
      <c r="F248" s="102"/>
      <c r="G248" s="102"/>
      <c r="H248" s="102"/>
      <c r="I248" s="102"/>
      <c r="J248" s="102"/>
      <c r="K248" s="102"/>
      <c r="L248" s="102"/>
      <c r="M248" s="102"/>
      <c r="N248" s="102"/>
      <c r="O248" s="102"/>
      <c r="P248" s="102"/>
      <c r="Q248" s="102"/>
      <c r="R248" s="102"/>
      <c r="S248" s="102"/>
      <c r="T248" s="102"/>
      <c r="U248" s="102"/>
      <c r="V248" s="102"/>
      <c r="W248" s="102"/>
    </row>
    <row r="249" spans="1:23" ht="15.95" customHeight="1" x14ac:dyDescent="0.25">
      <c r="A249" s="102"/>
      <c r="B249" s="102"/>
      <c r="C249" s="102"/>
      <c r="D249" s="102"/>
      <c r="F249" s="102"/>
      <c r="G249" s="102"/>
      <c r="H249" s="102"/>
      <c r="I249" s="102"/>
      <c r="J249" s="102"/>
      <c r="K249" s="102"/>
      <c r="L249" s="102"/>
      <c r="M249" s="102"/>
      <c r="N249" s="102"/>
      <c r="O249" s="102"/>
      <c r="P249" s="102"/>
      <c r="Q249" s="102"/>
      <c r="R249" s="102"/>
      <c r="S249" s="102"/>
      <c r="T249" s="102"/>
      <c r="U249" s="102"/>
      <c r="V249" s="102"/>
      <c r="W249" s="102"/>
    </row>
    <row r="250" spans="1:23" ht="15.95" customHeight="1" x14ac:dyDescent="0.25">
      <c r="A250" s="102"/>
      <c r="B250" s="102"/>
      <c r="C250" s="102"/>
      <c r="D250" s="102"/>
      <c r="F250" s="102"/>
      <c r="G250" s="102"/>
      <c r="H250" s="102"/>
      <c r="I250" s="102"/>
      <c r="J250" s="102"/>
      <c r="K250" s="102"/>
      <c r="L250" s="102"/>
      <c r="M250" s="102"/>
      <c r="N250" s="102"/>
      <c r="O250" s="102"/>
      <c r="P250" s="102"/>
      <c r="Q250" s="102"/>
      <c r="R250" s="102"/>
      <c r="S250" s="102"/>
      <c r="T250" s="102"/>
      <c r="U250" s="102"/>
      <c r="V250" s="102"/>
      <c r="W250" s="102"/>
    </row>
    <row r="251" spans="1:23" ht="15.95" customHeight="1" x14ac:dyDescent="0.25">
      <c r="A251" s="102"/>
      <c r="B251" s="102"/>
      <c r="C251" s="102"/>
      <c r="D251" s="102"/>
      <c r="F251" s="102"/>
      <c r="G251" s="102"/>
      <c r="H251" s="102"/>
      <c r="I251" s="102"/>
      <c r="J251" s="102"/>
      <c r="K251" s="102"/>
      <c r="L251" s="102"/>
      <c r="M251" s="102"/>
      <c r="N251" s="102"/>
      <c r="O251" s="102"/>
      <c r="P251" s="102"/>
      <c r="Q251" s="102"/>
      <c r="R251" s="102"/>
      <c r="S251" s="102"/>
      <c r="T251" s="102"/>
      <c r="U251" s="102"/>
      <c r="V251" s="102"/>
      <c r="W251" s="102"/>
    </row>
    <row r="252" spans="1:23" ht="15.95" customHeight="1" x14ac:dyDescent="0.25">
      <c r="A252" s="102"/>
      <c r="B252" s="102"/>
      <c r="C252" s="102"/>
      <c r="D252" s="102"/>
      <c r="F252" s="102"/>
      <c r="G252" s="102"/>
      <c r="H252" s="102"/>
      <c r="I252" s="102"/>
      <c r="J252" s="102"/>
      <c r="K252" s="102"/>
      <c r="L252" s="102"/>
      <c r="M252" s="102"/>
      <c r="N252" s="102"/>
      <c r="O252" s="102"/>
      <c r="P252" s="102"/>
      <c r="Q252" s="102"/>
      <c r="R252" s="102"/>
      <c r="S252" s="102"/>
      <c r="T252" s="102"/>
      <c r="U252" s="102"/>
      <c r="V252" s="102"/>
      <c r="W252" s="102"/>
    </row>
    <row r="253" spans="1:23" ht="15.95" customHeight="1" x14ac:dyDescent="0.25">
      <c r="A253" s="102"/>
      <c r="B253" s="102"/>
      <c r="C253" s="102"/>
      <c r="D253" s="102"/>
      <c r="F253" s="102"/>
      <c r="G253" s="102"/>
      <c r="H253" s="102"/>
      <c r="I253" s="102"/>
      <c r="J253" s="102"/>
      <c r="K253" s="102"/>
      <c r="L253" s="102"/>
      <c r="M253" s="102"/>
      <c r="N253" s="102"/>
      <c r="O253" s="102"/>
      <c r="P253" s="102"/>
      <c r="Q253" s="102"/>
      <c r="R253" s="102"/>
      <c r="S253" s="102"/>
      <c r="T253" s="102"/>
      <c r="U253" s="102"/>
      <c r="V253" s="102"/>
      <c r="W253" s="102"/>
    </row>
    <row r="254" spans="1:23" ht="15.95" customHeight="1" x14ac:dyDescent="0.25">
      <c r="A254" s="102"/>
      <c r="B254" s="102"/>
      <c r="C254" s="102"/>
      <c r="D254" s="102"/>
      <c r="F254" s="102"/>
      <c r="G254" s="102"/>
      <c r="H254" s="102"/>
      <c r="I254" s="102"/>
      <c r="J254" s="102"/>
      <c r="K254" s="102"/>
      <c r="L254" s="102"/>
      <c r="M254" s="102"/>
      <c r="N254" s="102"/>
      <c r="O254" s="102"/>
      <c r="P254" s="102"/>
      <c r="Q254" s="102"/>
      <c r="R254" s="102"/>
      <c r="S254" s="102"/>
      <c r="T254" s="102"/>
      <c r="U254" s="102"/>
      <c r="V254" s="102"/>
      <c r="W254" s="102"/>
    </row>
    <row r="255" spans="1:23" ht="15.95" customHeight="1" x14ac:dyDescent="0.25">
      <c r="A255" s="102"/>
      <c r="B255" s="102"/>
      <c r="C255" s="102"/>
      <c r="D255" s="102"/>
      <c r="F255" s="102"/>
      <c r="G255" s="102"/>
      <c r="H255" s="102"/>
      <c r="I255" s="102"/>
      <c r="J255" s="102"/>
      <c r="K255" s="102"/>
      <c r="L255" s="102"/>
      <c r="M255" s="102"/>
      <c r="N255" s="102"/>
      <c r="O255" s="102"/>
      <c r="P255" s="102"/>
      <c r="Q255" s="102"/>
      <c r="R255" s="102"/>
      <c r="S255" s="102"/>
      <c r="T255" s="102"/>
      <c r="U255" s="102"/>
      <c r="V255" s="102"/>
      <c r="W255" s="102"/>
    </row>
    <row r="256" spans="1:23" ht="15.95" customHeight="1" x14ac:dyDescent="0.25">
      <c r="A256" s="102"/>
      <c r="B256" s="102"/>
      <c r="C256" s="102"/>
      <c r="D256" s="102"/>
      <c r="F256" s="102"/>
      <c r="G256" s="102"/>
      <c r="H256" s="102"/>
      <c r="I256" s="102"/>
      <c r="J256" s="102"/>
      <c r="K256" s="102"/>
      <c r="L256" s="102"/>
      <c r="M256" s="102"/>
      <c r="N256" s="102"/>
      <c r="O256" s="102"/>
      <c r="P256" s="102"/>
      <c r="Q256" s="102"/>
      <c r="R256" s="102"/>
      <c r="S256" s="102"/>
      <c r="T256" s="102"/>
      <c r="U256" s="102"/>
      <c r="V256" s="102"/>
      <c r="W256" s="102"/>
    </row>
    <row r="257" spans="1:23" ht="15.95" customHeight="1" x14ac:dyDescent="0.25">
      <c r="A257" s="102"/>
      <c r="B257" s="102"/>
      <c r="C257" s="102"/>
      <c r="D257" s="102"/>
      <c r="F257" s="102"/>
      <c r="G257" s="102"/>
      <c r="H257" s="102"/>
      <c r="I257" s="102"/>
      <c r="J257" s="102"/>
      <c r="K257" s="102"/>
      <c r="L257" s="102"/>
      <c r="M257" s="102"/>
      <c r="N257" s="102"/>
      <c r="O257" s="102"/>
      <c r="P257" s="102"/>
      <c r="Q257" s="102"/>
      <c r="R257" s="102"/>
      <c r="S257" s="102"/>
      <c r="T257" s="102"/>
      <c r="U257" s="102"/>
      <c r="V257" s="102"/>
      <c r="W257" s="102"/>
    </row>
    <row r="258" spans="1:23" ht="15.95" customHeight="1" x14ac:dyDescent="0.25">
      <c r="A258" s="102"/>
      <c r="B258" s="102"/>
      <c r="C258" s="102"/>
      <c r="D258" s="102"/>
      <c r="F258" s="102"/>
      <c r="G258" s="102"/>
      <c r="H258" s="102"/>
      <c r="I258" s="102"/>
      <c r="J258" s="102"/>
      <c r="K258" s="102"/>
      <c r="L258" s="102"/>
      <c r="M258" s="102"/>
      <c r="N258" s="102"/>
      <c r="O258" s="102"/>
      <c r="P258" s="102"/>
      <c r="Q258" s="102"/>
      <c r="R258" s="102"/>
      <c r="S258" s="102"/>
      <c r="T258" s="102"/>
      <c r="U258" s="102"/>
      <c r="V258" s="102"/>
      <c r="W258" s="102"/>
    </row>
    <row r="259" spans="1:23" ht="15.95" customHeight="1" x14ac:dyDescent="0.25">
      <c r="A259" s="102"/>
      <c r="B259" s="102"/>
      <c r="C259" s="102"/>
      <c r="D259" s="102"/>
      <c r="F259" s="102"/>
      <c r="G259" s="102"/>
      <c r="H259" s="102"/>
      <c r="I259" s="102"/>
      <c r="J259" s="102"/>
      <c r="K259" s="102"/>
      <c r="L259" s="102"/>
      <c r="M259" s="102"/>
      <c r="N259" s="102"/>
      <c r="O259" s="102"/>
      <c r="P259" s="102"/>
      <c r="Q259" s="102"/>
      <c r="R259" s="102"/>
      <c r="S259" s="102"/>
      <c r="T259" s="102"/>
      <c r="U259" s="102"/>
      <c r="V259" s="102"/>
      <c r="W259" s="102"/>
    </row>
    <row r="260" spans="1:23" ht="15.95" customHeight="1" x14ac:dyDescent="0.25">
      <c r="A260" s="102"/>
      <c r="B260" s="102"/>
      <c r="C260" s="102"/>
      <c r="D260" s="102"/>
      <c r="F260" s="102"/>
      <c r="G260" s="102"/>
      <c r="H260" s="102"/>
      <c r="I260" s="102"/>
      <c r="J260" s="102"/>
      <c r="K260" s="102"/>
      <c r="L260" s="102"/>
      <c r="M260" s="102"/>
      <c r="N260" s="102"/>
      <c r="O260" s="102"/>
      <c r="P260" s="102"/>
      <c r="Q260" s="102"/>
      <c r="R260" s="102"/>
      <c r="S260" s="102"/>
      <c r="T260" s="102"/>
      <c r="U260" s="102"/>
      <c r="V260" s="102"/>
      <c r="W260" s="102"/>
    </row>
    <row r="261" spans="1:23" ht="15.95" customHeight="1" x14ac:dyDescent="0.25">
      <c r="A261" s="102"/>
      <c r="B261" s="102"/>
      <c r="C261" s="102"/>
      <c r="D261" s="102"/>
      <c r="F261" s="102"/>
      <c r="G261" s="102"/>
      <c r="H261" s="102"/>
      <c r="I261" s="102"/>
      <c r="J261" s="102"/>
      <c r="K261" s="102"/>
      <c r="L261" s="102"/>
      <c r="M261" s="102"/>
      <c r="N261" s="102"/>
      <c r="O261" s="102"/>
      <c r="P261" s="102"/>
      <c r="Q261" s="102"/>
      <c r="R261" s="102"/>
      <c r="S261" s="102"/>
      <c r="T261" s="102"/>
      <c r="U261" s="102"/>
      <c r="V261" s="102"/>
      <c r="W261" s="102"/>
    </row>
    <row r="262" spans="1:23" ht="15.95" customHeight="1" x14ac:dyDescent="0.25">
      <c r="A262" s="102"/>
      <c r="B262" s="102"/>
      <c r="C262" s="102"/>
      <c r="D262" s="102"/>
      <c r="F262" s="102"/>
      <c r="G262" s="102"/>
      <c r="H262" s="102"/>
      <c r="I262" s="102"/>
      <c r="J262" s="102"/>
      <c r="K262" s="102"/>
      <c r="L262" s="102"/>
      <c r="M262" s="102"/>
      <c r="N262" s="102"/>
      <c r="O262" s="102"/>
      <c r="P262" s="102"/>
      <c r="Q262" s="102"/>
      <c r="R262" s="102"/>
      <c r="S262" s="102"/>
      <c r="T262" s="102"/>
      <c r="U262" s="102"/>
      <c r="V262" s="102"/>
      <c r="W262" s="102"/>
    </row>
    <row r="263" spans="1:23" ht="15.95" customHeight="1" x14ac:dyDescent="0.25">
      <c r="A263" s="102"/>
      <c r="B263" s="102"/>
      <c r="C263" s="102"/>
      <c r="D263" s="102"/>
      <c r="F263" s="102"/>
      <c r="G263" s="102"/>
      <c r="H263" s="102"/>
      <c r="I263" s="102"/>
      <c r="J263" s="102"/>
      <c r="K263" s="102"/>
      <c r="L263" s="102"/>
      <c r="M263" s="102"/>
      <c r="N263" s="102"/>
      <c r="O263" s="102"/>
      <c r="P263" s="102"/>
      <c r="Q263" s="102"/>
      <c r="R263" s="102"/>
      <c r="S263" s="102"/>
      <c r="T263" s="102"/>
      <c r="U263" s="102"/>
      <c r="V263" s="102"/>
      <c r="W263" s="102"/>
    </row>
    <row r="264" spans="1:23" ht="15.95" customHeight="1" x14ac:dyDescent="0.25">
      <c r="A264" s="102"/>
      <c r="B264" s="102"/>
      <c r="C264" s="102"/>
      <c r="D264" s="102"/>
      <c r="F264" s="102"/>
      <c r="G264" s="102"/>
      <c r="H264" s="102"/>
      <c r="I264" s="102"/>
      <c r="J264" s="102"/>
      <c r="K264" s="102"/>
      <c r="L264" s="102"/>
      <c r="M264" s="102"/>
      <c r="N264" s="102"/>
      <c r="O264" s="102"/>
      <c r="P264" s="102"/>
      <c r="Q264" s="102"/>
      <c r="R264" s="102"/>
      <c r="S264" s="102"/>
      <c r="T264" s="102"/>
      <c r="U264" s="102"/>
      <c r="V264" s="102"/>
      <c r="W264" s="102"/>
    </row>
    <row r="265" spans="1:23" ht="15.95" customHeight="1" x14ac:dyDescent="0.25">
      <c r="A265" s="102"/>
      <c r="B265" s="102"/>
      <c r="C265" s="102"/>
      <c r="D265" s="102"/>
      <c r="F265" s="102"/>
      <c r="G265" s="102"/>
      <c r="H265" s="102"/>
      <c r="I265" s="102"/>
      <c r="J265" s="102"/>
      <c r="K265" s="102"/>
      <c r="L265" s="102"/>
      <c r="M265" s="102"/>
      <c r="N265" s="102"/>
      <c r="O265" s="102"/>
      <c r="P265" s="102"/>
      <c r="Q265" s="102"/>
      <c r="R265" s="102"/>
      <c r="S265" s="102"/>
      <c r="T265" s="102"/>
      <c r="U265" s="102"/>
      <c r="V265" s="102"/>
      <c r="W265" s="102"/>
    </row>
    <row r="266" spans="1:23" ht="15.95" customHeight="1" x14ac:dyDescent="0.25">
      <c r="A266" s="102"/>
      <c r="B266" s="102"/>
      <c r="C266" s="102"/>
      <c r="D266" s="102"/>
      <c r="F266" s="102"/>
      <c r="G266" s="102"/>
      <c r="H266" s="102"/>
      <c r="I266" s="102"/>
      <c r="J266" s="102"/>
      <c r="K266" s="102"/>
      <c r="L266" s="102"/>
      <c r="M266" s="102"/>
      <c r="N266" s="102"/>
      <c r="O266" s="102"/>
      <c r="P266" s="102"/>
      <c r="Q266" s="102"/>
      <c r="R266" s="102"/>
      <c r="S266" s="102"/>
      <c r="T266" s="102"/>
      <c r="U266" s="102"/>
      <c r="V266" s="102"/>
      <c r="W266" s="102"/>
    </row>
    <row r="267" spans="1:23" ht="15.95" customHeight="1" x14ac:dyDescent="0.25">
      <c r="A267" s="102"/>
      <c r="B267" s="102"/>
      <c r="C267" s="102"/>
      <c r="D267" s="102"/>
      <c r="F267" s="102"/>
      <c r="G267" s="102"/>
      <c r="H267" s="102"/>
      <c r="I267" s="102"/>
      <c r="J267" s="102"/>
      <c r="K267" s="102"/>
      <c r="L267" s="102"/>
      <c r="M267" s="102"/>
      <c r="N267" s="102"/>
      <c r="O267" s="102"/>
      <c r="P267" s="102"/>
      <c r="Q267" s="102"/>
      <c r="R267" s="102"/>
      <c r="S267" s="102"/>
      <c r="T267" s="102"/>
      <c r="U267" s="102"/>
      <c r="V267" s="102"/>
      <c r="W267" s="102"/>
    </row>
    <row r="268" spans="1:23" ht="15.95" customHeight="1" x14ac:dyDescent="0.25">
      <c r="A268" s="102"/>
      <c r="B268" s="102"/>
      <c r="C268" s="102"/>
      <c r="D268" s="102"/>
      <c r="F268" s="102"/>
      <c r="G268" s="102"/>
      <c r="H268" s="102"/>
      <c r="I268" s="102"/>
      <c r="J268" s="102"/>
      <c r="K268" s="102"/>
      <c r="L268" s="102"/>
      <c r="M268" s="102"/>
      <c r="N268" s="102"/>
      <c r="O268" s="102"/>
      <c r="P268" s="102"/>
      <c r="Q268" s="102"/>
      <c r="R268" s="102"/>
      <c r="S268" s="102"/>
      <c r="T268" s="102"/>
      <c r="U268" s="102"/>
      <c r="V268" s="102"/>
      <c r="W268" s="102"/>
    </row>
    <row r="269" spans="1:23" ht="15.95" customHeight="1" x14ac:dyDescent="0.25">
      <c r="A269" s="102"/>
      <c r="B269" s="102"/>
      <c r="C269" s="102"/>
      <c r="D269" s="102"/>
      <c r="F269" s="102"/>
      <c r="G269" s="102"/>
      <c r="H269" s="102"/>
      <c r="I269" s="102"/>
      <c r="J269" s="102"/>
      <c r="K269" s="102"/>
      <c r="L269" s="102"/>
      <c r="M269" s="102"/>
      <c r="N269" s="102"/>
      <c r="O269" s="102"/>
      <c r="P269" s="102"/>
      <c r="Q269" s="102"/>
      <c r="R269" s="102"/>
      <c r="S269" s="102"/>
      <c r="T269" s="102"/>
      <c r="U269" s="102"/>
      <c r="V269" s="102"/>
      <c r="W269" s="102"/>
    </row>
    <row r="270" spans="1:23" ht="15.95" customHeight="1" x14ac:dyDescent="0.25">
      <c r="A270" s="102"/>
      <c r="B270" s="102"/>
      <c r="C270" s="102"/>
      <c r="D270" s="102"/>
      <c r="F270" s="102"/>
      <c r="G270" s="102"/>
      <c r="H270" s="102"/>
      <c r="I270" s="102"/>
      <c r="J270" s="102"/>
      <c r="K270" s="102"/>
      <c r="L270" s="102"/>
      <c r="M270" s="102"/>
      <c r="N270" s="102"/>
      <c r="O270" s="102"/>
      <c r="P270" s="102"/>
      <c r="Q270" s="102"/>
      <c r="R270" s="102"/>
      <c r="S270" s="102"/>
      <c r="T270" s="102"/>
      <c r="U270" s="102"/>
      <c r="V270" s="102"/>
      <c r="W270" s="102"/>
    </row>
    <row r="271" spans="1:23" ht="15.95" customHeight="1" x14ac:dyDescent="0.25">
      <c r="A271" s="102"/>
      <c r="B271" s="102"/>
      <c r="C271" s="102"/>
      <c r="D271" s="102"/>
      <c r="F271" s="102"/>
      <c r="G271" s="102"/>
      <c r="H271" s="102"/>
      <c r="I271" s="102"/>
      <c r="J271" s="102"/>
      <c r="K271" s="102"/>
      <c r="L271" s="102"/>
      <c r="M271" s="102"/>
      <c r="N271" s="102"/>
      <c r="O271" s="102"/>
      <c r="P271" s="102"/>
      <c r="Q271" s="102"/>
      <c r="R271" s="102"/>
      <c r="S271" s="102"/>
      <c r="T271" s="102"/>
      <c r="U271" s="102"/>
      <c r="V271" s="102"/>
      <c r="W271" s="102"/>
    </row>
    <row r="272" spans="1:23" ht="15.95" customHeight="1" x14ac:dyDescent="0.25">
      <c r="A272" s="102"/>
      <c r="B272" s="102"/>
      <c r="C272" s="102"/>
      <c r="D272" s="102"/>
      <c r="F272" s="102"/>
      <c r="G272" s="102"/>
      <c r="H272" s="102"/>
      <c r="I272" s="102"/>
      <c r="J272" s="102"/>
      <c r="K272" s="102"/>
      <c r="L272" s="102"/>
      <c r="M272" s="102"/>
      <c r="N272" s="102"/>
      <c r="O272" s="102"/>
      <c r="P272" s="102"/>
      <c r="Q272" s="102"/>
      <c r="R272" s="102"/>
      <c r="S272" s="102"/>
      <c r="T272" s="102"/>
      <c r="U272" s="102"/>
      <c r="V272" s="102"/>
      <c r="W272" s="102"/>
    </row>
    <row r="273" spans="1:23" ht="15.95" customHeight="1" x14ac:dyDescent="0.25">
      <c r="A273" s="102"/>
      <c r="B273" s="102"/>
      <c r="C273" s="102"/>
      <c r="D273" s="102"/>
      <c r="F273" s="102"/>
      <c r="G273" s="102"/>
      <c r="H273" s="102"/>
      <c r="I273" s="102"/>
      <c r="J273" s="102"/>
      <c r="K273" s="102"/>
      <c r="L273" s="102"/>
      <c r="M273" s="102"/>
      <c r="N273" s="102"/>
      <c r="O273" s="102"/>
      <c r="P273" s="102"/>
      <c r="Q273" s="102"/>
      <c r="R273" s="102"/>
      <c r="S273" s="102"/>
      <c r="T273" s="102"/>
      <c r="U273" s="102"/>
      <c r="V273" s="102"/>
      <c r="W273" s="102"/>
    </row>
    <row r="274" spans="1:23" ht="15.95" customHeight="1" x14ac:dyDescent="0.25">
      <c r="A274" s="102"/>
      <c r="B274" s="102"/>
      <c r="C274" s="102"/>
      <c r="D274" s="102"/>
      <c r="F274" s="102"/>
      <c r="G274" s="102"/>
      <c r="H274" s="102"/>
      <c r="I274" s="102"/>
      <c r="J274" s="102"/>
      <c r="K274" s="102"/>
      <c r="L274" s="102"/>
      <c r="M274" s="102"/>
      <c r="N274" s="102"/>
      <c r="O274" s="102"/>
      <c r="P274" s="102"/>
      <c r="Q274" s="102"/>
      <c r="R274" s="102"/>
      <c r="S274" s="102"/>
      <c r="T274" s="102"/>
      <c r="U274" s="102"/>
      <c r="V274" s="102"/>
      <c r="W274" s="102"/>
    </row>
    <row r="275" spans="1:23" ht="15.95" customHeight="1" x14ac:dyDescent="0.25">
      <c r="A275" s="102"/>
      <c r="B275" s="102"/>
      <c r="C275" s="102"/>
      <c r="D275" s="102"/>
      <c r="F275" s="102"/>
      <c r="G275" s="102"/>
      <c r="H275" s="102"/>
      <c r="I275" s="102"/>
      <c r="J275" s="102"/>
      <c r="K275" s="102"/>
      <c r="L275" s="102"/>
      <c r="M275" s="102"/>
      <c r="N275" s="102"/>
      <c r="O275" s="102"/>
      <c r="P275" s="102"/>
      <c r="Q275" s="102"/>
      <c r="R275" s="102"/>
      <c r="S275" s="102"/>
      <c r="T275" s="102"/>
      <c r="U275" s="102"/>
      <c r="V275" s="102"/>
      <c r="W275" s="102"/>
    </row>
    <row r="276" spans="1:23" ht="15.95" customHeight="1" x14ac:dyDescent="0.25">
      <c r="A276" s="102"/>
      <c r="B276" s="102"/>
      <c r="C276" s="102"/>
      <c r="D276" s="102"/>
      <c r="F276" s="102"/>
      <c r="G276" s="102"/>
      <c r="H276" s="102"/>
      <c r="I276" s="102"/>
      <c r="J276" s="102"/>
      <c r="K276" s="102"/>
      <c r="L276" s="102"/>
      <c r="M276" s="102"/>
      <c r="N276" s="102"/>
      <c r="O276" s="102"/>
      <c r="P276" s="102"/>
      <c r="Q276" s="102"/>
      <c r="R276" s="102"/>
      <c r="S276" s="102"/>
      <c r="T276" s="102"/>
      <c r="U276" s="102"/>
      <c r="V276" s="102"/>
      <c r="W276" s="102"/>
    </row>
    <row r="277" spans="1:23" ht="15.95" customHeight="1" x14ac:dyDescent="0.25">
      <c r="A277" s="102"/>
      <c r="B277" s="102"/>
      <c r="C277" s="102"/>
      <c r="D277" s="102"/>
      <c r="F277" s="102"/>
      <c r="G277" s="102"/>
      <c r="H277" s="102"/>
      <c r="I277" s="102"/>
      <c r="J277" s="102"/>
      <c r="K277" s="102"/>
      <c r="L277" s="102"/>
      <c r="M277" s="102"/>
      <c r="N277" s="102"/>
      <c r="O277" s="102"/>
      <c r="P277" s="102"/>
      <c r="Q277" s="102"/>
      <c r="R277" s="102"/>
      <c r="S277" s="102"/>
      <c r="T277" s="102"/>
      <c r="U277" s="102"/>
      <c r="V277" s="102"/>
      <c r="W277" s="102"/>
    </row>
    <row r="278" spans="1:23" ht="15.95" customHeight="1" x14ac:dyDescent="0.25">
      <c r="A278" s="102"/>
      <c r="B278" s="102"/>
      <c r="C278" s="102"/>
      <c r="D278" s="102"/>
      <c r="F278" s="102"/>
      <c r="G278" s="102"/>
      <c r="H278" s="102"/>
      <c r="I278" s="102"/>
      <c r="J278" s="102"/>
      <c r="K278" s="102"/>
      <c r="L278" s="102"/>
      <c r="M278" s="102"/>
      <c r="N278" s="102"/>
      <c r="O278" s="102"/>
      <c r="P278" s="102"/>
      <c r="Q278" s="102"/>
      <c r="R278" s="102"/>
      <c r="S278" s="102"/>
      <c r="T278" s="102"/>
      <c r="U278" s="102"/>
      <c r="V278" s="102"/>
      <c r="W278" s="102"/>
    </row>
    <row r="279" spans="1:23" ht="15.95" customHeight="1" x14ac:dyDescent="0.25">
      <c r="A279" s="102"/>
      <c r="B279" s="102"/>
      <c r="C279" s="102"/>
      <c r="D279" s="102"/>
      <c r="F279" s="102"/>
      <c r="G279" s="102"/>
      <c r="H279" s="102"/>
      <c r="I279" s="102"/>
      <c r="J279" s="102"/>
      <c r="K279" s="102"/>
      <c r="L279" s="102"/>
      <c r="M279" s="102"/>
      <c r="N279" s="102"/>
      <c r="O279" s="102"/>
      <c r="P279" s="102"/>
      <c r="Q279" s="102"/>
      <c r="R279" s="102"/>
      <c r="S279" s="102"/>
      <c r="T279" s="102"/>
      <c r="U279" s="102"/>
      <c r="V279" s="102"/>
      <c r="W279" s="102"/>
    </row>
    <row r="280" spans="1:23" ht="15.95" customHeight="1" x14ac:dyDescent="0.25">
      <c r="A280" s="102"/>
      <c r="B280" s="102"/>
      <c r="C280" s="102"/>
      <c r="D280" s="102"/>
      <c r="F280" s="102"/>
      <c r="G280" s="102"/>
      <c r="H280" s="102"/>
      <c r="I280" s="102"/>
      <c r="J280" s="102"/>
      <c r="K280" s="102"/>
      <c r="L280" s="102"/>
      <c r="M280" s="102"/>
      <c r="N280" s="102"/>
      <c r="O280" s="102"/>
      <c r="P280" s="102"/>
      <c r="Q280" s="102"/>
      <c r="R280" s="102"/>
      <c r="S280" s="102"/>
      <c r="T280" s="102"/>
      <c r="U280" s="102"/>
      <c r="V280" s="102"/>
      <c r="W280" s="102"/>
    </row>
    <row r="281" spans="1:23" ht="15.95" customHeight="1" x14ac:dyDescent="0.25">
      <c r="A281" s="102"/>
      <c r="B281" s="102"/>
      <c r="C281" s="102"/>
      <c r="D281" s="102"/>
      <c r="F281" s="102"/>
      <c r="G281" s="102"/>
      <c r="H281" s="102"/>
      <c r="I281" s="102"/>
      <c r="J281" s="102"/>
      <c r="K281" s="102"/>
      <c r="L281" s="102"/>
      <c r="M281" s="102"/>
      <c r="N281" s="102"/>
      <c r="O281" s="102"/>
      <c r="P281" s="102"/>
      <c r="Q281" s="102"/>
      <c r="R281" s="102"/>
      <c r="S281" s="102"/>
      <c r="T281" s="102"/>
      <c r="U281" s="102"/>
      <c r="V281" s="102"/>
      <c r="W281" s="102"/>
    </row>
    <row r="282" spans="1:23" ht="15.95" customHeight="1" x14ac:dyDescent="0.25">
      <c r="A282" s="102"/>
      <c r="B282" s="102"/>
      <c r="C282" s="102"/>
      <c r="D282" s="102"/>
      <c r="F282" s="102"/>
      <c r="G282" s="102"/>
      <c r="H282" s="102"/>
      <c r="I282" s="102"/>
      <c r="J282" s="102"/>
      <c r="K282" s="102"/>
      <c r="L282" s="102"/>
      <c r="M282" s="102"/>
      <c r="N282" s="102"/>
      <c r="O282" s="102"/>
      <c r="P282" s="102"/>
      <c r="Q282" s="102"/>
      <c r="R282" s="102"/>
      <c r="S282" s="102"/>
      <c r="T282" s="102"/>
      <c r="U282" s="102"/>
      <c r="V282" s="102"/>
      <c r="W282" s="102"/>
    </row>
    <row r="283" spans="1:23" ht="15.95" customHeight="1" x14ac:dyDescent="0.25">
      <c r="A283" s="102"/>
      <c r="B283" s="102"/>
      <c r="C283" s="102"/>
      <c r="D283" s="102"/>
      <c r="F283" s="102"/>
      <c r="G283" s="102"/>
      <c r="H283" s="102"/>
      <c r="I283" s="102"/>
      <c r="J283" s="102"/>
      <c r="K283" s="102"/>
      <c r="L283" s="102"/>
      <c r="M283" s="102"/>
      <c r="N283" s="102"/>
      <c r="O283" s="102"/>
      <c r="P283" s="102"/>
      <c r="Q283" s="102"/>
      <c r="R283" s="102"/>
      <c r="S283" s="102"/>
      <c r="T283" s="102"/>
      <c r="U283" s="102"/>
      <c r="V283" s="102"/>
      <c r="W283" s="102"/>
    </row>
    <row r="284" spans="1:23" ht="15.95" customHeight="1" x14ac:dyDescent="0.25">
      <c r="A284" s="102"/>
      <c r="B284" s="102"/>
      <c r="C284" s="102"/>
      <c r="D284" s="102"/>
      <c r="F284" s="102"/>
      <c r="G284" s="102"/>
      <c r="H284" s="102"/>
      <c r="I284" s="102"/>
      <c r="J284" s="102"/>
      <c r="K284" s="102"/>
      <c r="L284" s="102"/>
      <c r="M284" s="102"/>
      <c r="N284" s="102"/>
      <c r="O284" s="102"/>
      <c r="P284" s="102"/>
      <c r="Q284" s="102"/>
      <c r="R284" s="102"/>
      <c r="S284" s="102"/>
      <c r="T284" s="102"/>
      <c r="U284" s="102"/>
      <c r="V284" s="102"/>
      <c r="W284" s="102"/>
    </row>
    <row r="285" spans="1:23" ht="15.95" customHeight="1" x14ac:dyDescent="0.25">
      <c r="A285" s="102"/>
      <c r="B285" s="102"/>
      <c r="C285" s="102"/>
      <c r="D285" s="102"/>
      <c r="F285" s="102"/>
      <c r="G285" s="102"/>
      <c r="H285" s="102"/>
      <c r="I285" s="102"/>
      <c r="J285" s="102"/>
      <c r="K285" s="102"/>
      <c r="L285" s="102"/>
      <c r="M285" s="102"/>
      <c r="N285" s="102"/>
      <c r="O285" s="102"/>
      <c r="P285" s="102"/>
      <c r="Q285" s="102"/>
      <c r="R285" s="102"/>
      <c r="S285" s="102"/>
      <c r="T285" s="102"/>
      <c r="U285" s="102"/>
      <c r="V285" s="102"/>
      <c r="W285" s="102"/>
    </row>
    <row r="286" spans="1:23" ht="15.95" customHeight="1" x14ac:dyDescent="0.25">
      <c r="A286" s="102"/>
      <c r="B286" s="102"/>
      <c r="C286" s="102"/>
      <c r="D286" s="102"/>
      <c r="F286" s="102"/>
      <c r="G286" s="102"/>
      <c r="H286" s="102"/>
      <c r="I286" s="102"/>
      <c r="J286" s="102"/>
      <c r="K286" s="102"/>
      <c r="L286" s="102"/>
      <c r="M286" s="102"/>
      <c r="N286" s="102"/>
      <c r="O286" s="102"/>
      <c r="P286" s="102"/>
      <c r="Q286" s="102"/>
      <c r="R286" s="102"/>
      <c r="S286" s="102"/>
      <c r="T286" s="102"/>
      <c r="U286" s="102"/>
      <c r="V286" s="102"/>
      <c r="W286" s="102"/>
    </row>
    <row r="287" spans="1:23" ht="15.95" customHeight="1" x14ac:dyDescent="0.25">
      <c r="A287" s="102"/>
      <c r="B287" s="102"/>
      <c r="C287" s="102"/>
      <c r="D287" s="102"/>
      <c r="F287" s="102"/>
      <c r="G287" s="102"/>
      <c r="H287" s="102"/>
      <c r="I287" s="102"/>
      <c r="J287" s="102"/>
      <c r="K287" s="102"/>
      <c r="L287" s="102"/>
      <c r="M287" s="102"/>
      <c r="N287" s="102"/>
      <c r="O287" s="102"/>
      <c r="P287" s="102"/>
      <c r="Q287" s="102"/>
      <c r="R287" s="102"/>
      <c r="S287" s="102"/>
      <c r="T287" s="102"/>
      <c r="U287" s="102"/>
      <c r="V287" s="102"/>
      <c r="W287" s="102"/>
    </row>
    <row r="288" spans="1:23" ht="15.95" customHeight="1" x14ac:dyDescent="0.25">
      <c r="A288" s="102"/>
      <c r="B288" s="102"/>
      <c r="C288" s="102"/>
      <c r="D288" s="102"/>
      <c r="F288" s="102"/>
      <c r="G288" s="102"/>
      <c r="H288" s="102"/>
      <c r="I288" s="102"/>
      <c r="J288" s="102"/>
      <c r="K288" s="102"/>
      <c r="L288" s="102"/>
      <c r="M288" s="102"/>
      <c r="N288" s="102"/>
      <c r="O288" s="102"/>
      <c r="P288" s="102"/>
      <c r="Q288" s="102"/>
      <c r="R288" s="102"/>
      <c r="S288" s="102"/>
      <c r="T288" s="102"/>
      <c r="U288" s="102"/>
      <c r="V288" s="102"/>
      <c r="W288" s="102"/>
    </row>
    <row r="289" spans="1:23" ht="15.95" customHeight="1" x14ac:dyDescent="0.25">
      <c r="A289" s="102"/>
      <c r="B289" s="102"/>
      <c r="C289" s="102"/>
      <c r="D289" s="102"/>
      <c r="F289" s="102"/>
      <c r="G289" s="102"/>
      <c r="H289" s="102"/>
      <c r="I289" s="102"/>
      <c r="J289" s="102"/>
      <c r="K289" s="102"/>
      <c r="L289" s="102"/>
      <c r="M289" s="102"/>
      <c r="N289" s="102"/>
      <c r="O289" s="102"/>
      <c r="P289" s="102"/>
      <c r="Q289" s="102"/>
      <c r="R289" s="102"/>
      <c r="S289" s="102"/>
      <c r="T289" s="102"/>
      <c r="U289" s="102"/>
      <c r="V289" s="102"/>
      <c r="W289" s="102"/>
    </row>
    <row r="290" spans="1:23" ht="15.95" customHeight="1" x14ac:dyDescent="0.25">
      <c r="A290" s="102"/>
      <c r="B290" s="102"/>
      <c r="C290" s="102"/>
      <c r="D290" s="102"/>
      <c r="F290" s="102"/>
      <c r="G290" s="102"/>
      <c r="H290" s="102"/>
      <c r="I290" s="102"/>
      <c r="J290" s="102"/>
      <c r="K290" s="102"/>
      <c r="L290" s="102"/>
      <c r="M290" s="102"/>
      <c r="N290" s="102"/>
      <c r="O290" s="102"/>
      <c r="P290" s="102"/>
      <c r="Q290" s="102"/>
      <c r="R290" s="102"/>
      <c r="S290" s="102"/>
      <c r="T290" s="102"/>
      <c r="U290" s="102"/>
      <c r="V290" s="102"/>
      <c r="W290" s="102"/>
    </row>
    <row r="291" spans="1:23" ht="15.95" customHeight="1" x14ac:dyDescent="0.25">
      <c r="A291" s="102"/>
      <c r="B291" s="102"/>
      <c r="C291" s="102"/>
      <c r="D291" s="102"/>
      <c r="F291" s="102"/>
      <c r="G291" s="102"/>
      <c r="H291" s="102"/>
      <c r="I291" s="102"/>
      <c r="J291" s="102"/>
      <c r="K291" s="102"/>
      <c r="L291" s="102"/>
      <c r="M291" s="102"/>
      <c r="N291" s="102"/>
      <c r="O291" s="102"/>
      <c r="P291" s="102"/>
      <c r="Q291" s="102"/>
      <c r="R291" s="102"/>
      <c r="S291" s="102"/>
      <c r="T291" s="102"/>
      <c r="U291" s="102"/>
      <c r="V291" s="102"/>
      <c r="W291" s="102"/>
    </row>
    <row r="292" spans="1:23" ht="15.95" customHeight="1" x14ac:dyDescent="0.25">
      <c r="A292" s="102"/>
      <c r="B292" s="102"/>
      <c r="C292" s="102"/>
      <c r="D292" s="102"/>
      <c r="F292" s="102"/>
      <c r="G292" s="102"/>
      <c r="H292" s="102"/>
      <c r="I292" s="102"/>
      <c r="J292" s="102"/>
      <c r="K292" s="102"/>
      <c r="L292" s="102"/>
      <c r="M292" s="102"/>
      <c r="N292" s="102"/>
      <c r="O292" s="102"/>
      <c r="P292" s="102"/>
      <c r="Q292" s="102"/>
      <c r="R292" s="102"/>
      <c r="S292" s="102"/>
      <c r="T292" s="102"/>
      <c r="U292" s="102"/>
      <c r="V292" s="102"/>
      <c r="W292" s="102"/>
    </row>
    <row r="293" spans="1:23" ht="15.95" customHeight="1" x14ac:dyDescent="0.25">
      <c r="A293" s="102"/>
      <c r="B293" s="102"/>
      <c r="C293" s="102"/>
      <c r="D293" s="102"/>
      <c r="F293" s="102"/>
      <c r="G293" s="102"/>
      <c r="H293" s="102"/>
      <c r="I293" s="102"/>
      <c r="J293" s="102"/>
      <c r="K293" s="102"/>
      <c r="L293" s="102"/>
      <c r="M293" s="102"/>
      <c r="N293" s="102"/>
      <c r="O293" s="102"/>
      <c r="P293" s="102"/>
      <c r="Q293" s="102"/>
      <c r="R293" s="102"/>
      <c r="S293" s="102"/>
      <c r="T293" s="102"/>
      <c r="U293" s="102"/>
      <c r="V293" s="102"/>
      <c r="W293" s="102"/>
    </row>
    <row r="294" spans="1:23" ht="15.95" customHeight="1" x14ac:dyDescent="0.25">
      <c r="A294" s="102"/>
      <c r="B294" s="102"/>
      <c r="C294" s="102"/>
      <c r="D294" s="102"/>
      <c r="F294" s="102"/>
      <c r="G294" s="102"/>
      <c r="H294" s="102"/>
      <c r="I294" s="102"/>
      <c r="J294" s="102"/>
      <c r="K294" s="102"/>
      <c r="L294" s="102"/>
      <c r="M294" s="102"/>
      <c r="N294" s="102"/>
      <c r="O294" s="102"/>
      <c r="P294" s="102"/>
      <c r="Q294" s="102"/>
      <c r="R294" s="102"/>
      <c r="S294" s="102"/>
      <c r="T294" s="102"/>
      <c r="U294" s="102"/>
      <c r="V294" s="102"/>
      <c r="W294" s="102"/>
    </row>
    <row r="295" spans="1:23" ht="15.95" customHeight="1" x14ac:dyDescent="0.25">
      <c r="A295" s="102"/>
      <c r="B295" s="102"/>
      <c r="C295" s="102"/>
      <c r="D295" s="102"/>
      <c r="F295" s="102"/>
      <c r="G295" s="102"/>
      <c r="H295" s="102"/>
      <c r="I295" s="102"/>
      <c r="J295" s="102"/>
      <c r="K295" s="102"/>
      <c r="L295" s="102"/>
      <c r="M295" s="102"/>
      <c r="N295" s="102"/>
      <c r="O295" s="102"/>
      <c r="P295" s="102"/>
      <c r="Q295" s="102"/>
      <c r="R295" s="102"/>
      <c r="S295" s="102"/>
      <c r="T295" s="102"/>
      <c r="U295" s="102"/>
      <c r="V295" s="102"/>
      <c r="W295" s="102"/>
    </row>
    <row r="296" spans="1:23" ht="15.95" customHeight="1" x14ac:dyDescent="0.25">
      <c r="A296" s="102"/>
      <c r="B296" s="102"/>
      <c r="C296" s="102"/>
      <c r="D296" s="102"/>
      <c r="F296" s="102"/>
      <c r="G296" s="102"/>
      <c r="H296" s="102"/>
      <c r="I296" s="102"/>
      <c r="J296" s="102"/>
      <c r="K296" s="102"/>
      <c r="L296" s="102"/>
      <c r="M296" s="102"/>
      <c r="N296" s="102"/>
      <c r="O296" s="102"/>
      <c r="P296" s="102"/>
      <c r="Q296" s="102"/>
      <c r="R296" s="102"/>
      <c r="S296" s="102"/>
      <c r="T296" s="102"/>
      <c r="U296" s="102"/>
      <c r="V296" s="102"/>
      <c r="W296" s="102"/>
    </row>
    <row r="297" spans="1:23" ht="15.95" customHeight="1" x14ac:dyDescent="0.25">
      <c r="A297" s="102"/>
      <c r="B297" s="102"/>
      <c r="C297" s="102"/>
      <c r="D297" s="102"/>
      <c r="F297" s="102"/>
      <c r="G297" s="102"/>
      <c r="H297" s="102"/>
      <c r="I297" s="102"/>
      <c r="J297" s="102"/>
      <c r="K297" s="102"/>
      <c r="L297" s="102"/>
      <c r="M297" s="102"/>
      <c r="N297" s="102"/>
      <c r="O297" s="102"/>
      <c r="P297" s="102"/>
      <c r="Q297" s="102"/>
      <c r="R297" s="102"/>
      <c r="S297" s="102"/>
      <c r="T297" s="102"/>
      <c r="U297" s="102"/>
      <c r="V297" s="102"/>
      <c r="W297" s="102"/>
    </row>
    <row r="298" spans="1:23" ht="15.95" customHeight="1" x14ac:dyDescent="0.25">
      <c r="A298" s="102"/>
      <c r="B298" s="102"/>
      <c r="C298" s="102"/>
      <c r="D298" s="102"/>
      <c r="F298" s="102"/>
      <c r="G298" s="102"/>
      <c r="H298" s="102"/>
      <c r="I298" s="102"/>
      <c r="J298" s="102"/>
      <c r="K298" s="102"/>
      <c r="L298" s="102"/>
      <c r="M298" s="102"/>
      <c r="N298" s="102"/>
      <c r="O298" s="102"/>
      <c r="P298" s="102"/>
      <c r="Q298" s="102"/>
      <c r="R298" s="102"/>
      <c r="S298" s="102"/>
      <c r="T298" s="102"/>
      <c r="U298" s="102"/>
      <c r="V298" s="102"/>
      <c r="W298" s="102"/>
    </row>
    <row r="299" spans="1:23" ht="15.95" customHeight="1" x14ac:dyDescent="0.25">
      <c r="A299" s="102"/>
      <c r="B299" s="102"/>
      <c r="C299" s="102"/>
      <c r="D299" s="102"/>
      <c r="F299" s="102"/>
      <c r="G299" s="102"/>
      <c r="H299" s="102"/>
      <c r="I299" s="102"/>
      <c r="J299" s="102"/>
      <c r="K299" s="102"/>
      <c r="L299" s="102"/>
      <c r="M299" s="102"/>
      <c r="N299" s="102"/>
      <c r="O299" s="102"/>
      <c r="P299" s="102"/>
      <c r="Q299" s="102"/>
      <c r="R299" s="102"/>
      <c r="S299" s="102"/>
      <c r="T299" s="102"/>
      <c r="U299" s="102"/>
      <c r="V299" s="102"/>
      <c r="W299" s="102"/>
    </row>
    <row r="300" spans="1:23" ht="15.95" customHeight="1" x14ac:dyDescent="0.25">
      <c r="A300" s="102"/>
      <c r="B300" s="102"/>
      <c r="C300" s="102"/>
      <c r="D300" s="102"/>
      <c r="F300" s="102"/>
      <c r="G300" s="102"/>
      <c r="H300" s="102"/>
      <c r="I300" s="102"/>
      <c r="J300" s="102"/>
      <c r="K300" s="102"/>
      <c r="L300" s="102"/>
      <c r="M300" s="102"/>
      <c r="N300" s="102"/>
      <c r="O300" s="102"/>
      <c r="P300" s="102"/>
      <c r="Q300" s="102"/>
      <c r="R300" s="102"/>
      <c r="S300" s="102"/>
      <c r="T300" s="102"/>
      <c r="U300" s="102"/>
      <c r="V300" s="102"/>
      <c r="W300" s="102"/>
    </row>
    <row r="301" spans="1:23" ht="15.95" customHeight="1" x14ac:dyDescent="0.25">
      <c r="A301" s="102"/>
      <c r="B301" s="102"/>
      <c r="C301" s="102"/>
      <c r="D301" s="102"/>
      <c r="F301" s="102"/>
      <c r="G301" s="102"/>
      <c r="H301" s="102"/>
      <c r="I301" s="102"/>
      <c r="J301" s="102"/>
      <c r="K301" s="102"/>
      <c r="L301" s="102"/>
      <c r="M301" s="102"/>
      <c r="N301" s="102"/>
      <c r="O301" s="102"/>
      <c r="P301" s="102"/>
      <c r="Q301" s="102"/>
      <c r="R301" s="102"/>
      <c r="S301" s="102"/>
      <c r="T301" s="102"/>
      <c r="U301" s="102"/>
      <c r="V301" s="102"/>
      <c r="W301" s="102"/>
    </row>
    <row r="302" spans="1:23" ht="15.95" customHeight="1" x14ac:dyDescent="0.25">
      <c r="A302" s="102"/>
      <c r="B302" s="102"/>
      <c r="C302" s="102"/>
      <c r="D302" s="102"/>
      <c r="F302" s="102"/>
      <c r="G302" s="102"/>
      <c r="H302" s="102"/>
      <c r="I302" s="102"/>
      <c r="J302" s="102"/>
      <c r="K302" s="102"/>
      <c r="L302" s="102"/>
      <c r="M302" s="102"/>
      <c r="N302" s="102"/>
      <c r="O302" s="102"/>
      <c r="P302" s="102"/>
      <c r="Q302" s="102"/>
      <c r="R302" s="102"/>
      <c r="S302" s="102"/>
      <c r="T302" s="102"/>
      <c r="U302" s="102"/>
      <c r="V302" s="102"/>
      <c r="W302" s="102"/>
    </row>
    <row r="303" spans="1:23" ht="15.95" customHeight="1" x14ac:dyDescent="0.25">
      <c r="A303" s="102"/>
      <c r="B303" s="102"/>
      <c r="C303" s="102"/>
      <c r="D303" s="102"/>
      <c r="F303" s="102"/>
      <c r="G303" s="102"/>
      <c r="H303" s="102"/>
      <c r="I303" s="102"/>
      <c r="J303" s="102"/>
      <c r="K303" s="102"/>
      <c r="L303" s="102"/>
      <c r="M303" s="102"/>
      <c r="N303" s="102"/>
      <c r="O303" s="102"/>
      <c r="P303" s="102"/>
      <c r="Q303" s="102"/>
      <c r="R303" s="102"/>
      <c r="S303" s="102"/>
      <c r="T303" s="102"/>
      <c r="U303" s="102"/>
      <c r="V303" s="102"/>
      <c r="W303" s="102"/>
    </row>
    <row r="304" spans="1:23" ht="15.95" customHeight="1" x14ac:dyDescent="0.25">
      <c r="A304" s="102"/>
      <c r="B304" s="102"/>
      <c r="C304" s="102"/>
      <c r="D304" s="102"/>
      <c r="F304" s="102"/>
      <c r="G304" s="102"/>
      <c r="H304" s="102"/>
      <c r="I304" s="102"/>
      <c r="J304" s="102"/>
      <c r="K304" s="102"/>
      <c r="L304" s="102"/>
      <c r="M304" s="102"/>
      <c r="N304" s="102"/>
      <c r="O304" s="102"/>
      <c r="P304" s="102"/>
      <c r="Q304" s="102"/>
      <c r="R304" s="102"/>
      <c r="S304" s="102"/>
      <c r="T304" s="102"/>
      <c r="U304" s="102"/>
      <c r="V304" s="102"/>
      <c r="W304" s="102"/>
    </row>
    <row r="305" spans="1:23" ht="15.95" customHeight="1" x14ac:dyDescent="0.25">
      <c r="A305" s="102"/>
      <c r="B305" s="102"/>
      <c r="C305" s="102"/>
      <c r="D305" s="102"/>
      <c r="F305" s="102"/>
      <c r="G305" s="102"/>
      <c r="H305" s="102"/>
      <c r="I305" s="102"/>
      <c r="J305" s="102"/>
      <c r="K305" s="102"/>
      <c r="L305" s="102"/>
      <c r="M305" s="102"/>
      <c r="N305" s="102"/>
      <c r="O305" s="102"/>
      <c r="P305" s="102"/>
      <c r="Q305" s="102"/>
      <c r="R305" s="102"/>
      <c r="S305" s="102"/>
      <c r="T305" s="102"/>
      <c r="U305" s="102"/>
      <c r="V305" s="102"/>
      <c r="W305" s="102"/>
    </row>
    <row r="306" spans="1:23" ht="15.95" customHeight="1" x14ac:dyDescent="0.25">
      <c r="A306" s="102"/>
      <c r="B306" s="102"/>
      <c r="C306" s="102"/>
      <c r="D306" s="102"/>
      <c r="F306" s="102"/>
      <c r="G306" s="102"/>
      <c r="H306" s="102"/>
      <c r="I306" s="102"/>
      <c r="J306" s="102"/>
      <c r="K306" s="102"/>
      <c r="L306" s="102"/>
      <c r="M306" s="102"/>
      <c r="N306" s="102"/>
      <c r="O306" s="102"/>
      <c r="P306" s="102"/>
      <c r="Q306" s="102"/>
      <c r="R306" s="102"/>
      <c r="S306" s="102"/>
      <c r="T306" s="102"/>
      <c r="U306" s="102"/>
      <c r="V306" s="102"/>
      <c r="W306" s="102"/>
    </row>
    <row r="307" spans="1:23" ht="15.95" customHeight="1" x14ac:dyDescent="0.25">
      <c r="A307" s="102"/>
      <c r="B307" s="102"/>
      <c r="C307" s="102"/>
      <c r="D307" s="102"/>
      <c r="F307" s="102"/>
      <c r="G307" s="102"/>
      <c r="H307" s="102"/>
      <c r="I307" s="102"/>
      <c r="J307" s="102"/>
      <c r="K307" s="102"/>
      <c r="L307" s="102"/>
      <c r="M307" s="102"/>
      <c r="N307" s="102"/>
      <c r="O307" s="102"/>
      <c r="P307" s="102"/>
      <c r="Q307" s="102"/>
      <c r="R307" s="102"/>
      <c r="S307" s="102"/>
      <c r="T307" s="102"/>
      <c r="U307" s="102"/>
      <c r="V307" s="102"/>
      <c r="W307" s="102"/>
    </row>
    <row r="308" spans="1:23" ht="15.95" customHeight="1" x14ac:dyDescent="0.25">
      <c r="A308" s="102"/>
      <c r="B308" s="102"/>
      <c r="C308" s="102"/>
      <c r="D308" s="102"/>
      <c r="F308" s="102"/>
      <c r="G308" s="102"/>
      <c r="H308" s="102"/>
      <c r="I308" s="102"/>
      <c r="J308" s="102"/>
      <c r="K308" s="102"/>
      <c r="L308" s="102"/>
      <c r="M308" s="102"/>
      <c r="N308" s="102"/>
      <c r="O308" s="102"/>
      <c r="P308" s="102"/>
      <c r="Q308" s="102"/>
      <c r="R308" s="102"/>
      <c r="S308" s="102"/>
      <c r="T308" s="102"/>
      <c r="U308" s="102"/>
      <c r="V308" s="102"/>
      <c r="W308" s="102"/>
    </row>
    <row r="309" spans="1:23" ht="15.95" customHeight="1" x14ac:dyDescent="0.25">
      <c r="A309" s="102"/>
      <c r="B309" s="102"/>
      <c r="C309" s="102"/>
      <c r="D309" s="102"/>
      <c r="F309" s="102"/>
      <c r="G309" s="102"/>
      <c r="H309" s="102"/>
      <c r="I309" s="102"/>
      <c r="J309" s="102"/>
      <c r="K309" s="102"/>
      <c r="L309" s="102"/>
      <c r="M309" s="102"/>
      <c r="N309" s="102"/>
      <c r="O309" s="102"/>
      <c r="P309" s="102"/>
      <c r="Q309" s="102"/>
      <c r="R309" s="102"/>
      <c r="S309" s="102"/>
      <c r="T309" s="102"/>
      <c r="U309" s="102"/>
      <c r="V309" s="102"/>
      <c r="W309" s="102"/>
    </row>
    <row r="310" spans="1:23" ht="15.95" customHeight="1" x14ac:dyDescent="0.25">
      <c r="A310" s="102"/>
      <c r="B310" s="102"/>
      <c r="C310" s="102"/>
      <c r="D310" s="102"/>
      <c r="F310" s="102"/>
      <c r="G310" s="102"/>
      <c r="H310" s="102"/>
      <c r="I310" s="102"/>
      <c r="J310" s="102"/>
      <c r="K310" s="102"/>
      <c r="L310" s="102"/>
      <c r="M310" s="102"/>
      <c r="N310" s="102"/>
      <c r="O310" s="102"/>
      <c r="P310" s="102"/>
      <c r="Q310" s="102"/>
      <c r="R310" s="102"/>
      <c r="S310" s="102"/>
      <c r="T310" s="102"/>
      <c r="U310" s="102"/>
      <c r="V310" s="102"/>
      <c r="W310" s="102"/>
    </row>
    <row r="311" spans="1:23" ht="15.95" customHeight="1" x14ac:dyDescent="0.25">
      <c r="A311" s="102"/>
      <c r="B311" s="102"/>
      <c r="C311" s="102"/>
      <c r="D311" s="102"/>
      <c r="F311" s="102"/>
      <c r="G311" s="102"/>
      <c r="H311" s="102"/>
      <c r="I311" s="102"/>
      <c r="J311" s="102"/>
      <c r="K311" s="102"/>
      <c r="L311" s="102"/>
      <c r="M311" s="102"/>
      <c r="N311" s="102"/>
      <c r="O311" s="102"/>
      <c r="P311" s="102"/>
      <c r="Q311" s="102"/>
      <c r="R311" s="102"/>
      <c r="S311" s="102"/>
      <c r="T311" s="102"/>
      <c r="U311" s="102"/>
      <c r="V311" s="102"/>
      <c r="W311" s="102"/>
    </row>
    <row r="312" spans="1:23" ht="15.95" customHeight="1" x14ac:dyDescent="0.25">
      <c r="A312" s="102"/>
      <c r="B312" s="102"/>
      <c r="C312" s="102"/>
      <c r="D312" s="102"/>
      <c r="F312" s="102"/>
      <c r="G312" s="102"/>
      <c r="H312" s="102"/>
      <c r="I312" s="102"/>
      <c r="J312" s="102"/>
      <c r="K312" s="102"/>
      <c r="L312" s="102"/>
      <c r="M312" s="102"/>
      <c r="N312" s="102"/>
      <c r="O312" s="102"/>
      <c r="P312" s="102"/>
      <c r="Q312" s="102"/>
      <c r="R312" s="102"/>
      <c r="S312" s="102"/>
      <c r="T312" s="102"/>
      <c r="U312" s="102"/>
      <c r="V312" s="102"/>
      <c r="W312" s="102"/>
    </row>
    <row r="313" spans="1:23" ht="15.95" customHeight="1" x14ac:dyDescent="0.25">
      <c r="A313" s="102"/>
      <c r="B313" s="102"/>
      <c r="C313" s="102"/>
      <c r="D313" s="102"/>
      <c r="F313" s="102"/>
      <c r="G313" s="102"/>
      <c r="H313" s="102"/>
      <c r="I313" s="102"/>
      <c r="J313" s="102"/>
      <c r="K313" s="102"/>
      <c r="L313" s="102"/>
      <c r="M313" s="102"/>
      <c r="N313" s="102"/>
      <c r="O313" s="102"/>
      <c r="P313" s="102"/>
      <c r="Q313" s="102"/>
      <c r="R313" s="102"/>
      <c r="S313" s="102"/>
      <c r="T313" s="102"/>
      <c r="U313" s="102"/>
      <c r="V313" s="102"/>
      <c r="W313" s="102"/>
    </row>
    <row r="314" spans="1:23" ht="15.95" customHeight="1" x14ac:dyDescent="0.25">
      <c r="A314" s="102"/>
      <c r="B314" s="102"/>
      <c r="C314" s="102"/>
      <c r="D314" s="102"/>
      <c r="F314" s="102"/>
      <c r="G314" s="102"/>
      <c r="H314" s="102"/>
      <c r="I314" s="102"/>
      <c r="J314" s="102"/>
      <c r="K314" s="102"/>
      <c r="L314" s="102"/>
      <c r="M314" s="102"/>
      <c r="N314" s="102"/>
      <c r="O314" s="102"/>
      <c r="P314" s="102"/>
      <c r="Q314" s="102"/>
      <c r="R314" s="102"/>
      <c r="S314" s="102"/>
      <c r="T314" s="102"/>
      <c r="U314" s="102"/>
      <c r="V314" s="102"/>
      <c r="W314" s="102"/>
    </row>
    <row r="315" spans="1:23" ht="15.95" customHeight="1" x14ac:dyDescent="0.25">
      <c r="A315" s="102"/>
      <c r="B315" s="102"/>
      <c r="C315" s="102"/>
      <c r="D315" s="102"/>
      <c r="F315" s="102"/>
      <c r="G315" s="102"/>
      <c r="H315" s="102"/>
      <c r="I315" s="102"/>
      <c r="J315" s="102"/>
      <c r="K315" s="102"/>
      <c r="L315" s="102"/>
      <c r="M315" s="102"/>
      <c r="N315" s="102"/>
      <c r="O315" s="102"/>
      <c r="P315" s="102"/>
      <c r="Q315" s="102"/>
      <c r="R315" s="102"/>
      <c r="S315" s="102"/>
      <c r="T315" s="102"/>
      <c r="U315" s="102"/>
      <c r="V315" s="102"/>
      <c r="W315" s="102"/>
    </row>
    <row r="316" spans="1:23" ht="15.95" customHeight="1" x14ac:dyDescent="0.25">
      <c r="A316" s="102"/>
      <c r="B316" s="102"/>
      <c r="C316" s="102"/>
      <c r="D316" s="102"/>
      <c r="F316" s="102"/>
      <c r="G316" s="102"/>
      <c r="H316" s="102"/>
      <c r="I316" s="102"/>
      <c r="J316" s="102"/>
      <c r="K316" s="102"/>
      <c r="L316" s="102"/>
      <c r="M316" s="102"/>
      <c r="N316" s="102"/>
      <c r="O316" s="102"/>
      <c r="P316" s="102"/>
      <c r="Q316" s="102"/>
      <c r="R316" s="102"/>
      <c r="S316" s="102"/>
      <c r="T316" s="102"/>
      <c r="U316" s="102"/>
      <c r="V316" s="102"/>
      <c r="W316" s="102"/>
    </row>
    <row r="317" spans="1:23" ht="15.95" customHeight="1" x14ac:dyDescent="0.25">
      <c r="A317" s="102"/>
      <c r="B317" s="102"/>
      <c r="C317" s="102"/>
      <c r="D317" s="102"/>
      <c r="F317" s="102"/>
      <c r="G317" s="102"/>
      <c r="H317" s="102"/>
      <c r="I317" s="102"/>
      <c r="J317" s="102"/>
      <c r="K317" s="102"/>
      <c r="L317" s="102"/>
      <c r="M317" s="102"/>
      <c r="N317" s="102"/>
      <c r="O317" s="102"/>
      <c r="P317" s="102"/>
      <c r="Q317" s="102"/>
      <c r="R317" s="102"/>
      <c r="S317" s="102"/>
      <c r="T317" s="102"/>
      <c r="U317" s="102"/>
      <c r="V317" s="102"/>
      <c r="W317" s="102"/>
    </row>
    <row r="318" spans="1:23" ht="15.95" customHeight="1" x14ac:dyDescent="0.25">
      <c r="A318" s="102"/>
      <c r="B318" s="102"/>
      <c r="C318" s="102"/>
      <c r="D318" s="102"/>
      <c r="F318" s="102"/>
      <c r="G318" s="102"/>
      <c r="H318" s="102"/>
      <c r="I318" s="102"/>
      <c r="J318" s="102"/>
      <c r="K318" s="102"/>
      <c r="L318" s="102"/>
      <c r="M318" s="102"/>
      <c r="N318" s="102"/>
      <c r="O318" s="102"/>
      <c r="P318" s="102"/>
      <c r="Q318" s="102"/>
      <c r="R318" s="102"/>
      <c r="S318" s="102"/>
      <c r="T318" s="102"/>
      <c r="U318" s="102"/>
      <c r="V318" s="102"/>
      <c r="W318" s="102"/>
    </row>
    <row r="319" spans="1:23" ht="15.95" customHeight="1" x14ac:dyDescent="0.25">
      <c r="A319" s="102"/>
      <c r="B319" s="102"/>
      <c r="C319" s="102"/>
      <c r="D319" s="102"/>
      <c r="F319" s="102"/>
      <c r="G319" s="102"/>
      <c r="H319" s="102"/>
      <c r="I319" s="102"/>
      <c r="J319" s="102"/>
      <c r="K319" s="102"/>
      <c r="L319" s="102"/>
      <c r="M319" s="102"/>
      <c r="N319" s="102"/>
      <c r="O319" s="102"/>
      <c r="P319" s="102"/>
      <c r="Q319" s="102"/>
      <c r="R319" s="102"/>
      <c r="S319" s="102"/>
      <c r="T319" s="102"/>
      <c r="U319" s="102"/>
      <c r="V319" s="102"/>
      <c r="W319" s="102"/>
    </row>
    <row r="320" spans="1:23" ht="15.95" customHeight="1" x14ac:dyDescent="0.25">
      <c r="A320" s="102"/>
      <c r="B320" s="102"/>
      <c r="C320" s="102"/>
      <c r="D320" s="102"/>
      <c r="F320" s="102"/>
      <c r="G320" s="102"/>
      <c r="H320" s="102"/>
      <c r="I320" s="102"/>
      <c r="J320" s="102"/>
      <c r="K320" s="102"/>
      <c r="L320" s="102"/>
      <c r="M320" s="102"/>
      <c r="N320" s="102"/>
      <c r="O320" s="102"/>
      <c r="P320" s="102"/>
      <c r="Q320" s="102"/>
      <c r="R320" s="102"/>
      <c r="S320" s="102"/>
      <c r="T320" s="102"/>
      <c r="U320" s="102"/>
      <c r="V320" s="102"/>
      <c r="W320" s="102"/>
    </row>
    <row r="321" spans="1:23" ht="15.95" customHeight="1" x14ac:dyDescent="0.25">
      <c r="A321" s="102"/>
      <c r="B321" s="102"/>
      <c r="C321" s="102"/>
      <c r="D321" s="102"/>
      <c r="F321" s="102"/>
      <c r="G321" s="102"/>
      <c r="H321" s="102"/>
      <c r="I321" s="102"/>
      <c r="J321" s="102"/>
      <c r="K321" s="102"/>
      <c r="L321" s="102"/>
      <c r="M321" s="102"/>
      <c r="N321" s="102"/>
      <c r="O321" s="102"/>
      <c r="P321" s="102"/>
      <c r="Q321" s="102"/>
      <c r="R321" s="102"/>
      <c r="S321" s="102"/>
      <c r="T321" s="102"/>
      <c r="U321" s="102"/>
      <c r="V321" s="102"/>
      <c r="W321" s="102"/>
    </row>
    <row r="322" spans="1:23" ht="15.95" customHeight="1" x14ac:dyDescent="0.25">
      <c r="A322" s="102"/>
      <c r="B322" s="102"/>
      <c r="C322" s="102"/>
      <c r="D322" s="102"/>
      <c r="F322" s="102"/>
      <c r="G322" s="102"/>
      <c r="H322" s="102"/>
      <c r="I322" s="102"/>
      <c r="J322" s="102"/>
      <c r="K322" s="102"/>
      <c r="L322" s="102"/>
      <c r="M322" s="102"/>
      <c r="N322" s="102"/>
      <c r="O322" s="102"/>
      <c r="P322" s="102"/>
      <c r="Q322" s="102"/>
      <c r="R322" s="102"/>
      <c r="S322" s="102"/>
      <c r="T322" s="102"/>
      <c r="U322" s="102"/>
      <c r="V322" s="102"/>
      <c r="W322" s="102"/>
    </row>
    <row r="323" spans="1:23" ht="15.95" customHeight="1" x14ac:dyDescent="0.25">
      <c r="A323" s="102"/>
      <c r="B323" s="102"/>
      <c r="C323" s="102"/>
      <c r="D323" s="102"/>
      <c r="F323" s="102"/>
      <c r="G323" s="102"/>
      <c r="H323" s="102"/>
      <c r="I323" s="102"/>
      <c r="J323" s="102"/>
      <c r="K323" s="102"/>
      <c r="L323" s="102"/>
      <c r="M323" s="102"/>
      <c r="N323" s="102"/>
      <c r="O323" s="102"/>
      <c r="P323" s="102"/>
      <c r="Q323" s="102"/>
      <c r="R323" s="102"/>
      <c r="S323" s="102"/>
      <c r="T323" s="102"/>
      <c r="U323" s="102"/>
      <c r="V323" s="102"/>
      <c r="W323" s="102"/>
    </row>
    <row r="324" spans="1:23" ht="15.95" customHeight="1" x14ac:dyDescent="0.25">
      <c r="A324" s="102"/>
      <c r="B324" s="102"/>
      <c r="C324" s="102"/>
      <c r="D324" s="102"/>
      <c r="F324" s="102"/>
      <c r="G324" s="102"/>
      <c r="H324" s="102"/>
      <c r="I324" s="102"/>
      <c r="J324" s="102"/>
      <c r="K324" s="102"/>
      <c r="L324" s="102"/>
      <c r="M324" s="102"/>
      <c r="N324" s="102"/>
      <c r="O324" s="102"/>
      <c r="P324" s="102"/>
      <c r="Q324" s="102"/>
      <c r="R324" s="102"/>
      <c r="S324" s="102"/>
      <c r="T324" s="102"/>
      <c r="U324" s="102"/>
      <c r="V324" s="102"/>
      <c r="W324" s="102"/>
    </row>
    <row r="325" spans="1:23" ht="15.95" customHeight="1" x14ac:dyDescent="0.25">
      <c r="A325" s="102"/>
      <c r="B325" s="102"/>
      <c r="C325" s="102"/>
      <c r="D325" s="102"/>
      <c r="F325" s="102"/>
      <c r="G325" s="102"/>
      <c r="H325" s="102"/>
      <c r="I325" s="102"/>
      <c r="J325" s="102"/>
      <c r="K325" s="102"/>
      <c r="L325" s="102"/>
      <c r="M325" s="102"/>
      <c r="N325" s="102"/>
      <c r="O325" s="102"/>
      <c r="P325" s="102"/>
      <c r="Q325" s="102"/>
      <c r="R325" s="102"/>
      <c r="S325" s="102"/>
      <c r="T325" s="102"/>
      <c r="U325" s="102"/>
      <c r="V325" s="102"/>
      <c r="W325" s="102"/>
    </row>
    <row r="326" spans="1:23" ht="15.95" customHeight="1" x14ac:dyDescent="0.25">
      <c r="A326" s="102"/>
      <c r="B326" s="102"/>
      <c r="C326" s="102"/>
      <c r="D326" s="102"/>
      <c r="F326" s="102"/>
      <c r="G326" s="102"/>
      <c r="H326" s="102"/>
      <c r="I326" s="102"/>
      <c r="J326" s="102"/>
      <c r="K326" s="102"/>
      <c r="L326" s="102"/>
      <c r="M326" s="102"/>
      <c r="N326" s="102"/>
      <c r="O326" s="102"/>
      <c r="P326" s="102"/>
      <c r="Q326" s="102"/>
      <c r="R326" s="102"/>
      <c r="S326" s="102"/>
      <c r="T326" s="102"/>
      <c r="U326" s="102"/>
      <c r="V326" s="102"/>
      <c r="W326" s="102"/>
    </row>
    <row r="327" spans="1:23" ht="15.95" customHeight="1" x14ac:dyDescent="0.25">
      <c r="A327" s="102"/>
      <c r="B327" s="102"/>
      <c r="C327" s="102"/>
      <c r="D327" s="102"/>
      <c r="F327" s="102"/>
      <c r="G327" s="102"/>
      <c r="H327" s="102"/>
      <c r="I327" s="102"/>
      <c r="J327" s="102"/>
      <c r="K327" s="102"/>
      <c r="L327" s="102"/>
      <c r="M327" s="102"/>
      <c r="N327" s="102"/>
      <c r="O327" s="102"/>
      <c r="P327" s="102"/>
      <c r="Q327" s="102"/>
      <c r="R327" s="102"/>
      <c r="S327" s="102"/>
      <c r="T327" s="102"/>
      <c r="U327" s="102"/>
      <c r="V327" s="102"/>
      <c r="W327" s="102"/>
    </row>
    <row r="328" spans="1:23" ht="15.95" customHeight="1" x14ac:dyDescent="0.25">
      <c r="A328" s="102"/>
      <c r="B328" s="102"/>
      <c r="C328" s="102"/>
      <c r="D328" s="102"/>
      <c r="F328" s="102"/>
      <c r="G328" s="102"/>
      <c r="H328" s="102"/>
      <c r="I328" s="102"/>
      <c r="J328" s="102"/>
      <c r="K328" s="102"/>
      <c r="L328" s="102"/>
      <c r="M328" s="102"/>
      <c r="N328" s="102"/>
      <c r="O328" s="102"/>
      <c r="P328" s="102"/>
      <c r="Q328" s="102"/>
      <c r="R328" s="102"/>
      <c r="S328" s="102"/>
      <c r="T328" s="102"/>
      <c r="U328" s="102"/>
      <c r="V328" s="102"/>
      <c r="W328" s="102"/>
    </row>
    <row r="329" spans="1:23" ht="15.95" customHeight="1" x14ac:dyDescent="0.25">
      <c r="A329" s="102"/>
      <c r="B329" s="102"/>
      <c r="C329" s="102"/>
      <c r="D329" s="102"/>
      <c r="F329" s="102"/>
      <c r="G329" s="102"/>
      <c r="H329" s="102"/>
      <c r="I329" s="102"/>
      <c r="J329" s="102"/>
      <c r="K329" s="102"/>
      <c r="L329" s="102"/>
      <c r="M329" s="102"/>
      <c r="N329" s="102"/>
      <c r="O329" s="102"/>
      <c r="P329" s="102"/>
      <c r="Q329" s="102"/>
      <c r="R329" s="102"/>
      <c r="S329" s="102"/>
      <c r="T329" s="102"/>
      <c r="U329" s="102"/>
      <c r="V329" s="102"/>
      <c r="W329" s="102"/>
    </row>
    <row r="330" spans="1:23" ht="15.95" customHeight="1" x14ac:dyDescent="0.25">
      <c r="A330" s="102"/>
      <c r="B330" s="102"/>
      <c r="C330" s="102"/>
      <c r="D330" s="102"/>
      <c r="F330" s="102"/>
      <c r="G330" s="102"/>
      <c r="H330" s="102"/>
      <c r="I330" s="102"/>
      <c r="J330" s="102"/>
      <c r="K330" s="102"/>
      <c r="L330" s="102"/>
      <c r="M330" s="102"/>
      <c r="N330" s="102"/>
      <c r="O330" s="102"/>
      <c r="P330" s="102"/>
      <c r="Q330" s="102"/>
      <c r="R330" s="102"/>
      <c r="S330" s="102"/>
      <c r="T330" s="102"/>
      <c r="U330" s="102"/>
      <c r="V330" s="102"/>
      <c r="W330" s="102"/>
    </row>
    <row r="331" spans="1:23" ht="15.95" customHeight="1" x14ac:dyDescent="0.25">
      <c r="A331" s="102"/>
      <c r="B331" s="102"/>
      <c r="C331" s="102"/>
      <c r="D331" s="102"/>
      <c r="F331" s="102"/>
      <c r="G331" s="102"/>
      <c r="H331" s="102"/>
      <c r="I331" s="102"/>
      <c r="J331" s="102"/>
      <c r="K331" s="102"/>
      <c r="L331" s="102"/>
      <c r="M331" s="102"/>
      <c r="N331" s="102"/>
      <c r="O331" s="102"/>
      <c r="P331" s="102"/>
      <c r="Q331" s="102"/>
      <c r="R331" s="102"/>
      <c r="S331" s="102"/>
      <c r="T331" s="102"/>
      <c r="U331" s="102"/>
      <c r="V331" s="102"/>
      <c r="W331" s="102"/>
    </row>
    <row r="332" spans="1:23" ht="15.95" customHeight="1" x14ac:dyDescent="0.25">
      <c r="A332" s="102"/>
      <c r="B332" s="102"/>
      <c r="C332" s="102"/>
      <c r="D332" s="102"/>
      <c r="F332" s="102"/>
      <c r="G332" s="102"/>
      <c r="H332" s="102"/>
      <c r="I332" s="102"/>
      <c r="J332" s="102"/>
      <c r="K332" s="102"/>
      <c r="L332" s="102"/>
      <c r="M332" s="102"/>
      <c r="N332" s="102"/>
      <c r="O332" s="102"/>
      <c r="P332" s="102"/>
      <c r="Q332" s="102"/>
      <c r="R332" s="102"/>
      <c r="S332" s="102"/>
      <c r="T332" s="102"/>
      <c r="U332" s="102"/>
      <c r="V332" s="102"/>
      <c r="W332" s="102"/>
    </row>
    <row r="333" spans="1:23" ht="15.95" customHeight="1" x14ac:dyDescent="0.25">
      <c r="A333" s="102"/>
      <c r="B333" s="102"/>
      <c r="C333" s="102"/>
      <c r="D333" s="102"/>
      <c r="F333" s="102"/>
      <c r="G333" s="102"/>
      <c r="H333" s="102"/>
      <c r="I333" s="102"/>
      <c r="J333" s="102"/>
      <c r="K333" s="102"/>
      <c r="L333" s="102"/>
      <c r="M333" s="102"/>
      <c r="N333" s="102"/>
      <c r="O333" s="102"/>
      <c r="P333" s="102"/>
      <c r="Q333" s="102"/>
      <c r="R333" s="102"/>
      <c r="S333" s="102"/>
      <c r="T333" s="102"/>
      <c r="U333" s="102"/>
      <c r="V333" s="102"/>
      <c r="W333" s="102"/>
    </row>
    <row r="334" spans="1:23" ht="15.95" customHeight="1" x14ac:dyDescent="0.25">
      <c r="A334" s="102"/>
      <c r="B334" s="102"/>
      <c r="C334" s="102"/>
      <c r="D334" s="102"/>
      <c r="F334" s="102"/>
      <c r="G334" s="102"/>
      <c r="H334" s="102"/>
      <c r="I334" s="102"/>
      <c r="J334" s="102"/>
      <c r="K334" s="102"/>
      <c r="L334" s="102"/>
      <c r="M334" s="102"/>
      <c r="N334" s="102"/>
      <c r="O334" s="102"/>
      <c r="P334" s="102"/>
      <c r="Q334" s="102"/>
      <c r="R334" s="102"/>
      <c r="S334" s="102"/>
      <c r="T334" s="102"/>
      <c r="U334" s="102"/>
      <c r="V334" s="102"/>
      <c r="W334" s="102"/>
    </row>
    <row r="335" spans="1:23" ht="15.95" customHeight="1" x14ac:dyDescent="0.25">
      <c r="A335" s="102"/>
      <c r="B335" s="102"/>
      <c r="C335" s="102"/>
      <c r="D335" s="102"/>
      <c r="F335" s="102"/>
      <c r="G335" s="102"/>
      <c r="H335" s="102"/>
      <c r="I335" s="102"/>
      <c r="J335" s="102"/>
      <c r="K335" s="102"/>
      <c r="L335" s="102"/>
      <c r="M335" s="102"/>
      <c r="N335" s="102"/>
      <c r="O335" s="102"/>
      <c r="P335" s="102"/>
      <c r="Q335" s="102"/>
      <c r="R335" s="102"/>
      <c r="S335" s="102"/>
      <c r="T335" s="102"/>
      <c r="U335" s="102"/>
      <c r="V335" s="102"/>
      <c r="W335" s="102"/>
    </row>
    <row r="336" spans="1:23" ht="15.95" customHeight="1" x14ac:dyDescent="0.25">
      <c r="A336" s="102"/>
      <c r="B336" s="102"/>
      <c r="C336" s="102"/>
      <c r="D336" s="102"/>
      <c r="F336" s="102"/>
      <c r="G336" s="102"/>
      <c r="H336" s="102"/>
      <c r="I336" s="102"/>
      <c r="J336" s="102"/>
      <c r="K336" s="102"/>
      <c r="L336" s="102"/>
      <c r="M336" s="102"/>
      <c r="N336" s="102"/>
      <c r="O336" s="102"/>
      <c r="P336" s="102"/>
      <c r="Q336" s="102"/>
      <c r="R336" s="102"/>
      <c r="S336" s="102"/>
      <c r="T336" s="102"/>
      <c r="U336" s="102"/>
      <c r="V336" s="102"/>
      <c r="W336" s="102"/>
    </row>
    <row r="337" spans="1:23" ht="15.95" customHeight="1" x14ac:dyDescent="0.25">
      <c r="A337" s="102"/>
      <c r="B337" s="102"/>
      <c r="C337" s="102"/>
      <c r="D337" s="102"/>
      <c r="F337" s="102"/>
      <c r="G337" s="102"/>
      <c r="H337" s="102"/>
      <c r="I337" s="102"/>
      <c r="J337" s="102"/>
      <c r="K337" s="102"/>
      <c r="L337" s="102"/>
      <c r="M337" s="102"/>
      <c r="N337" s="102"/>
      <c r="O337" s="102"/>
      <c r="P337" s="102"/>
      <c r="Q337" s="102"/>
      <c r="R337" s="102"/>
      <c r="S337" s="102"/>
      <c r="T337" s="102"/>
      <c r="U337" s="102"/>
      <c r="V337" s="102"/>
      <c r="W337" s="102"/>
    </row>
    <row r="338" spans="1:23" ht="15.95" customHeight="1" x14ac:dyDescent="0.25">
      <c r="A338" s="102"/>
      <c r="B338" s="102"/>
      <c r="C338" s="102"/>
      <c r="D338" s="102"/>
      <c r="F338" s="102"/>
      <c r="G338" s="102"/>
      <c r="H338" s="102"/>
      <c r="I338" s="102"/>
      <c r="J338" s="102"/>
      <c r="K338" s="102"/>
      <c r="L338" s="102"/>
      <c r="M338" s="102"/>
      <c r="N338" s="102"/>
      <c r="O338" s="102"/>
      <c r="P338" s="102"/>
      <c r="Q338" s="102"/>
      <c r="R338" s="102"/>
      <c r="S338" s="102"/>
      <c r="T338" s="102"/>
      <c r="U338" s="102"/>
      <c r="V338" s="102"/>
      <c r="W338" s="102"/>
    </row>
    <row r="339" spans="1:23" ht="15.95" customHeight="1" x14ac:dyDescent="0.25">
      <c r="A339" s="102"/>
      <c r="B339" s="102"/>
      <c r="C339" s="102"/>
      <c r="D339" s="102"/>
      <c r="F339" s="102"/>
      <c r="G339" s="102"/>
      <c r="H339" s="102"/>
      <c r="I339" s="102"/>
      <c r="J339" s="102"/>
      <c r="K339" s="102"/>
      <c r="L339" s="102"/>
      <c r="M339" s="102"/>
      <c r="N339" s="102"/>
      <c r="O339" s="102"/>
      <c r="P339" s="102"/>
      <c r="Q339" s="102"/>
      <c r="R339" s="102"/>
      <c r="S339" s="102"/>
      <c r="T339" s="102"/>
      <c r="U339" s="102"/>
      <c r="V339" s="102"/>
      <c r="W339" s="102"/>
    </row>
    <row r="340" spans="1:23" ht="15.95" customHeight="1" x14ac:dyDescent="0.25">
      <c r="A340" s="102"/>
      <c r="B340" s="102"/>
      <c r="C340" s="102"/>
      <c r="D340" s="102"/>
      <c r="F340" s="102"/>
      <c r="G340" s="102"/>
      <c r="H340" s="102"/>
      <c r="I340" s="102"/>
      <c r="J340" s="102"/>
      <c r="K340" s="102"/>
      <c r="L340" s="102"/>
      <c r="M340" s="102"/>
      <c r="N340" s="102"/>
      <c r="O340" s="102"/>
      <c r="P340" s="102"/>
      <c r="Q340" s="102"/>
      <c r="R340" s="102"/>
      <c r="S340" s="102"/>
      <c r="T340" s="102"/>
      <c r="U340" s="102"/>
      <c r="V340" s="102"/>
      <c r="W340" s="102"/>
    </row>
    <row r="341" spans="1:23" ht="15.95" customHeight="1" x14ac:dyDescent="0.25">
      <c r="A341" s="102"/>
      <c r="B341" s="102"/>
      <c r="C341" s="102"/>
      <c r="D341" s="102"/>
      <c r="F341" s="102"/>
      <c r="G341" s="102"/>
      <c r="H341" s="102"/>
      <c r="I341" s="102"/>
      <c r="J341" s="102"/>
      <c r="K341" s="102"/>
      <c r="L341" s="102"/>
      <c r="M341" s="102"/>
      <c r="N341" s="102"/>
      <c r="O341" s="102"/>
      <c r="P341" s="102"/>
      <c r="Q341" s="102"/>
      <c r="R341" s="102"/>
      <c r="S341" s="102"/>
      <c r="T341" s="102"/>
      <c r="U341" s="102"/>
      <c r="V341" s="102"/>
      <c r="W341" s="102"/>
    </row>
    <row r="342" spans="1:23" ht="15.95" customHeight="1" x14ac:dyDescent="0.25">
      <c r="A342" s="102"/>
      <c r="B342" s="102"/>
      <c r="C342" s="102"/>
      <c r="D342" s="102"/>
      <c r="F342" s="102"/>
      <c r="G342" s="102"/>
      <c r="H342" s="102"/>
      <c r="I342" s="102"/>
      <c r="J342" s="102"/>
      <c r="K342" s="102"/>
      <c r="L342" s="102"/>
      <c r="M342" s="102"/>
      <c r="N342" s="102"/>
      <c r="O342" s="102"/>
      <c r="P342" s="102"/>
      <c r="Q342" s="102"/>
      <c r="R342" s="102"/>
      <c r="S342" s="102"/>
      <c r="T342" s="102"/>
      <c r="U342" s="102"/>
      <c r="V342" s="102"/>
      <c r="W342" s="102"/>
    </row>
    <row r="343" spans="1:23" ht="15.95" customHeight="1" x14ac:dyDescent="0.25">
      <c r="A343" s="102"/>
      <c r="B343" s="102"/>
      <c r="C343" s="102"/>
      <c r="D343" s="102"/>
      <c r="F343" s="102"/>
      <c r="G343" s="102"/>
      <c r="H343" s="102"/>
      <c r="I343" s="102"/>
      <c r="J343" s="102"/>
      <c r="K343" s="102"/>
      <c r="L343" s="102"/>
      <c r="M343" s="102"/>
      <c r="N343" s="102"/>
      <c r="O343" s="102"/>
      <c r="P343" s="102"/>
      <c r="Q343" s="102"/>
      <c r="R343" s="102"/>
      <c r="S343" s="102"/>
      <c r="T343" s="102"/>
      <c r="U343" s="102"/>
      <c r="V343" s="102"/>
      <c r="W343" s="102"/>
    </row>
    <row r="344" spans="1:23" ht="15.95" customHeight="1" x14ac:dyDescent="0.25">
      <c r="A344" s="102"/>
      <c r="B344" s="102"/>
      <c r="C344" s="102"/>
      <c r="D344" s="102"/>
      <c r="F344" s="102"/>
      <c r="G344" s="102"/>
      <c r="H344" s="102"/>
      <c r="I344" s="102"/>
      <c r="J344" s="102"/>
      <c r="K344" s="102"/>
      <c r="L344" s="102"/>
      <c r="M344" s="102"/>
      <c r="N344" s="102"/>
      <c r="O344" s="102"/>
      <c r="P344" s="102"/>
      <c r="Q344" s="102"/>
      <c r="R344" s="102"/>
      <c r="S344" s="102"/>
      <c r="T344" s="102"/>
      <c r="U344" s="102"/>
      <c r="V344" s="102"/>
      <c r="W344" s="102"/>
    </row>
    <row r="345" spans="1:23" ht="15.95" customHeight="1" x14ac:dyDescent="0.25">
      <c r="A345" s="102"/>
      <c r="B345" s="102"/>
      <c r="C345" s="102"/>
      <c r="D345" s="102"/>
      <c r="F345" s="102"/>
      <c r="G345" s="102"/>
      <c r="H345" s="102"/>
      <c r="I345" s="102"/>
      <c r="J345" s="102"/>
      <c r="K345" s="102"/>
      <c r="L345" s="102"/>
      <c r="M345" s="102"/>
      <c r="N345" s="102"/>
      <c r="O345" s="102"/>
      <c r="P345" s="102"/>
      <c r="Q345" s="102"/>
      <c r="R345" s="102"/>
      <c r="S345" s="102"/>
      <c r="T345" s="102"/>
      <c r="U345" s="102"/>
      <c r="V345" s="102"/>
      <c r="W345" s="102"/>
    </row>
    <row r="346" spans="1:23" ht="15.95" customHeight="1" x14ac:dyDescent="0.25">
      <c r="A346" s="102"/>
      <c r="B346" s="102"/>
      <c r="C346" s="102"/>
      <c r="D346" s="102"/>
      <c r="F346" s="102"/>
      <c r="G346" s="102"/>
      <c r="H346" s="102"/>
      <c r="I346" s="102"/>
      <c r="J346" s="102"/>
      <c r="K346" s="102"/>
      <c r="L346" s="102"/>
      <c r="M346" s="102"/>
      <c r="N346" s="102"/>
      <c r="O346" s="102"/>
      <c r="P346" s="102"/>
      <c r="Q346" s="102"/>
      <c r="R346" s="102"/>
      <c r="S346" s="102"/>
      <c r="T346" s="102"/>
      <c r="U346" s="102"/>
      <c r="V346" s="102"/>
      <c r="W346" s="102"/>
    </row>
    <row r="347" spans="1:23" ht="15.95" customHeight="1" x14ac:dyDescent="0.25">
      <c r="A347" s="102"/>
      <c r="B347" s="102"/>
      <c r="C347" s="102"/>
      <c r="D347" s="102"/>
      <c r="F347" s="102"/>
      <c r="G347" s="102"/>
      <c r="H347" s="102"/>
      <c r="I347" s="102"/>
      <c r="J347" s="102"/>
      <c r="K347" s="102"/>
      <c r="L347" s="102"/>
      <c r="M347" s="102"/>
      <c r="N347" s="102"/>
      <c r="O347" s="102"/>
      <c r="P347" s="102"/>
      <c r="Q347" s="102"/>
      <c r="R347" s="102"/>
      <c r="S347" s="102"/>
      <c r="T347" s="102"/>
      <c r="U347" s="102"/>
      <c r="V347" s="102"/>
      <c r="W347" s="102"/>
    </row>
    <row r="348" spans="1:23" ht="15.95" customHeight="1" x14ac:dyDescent="0.25">
      <c r="A348" s="102"/>
      <c r="B348" s="102"/>
      <c r="C348" s="102"/>
      <c r="D348" s="102"/>
      <c r="F348" s="102"/>
      <c r="G348" s="102"/>
      <c r="H348" s="102"/>
      <c r="I348" s="102"/>
      <c r="J348" s="102"/>
      <c r="K348" s="102"/>
      <c r="L348" s="102"/>
      <c r="M348" s="102"/>
      <c r="N348" s="102"/>
      <c r="O348" s="102"/>
      <c r="P348" s="102"/>
      <c r="Q348" s="102"/>
      <c r="R348" s="102"/>
      <c r="S348" s="102"/>
      <c r="T348" s="102"/>
      <c r="U348" s="102"/>
      <c r="V348" s="102"/>
      <c r="W348" s="102"/>
    </row>
    <row r="349" spans="1:23" ht="15.95" customHeight="1" x14ac:dyDescent="0.25">
      <c r="A349" s="102"/>
      <c r="B349" s="102"/>
      <c r="C349" s="102"/>
      <c r="D349" s="102"/>
      <c r="F349" s="102"/>
      <c r="G349" s="102"/>
      <c r="H349" s="102"/>
      <c r="I349" s="102"/>
      <c r="J349" s="102"/>
      <c r="K349" s="102"/>
      <c r="L349" s="102"/>
      <c r="M349" s="102"/>
      <c r="N349" s="102"/>
      <c r="O349" s="102"/>
      <c r="P349" s="102"/>
      <c r="Q349" s="102"/>
      <c r="R349" s="102"/>
      <c r="S349" s="102"/>
      <c r="T349" s="102"/>
      <c r="U349" s="102"/>
      <c r="V349" s="102"/>
      <c r="W349" s="102"/>
    </row>
    <row r="350" spans="1:23" ht="15.95" customHeight="1" x14ac:dyDescent="0.25">
      <c r="A350" s="102"/>
      <c r="B350" s="102"/>
      <c r="C350" s="102"/>
      <c r="D350" s="102"/>
      <c r="F350" s="102"/>
      <c r="G350" s="102"/>
      <c r="H350" s="102"/>
      <c r="I350" s="102"/>
      <c r="J350" s="102"/>
      <c r="K350" s="102"/>
      <c r="L350" s="102"/>
      <c r="M350" s="102"/>
      <c r="N350" s="102"/>
      <c r="O350" s="102"/>
      <c r="P350" s="102"/>
      <c r="Q350" s="102"/>
      <c r="R350" s="102"/>
      <c r="S350" s="102"/>
      <c r="T350" s="102"/>
      <c r="U350" s="102"/>
      <c r="V350" s="102"/>
      <c r="W350" s="102"/>
    </row>
    <row r="351" spans="1:23" ht="15.95" customHeight="1" x14ac:dyDescent="0.25">
      <c r="A351" s="102"/>
      <c r="B351" s="102"/>
      <c r="C351" s="102"/>
      <c r="D351" s="102"/>
      <c r="F351" s="102"/>
      <c r="G351" s="102"/>
      <c r="H351" s="102"/>
      <c r="I351" s="102"/>
      <c r="J351" s="102"/>
      <c r="K351" s="102"/>
      <c r="L351" s="102"/>
      <c r="M351" s="102"/>
      <c r="N351" s="102"/>
      <c r="O351" s="102"/>
      <c r="P351" s="102"/>
      <c r="Q351" s="102"/>
      <c r="R351" s="102"/>
      <c r="S351" s="102"/>
      <c r="T351" s="102"/>
      <c r="U351" s="102"/>
      <c r="V351" s="102"/>
      <c r="W351" s="102"/>
    </row>
    <row r="352" spans="1:23" ht="15.95" customHeight="1" x14ac:dyDescent="0.25">
      <c r="A352" s="102"/>
      <c r="B352" s="102"/>
      <c r="C352" s="102"/>
      <c r="D352" s="102"/>
      <c r="F352" s="102"/>
      <c r="G352" s="102"/>
      <c r="H352" s="102"/>
      <c r="I352" s="102"/>
      <c r="J352" s="102"/>
      <c r="K352" s="102"/>
      <c r="L352" s="102"/>
      <c r="M352" s="102"/>
      <c r="N352" s="102"/>
      <c r="O352" s="102"/>
      <c r="P352" s="102"/>
      <c r="Q352" s="102"/>
      <c r="R352" s="102"/>
      <c r="S352" s="102"/>
      <c r="T352" s="102"/>
      <c r="U352" s="102"/>
      <c r="V352" s="102"/>
      <c r="W352" s="102"/>
    </row>
    <row r="353" spans="1:23" ht="15.95" customHeight="1" x14ac:dyDescent="0.25">
      <c r="A353" s="102"/>
      <c r="B353" s="102"/>
      <c r="C353" s="102"/>
      <c r="D353" s="102"/>
      <c r="F353" s="102"/>
      <c r="G353" s="102"/>
      <c r="H353" s="102"/>
      <c r="I353" s="102"/>
      <c r="J353" s="102"/>
      <c r="K353" s="102"/>
      <c r="L353" s="102"/>
      <c r="M353" s="102"/>
      <c r="N353" s="102"/>
      <c r="O353" s="102"/>
      <c r="P353" s="102"/>
      <c r="Q353" s="102"/>
      <c r="R353" s="102"/>
      <c r="S353" s="102"/>
      <c r="T353" s="102"/>
      <c r="U353" s="102"/>
      <c r="V353" s="102"/>
      <c r="W353" s="102"/>
    </row>
    <row r="354" spans="1:23" ht="15.95" customHeight="1" x14ac:dyDescent="0.25">
      <c r="A354" s="102"/>
      <c r="B354" s="102"/>
      <c r="C354" s="102"/>
      <c r="D354" s="102"/>
      <c r="F354" s="102"/>
      <c r="G354" s="102"/>
      <c r="H354" s="102"/>
      <c r="I354" s="102"/>
      <c r="J354" s="102"/>
      <c r="K354" s="102"/>
      <c r="L354" s="102"/>
      <c r="M354" s="102"/>
      <c r="N354" s="102"/>
      <c r="O354" s="102"/>
      <c r="P354" s="102"/>
      <c r="Q354" s="102"/>
      <c r="R354" s="102"/>
      <c r="S354" s="102"/>
      <c r="T354" s="102"/>
      <c r="U354" s="102"/>
      <c r="V354" s="102"/>
      <c r="W354" s="102"/>
    </row>
    <row r="355" spans="1:23" ht="15.95" customHeight="1" x14ac:dyDescent="0.25">
      <c r="A355" s="102"/>
      <c r="B355" s="102"/>
      <c r="C355" s="102"/>
      <c r="D355" s="102"/>
      <c r="F355" s="102"/>
      <c r="G355" s="102"/>
      <c r="H355" s="102"/>
      <c r="I355" s="102"/>
      <c r="J355" s="102"/>
      <c r="K355" s="102"/>
      <c r="L355" s="102"/>
      <c r="M355" s="102"/>
      <c r="N355" s="102"/>
      <c r="O355" s="102"/>
      <c r="P355" s="102"/>
      <c r="Q355" s="102"/>
      <c r="R355" s="102"/>
      <c r="S355" s="102"/>
      <c r="T355" s="102"/>
      <c r="U355" s="102"/>
      <c r="V355" s="102"/>
      <c r="W355" s="102"/>
    </row>
    <row r="356" spans="1:23" ht="15.95" customHeight="1" x14ac:dyDescent="0.25">
      <c r="A356" s="102"/>
      <c r="B356" s="102"/>
      <c r="C356" s="102"/>
      <c r="D356" s="102"/>
      <c r="F356" s="102"/>
      <c r="G356" s="102"/>
      <c r="H356" s="102"/>
      <c r="I356" s="102"/>
      <c r="J356" s="102"/>
      <c r="K356" s="102"/>
      <c r="L356" s="102"/>
      <c r="M356" s="102"/>
      <c r="N356" s="102"/>
      <c r="O356" s="102"/>
      <c r="P356" s="102"/>
      <c r="Q356" s="102"/>
      <c r="R356" s="102"/>
      <c r="S356" s="102"/>
      <c r="T356" s="102"/>
      <c r="U356" s="102"/>
      <c r="V356" s="102"/>
      <c r="W356" s="102"/>
    </row>
    <row r="357" spans="1:23" ht="15.95" customHeight="1" x14ac:dyDescent="0.25">
      <c r="A357" s="102"/>
      <c r="B357" s="102"/>
      <c r="C357" s="102"/>
      <c r="D357" s="102"/>
      <c r="F357" s="102"/>
      <c r="G357" s="102"/>
      <c r="H357" s="102"/>
      <c r="I357" s="102"/>
      <c r="J357" s="102"/>
      <c r="K357" s="102"/>
      <c r="L357" s="102"/>
      <c r="M357" s="102"/>
      <c r="N357" s="102"/>
      <c r="O357" s="102"/>
      <c r="P357" s="102"/>
      <c r="Q357" s="102"/>
      <c r="R357" s="102"/>
      <c r="S357" s="102"/>
      <c r="T357" s="102"/>
      <c r="U357" s="102"/>
      <c r="V357" s="102"/>
      <c r="W357" s="102"/>
    </row>
    <row r="358" spans="1:23" ht="15.95" customHeight="1" x14ac:dyDescent="0.25">
      <c r="A358" s="102"/>
      <c r="B358" s="102"/>
      <c r="C358" s="102"/>
      <c r="D358" s="102"/>
      <c r="F358" s="102"/>
      <c r="G358" s="102"/>
      <c r="H358" s="102"/>
      <c r="I358" s="102"/>
      <c r="J358" s="102"/>
      <c r="K358" s="102"/>
      <c r="L358" s="102"/>
      <c r="M358" s="102"/>
      <c r="N358" s="102"/>
      <c r="O358" s="102"/>
      <c r="P358" s="102"/>
      <c r="Q358" s="102"/>
      <c r="R358" s="102"/>
      <c r="S358" s="102"/>
      <c r="T358" s="102"/>
      <c r="U358" s="102"/>
      <c r="V358" s="102"/>
      <c r="W358" s="102"/>
    </row>
    <row r="359" spans="1:23" ht="15.95" customHeight="1" x14ac:dyDescent="0.25">
      <c r="A359" s="102"/>
      <c r="B359" s="102"/>
      <c r="C359" s="102"/>
      <c r="D359" s="102"/>
      <c r="F359" s="102"/>
      <c r="G359" s="102"/>
      <c r="H359" s="102"/>
      <c r="I359" s="102"/>
      <c r="J359" s="102"/>
      <c r="K359" s="102"/>
      <c r="L359" s="102"/>
      <c r="M359" s="102"/>
      <c r="N359" s="102"/>
      <c r="O359" s="102"/>
      <c r="P359" s="102"/>
      <c r="Q359" s="102"/>
      <c r="R359" s="102"/>
      <c r="S359" s="102"/>
      <c r="T359" s="102"/>
      <c r="U359" s="102"/>
      <c r="V359" s="102"/>
      <c r="W359" s="102"/>
    </row>
    <row r="360" spans="1:23" ht="15.95" customHeight="1" x14ac:dyDescent="0.25">
      <c r="A360" s="102"/>
      <c r="B360" s="102"/>
      <c r="C360" s="102"/>
      <c r="D360" s="102"/>
      <c r="F360" s="102"/>
      <c r="G360" s="102"/>
      <c r="H360" s="102"/>
      <c r="I360" s="102"/>
      <c r="J360" s="102"/>
      <c r="K360" s="102"/>
      <c r="L360" s="102"/>
      <c r="M360" s="102"/>
      <c r="N360" s="102"/>
      <c r="O360" s="102"/>
      <c r="P360" s="102"/>
      <c r="Q360" s="102"/>
      <c r="R360" s="102"/>
      <c r="S360" s="102"/>
      <c r="T360" s="102"/>
      <c r="U360" s="102"/>
      <c r="V360" s="102"/>
      <c r="W360" s="102"/>
    </row>
    <row r="361" spans="1:23" ht="15.95" customHeight="1" x14ac:dyDescent="0.25">
      <c r="A361" s="102"/>
      <c r="B361" s="102"/>
      <c r="C361" s="102"/>
      <c r="D361" s="102"/>
      <c r="F361" s="102"/>
      <c r="G361" s="102"/>
      <c r="H361" s="102"/>
      <c r="I361" s="102"/>
      <c r="J361" s="102"/>
      <c r="K361" s="102"/>
      <c r="L361" s="102"/>
      <c r="M361" s="102"/>
      <c r="N361" s="102"/>
      <c r="O361" s="102"/>
      <c r="P361" s="102"/>
      <c r="Q361" s="102"/>
      <c r="R361" s="102"/>
      <c r="S361" s="102"/>
      <c r="T361" s="102"/>
      <c r="U361" s="102"/>
      <c r="V361" s="102"/>
      <c r="W361" s="102"/>
    </row>
    <row r="362" spans="1:23" ht="15.95" customHeight="1" x14ac:dyDescent="0.25">
      <c r="A362" s="102"/>
      <c r="B362" s="102"/>
      <c r="C362" s="102"/>
      <c r="D362" s="102"/>
      <c r="F362" s="102"/>
      <c r="G362" s="102"/>
      <c r="H362" s="102"/>
      <c r="I362" s="102"/>
      <c r="J362" s="102"/>
      <c r="K362" s="102"/>
      <c r="L362" s="102"/>
      <c r="M362" s="102"/>
      <c r="N362" s="102"/>
      <c r="O362" s="102"/>
      <c r="P362" s="102"/>
      <c r="Q362" s="102"/>
      <c r="R362" s="102"/>
      <c r="S362" s="102"/>
      <c r="T362" s="102"/>
      <c r="U362" s="102"/>
      <c r="V362" s="102"/>
      <c r="W362" s="102"/>
    </row>
    <row r="363" spans="1:23" ht="15.95" customHeight="1" x14ac:dyDescent="0.25">
      <c r="A363" s="102"/>
      <c r="B363" s="102"/>
      <c r="C363" s="102"/>
      <c r="D363" s="102"/>
      <c r="F363" s="102"/>
      <c r="G363" s="102"/>
      <c r="H363" s="102"/>
      <c r="I363" s="102"/>
      <c r="J363" s="102"/>
      <c r="K363" s="102"/>
      <c r="L363" s="102"/>
      <c r="M363" s="102"/>
      <c r="N363" s="102"/>
      <c r="O363" s="102"/>
      <c r="P363" s="102"/>
      <c r="Q363" s="102"/>
      <c r="R363" s="102"/>
      <c r="S363" s="102"/>
      <c r="T363" s="102"/>
      <c r="U363" s="102"/>
      <c r="V363" s="102"/>
      <c r="W363" s="102"/>
    </row>
    <row r="364" spans="1:23" ht="15.95" customHeight="1" x14ac:dyDescent="0.25">
      <c r="A364" s="102"/>
      <c r="B364" s="102"/>
      <c r="C364" s="102"/>
      <c r="D364" s="102"/>
      <c r="F364" s="102"/>
      <c r="G364" s="102"/>
      <c r="H364" s="102"/>
      <c r="I364" s="102"/>
      <c r="J364" s="102"/>
      <c r="K364" s="102"/>
      <c r="L364" s="102"/>
      <c r="M364" s="102"/>
      <c r="N364" s="102"/>
      <c r="O364" s="102"/>
      <c r="P364" s="102"/>
      <c r="Q364" s="102"/>
      <c r="R364" s="102"/>
      <c r="S364" s="102"/>
      <c r="T364" s="102"/>
      <c r="U364" s="102"/>
      <c r="V364" s="102"/>
      <c r="W364" s="102"/>
    </row>
    <row r="365" spans="1:23" ht="15.95" customHeight="1" x14ac:dyDescent="0.25">
      <c r="A365" s="102"/>
      <c r="B365" s="102"/>
      <c r="C365" s="102"/>
      <c r="D365" s="102"/>
      <c r="F365" s="102"/>
      <c r="G365" s="102"/>
      <c r="H365" s="102"/>
      <c r="I365" s="102"/>
      <c r="J365" s="102"/>
      <c r="K365" s="102"/>
      <c r="L365" s="102"/>
      <c r="M365" s="102"/>
      <c r="N365" s="102"/>
      <c r="O365" s="102"/>
      <c r="P365" s="102"/>
      <c r="Q365" s="102"/>
      <c r="R365" s="102"/>
      <c r="S365" s="102"/>
      <c r="T365" s="102"/>
      <c r="U365" s="102"/>
      <c r="V365" s="102"/>
      <c r="W365" s="102"/>
    </row>
    <row r="366" spans="1:23" ht="15.95" customHeight="1" x14ac:dyDescent="0.25">
      <c r="A366" s="102"/>
      <c r="B366" s="102"/>
      <c r="C366" s="102"/>
      <c r="D366" s="102"/>
      <c r="F366" s="102"/>
      <c r="G366" s="102"/>
      <c r="H366" s="102"/>
      <c r="I366" s="102"/>
      <c r="J366" s="102"/>
      <c r="K366" s="102"/>
      <c r="L366" s="102"/>
      <c r="M366" s="102"/>
      <c r="N366" s="102"/>
      <c r="O366" s="102"/>
      <c r="P366" s="102"/>
      <c r="Q366" s="102"/>
      <c r="R366" s="102"/>
      <c r="S366" s="102"/>
      <c r="T366" s="102"/>
      <c r="U366" s="102"/>
      <c r="V366" s="102"/>
      <c r="W366" s="102"/>
    </row>
    <row r="367" spans="1:23" ht="15.95" customHeight="1" x14ac:dyDescent="0.25">
      <c r="A367" s="102"/>
      <c r="B367" s="102"/>
      <c r="C367" s="102"/>
      <c r="D367" s="102"/>
      <c r="F367" s="102"/>
      <c r="G367" s="102"/>
      <c r="H367" s="102"/>
      <c r="I367" s="102"/>
      <c r="J367" s="102"/>
      <c r="K367" s="102"/>
      <c r="L367" s="102"/>
      <c r="M367" s="102"/>
      <c r="N367" s="102"/>
      <c r="O367" s="102"/>
      <c r="P367" s="102"/>
      <c r="Q367" s="102"/>
      <c r="R367" s="102"/>
      <c r="S367" s="102"/>
      <c r="T367" s="102"/>
      <c r="U367" s="102"/>
      <c r="V367" s="102"/>
      <c r="W367" s="102"/>
    </row>
    <row r="368" spans="1:23" ht="15.95" customHeight="1" x14ac:dyDescent="0.25">
      <c r="A368" s="102"/>
      <c r="B368" s="102"/>
      <c r="C368" s="102"/>
      <c r="D368" s="102"/>
      <c r="F368" s="102"/>
      <c r="G368" s="102"/>
      <c r="H368" s="102"/>
      <c r="I368" s="102"/>
      <c r="J368" s="102"/>
      <c r="K368" s="102"/>
      <c r="L368" s="102"/>
      <c r="M368" s="102"/>
      <c r="N368" s="102"/>
      <c r="O368" s="102"/>
      <c r="P368" s="102"/>
      <c r="Q368" s="102"/>
      <c r="R368" s="102"/>
      <c r="S368" s="102"/>
      <c r="T368" s="102"/>
      <c r="U368" s="102"/>
      <c r="V368" s="102"/>
      <c r="W368" s="102"/>
    </row>
    <row r="369" spans="1:23" ht="15.95" customHeight="1" x14ac:dyDescent="0.25">
      <c r="A369" s="102"/>
      <c r="B369" s="102"/>
      <c r="C369" s="102"/>
      <c r="D369" s="102"/>
      <c r="F369" s="102"/>
      <c r="G369" s="102"/>
      <c r="H369" s="102"/>
      <c r="I369" s="102"/>
      <c r="J369" s="102"/>
      <c r="K369" s="102"/>
      <c r="L369" s="102"/>
      <c r="M369" s="102"/>
      <c r="N369" s="102"/>
      <c r="O369" s="102"/>
      <c r="P369" s="102"/>
      <c r="Q369" s="102"/>
      <c r="R369" s="102"/>
      <c r="S369" s="102"/>
      <c r="T369" s="102"/>
      <c r="U369" s="102"/>
      <c r="V369" s="102"/>
      <c r="W369" s="102"/>
    </row>
    <row r="370" spans="1:23" ht="15.95" customHeight="1" x14ac:dyDescent="0.25">
      <c r="A370" s="102"/>
      <c r="B370" s="102"/>
      <c r="C370" s="102"/>
      <c r="D370" s="102"/>
      <c r="F370" s="102"/>
      <c r="G370" s="102"/>
      <c r="H370" s="102"/>
      <c r="I370" s="102"/>
      <c r="J370" s="102"/>
      <c r="K370" s="102"/>
      <c r="L370" s="102"/>
      <c r="M370" s="102"/>
      <c r="N370" s="102"/>
      <c r="O370" s="102"/>
      <c r="P370" s="102"/>
      <c r="Q370" s="102"/>
      <c r="R370" s="102"/>
      <c r="S370" s="102"/>
      <c r="T370" s="102"/>
      <c r="U370" s="102"/>
      <c r="V370" s="102"/>
      <c r="W370" s="102"/>
    </row>
    <row r="371" spans="1:23" ht="15.95" customHeight="1" x14ac:dyDescent="0.25">
      <c r="A371" s="102"/>
      <c r="B371" s="102"/>
      <c r="C371" s="102"/>
      <c r="D371" s="102"/>
      <c r="F371" s="102"/>
      <c r="G371" s="102"/>
      <c r="H371" s="102"/>
      <c r="I371" s="102"/>
      <c r="J371" s="102"/>
      <c r="K371" s="102"/>
      <c r="L371" s="102"/>
      <c r="M371" s="102"/>
      <c r="N371" s="102"/>
      <c r="O371" s="102"/>
      <c r="P371" s="102"/>
      <c r="Q371" s="102"/>
      <c r="R371" s="102"/>
      <c r="S371" s="102"/>
      <c r="T371" s="102"/>
      <c r="U371" s="102"/>
      <c r="V371" s="102"/>
      <c r="W371" s="102"/>
    </row>
    <row r="372" spans="1:23" ht="15.95" customHeight="1" x14ac:dyDescent="0.25">
      <c r="A372" s="102"/>
      <c r="B372" s="102"/>
      <c r="C372" s="102"/>
      <c r="D372" s="102"/>
      <c r="F372" s="102"/>
      <c r="G372" s="102"/>
      <c r="H372" s="102"/>
      <c r="I372" s="102"/>
      <c r="J372" s="102"/>
      <c r="K372" s="102"/>
      <c r="L372" s="102"/>
      <c r="M372" s="102"/>
      <c r="N372" s="102"/>
      <c r="O372" s="102"/>
      <c r="P372" s="102"/>
      <c r="Q372" s="102"/>
      <c r="R372" s="102"/>
      <c r="S372" s="102"/>
      <c r="T372" s="102"/>
      <c r="U372" s="102"/>
      <c r="V372" s="102"/>
      <c r="W372" s="102"/>
    </row>
    <row r="373" spans="1:23" ht="15.95" customHeight="1" x14ac:dyDescent="0.25">
      <c r="A373" s="102"/>
      <c r="B373" s="102"/>
      <c r="C373" s="102"/>
      <c r="D373" s="102"/>
      <c r="F373" s="102"/>
      <c r="G373" s="102"/>
      <c r="H373" s="102"/>
      <c r="I373" s="102"/>
      <c r="J373" s="102"/>
      <c r="K373" s="102"/>
      <c r="L373" s="102"/>
      <c r="M373" s="102"/>
      <c r="N373" s="102"/>
      <c r="O373" s="102"/>
      <c r="P373" s="102"/>
      <c r="Q373" s="102"/>
      <c r="R373" s="102"/>
      <c r="S373" s="102"/>
      <c r="T373" s="102"/>
      <c r="U373" s="102"/>
      <c r="V373" s="102"/>
      <c r="W373" s="102"/>
    </row>
    <row r="374" spans="1:23" ht="15.95" customHeight="1" x14ac:dyDescent="0.25">
      <c r="A374" s="102"/>
      <c r="B374" s="102"/>
      <c r="C374" s="102"/>
      <c r="D374" s="102"/>
      <c r="F374" s="102"/>
      <c r="G374" s="102"/>
      <c r="H374" s="102"/>
      <c r="I374" s="102"/>
      <c r="J374" s="102"/>
      <c r="K374" s="102"/>
      <c r="L374" s="102"/>
      <c r="M374" s="102"/>
      <c r="N374" s="102"/>
      <c r="O374" s="102"/>
      <c r="P374" s="102"/>
      <c r="Q374" s="102"/>
      <c r="R374" s="102"/>
      <c r="S374" s="102"/>
      <c r="T374" s="102"/>
      <c r="U374" s="102"/>
      <c r="V374" s="102"/>
      <c r="W374" s="102"/>
    </row>
    <row r="375" spans="1:23" ht="15.95" customHeight="1" x14ac:dyDescent="0.25">
      <c r="A375" s="102"/>
      <c r="B375" s="102"/>
      <c r="C375" s="102"/>
      <c r="D375" s="102"/>
      <c r="F375" s="102"/>
      <c r="G375" s="102"/>
      <c r="H375" s="102"/>
      <c r="I375" s="102"/>
      <c r="J375" s="102"/>
      <c r="K375" s="102"/>
      <c r="L375" s="102"/>
      <c r="M375" s="102"/>
      <c r="N375" s="102"/>
      <c r="O375" s="102"/>
      <c r="P375" s="102"/>
      <c r="Q375" s="102"/>
      <c r="R375" s="102"/>
      <c r="S375" s="102"/>
      <c r="T375" s="102"/>
      <c r="U375" s="102"/>
      <c r="V375" s="102"/>
      <c r="W375" s="102"/>
    </row>
    <row r="376" spans="1:23" ht="15.95" customHeight="1" x14ac:dyDescent="0.25">
      <c r="A376" s="102"/>
      <c r="B376" s="102"/>
      <c r="C376" s="102"/>
      <c r="D376" s="102"/>
      <c r="F376" s="102"/>
      <c r="G376" s="102"/>
      <c r="H376" s="102"/>
      <c r="I376" s="102"/>
      <c r="J376" s="102"/>
      <c r="K376" s="102"/>
      <c r="L376" s="102"/>
      <c r="M376" s="102"/>
      <c r="N376" s="102"/>
      <c r="O376" s="102"/>
      <c r="P376" s="102"/>
      <c r="Q376" s="102"/>
      <c r="R376" s="102"/>
      <c r="S376" s="102"/>
      <c r="T376" s="102"/>
      <c r="U376" s="102"/>
      <c r="V376" s="102"/>
      <c r="W376" s="102"/>
    </row>
    <row r="377" spans="1:23" ht="15.95" customHeight="1" x14ac:dyDescent="0.25">
      <c r="A377" s="102"/>
      <c r="B377" s="102"/>
      <c r="C377" s="102"/>
      <c r="D377" s="102"/>
      <c r="F377" s="102"/>
      <c r="G377" s="102"/>
      <c r="H377" s="102"/>
      <c r="I377" s="102"/>
      <c r="J377" s="102"/>
      <c r="K377" s="102"/>
      <c r="L377" s="102"/>
      <c r="M377" s="102"/>
      <c r="N377" s="102"/>
      <c r="O377" s="102"/>
      <c r="P377" s="102"/>
      <c r="Q377" s="102"/>
      <c r="R377" s="102"/>
      <c r="S377" s="102"/>
      <c r="T377" s="102"/>
      <c r="U377" s="102"/>
      <c r="V377" s="102"/>
      <c r="W377" s="102"/>
    </row>
    <row r="378" spans="1:23" ht="15.95" customHeight="1" x14ac:dyDescent="0.25">
      <c r="A378" s="102"/>
      <c r="B378" s="102"/>
      <c r="C378" s="102"/>
      <c r="D378" s="102"/>
      <c r="F378" s="102"/>
      <c r="G378" s="102"/>
      <c r="H378" s="102"/>
      <c r="I378" s="102"/>
      <c r="J378" s="102"/>
      <c r="K378" s="102"/>
      <c r="L378" s="102"/>
      <c r="M378" s="102"/>
      <c r="N378" s="102"/>
      <c r="O378" s="102"/>
      <c r="P378" s="102"/>
      <c r="Q378" s="102"/>
      <c r="R378" s="102"/>
      <c r="S378" s="102"/>
      <c r="T378" s="102"/>
      <c r="U378" s="102"/>
      <c r="V378" s="102"/>
      <c r="W378" s="102"/>
    </row>
    <row r="379" spans="1:23" ht="15.95" customHeight="1" x14ac:dyDescent="0.25">
      <c r="A379" s="102"/>
      <c r="B379" s="102"/>
      <c r="C379" s="102"/>
      <c r="D379" s="102"/>
      <c r="F379" s="102"/>
      <c r="G379" s="102"/>
      <c r="H379" s="102"/>
      <c r="I379" s="102"/>
      <c r="J379" s="102"/>
      <c r="K379" s="102"/>
      <c r="L379" s="102"/>
      <c r="M379" s="102"/>
      <c r="N379" s="102"/>
      <c r="O379" s="102"/>
      <c r="P379" s="102"/>
      <c r="Q379" s="102"/>
      <c r="R379" s="102"/>
      <c r="S379" s="102"/>
      <c r="T379" s="102"/>
      <c r="U379" s="102"/>
      <c r="V379" s="102"/>
      <c r="W379" s="102"/>
    </row>
    <row r="380" spans="1:23" ht="15.95" customHeight="1" x14ac:dyDescent="0.25">
      <c r="A380" s="102"/>
      <c r="B380" s="102"/>
      <c r="C380" s="102"/>
      <c r="D380" s="102"/>
      <c r="F380" s="102"/>
      <c r="G380" s="102"/>
      <c r="H380" s="102"/>
      <c r="I380" s="102"/>
      <c r="J380" s="102"/>
      <c r="K380" s="102"/>
      <c r="L380" s="102"/>
      <c r="M380" s="102"/>
      <c r="N380" s="102"/>
      <c r="O380" s="102"/>
      <c r="P380" s="102"/>
      <c r="Q380" s="102"/>
      <c r="R380" s="102"/>
      <c r="S380" s="102"/>
      <c r="T380" s="102"/>
      <c r="U380" s="102"/>
      <c r="V380" s="102"/>
      <c r="W380" s="102"/>
    </row>
    <row r="381" spans="1:23" ht="15.95" customHeight="1" x14ac:dyDescent="0.25">
      <c r="A381" s="102"/>
      <c r="B381" s="102"/>
      <c r="C381" s="102"/>
      <c r="D381" s="102"/>
      <c r="F381" s="102"/>
      <c r="G381" s="102"/>
      <c r="H381" s="102"/>
      <c r="I381" s="102"/>
      <c r="J381" s="102"/>
      <c r="K381" s="102"/>
      <c r="L381" s="102"/>
      <c r="M381" s="102"/>
      <c r="N381" s="102"/>
      <c r="O381" s="102"/>
      <c r="P381" s="102"/>
      <c r="Q381" s="102"/>
      <c r="R381" s="102"/>
      <c r="S381" s="102"/>
      <c r="T381" s="102"/>
      <c r="U381" s="102"/>
      <c r="V381" s="102"/>
      <c r="W381" s="102"/>
    </row>
    <row r="382" spans="1:23" ht="15.95" customHeight="1" x14ac:dyDescent="0.25">
      <c r="A382" s="102"/>
      <c r="B382" s="102"/>
      <c r="C382" s="102"/>
      <c r="D382" s="102"/>
      <c r="F382" s="102"/>
      <c r="G382" s="102"/>
      <c r="H382" s="102"/>
      <c r="I382" s="102"/>
      <c r="J382" s="102"/>
      <c r="K382" s="102"/>
      <c r="L382" s="102"/>
      <c r="M382" s="102"/>
      <c r="N382" s="102"/>
      <c r="O382" s="102"/>
      <c r="P382" s="102"/>
      <c r="Q382" s="102"/>
      <c r="R382" s="102"/>
      <c r="S382" s="102"/>
      <c r="T382" s="102"/>
      <c r="U382" s="102"/>
      <c r="V382" s="102"/>
      <c r="W382" s="102"/>
    </row>
    <row r="383" spans="1:23" ht="15.95" customHeight="1" x14ac:dyDescent="0.25">
      <c r="A383" s="102"/>
      <c r="B383" s="102"/>
      <c r="C383" s="102"/>
      <c r="D383" s="102"/>
      <c r="F383" s="102"/>
      <c r="G383" s="102"/>
      <c r="H383" s="102"/>
      <c r="I383" s="102"/>
      <c r="J383" s="102"/>
      <c r="K383" s="102"/>
      <c r="L383" s="102"/>
      <c r="M383" s="102"/>
      <c r="N383" s="102"/>
      <c r="O383" s="102"/>
      <c r="P383" s="102"/>
      <c r="Q383" s="102"/>
      <c r="R383" s="102"/>
      <c r="S383" s="102"/>
      <c r="T383" s="102"/>
      <c r="U383" s="102"/>
      <c r="V383" s="102"/>
      <c r="W383" s="102"/>
    </row>
    <row r="384" spans="1:23" ht="15.95" customHeight="1" x14ac:dyDescent="0.25">
      <c r="A384" s="102"/>
      <c r="B384" s="102"/>
      <c r="C384" s="102"/>
      <c r="D384" s="102"/>
      <c r="F384" s="102"/>
      <c r="G384" s="102"/>
      <c r="H384" s="102"/>
      <c r="I384" s="102"/>
      <c r="J384" s="102"/>
      <c r="K384" s="102"/>
      <c r="L384" s="102"/>
      <c r="M384" s="102"/>
      <c r="N384" s="102"/>
      <c r="O384" s="102"/>
      <c r="P384" s="102"/>
      <c r="Q384" s="102"/>
      <c r="R384" s="102"/>
      <c r="S384" s="102"/>
      <c r="T384" s="102"/>
      <c r="U384" s="102"/>
      <c r="V384" s="102"/>
      <c r="W384" s="102"/>
    </row>
    <row r="385" spans="1:23" ht="15.95" customHeight="1" x14ac:dyDescent="0.25">
      <c r="A385" s="102"/>
      <c r="B385" s="102"/>
      <c r="C385" s="102"/>
      <c r="D385" s="102"/>
      <c r="F385" s="102"/>
      <c r="G385" s="102"/>
      <c r="H385" s="102"/>
      <c r="I385" s="102"/>
      <c r="J385" s="102"/>
      <c r="K385" s="102"/>
      <c r="L385" s="102"/>
      <c r="M385" s="102"/>
      <c r="N385" s="102"/>
      <c r="O385" s="102"/>
      <c r="P385" s="102"/>
      <c r="Q385" s="102"/>
      <c r="R385" s="102"/>
      <c r="S385" s="102"/>
      <c r="T385" s="102"/>
      <c r="U385" s="102"/>
      <c r="V385" s="102"/>
      <c r="W385" s="102"/>
    </row>
    <row r="386" spans="1:23" ht="15.95" customHeight="1" x14ac:dyDescent="0.25">
      <c r="A386" s="102"/>
      <c r="B386" s="102"/>
      <c r="C386" s="102"/>
      <c r="D386" s="102"/>
      <c r="F386" s="102"/>
      <c r="G386" s="102"/>
      <c r="H386" s="102"/>
      <c r="I386" s="102"/>
      <c r="J386" s="102"/>
      <c r="K386" s="102"/>
      <c r="L386" s="102"/>
      <c r="M386" s="102"/>
      <c r="N386" s="102"/>
      <c r="O386" s="102"/>
      <c r="P386" s="102"/>
      <c r="Q386" s="102"/>
      <c r="R386" s="102"/>
      <c r="S386" s="102"/>
      <c r="T386" s="102"/>
      <c r="U386" s="102"/>
      <c r="V386" s="102"/>
      <c r="W386" s="102"/>
    </row>
    <row r="387" spans="1:23" ht="15.95" customHeight="1" x14ac:dyDescent="0.25">
      <c r="A387" s="102"/>
      <c r="B387" s="102"/>
      <c r="C387" s="102"/>
      <c r="D387" s="102"/>
      <c r="F387" s="102"/>
      <c r="G387" s="102"/>
      <c r="H387" s="102"/>
      <c r="I387" s="102"/>
      <c r="J387" s="102"/>
      <c r="K387" s="102"/>
      <c r="L387" s="102"/>
      <c r="M387" s="102"/>
      <c r="N387" s="102"/>
      <c r="O387" s="102"/>
      <c r="P387" s="102"/>
      <c r="Q387" s="102"/>
      <c r="R387" s="102"/>
      <c r="S387" s="102"/>
      <c r="T387" s="102"/>
      <c r="U387" s="102"/>
      <c r="V387" s="102"/>
      <c r="W387" s="102"/>
    </row>
    <row r="388" spans="1:23" ht="15.95" customHeight="1" x14ac:dyDescent="0.25">
      <c r="A388" s="102"/>
      <c r="B388" s="102"/>
      <c r="C388" s="102"/>
      <c r="D388" s="102"/>
      <c r="F388" s="102"/>
      <c r="G388" s="102"/>
      <c r="H388" s="102"/>
      <c r="I388" s="102"/>
      <c r="J388" s="102"/>
      <c r="K388" s="102"/>
      <c r="L388" s="102"/>
      <c r="M388" s="102"/>
      <c r="N388" s="102"/>
      <c r="O388" s="102"/>
      <c r="P388" s="102"/>
      <c r="Q388" s="102"/>
      <c r="R388" s="102"/>
      <c r="S388" s="102"/>
      <c r="T388" s="102"/>
      <c r="U388" s="102"/>
      <c r="V388" s="102"/>
      <c r="W388" s="102"/>
    </row>
    <row r="389" spans="1:23" ht="15.95" customHeight="1" x14ac:dyDescent="0.25">
      <c r="A389" s="102"/>
      <c r="B389" s="102"/>
      <c r="C389" s="102"/>
      <c r="D389" s="102"/>
      <c r="F389" s="102"/>
      <c r="G389" s="102"/>
      <c r="H389" s="102"/>
      <c r="I389" s="102"/>
      <c r="J389" s="102"/>
      <c r="K389" s="102"/>
      <c r="L389" s="102"/>
      <c r="M389" s="102"/>
      <c r="N389" s="102"/>
      <c r="O389" s="102"/>
      <c r="P389" s="102"/>
      <c r="Q389" s="102"/>
      <c r="R389" s="102"/>
      <c r="S389" s="102"/>
      <c r="T389" s="102"/>
      <c r="U389" s="102"/>
      <c r="V389" s="102"/>
      <c r="W389" s="102"/>
    </row>
    <row r="390" spans="1:23" ht="15.95" customHeight="1" x14ac:dyDescent="0.25">
      <c r="A390" s="102"/>
      <c r="B390" s="102"/>
      <c r="C390" s="102"/>
      <c r="D390" s="102"/>
      <c r="F390" s="102"/>
      <c r="G390" s="102"/>
      <c r="H390" s="102"/>
      <c r="I390" s="102"/>
      <c r="J390" s="102"/>
      <c r="K390" s="102"/>
      <c r="L390" s="102"/>
      <c r="M390" s="102"/>
      <c r="N390" s="102"/>
      <c r="O390" s="102"/>
      <c r="P390" s="102"/>
      <c r="Q390" s="102"/>
      <c r="R390" s="102"/>
      <c r="S390" s="102"/>
      <c r="T390" s="102"/>
      <c r="U390" s="102"/>
      <c r="V390" s="102"/>
      <c r="W390" s="102"/>
    </row>
    <row r="391" spans="1:23" ht="15.95" customHeight="1" x14ac:dyDescent="0.25">
      <c r="A391" s="102"/>
      <c r="B391" s="102"/>
      <c r="C391" s="102"/>
      <c r="D391" s="102"/>
      <c r="F391" s="102"/>
      <c r="G391" s="102"/>
      <c r="H391" s="102"/>
      <c r="I391" s="102"/>
      <c r="J391" s="102"/>
      <c r="K391" s="102"/>
      <c r="L391" s="102"/>
      <c r="M391" s="102"/>
      <c r="N391" s="102"/>
      <c r="O391" s="102"/>
      <c r="P391" s="102"/>
      <c r="Q391" s="102"/>
      <c r="R391" s="102"/>
      <c r="S391" s="102"/>
      <c r="T391" s="102"/>
      <c r="U391" s="102"/>
      <c r="V391" s="102"/>
      <c r="W391" s="102"/>
    </row>
    <row r="392" spans="1:23" ht="15.95" customHeight="1" x14ac:dyDescent="0.25">
      <c r="A392" s="102"/>
      <c r="B392" s="102"/>
      <c r="C392" s="102"/>
      <c r="D392" s="102"/>
      <c r="F392" s="102"/>
      <c r="G392" s="102"/>
      <c r="H392" s="102"/>
      <c r="I392" s="102"/>
      <c r="J392" s="102"/>
      <c r="K392" s="102"/>
      <c r="L392" s="102"/>
      <c r="M392" s="102"/>
      <c r="N392" s="102"/>
      <c r="O392" s="102"/>
      <c r="P392" s="102"/>
      <c r="Q392" s="102"/>
      <c r="R392" s="102"/>
      <c r="S392" s="102"/>
      <c r="T392" s="102"/>
      <c r="U392" s="102"/>
      <c r="V392" s="102"/>
      <c r="W392" s="102"/>
    </row>
    <row r="393" spans="1:23" ht="15.95" customHeight="1" x14ac:dyDescent="0.25">
      <c r="A393" s="102"/>
      <c r="B393" s="102"/>
      <c r="C393" s="102"/>
      <c r="D393" s="102"/>
      <c r="F393" s="102"/>
      <c r="G393" s="102"/>
      <c r="H393" s="102"/>
      <c r="I393" s="102"/>
      <c r="J393" s="102"/>
      <c r="K393" s="102"/>
      <c r="L393" s="102"/>
      <c r="M393" s="102"/>
      <c r="N393" s="102"/>
      <c r="O393" s="102"/>
      <c r="P393" s="102"/>
      <c r="Q393" s="102"/>
      <c r="R393" s="102"/>
      <c r="S393" s="102"/>
      <c r="T393" s="102"/>
      <c r="U393" s="102"/>
      <c r="V393" s="102"/>
      <c r="W393" s="102"/>
    </row>
    <row r="394" spans="1:23" ht="15.95" customHeight="1" x14ac:dyDescent="0.25">
      <c r="A394" s="102"/>
      <c r="B394" s="102"/>
      <c r="C394" s="102"/>
      <c r="D394" s="102"/>
      <c r="F394" s="102"/>
      <c r="G394" s="102"/>
      <c r="H394" s="102"/>
      <c r="I394" s="102"/>
      <c r="J394" s="102"/>
      <c r="K394" s="102"/>
      <c r="L394" s="102"/>
      <c r="M394" s="102"/>
      <c r="N394" s="102"/>
      <c r="O394" s="102"/>
      <c r="P394" s="102"/>
      <c r="Q394" s="102"/>
      <c r="R394" s="102"/>
      <c r="S394" s="102"/>
      <c r="T394" s="102"/>
      <c r="U394" s="102"/>
      <c r="V394" s="102"/>
      <c r="W394" s="102"/>
    </row>
    <row r="395" spans="1:23" ht="15.95" customHeight="1" x14ac:dyDescent="0.25">
      <c r="A395" s="102"/>
      <c r="B395" s="102"/>
      <c r="C395" s="102"/>
      <c r="D395" s="102"/>
      <c r="F395" s="102"/>
      <c r="G395" s="102"/>
      <c r="H395" s="102"/>
      <c r="I395" s="102"/>
      <c r="J395" s="102"/>
      <c r="K395" s="102"/>
      <c r="L395" s="102"/>
      <c r="M395" s="102"/>
      <c r="N395" s="102"/>
      <c r="O395" s="102"/>
      <c r="P395" s="102"/>
      <c r="Q395" s="102"/>
      <c r="R395" s="102"/>
      <c r="S395" s="102"/>
      <c r="T395" s="102"/>
      <c r="U395" s="102"/>
      <c r="V395" s="102"/>
      <c r="W395" s="102"/>
    </row>
    <row r="396" spans="1:23" ht="15.95" customHeight="1" x14ac:dyDescent="0.25">
      <c r="A396" s="102"/>
      <c r="B396" s="102"/>
      <c r="C396" s="102"/>
      <c r="D396" s="102"/>
      <c r="F396" s="102"/>
      <c r="G396" s="102"/>
      <c r="H396" s="102"/>
      <c r="I396" s="102"/>
      <c r="J396" s="102"/>
      <c r="K396" s="102"/>
      <c r="L396" s="102"/>
      <c r="M396" s="102"/>
      <c r="N396" s="102"/>
      <c r="O396" s="102"/>
      <c r="P396" s="102"/>
      <c r="Q396" s="102"/>
      <c r="R396" s="102"/>
      <c r="S396" s="102"/>
      <c r="T396" s="102"/>
      <c r="U396" s="102"/>
      <c r="V396" s="102"/>
      <c r="W396" s="102"/>
    </row>
    <row r="397" spans="1:23" ht="15.95" customHeight="1" x14ac:dyDescent="0.25">
      <c r="A397" s="102"/>
      <c r="B397" s="102"/>
      <c r="C397" s="102"/>
      <c r="D397" s="102"/>
      <c r="F397" s="102"/>
      <c r="G397" s="102"/>
      <c r="H397" s="102"/>
      <c r="I397" s="102"/>
      <c r="J397" s="102"/>
      <c r="K397" s="102"/>
      <c r="L397" s="102"/>
      <c r="M397" s="102"/>
      <c r="N397" s="102"/>
      <c r="O397" s="102"/>
      <c r="P397" s="102"/>
      <c r="Q397" s="102"/>
      <c r="R397" s="102"/>
      <c r="S397" s="102"/>
      <c r="T397" s="102"/>
      <c r="U397" s="102"/>
      <c r="V397" s="102"/>
      <c r="W397" s="102"/>
    </row>
    <row r="398" spans="1:23" ht="15.95" customHeight="1" x14ac:dyDescent="0.25">
      <c r="A398" s="102"/>
      <c r="B398" s="102"/>
      <c r="C398" s="102"/>
      <c r="D398" s="102"/>
      <c r="F398" s="102"/>
      <c r="G398" s="102"/>
      <c r="H398" s="102"/>
      <c r="I398" s="102"/>
      <c r="J398" s="102"/>
      <c r="K398" s="102"/>
      <c r="L398" s="102"/>
      <c r="M398" s="102"/>
      <c r="N398" s="102"/>
      <c r="O398" s="102"/>
      <c r="P398" s="102"/>
      <c r="Q398" s="102"/>
      <c r="R398" s="102"/>
      <c r="S398" s="102"/>
      <c r="T398" s="102"/>
      <c r="U398" s="102"/>
      <c r="V398" s="102"/>
      <c r="W398" s="102"/>
    </row>
    <row r="399" spans="1:23" ht="15.95" customHeight="1" x14ac:dyDescent="0.25">
      <c r="A399" s="102"/>
      <c r="B399" s="102"/>
      <c r="C399" s="102"/>
      <c r="D399" s="102"/>
      <c r="F399" s="102"/>
      <c r="G399" s="102"/>
      <c r="H399" s="102"/>
      <c r="I399" s="102"/>
      <c r="J399" s="102"/>
      <c r="K399" s="102"/>
      <c r="L399" s="102"/>
      <c r="M399" s="102"/>
      <c r="N399" s="102"/>
      <c r="O399" s="102"/>
      <c r="P399" s="102"/>
      <c r="Q399" s="102"/>
      <c r="R399" s="102"/>
      <c r="S399" s="102"/>
      <c r="T399" s="102"/>
      <c r="U399" s="102"/>
      <c r="V399" s="102"/>
      <c r="W399" s="102"/>
    </row>
    <row r="400" spans="1:23" ht="15.95" customHeight="1" x14ac:dyDescent="0.25">
      <c r="A400" s="102"/>
      <c r="B400" s="102"/>
      <c r="C400" s="102"/>
      <c r="D400" s="102"/>
      <c r="F400" s="102"/>
      <c r="G400" s="102"/>
      <c r="H400" s="102"/>
      <c r="I400" s="102"/>
      <c r="J400" s="102"/>
      <c r="K400" s="102"/>
      <c r="L400" s="102"/>
      <c r="M400" s="102"/>
      <c r="N400" s="102"/>
      <c r="O400" s="102"/>
      <c r="P400" s="102"/>
      <c r="Q400" s="102"/>
      <c r="R400" s="102"/>
      <c r="S400" s="102"/>
      <c r="T400" s="102"/>
      <c r="U400" s="102"/>
      <c r="V400" s="102"/>
      <c r="W400" s="102"/>
    </row>
    <row r="401" spans="1:23" ht="15.95" customHeight="1" x14ac:dyDescent="0.25">
      <c r="A401" s="102"/>
      <c r="B401" s="102"/>
      <c r="C401" s="102"/>
      <c r="D401" s="102"/>
      <c r="F401" s="102"/>
      <c r="G401" s="102"/>
      <c r="H401" s="102"/>
      <c r="I401" s="102"/>
      <c r="J401" s="102"/>
      <c r="K401" s="102"/>
      <c r="L401" s="102"/>
      <c r="M401" s="102"/>
      <c r="N401" s="102"/>
      <c r="O401" s="102"/>
      <c r="P401" s="102"/>
      <c r="Q401" s="102"/>
      <c r="R401" s="102"/>
      <c r="S401" s="102"/>
      <c r="T401" s="102"/>
      <c r="U401" s="102"/>
      <c r="V401" s="102"/>
      <c r="W401" s="102"/>
    </row>
    <row r="402" spans="1:23" ht="15.95" customHeight="1" x14ac:dyDescent="0.25">
      <c r="A402" s="102"/>
      <c r="B402" s="102"/>
      <c r="C402" s="102"/>
      <c r="D402" s="102"/>
      <c r="F402" s="102"/>
      <c r="G402" s="102"/>
      <c r="H402" s="102"/>
      <c r="I402" s="102"/>
      <c r="J402" s="102"/>
      <c r="K402" s="102"/>
      <c r="L402" s="102"/>
      <c r="M402" s="102"/>
      <c r="N402" s="102"/>
      <c r="O402" s="102"/>
      <c r="P402" s="102"/>
      <c r="Q402" s="102"/>
      <c r="R402" s="102"/>
      <c r="S402" s="102"/>
      <c r="T402" s="102"/>
      <c r="U402" s="102"/>
      <c r="V402" s="102"/>
      <c r="W402" s="102"/>
    </row>
    <row r="403" spans="1:23" ht="15.95" customHeight="1" x14ac:dyDescent="0.25">
      <c r="A403" s="102"/>
      <c r="B403" s="102"/>
      <c r="C403" s="102"/>
      <c r="D403" s="102"/>
      <c r="F403" s="102"/>
      <c r="G403" s="102"/>
      <c r="H403" s="102"/>
      <c r="I403" s="102"/>
      <c r="J403" s="102"/>
      <c r="K403" s="102"/>
      <c r="L403" s="102"/>
      <c r="M403" s="102"/>
      <c r="N403" s="102"/>
      <c r="O403" s="102"/>
      <c r="P403" s="102"/>
      <c r="Q403" s="102"/>
      <c r="R403" s="102"/>
      <c r="S403" s="102"/>
      <c r="T403" s="102"/>
      <c r="U403" s="102"/>
      <c r="V403" s="102"/>
      <c r="W403" s="102"/>
    </row>
    <row r="404" spans="1:23" ht="15.95" customHeight="1" x14ac:dyDescent="0.25">
      <c r="A404" s="102"/>
      <c r="B404" s="102"/>
      <c r="C404" s="102"/>
      <c r="D404" s="102"/>
      <c r="F404" s="102"/>
      <c r="G404" s="102"/>
      <c r="H404" s="102"/>
      <c r="I404" s="102"/>
      <c r="J404" s="102"/>
      <c r="K404" s="102"/>
      <c r="L404" s="102"/>
      <c r="M404" s="102"/>
      <c r="N404" s="102"/>
      <c r="O404" s="102"/>
      <c r="P404" s="102"/>
      <c r="Q404" s="102"/>
      <c r="R404" s="102"/>
      <c r="S404" s="102"/>
      <c r="T404" s="102"/>
      <c r="U404" s="102"/>
      <c r="V404" s="102"/>
      <c r="W404" s="102"/>
    </row>
    <row r="405" spans="1:23" ht="15.95" customHeight="1" x14ac:dyDescent="0.25">
      <c r="A405" s="102"/>
      <c r="B405" s="102"/>
      <c r="C405" s="102"/>
      <c r="D405" s="102"/>
      <c r="F405" s="102"/>
      <c r="G405" s="102"/>
      <c r="H405" s="102"/>
      <c r="I405" s="102"/>
      <c r="J405" s="102"/>
      <c r="K405" s="102"/>
      <c r="L405" s="102"/>
      <c r="M405" s="102"/>
      <c r="N405" s="102"/>
      <c r="O405" s="102"/>
      <c r="P405" s="102"/>
      <c r="Q405" s="102"/>
      <c r="R405" s="102"/>
      <c r="S405" s="102"/>
      <c r="T405" s="102"/>
      <c r="U405" s="102"/>
      <c r="V405" s="102"/>
      <c r="W405" s="102"/>
    </row>
    <row r="406" spans="1:23" ht="15.95" customHeight="1" x14ac:dyDescent="0.25">
      <c r="A406" s="102"/>
      <c r="B406" s="102"/>
      <c r="C406" s="102"/>
      <c r="D406" s="102"/>
      <c r="F406" s="102"/>
      <c r="G406" s="102"/>
      <c r="H406" s="102"/>
      <c r="I406" s="102"/>
      <c r="J406" s="102"/>
      <c r="K406" s="102"/>
      <c r="L406" s="102"/>
      <c r="M406" s="102"/>
      <c r="N406" s="102"/>
      <c r="O406" s="102"/>
      <c r="P406" s="102"/>
      <c r="Q406" s="102"/>
      <c r="R406" s="102"/>
      <c r="S406" s="102"/>
      <c r="T406" s="102"/>
      <c r="U406" s="102"/>
      <c r="V406" s="102"/>
      <c r="W406" s="102"/>
    </row>
    <row r="407" spans="1:23" ht="15.95" customHeight="1" x14ac:dyDescent="0.25">
      <c r="A407" s="102"/>
      <c r="B407" s="102"/>
      <c r="C407" s="102"/>
      <c r="D407" s="102"/>
      <c r="F407" s="102"/>
      <c r="G407" s="102"/>
      <c r="H407" s="102"/>
      <c r="I407" s="102"/>
      <c r="J407" s="102"/>
      <c r="K407" s="102"/>
      <c r="L407" s="102"/>
      <c r="M407" s="102"/>
      <c r="N407" s="102"/>
      <c r="O407" s="102"/>
      <c r="P407" s="102"/>
      <c r="Q407" s="102"/>
      <c r="R407" s="102"/>
      <c r="S407" s="102"/>
      <c r="T407" s="102"/>
      <c r="U407" s="102"/>
      <c r="V407" s="102"/>
      <c r="W407" s="102"/>
    </row>
    <row r="408" spans="1:23" ht="15.95" customHeight="1" x14ac:dyDescent="0.25">
      <c r="A408" s="102"/>
      <c r="B408" s="102"/>
      <c r="C408" s="102"/>
      <c r="D408" s="102"/>
      <c r="F408" s="102"/>
      <c r="G408" s="102"/>
      <c r="H408" s="102"/>
      <c r="I408" s="102"/>
      <c r="J408" s="102"/>
      <c r="K408" s="102"/>
      <c r="L408" s="102"/>
      <c r="M408" s="102"/>
      <c r="N408" s="102"/>
      <c r="O408" s="102"/>
      <c r="P408" s="102"/>
      <c r="Q408" s="102"/>
      <c r="R408" s="102"/>
      <c r="S408" s="102"/>
      <c r="T408" s="102"/>
      <c r="U408" s="102"/>
      <c r="V408" s="102"/>
      <c r="W408" s="102"/>
    </row>
    <row r="409" spans="1:23" ht="15.95" customHeight="1" x14ac:dyDescent="0.25">
      <c r="A409" s="102"/>
      <c r="B409" s="102"/>
      <c r="C409" s="102"/>
      <c r="D409" s="102"/>
      <c r="F409" s="102"/>
      <c r="G409" s="102"/>
      <c r="H409" s="102"/>
      <c r="I409" s="102"/>
      <c r="J409" s="102"/>
      <c r="K409" s="102"/>
      <c r="L409" s="102"/>
      <c r="M409" s="102"/>
      <c r="N409" s="102"/>
      <c r="O409" s="102"/>
      <c r="P409" s="102"/>
      <c r="Q409" s="102"/>
      <c r="R409" s="102"/>
      <c r="S409" s="102"/>
      <c r="T409" s="102"/>
      <c r="U409" s="102"/>
      <c r="V409" s="102"/>
      <c r="W409" s="102"/>
    </row>
    <row r="410" spans="1:23" ht="15.95" customHeight="1" x14ac:dyDescent="0.25">
      <c r="A410" s="102"/>
      <c r="B410" s="102"/>
      <c r="C410" s="102"/>
      <c r="D410" s="102"/>
      <c r="F410" s="102"/>
      <c r="G410" s="102"/>
      <c r="H410" s="102"/>
      <c r="I410" s="102"/>
      <c r="J410" s="102"/>
      <c r="K410" s="102"/>
      <c r="L410" s="102"/>
      <c r="M410" s="102"/>
      <c r="N410" s="102"/>
      <c r="O410" s="102"/>
      <c r="P410" s="102"/>
      <c r="Q410" s="102"/>
      <c r="R410" s="102"/>
      <c r="S410" s="102"/>
      <c r="T410" s="102"/>
      <c r="U410" s="102"/>
      <c r="V410" s="102"/>
      <c r="W410" s="102"/>
    </row>
    <row r="411" spans="1:23" ht="15.95" customHeight="1" x14ac:dyDescent="0.25">
      <c r="A411" s="102"/>
      <c r="B411" s="102"/>
      <c r="C411" s="102"/>
      <c r="D411" s="102"/>
      <c r="F411" s="102"/>
      <c r="G411" s="102"/>
      <c r="H411" s="102"/>
      <c r="I411" s="102"/>
      <c r="J411" s="102"/>
      <c r="K411" s="102"/>
      <c r="L411" s="102"/>
      <c r="M411" s="102"/>
      <c r="N411" s="102"/>
      <c r="O411" s="102"/>
      <c r="P411" s="102"/>
      <c r="Q411" s="102"/>
      <c r="R411" s="102"/>
      <c r="S411" s="102"/>
      <c r="T411" s="102"/>
      <c r="U411" s="102"/>
      <c r="V411" s="102"/>
      <c r="W411" s="102"/>
    </row>
    <row r="412" spans="1:23" ht="15.95" customHeight="1" x14ac:dyDescent="0.25">
      <c r="A412" s="102"/>
      <c r="B412" s="102"/>
      <c r="C412" s="102"/>
      <c r="D412" s="102"/>
      <c r="F412" s="102"/>
      <c r="G412" s="102"/>
      <c r="H412" s="102"/>
      <c r="I412" s="102"/>
      <c r="J412" s="102"/>
      <c r="K412" s="102"/>
      <c r="L412" s="102"/>
      <c r="M412" s="102"/>
      <c r="N412" s="102"/>
      <c r="O412" s="102"/>
      <c r="P412" s="102"/>
      <c r="Q412" s="102"/>
      <c r="R412" s="102"/>
      <c r="S412" s="102"/>
      <c r="T412" s="102"/>
      <c r="U412" s="102"/>
      <c r="V412" s="102"/>
      <c r="W412" s="102"/>
    </row>
    <row r="413" spans="1:23" ht="15.95" customHeight="1" x14ac:dyDescent="0.25">
      <c r="A413" s="102"/>
      <c r="B413" s="102"/>
      <c r="C413" s="102"/>
      <c r="D413" s="102"/>
      <c r="F413" s="102"/>
      <c r="G413" s="102"/>
      <c r="H413" s="102"/>
      <c r="I413" s="102"/>
      <c r="J413" s="102"/>
      <c r="K413" s="102"/>
      <c r="L413" s="102"/>
      <c r="M413" s="102"/>
      <c r="N413" s="102"/>
      <c r="O413" s="102"/>
      <c r="P413" s="102"/>
      <c r="Q413" s="102"/>
      <c r="R413" s="102"/>
      <c r="S413" s="102"/>
      <c r="T413" s="102"/>
      <c r="U413" s="102"/>
      <c r="V413" s="102"/>
      <c r="W413" s="102"/>
    </row>
    <row r="414" spans="1:23" ht="15.95" customHeight="1" x14ac:dyDescent="0.25">
      <c r="A414" s="102"/>
      <c r="B414" s="102"/>
      <c r="C414" s="102"/>
      <c r="D414" s="102"/>
      <c r="F414" s="102"/>
      <c r="G414" s="102"/>
      <c r="H414" s="102"/>
      <c r="I414" s="102"/>
      <c r="J414" s="102"/>
      <c r="K414" s="102"/>
      <c r="L414" s="102"/>
      <c r="M414" s="102"/>
      <c r="N414" s="102"/>
      <c r="O414" s="102"/>
      <c r="P414" s="102"/>
      <c r="Q414" s="102"/>
      <c r="R414" s="102"/>
      <c r="S414" s="102"/>
      <c r="T414" s="102"/>
      <c r="U414" s="102"/>
      <c r="V414" s="102"/>
      <c r="W414" s="102"/>
    </row>
    <row r="415" spans="1:23" ht="15.95" customHeight="1" x14ac:dyDescent="0.25">
      <c r="A415" s="102"/>
      <c r="B415" s="102"/>
      <c r="C415" s="102"/>
      <c r="D415" s="102"/>
      <c r="F415" s="102"/>
      <c r="G415" s="102"/>
      <c r="H415" s="102"/>
      <c r="I415" s="102"/>
      <c r="J415" s="102"/>
      <c r="K415" s="102"/>
      <c r="L415" s="102"/>
      <c r="M415" s="102"/>
      <c r="N415" s="102"/>
      <c r="O415" s="102"/>
      <c r="P415" s="102"/>
      <c r="Q415" s="102"/>
      <c r="R415" s="102"/>
      <c r="S415" s="102"/>
      <c r="T415" s="102"/>
      <c r="U415" s="102"/>
      <c r="V415" s="102"/>
      <c r="W415" s="102"/>
    </row>
    <row r="416" spans="1:23" ht="15.95" customHeight="1" x14ac:dyDescent="0.25">
      <c r="A416" s="102"/>
      <c r="B416" s="102"/>
      <c r="C416" s="102"/>
      <c r="D416" s="102"/>
      <c r="F416" s="102"/>
      <c r="G416" s="102"/>
      <c r="H416" s="102"/>
      <c r="I416" s="102"/>
      <c r="J416" s="102"/>
      <c r="K416" s="102"/>
      <c r="L416" s="102"/>
      <c r="M416" s="102"/>
      <c r="N416" s="102"/>
      <c r="O416" s="102"/>
      <c r="P416" s="102"/>
      <c r="Q416" s="102"/>
      <c r="R416" s="102"/>
      <c r="S416" s="102"/>
      <c r="T416" s="102"/>
      <c r="U416" s="102"/>
      <c r="V416" s="102"/>
      <c r="W416" s="102"/>
    </row>
    <row r="417" spans="1:23" ht="15.95" customHeight="1" x14ac:dyDescent="0.25">
      <c r="A417" s="102"/>
      <c r="B417" s="102"/>
      <c r="C417" s="102"/>
      <c r="D417" s="102"/>
      <c r="F417" s="102"/>
      <c r="G417" s="102"/>
      <c r="H417" s="102"/>
      <c r="I417" s="102"/>
      <c r="J417" s="102"/>
      <c r="K417" s="102"/>
      <c r="L417" s="102"/>
      <c r="M417" s="102"/>
      <c r="N417" s="102"/>
      <c r="O417" s="102"/>
      <c r="P417" s="102"/>
      <c r="Q417" s="102"/>
      <c r="R417" s="102"/>
      <c r="S417" s="102"/>
      <c r="T417" s="102"/>
      <c r="U417" s="102"/>
      <c r="V417" s="102"/>
      <c r="W417" s="102"/>
    </row>
    <row r="418" spans="1:23" ht="15.95" customHeight="1" x14ac:dyDescent="0.25">
      <c r="A418" s="102"/>
      <c r="B418" s="102"/>
      <c r="C418" s="102"/>
      <c r="D418" s="102"/>
      <c r="F418" s="102"/>
      <c r="G418" s="102"/>
      <c r="H418" s="102"/>
      <c r="I418" s="102"/>
      <c r="J418" s="102"/>
      <c r="K418" s="102"/>
      <c r="L418" s="102"/>
      <c r="M418" s="102"/>
      <c r="N418" s="102"/>
      <c r="O418" s="102"/>
      <c r="P418" s="102"/>
      <c r="Q418" s="102"/>
      <c r="R418" s="102"/>
      <c r="S418" s="102"/>
      <c r="T418" s="102"/>
      <c r="U418" s="102"/>
      <c r="V418" s="102"/>
      <c r="W418" s="102"/>
    </row>
    <row r="419" spans="1:23" ht="15.95" customHeight="1" x14ac:dyDescent="0.25">
      <c r="A419" s="102"/>
      <c r="B419" s="102"/>
      <c r="C419" s="102"/>
      <c r="D419" s="102"/>
      <c r="F419" s="102"/>
      <c r="G419" s="102"/>
      <c r="H419" s="102"/>
      <c r="I419" s="102"/>
      <c r="J419" s="102"/>
      <c r="K419" s="102"/>
      <c r="L419" s="102"/>
      <c r="M419" s="102"/>
      <c r="N419" s="102"/>
      <c r="O419" s="102"/>
      <c r="P419" s="102"/>
      <c r="Q419" s="102"/>
      <c r="R419" s="102"/>
      <c r="S419" s="102"/>
      <c r="T419" s="102"/>
      <c r="U419" s="102"/>
      <c r="V419" s="102"/>
      <c r="W419" s="102"/>
    </row>
    <row r="420" spans="1:23" ht="15.95" customHeight="1" x14ac:dyDescent="0.25">
      <c r="A420" s="102"/>
      <c r="B420" s="102"/>
      <c r="C420" s="102"/>
      <c r="D420" s="102"/>
      <c r="F420" s="102"/>
      <c r="G420" s="102"/>
      <c r="H420" s="102"/>
      <c r="I420" s="102"/>
      <c r="J420" s="102"/>
      <c r="K420" s="102"/>
      <c r="L420" s="102"/>
      <c r="M420" s="102"/>
      <c r="N420" s="102"/>
      <c r="O420" s="102"/>
      <c r="P420" s="102"/>
      <c r="Q420" s="102"/>
      <c r="R420" s="102"/>
      <c r="S420" s="102"/>
      <c r="T420" s="102"/>
      <c r="U420" s="102"/>
      <c r="V420" s="102"/>
      <c r="W420" s="102"/>
    </row>
    <row r="421" spans="1:23" ht="15.95" customHeight="1" x14ac:dyDescent="0.25">
      <c r="A421" s="102"/>
      <c r="B421" s="102"/>
      <c r="C421" s="102"/>
      <c r="D421" s="102"/>
      <c r="F421" s="102"/>
      <c r="G421" s="102"/>
      <c r="H421" s="102"/>
      <c r="I421" s="102"/>
      <c r="J421" s="102"/>
      <c r="K421" s="102"/>
      <c r="L421" s="102"/>
      <c r="M421" s="102"/>
      <c r="N421" s="102"/>
      <c r="O421" s="102"/>
      <c r="P421" s="102"/>
      <c r="Q421" s="102"/>
      <c r="R421" s="102"/>
      <c r="S421" s="102"/>
      <c r="T421" s="102"/>
      <c r="U421" s="102"/>
      <c r="V421" s="102"/>
      <c r="W421" s="102"/>
    </row>
    <row r="422" spans="1:23" ht="15.95" customHeight="1" x14ac:dyDescent="0.25">
      <c r="A422" s="102"/>
      <c r="B422" s="102"/>
      <c r="C422" s="102"/>
      <c r="D422" s="102"/>
      <c r="F422" s="102"/>
      <c r="G422" s="102"/>
      <c r="H422" s="102"/>
      <c r="I422" s="102"/>
      <c r="J422" s="102"/>
      <c r="K422" s="102"/>
      <c r="L422" s="102"/>
      <c r="M422" s="102"/>
      <c r="N422" s="102"/>
      <c r="O422" s="102"/>
      <c r="P422" s="102"/>
      <c r="Q422" s="102"/>
      <c r="R422" s="102"/>
      <c r="S422" s="102"/>
      <c r="T422" s="102"/>
      <c r="U422" s="102"/>
      <c r="V422" s="102"/>
      <c r="W422" s="102"/>
    </row>
    <row r="423" spans="1:23" ht="15.95" customHeight="1" x14ac:dyDescent="0.25">
      <c r="A423" s="102"/>
      <c r="B423" s="102"/>
      <c r="C423" s="102"/>
      <c r="D423" s="102"/>
      <c r="F423" s="102"/>
      <c r="G423" s="102"/>
      <c r="H423" s="102"/>
      <c r="I423" s="102"/>
      <c r="J423" s="102"/>
      <c r="K423" s="102"/>
      <c r="L423" s="102"/>
      <c r="M423" s="102"/>
      <c r="N423" s="102"/>
      <c r="O423" s="102"/>
      <c r="P423" s="102"/>
      <c r="Q423" s="102"/>
      <c r="R423" s="102"/>
      <c r="S423" s="102"/>
      <c r="T423" s="102"/>
      <c r="U423" s="102"/>
      <c r="V423" s="102"/>
      <c r="W423" s="102"/>
    </row>
    <row r="424" spans="1:23" ht="15.95" customHeight="1" x14ac:dyDescent="0.25">
      <c r="A424" s="102"/>
      <c r="B424" s="102"/>
      <c r="C424" s="102"/>
      <c r="D424" s="102"/>
      <c r="F424" s="102"/>
      <c r="G424" s="102"/>
      <c r="H424" s="102"/>
      <c r="I424" s="102"/>
      <c r="J424" s="102"/>
      <c r="K424" s="102"/>
      <c r="L424" s="102"/>
      <c r="M424" s="102"/>
      <c r="N424" s="102"/>
      <c r="O424" s="102"/>
      <c r="P424" s="102"/>
      <c r="Q424" s="102"/>
      <c r="R424" s="102"/>
      <c r="S424" s="102"/>
      <c r="T424" s="102"/>
      <c r="U424" s="102"/>
      <c r="V424" s="102"/>
      <c r="W424" s="102"/>
    </row>
    <row r="425" spans="1:23" ht="15.95" customHeight="1" x14ac:dyDescent="0.25">
      <c r="A425" s="102"/>
      <c r="B425" s="102"/>
      <c r="C425" s="102"/>
      <c r="D425" s="102"/>
      <c r="F425" s="102"/>
      <c r="G425" s="102"/>
      <c r="H425" s="102"/>
      <c r="I425" s="102"/>
      <c r="J425" s="102"/>
      <c r="K425" s="102"/>
      <c r="L425" s="102"/>
      <c r="M425" s="102"/>
      <c r="N425" s="102"/>
      <c r="O425" s="102"/>
      <c r="P425" s="102"/>
      <c r="Q425" s="102"/>
      <c r="R425" s="102"/>
      <c r="S425" s="102"/>
      <c r="T425" s="102"/>
      <c r="U425" s="102"/>
      <c r="V425" s="102"/>
      <c r="W425" s="102"/>
    </row>
    <row r="426" spans="1:23" ht="15.95" customHeight="1" x14ac:dyDescent="0.25">
      <c r="A426" s="102"/>
      <c r="B426" s="102"/>
      <c r="C426" s="102"/>
      <c r="D426" s="102"/>
      <c r="F426" s="102"/>
      <c r="G426" s="102"/>
      <c r="H426" s="102"/>
      <c r="I426" s="102"/>
      <c r="J426" s="102"/>
      <c r="K426" s="102"/>
      <c r="L426" s="102"/>
      <c r="M426" s="102"/>
      <c r="N426" s="102"/>
      <c r="O426" s="102"/>
      <c r="P426" s="102"/>
      <c r="Q426" s="102"/>
      <c r="R426" s="102"/>
      <c r="S426" s="102"/>
      <c r="T426" s="102"/>
      <c r="U426" s="102"/>
      <c r="V426" s="102"/>
      <c r="W426" s="102"/>
    </row>
    <row r="427" spans="1:23" ht="15.95" customHeight="1" x14ac:dyDescent="0.25">
      <c r="A427" s="102"/>
      <c r="B427" s="102"/>
      <c r="C427" s="102"/>
      <c r="D427" s="102"/>
      <c r="F427" s="102"/>
      <c r="G427" s="102"/>
      <c r="H427" s="102"/>
      <c r="I427" s="102"/>
      <c r="J427" s="102"/>
      <c r="K427" s="102"/>
      <c r="L427" s="102"/>
      <c r="M427" s="102"/>
      <c r="N427" s="102"/>
      <c r="O427" s="102"/>
      <c r="P427" s="102"/>
      <c r="Q427" s="102"/>
      <c r="R427" s="102"/>
      <c r="S427" s="102"/>
      <c r="T427" s="102"/>
      <c r="U427" s="102"/>
      <c r="V427" s="102"/>
      <c r="W427" s="102"/>
    </row>
    <row r="428" spans="1:23" ht="15.95" customHeight="1" x14ac:dyDescent="0.25">
      <c r="A428" s="102"/>
      <c r="B428" s="102"/>
      <c r="C428" s="102"/>
      <c r="D428" s="102"/>
      <c r="F428" s="102"/>
      <c r="G428" s="102"/>
      <c r="H428" s="102"/>
      <c r="I428" s="102"/>
      <c r="J428" s="102"/>
      <c r="K428" s="102"/>
      <c r="L428" s="102"/>
      <c r="M428" s="102"/>
      <c r="N428" s="102"/>
      <c r="O428" s="102"/>
      <c r="P428" s="102"/>
      <c r="Q428" s="102"/>
      <c r="R428" s="102"/>
      <c r="S428" s="102"/>
      <c r="T428" s="102"/>
      <c r="U428" s="102"/>
      <c r="V428" s="102"/>
      <c r="W428" s="102"/>
    </row>
    <row r="429" spans="1:23" ht="15.95" customHeight="1" x14ac:dyDescent="0.25">
      <c r="A429" s="102"/>
      <c r="B429" s="102"/>
      <c r="C429" s="102"/>
      <c r="D429" s="102"/>
      <c r="F429" s="102"/>
      <c r="G429" s="102"/>
      <c r="H429" s="102"/>
      <c r="I429" s="102"/>
      <c r="J429" s="102"/>
      <c r="K429" s="102"/>
      <c r="L429" s="102"/>
      <c r="M429" s="102"/>
      <c r="N429" s="102"/>
      <c r="O429" s="102"/>
      <c r="P429" s="102"/>
      <c r="Q429" s="102"/>
      <c r="R429" s="102"/>
      <c r="S429" s="102"/>
      <c r="T429" s="102"/>
      <c r="U429" s="102"/>
      <c r="V429" s="102"/>
      <c r="W429" s="102"/>
    </row>
    <row r="430" spans="1:23" ht="15.95" customHeight="1" x14ac:dyDescent="0.25">
      <c r="A430" s="102"/>
      <c r="B430" s="102"/>
      <c r="C430" s="102"/>
      <c r="D430" s="102"/>
      <c r="F430" s="102"/>
      <c r="G430" s="102"/>
      <c r="H430" s="102"/>
      <c r="I430" s="102"/>
      <c r="J430" s="102"/>
      <c r="K430" s="102"/>
      <c r="L430" s="102"/>
      <c r="M430" s="102"/>
      <c r="N430" s="102"/>
      <c r="O430" s="102"/>
      <c r="P430" s="102"/>
      <c r="Q430" s="102"/>
      <c r="R430" s="102"/>
      <c r="S430" s="102"/>
      <c r="T430" s="102"/>
      <c r="U430" s="102"/>
      <c r="V430" s="102"/>
      <c r="W430" s="102"/>
    </row>
    <row r="431" spans="1:23" ht="15.95" customHeight="1" x14ac:dyDescent="0.25">
      <c r="A431" s="102"/>
      <c r="B431" s="102"/>
      <c r="C431" s="102"/>
      <c r="D431" s="102"/>
      <c r="F431" s="102"/>
      <c r="G431" s="102"/>
      <c r="H431" s="102"/>
      <c r="I431" s="102"/>
      <c r="J431" s="102"/>
      <c r="K431" s="102"/>
      <c r="L431" s="102"/>
      <c r="M431" s="102"/>
      <c r="N431" s="102"/>
      <c r="O431" s="102"/>
      <c r="P431" s="102"/>
      <c r="Q431" s="102"/>
      <c r="R431" s="102"/>
      <c r="S431" s="102"/>
      <c r="T431" s="102"/>
      <c r="U431" s="102"/>
      <c r="V431" s="102"/>
      <c r="W431" s="102"/>
    </row>
    <row r="432" spans="1:23" ht="15.95" customHeight="1" x14ac:dyDescent="0.25">
      <c r="A432" s="102"/>
      <c r="B432" s="102"/>
      <c r="C432" s="102"/>
      <c r="D432" s="102"/>
      <c r="F432" s="102"/>
      <c r="G432" s="102"/>
      <c r="H432" s="102"/>
      <c r="I432" s="102"/>
      <c r="J432" s="102"/>
      <c r="K432" s="102"/>
      <c r="L432" s="102"/>
      <c r="M432" s="102"/>
      <c r="N432" s="102"/>
      <c r="O432" s="102"/>
      <c r="P432" s="102"/>
      <c r="Q432" s="102"/>
      <c r="R432" s="102"/>
      <c r="S432" s="102"/>
      <c r="T432" s="102"/>
      <c r="U432" s="102"/>
      <c r="V432" s="102"/>
      <c r="W432" s="102"/>
    </row>
    <row r="433" spans="1:23" ht="15.95" customHeight="1" x14ac:dyDescent="0.25">
      <c r="A433" s="102"/>
      <c r="B433" s="102"/>
      <c r="C433" s="102"/>
      <c r="D433" s="102"/>
      <c r="F433" s="102"/>
      <c r="G433" s="102"/>
      <c r="H433" s="102"/>
      <c r="I433" s="102"/>
      <c r="J433" s="102"/>
      <c r="K433" s="102"/>
      <c r="L433" s="102"/>
      <c r="M433" s="102"/>
      <c r="N433" s="102"/>
      <c r="O433" s="102"/>
      <c r="P433" s="102"/>
      <c r="Q433" s="102"/>
      <c r="R433" s="102"/>
      <c r="S433" s="102"/>
      <c r="T433" s="102"/>
      <c r="U433" s="102"/>
      <c r="V433" s="102"/>
      <c r="W433" s="102"/>
    </row>
    <row r="434" spans="1:23" ht="15.95" customHeight="1" x14ac:dyDescent="0.25">
      <c r="A434" s="102"/>
      <c r="B434" s="102"/>
      <c r="C434" s="102"/>
      <c r="D434" s="102"/>
      <c r="F434" s="102"/>
      <c r="G434" s="102"/>
      <c r="H434" s="102"/>
      <c r="I434" s="102"/>
      <c r="J434" s="102"/>
      <c r="K434" s="102"/>
      <c r="L434" s="102"/>
      <c r="M434" s="102"/>
      <c r="N434" s="102"/>
      <c r="O434" s="102"/>
      <c r="P434" s="102"/>
      <c r="Q434" s="102"/>
      <c r="R434" s="102"/>
      <c r="S434" s="102"/>
      <c r="T434" s="102"/>
      <c r="U434" s="102"/>
      <c r="V434" s="102"/>
      <c r="W434" s="102"/>
    </row>
    <row r="435" spans="1:23" ht="15.95" customHeight="1" x14ac:dyDescent="0.25">
      <c r="A435" s="102"/>
      <c r="B435" s="102"/>
      <c r="C435" s="102"/>
      <c r="D435" s="102"/>
      <c r="F435" s="102"/>
      <c r="G435" s="102"/>
      <c r="H435" s="102"/>
      <c r="I435" s="102"/>
      <c r="J435" s="102"/>
      <c r="K435" s="102"/>
      <c r="L435" s="102"/>
      <c r="M435" s="102"/>
      <c r="N435" s="102"/>
      <c r="O435" s="102"/>
      <c r="P435" s="102"/>
      <c r="Q435" s="102"/>
      <c r="R435" s="102"/>
      <c r="S435" s="102"/>
      <c r="T435" s="102"/>
      <c r="U435" s="102"/>
      <c r="V435" s="102"/>
      <c r="W435" s="102"/>
    </row>
    <row r="436" spans="1:23" ht="15.95" customHeight="1" x14ac:dyDescent="0.25">
      <c r="A436" s="102"/>
      <c r="B436" s="102"/>
      <c r="C436" s="102"/>
      <c r="D436" s="102"/>
      <c r="F436" s="102"/>
      <c r="G436" s="102"/>
      <c r="H436" s="102"/>
      <c r="I436" s="102"/>
      <c r="J436" s="102"/>
      <c r="K436" s="102"/>
      <c r="L436" s="102"/>
      <c r="M436" s="102"/>
      <c r="N436" s="102"/>
      <c r="O436" s="102"/>
      <c r="P436" s="102"/>
      <c r="Q436" s="102"/>
      <c r="R436" s="102"/>
      <c r="S436" s="102"/>
      <c r="T436" s="102"/>
      <c r="U436" s="102"/>
      <c r="V436" s="102"/>
      <c r="W436" s="102"/>
    </row>
    <row r="437" spans="1:23" ht="15.95" customHeight="1" x14ac:dyDescent="0.25">
      <c r="A437" s="102"/>
      <c r="B437" s="102"/>
      <c r="C437" s="102"/>
      <c r="D437" s="102"/>
      <c r="F437" s="102"/>
      <c r="G437" s="102"/>
      <c r="H437" s="102"/>
      <c r="I437" s="102"/>
      <c r="J437" s="102"/>
      <c r="K437" s="102"/>
      <c r="L437" s="102"/>
      <c r="M437" s="102"/>
      <c r="N437" s="102"/>
      <c r="O437" s="102"/>
      <c r="P437" s="102"/>
      <c r="Q437" s="102"/>
      <c r="R437" s="102"/>
      <c r="S437" s="102"/>
      <c r="T437" s="102"/>
      <c r="U437" s="102"/>
      <c r="V437" s="102"/>
      <c r="W437" s="102"/>
    </row>
    <row r="438" spans="1:23" ht="15.95" customHeight="1" x14ac:dyDescent="0.25">
      <c r="A438" s="102"/>
      <c r="B438" s="102"/>
      <c r="C438" s="102"/>
      <c r="D438" s="102"/>
      <c r="F438" s="102"/>
      <c r="G438" s="102"/>
      <c r="H438" s="102"/>
      <c r="I438" s="102"/>
      <c r="J438" s="102"/>
      <c r="K438" s="102"/>
      <c r="L438" s="102"/>
      <c r="M438" s="102"/>
      <c r="N438" s="102"/>
      <c r="O438" s="102"/>
      <c r="P438" s="102"/>
      <c r="Q438" s="102"/>
      <c r="R438" s="102"/>
      <c r="S438" s="102"/>
      <c r="T438" s="102"/>
      <c r="U438" s="102"/>
      <c r="V438" s="102"/>
      <c r="W438" s="102"/>
    </row>
    <row r="439" spans="1:23" ht="15.95" customHeight="1" x14ac:dyDescent="0.25">
      <c r="A439" s="102"/>
      <c r="B439" s="102"/>
      <c r="C439" s="102"/>
      <c r="D439" s="102"/>
      <c r="F439" s="102"/>
      <c r="G439" s="102"/>
      <c r="H439" s="102"/>
      <c r="I439" s="102"/>
      <c r="J439" s="102"/>
      <c r="K439" s="102"/>
      <c r="L439" s="102"/>
      <c r="M439" s="102"/>
      <c r="N439" s="102"/>
      <c r="O439" s="102"/>
      <c r="P439" s="102"/>
      <c r="Q439" s="102"/>
      <c r="R439" s="102"/>
      <c r="S439" s="102"/>
      <c r="T439" s="102"/>
      <c r="U439" s="102"/>
      <c r="V439" s="102"/>
      <c r="W439" s="102"/>
    </row>
    <row r="440" spans="1:23" ht="15.95" customHeight="1" x14ac:dyDescent="0.25">
      <c r="A440" s="102"/>
      <c r="B440" s="102"/>
      <c r="C440" s="102"/>
      <c r="D440" s="102"/>
      <c r="F440" s="102"/>
      <c r="G440" s="102"/>
      <c r="H440" s="102"/>
      <c r="I440" s="102"/>
      <c r="J440" s="102"/>
      <c r="K440" s="102"/>
      <c r="L440" s="102"/>
      <c r="M440" s="102"/>
      <c r="N440" s="102"/>
      <c r="O440" s="102"/>
      <c r="P440" s="102"/>
      <c r="Q440" s="102"/>
      <c r="R440" s="102"/>
      <c r="S440" s="102"/>
      <c r="T440" s="102"/>
      <c r="U440" s="102"/>
      <c r="V440" s="102"/>
      <c r="W440" s="102"/>
    </row>
    <row r="441" spans="1:23" ht="15.95" customHeight="1" x14ac:dyDescent="0.25">
      <c r="A441" s="102"/>
      <c r="B441" s="102"/>
      <c r="C441" s="102"/>
      <c r="D441" s="102"/>
      <c r="F441" s="102"/>
      <c r="G441" s="102"/>
      <c r="H441" s="102"/>
      <c r="I441" s="102"/>
      <c r="J441" s="102"/>
      <c r="K441" s="102"/>
      <c r="L441" s="102"/>
      <c r="M441" s="102"/>
      <c r="N441" s="102"/>
      <c r="O441" s="102"/>
      <c r="P441" s="102"/>
      <c r="Q441" s="102"/>
      <c r="R441" s="102"/>
      <c r="S441" s="102"/>
      <c r="T441" s="102"/>
      <c r="U441" s="102"/>
      <c r="V441" s="102"/>
      <c r="W441" s="102"/>
    </row>
    <row r="442" spans="1:23" ht="15.95" customHeight="1" x14ac:dyDescent="0.25">
      <c r="A442" s="102"/>
      <c r="B442" s="102"/>
      <c r="C442" s="102"/>
      <c r="D442" s="102"/>
      <c r="F442" s="102"/>
      <c r="G442" s="102"/>
      <c r="H442" s="102"/>
      <c r="I442" s="102"/>
      <c r="J442" s="102"/>
      <c r="K442" s="102"/>
      <c r="L442" s="102"/>
      <c r="M442" s="102"/>
      <c r="N442" s="102"/>
      <c r="O442" s="102"/>
      <c r="P442" s="102"/>
      <c r="Q442" s="102"/>
      <c r="R442" s="102"/>
      <c r="S442" s="102"/>
      <c r="T442" s="102"/>
      <c r="U442" s="102"/>
      <c r="V442" s="102"/>
      <c r="W442" s="102"/>
    </row>
    <row r="443" spans="1:23" ht="15.95" customHeight="1" x14ac:dyDescent="0.25">
      <c r="A443" s="102"/>
      <c r="B443" s="102"/>
      <c r="C443" s="102"/>
      <c r="D443" s="102"/>
      <c r="F443" s="102"/>
      <c r="G443" s="102"/>
      <c r="H443" s="102"/>
      <c r="I443" s="102"/>
      <c r="J443" s="102"/>
      <c r="K443" s="102"/>
      <c r="L443" s="102"/>
      <c r="M443" s="102"/>
      <c r="N443" s="102"/>
      <c r="O443" s="102"/>
      <c r="P443" s="102"/>
      <c r="Q443" s="102"/>
      <c r="R443" s="102"/>
      <c r="S443" s="102"/>
      <c r="T443" s="102"/>
      <c r="U443" s="102"/>
      <c r="V443" s="102"/>
      <c r="W443" s="102"/>
    </row>
    <row r="444" spans="1:23" ht="15.95" customHeight="1" x14ac:dyDescent="0.25">
      <c r="A444" s="102"/>
      <c r="B444" s="102"/>
      <c r="C444" s="102"/>
      <c r="D444" s="102"/>
      <c r="F444" s="102"/>
      <c r="G444" s="102"/>
      <c r="H444" s="102"/>
      <c r="I444" s="102"/>
      <c r="J444" s="102"/>
      <c r="K444" s="102"/>
      <c r="L444" s="102"/>
      <c r="M444" s="102"/>
      <c r="N444" s="102"/>
      <c r="O444" s="102"/>
      <c r="P444" s="102"/>
      <c r="Q444" s="102"/>
      <c r="R444" s="102"/>
      <c r="S444" s="102"/>
      <c r="T444" s="102"/>
      <c r="U444" s="102"/>
      <c r="V444" s="102"/>
      <c r="W444" s="102"/>
    </row>
    <row r="445" spans="1:23" ht="15.95" customHeight="1" x14ac:dyDescent="0.25">
      <c r="A445" s="102"/>
      <c r="B445" s="102"/>
      <c r="C445" s="102"/>
      <c r="D445" s="102"/>
      <c r="F445" s="102"/>
      <c r="G445" s="102"/>
      <c r="H445" s="102"/>
      <c r="I445" s="102"/>
      <c r="J445" s="102"/>
      <c r="K445" s="102"/>
      <c r="L445" s="102"/>
      <c r="M445" s="102"/>
      <c r="N445" s="102"/>
      <c r="O445" s="102"/>
      <c r="P445" s="102"/>
      <c r="Q445" s="102"/>
      <c r="R445" s="102"/>
      <c r="S445" s="102"/>
      <c r="T445" s="102"/>
      <c r="U445" s="102"/>
      <c r="V445" s="102"/>
      <c r="W445" s="102"/>
    </row>
    <row r="446" spans="1:23" ht="15.95" customHeight="1" x14ac:dyDescent="0.25">
      <c r="A446" s="102"/>
      <c r="B446" s="102"/>
      <c r="C446" s="102"/>
      <c r="D446" s="102"/>
      <c r="F446" s="102"/>
      <c r="G446" s="102"/>
      <c r="H446" s="102"/>
      <c r="I446" s="102"/>
      <c r="J446" s="102"/>
      <c r="K446" s="102"/>
      <c r="L446" s="102"/>
      <c r="M446" s="102"/>
      <c r="N446" s="102"/>
      <c r="O446" s="102"/>
      <c r="P446" s="102"/>
      <c r="Q446" s="102"/>
      <c r="R446" s="102"/>
      <c r="S446" s="102"/>
      <c r="T446" s="102"/>
      <c r="U446" s="102"/>
      <c r="V446" s="102"/>
      <c r="W446" s="102"/>
    </row>
    <row r="447" spans="1:23" ht="15.95" customHeight="1" x14ac:dyDescent="0.25">
      <c r="A447" s="102"/>
      <c r="B447" s="102"/>
      <c r="C447" s="102"/>
      <c r="D447" s="102"/>
      <c r="F447" s="102"/>
      <c r="G447" s="102"/>
      <c r="H447" s="102"/>
      <c r="I447" s="102"/>
      <c r="J447" s="102"/>
      <c r="K447" s="102"/>
      <c r="L447" s="102"/>
      <c r="M447" s="102"/>
      <c r="N447" s="102"/>
      <c r="O447" s="102"/>
      <c r="P447" s="102"/>
      <c r="Q447" s="102"/>
      <c r="R447" s="102"/>
      <c r="S447" s="102"/>
      <c r="T447" s="102"/>
      <c r="U447" s="102"/>
      <c r="V447" s="102"/>
      <c r="W447" s="102"/>
    </row>
    <row r="448" spans="1:23" ht="15.95" customHeight="1" x14ac:dyDescent="0.25">
      <c r="A448" s="102"/>
      <c r="B448" s="102"/>
      <c r="C448" s="102"/>
      <c r="D448" s="102"/>
      <c r="F448" s="102"/>
      <c r="G448" s="102"/>
      <c r="H448" s="102"/>
      <c r="I448" s="102"/>
      <c r="J448" s="102"/>
      <c r="K448" s="102"/>
      <c r="L448" s="102"/>
      <c r="M448" s="102"/>
      <c r="N448" s="102"/>
      <c r="O448" s="102"/>
      <c r="P448" s="102"/>
      <c r="Q448" s="102"/>
      <c r="R448" s="102"/>
      <c r="S448" s="102"/>
      <c r="T448" s="102"/>
      <c r="U448" s="102"/>
      <c r="V448" s="102"/>
      <c r="W448" s="102"/>
    </row>
    <row r="449" spans="1:23" ht="15.95" customHeight="1" x14ac:dyDescent="0.25">
      <c r="A449" s="102"/>
      <c r="B449" s="102"/>
      <c r="C449" s="102"/>
      <c r="D449" s="102"/>
      <c r="F449" s="102"/>
      <c r="G449" s="102"/>
      <c r="H449" s="102"/>
      <c r="I449" s="102"/>
      <c r="J449" s="102"/>
      <c r="K449" s="102"/>
      <c r="L449" s="102"/>
      <c r="M449" s="102"/>
      <c r="N449" s="102"/>
      <c r="O449" s="102"/>
      <c r="P449" s="102"/>
      <c r="Q449" s="102"/>
      <c r="R449" s="102"/>
      <c r="S449" s="102"/>
      <c r="T449" s="102"/>
      <c r="U449" s="102"/>
      <c r="V449" s="102"/>
      <c r="W449" s="102"/>
    </row>
    <row r="450" spans="1:23" ht="15.95" customHeight="1" x14ac:dyDescent="0.25">
      <c r="A450" s="102"/>
      <c r="B450" s="102"/>
      <c r="C450" s="102"/>
      <c r="D450" s="102"/>
      <c r="F450" s="102"/>
      <c r="G450" s="102"/>
      <c r="H450" s="102"/>
      <c r="I450" s="102"/>
      <c r="J450" s="102"/>
      <c r="K450" s="102"/>
      <c r="L450" s="102"/>
      <c r="M450" s="102"/>
      <c r="N450" s="102"/>
      <c r="O450" s="102"/>
      <c r="P450" s="102"/>
      <c r="Q450" s="102"/>
      <c r="R450" s="102"/>
      <c r="S450" s="102"/>
      <c r="T450" s="102"/>
      <c r="U450" s="102"/>
      <c r="V450" s="102"/>
      <c r="W450" s="102"/>
    </row>
    <row r="451" spans="1:23" ht="15.95" customHeight="1" x14ac:dyDescent="0.25">
      <c r="A451" s="102"/>
      <c r="B451" s="102"/>
      <c r="C451" s="102"/>
      <c r="D451" s="102"/>
      <c r="F451" s="102"/>
      <c r="G451" s="102"/>
      <c r="H451" s="102"/>
      <c r="I451" s="102"/>
      <c r="J451" s="102"/>
      <c r="K451" s="102"/>
      <c r="L451" s="102"/>
      <c r="M451" s="102"/>
      <c r="N451" s="102"/>
      <c r="O451" s="102"/>
      <c r="P451" s="102"/>
      <c r="Q451" s="102"/>
      <c r="R451" s="102"/>
      <c r="S451" s="102"/>
      <c r="T451" s="102"/>
      <c r="U451" s="102"/>
      <c r="V451" s="102"/>
      <c r="W451" s="102"/>
    </row>
    <row r="452" spans="1:23" ht="15.95" customHeight="1" x14ac:dyDescent="0.25">
      <c r="A452" s="102"/>
      <c r="B452" s="102"/>
      <c r="C452" s="102"/>
      <c r="D452" s="102"/>
      <c r="F452" s="102"/>
      <c r="G452" s="102"/>
      <c r="H452" s="102"/>
      <c r="I452" s="102"/>
      <c r="J452" s="102"/>
      <c r="K452" s="102"/>
      <c r="L452" s="102"/>
      <c r="M452" s="102"/>
      <c r="N452" s="102"/>
      <c r="O452" s="102"/>
      <c r="P452" s="102"/>
      <c r="Q452" s="102"/>
      <c r="R452" s="102"/>
      <c r="S452" s="102"/>
      <c r="T452" s="102"/>
      <c r="U452" s="102"/>
      <c r="V452" s="102"/>
      <c r="W452" s="102"/>
    </row>
  </sheetData>
  <sheetProtection insertColumns="0" insertRows="0"/>
  <mergeCells count="3">
    <mergeCell ref="A7:B7"/>
    <mergeCell ref="A27:B27"/>
    <mergeCell ref="I7:P7"/>
  </mergeCells>
  <printOptions horizontalCentered="1" verticalCentered="1"/>
  <pageMargins left="0.39370078740157483" right="0.39370078740157483" top="0.78740157480314965" bottom="0.98425196850393704" header="0.39370078740157483" footer="0.39370078740157483"/>
  <pageSetup paperSize="8" scale="83" fitToHeight="0" orientation="landscape" r:id="rId1"/>
  <headerFooter>
    <oddHeader>&amp;C&amp;"-,Bold"&amp;16&amp;A</oddHeader>
    <oddFooter>&amp;LFile:  &amp;F&amp;RPrinted:  &amp;D</oddFooter>
  </headerFooter>
  <colBreaks count="1" manualBreakCount="1">
    <brk id="22" max="4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opLeftCell="A46" workbookViewId="0">
      <selection activeCell="A87" sqref="A87"/>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AH52"/>
  <sheetViews>
    <sheetView zoomScale="80" zoomScaleNormal="80" workbookViewId="0">
      <selection activeCell="N32" sqref="N32"/>
    </sheetView>
  </sheetViews>
  <sheetFormatPr defaultRowHeight="15.95" customHeight="1" x14ac:dyDescent="0.25"/>
  <cols>
    <col min="1" max="1" width="54.85546875" style="75" customWidth="1"/>
    <col min="2" max="2" width="35" style="75" customWidth="1"/>
    <col min="3" max="3" width="21.140625" style="75" customWidth="1"/>
    <col min="4" max="5" width="14.85546875" style="75" bestFit="1" customWidth="1"/>
    <col min="6" max="10" width="14.5703125" style="75" customWidth="1"/>
    <col min="11" max="11" width="16.7109375" style="75" customWidth="1"/>
    <col min="12" max="13" width="14.5703125" style="75" customWidth="1"/>
    <col min="14" max="14" width="14.42578125" style="75" customWidth="1"/>
    <col min="15" max="15" width="7.140625" style="75" customWidth="1"/>
    <col min="16" max="16" width="14.28515625" style="102" customWidth="1"/>
    <col min="17" max="17" width="14.140625" style="102" customWidth="1"/>
    <col min="18" max="18" width="13" style="102" bestFit="1" customWidth="1"/>
    <col min="19" max="16384" width="9.140625" style="75"/>
  </cols>
  <sheetData>
    <row r="1" spans="1:14" ht="15.95" customHeight="1" x14ac:dyDescent="0.25">
      <c r="A1" s="733" t="s">
        <v>368</v>
      </c>
      <c r="B1" s="711"/>
      <c r="E1" s="108"/>
      <c r="F1" s="612" t="s">
        <v>228</v>
      </c>
      <c r="G1" s="613" t="s">
        <v>378</v>
      </c>
      <c r="H1" s="100"/>
      <c r="I1" s="712" t="s">
        <v>245</v>
      </c>
      <c r="J1" s="712"/>
      <c r="K1" s="712"/>
      <c r="L1" s="712"/>
      <c r="M1" s="712"/>
      <c r="N1"/>
    </row>
    <row r="2" spans="1:14" ht="15.95" customHeight="1" x14ac:dyDescent="0.25">
      <c r="B2"/>
      <c r="C2" s="102"/>
      <c r="D2" s="102"/>
      <c r="E2" s="102"/>
      <c r="F2" s="102"/>
      <c r="G2" s="102"/>
      <c r="H2" s="102"/>
      <c r="I2" s="102"/>
    </row>
    <row r="3" spans="1:14" ht="15.95" customHeight="1" x14ac:dyDescent="0.25">
      <c r="A3" s="264" t="s">
        <v>133</v>
      </c>
      <c r="B3" s="368" t="s">
        <v>2</v>
      </c>
      <c r="C3" s="102"/>
      <c r="D3" s="102"/>
      <c r="E3" s="102"/>
      <c r="F3" s="102"/>
      <c r="G3" s="102"/>
      <c r="H3" s="102"/>
      <c r="I3" s="102"/>
    </row>
    <row r="4" spans="1:14" ht="15.95" customHeight="1" x14ac:dyDescent="0.25">
      <c r="B4"/>
      <c r="C4" s="102"/>
      <c r="D4" s="192" t="s">
        <v>0</v>
      </c>
      <c r="E4" s="177" t="s">
        <v>4</v>
      </c>
      <c r="F4" s="99"/>
      <c r="G4" s="99"/>
      <c r="H4" s="99"/>
      <c r="L4" s="102"/>
      <c r="M4" s="102"/>
    </row>
    <row r="5" spans="1:14" ht="15.95" customHeight="1" x14ac:dyDescent="0.25">
      <c r="A5" s="176" t="s">
        <v>141</v>
      </c>
      <c r="B5" s="161"/>
      <c r="C5"/>
      <c r="D5" s="478" t="s">
        <v>3</v>
      </c>
      <c r="E5" s="178">
        <v>43191</v>
      </c>
      <c r="F5" s="102"/>
      <c r="G5" s="102"/>
      <c r="H5" s="102"/>
      <c r="I5" s="102"/>
      <c r="J5" s="102"/>
      <c r="K5" s="162"/>
      <c r="L5" s="862" t="s">
        <v>296</v>
      </c>
      <c r="M5" s="863"/>
      <c r="N5" s="162"/>
    </row>
    <row r="6" spans="1:14" ht="15.95" customHeight="1" x14ac:dyDescent="0.25">
      <c r="A6"/>
      <c r="B6"/>
      <c r="C6"/>
      <c r="D6" s="192"/>
      <c r="E6" s="182"/>
      <c r="F6" s="183" t="s">
        <v>1</v>
      </c>
      <c r="G6" s="185" t="s">
        <v>5</v>
      </c>
      <c r="H6" s="183" t="s">
        <v>6</v>
      </c>
      <c r="I6" s="185" t="s">
        <v>7</v>
      </c>
      <c r="J6" s="183" t="s">
        <v>8</v>
      </c>
      <c r="K6" s="191" t="s">
        <v>10</v>
      </c>
      <c r="L6" s="185" t="s">
        <v>176</v>
      </c>
      <c r="M6" s="183" t="s">
        <v>177</v>
      </c>
      <c r="N6" s="186" t="s">
        <v>10</v>
      </c>
    </row>
    <row r="7" spans="1:14" ht="15.95" customHeight="1" x14ac:dyDescent="0.25">
      <c r="A7"/>
      <c r="B7"/>
      <c r="C7" s="266" t="s">
        <v>11</v>
      </c>
      <c r="D7" s="479">
        <v>43070</v>
      </c>
      <c r="E7" s="189" t="s">
        <v>134</v>
      </c>
      <c r="F7" s="190" t="s">
        <v>116</v>
      </c>
      <c r="G7" s="189" t="s">
        <v>118</v>
      </c>
      <c r="H7" s="189" t="s">
        <v>119</v>
      </c>
      <c r="I7" s="189" t="s">
        <v>120</v>
      </c>
      <c r="J7" s="189" t="s">
        <v>121</v>
      </c>
      <c r="K7" s="196" t="s">
        <v>117</v>
      </c>
      <c r="L7" s="189" t="s">
        <v>166</v>
      </c>
      <c r="M7" s="189" t="s">
        <v>167</v>
      </c>
      <c r="N7" s="192"/>
    </row>
    <row r="8" spans="1:14" ht="15.95" customHeight="1" x14ac:dyDescent="0.25">
      <c r="A8"/>
      <c r="B8"/>
      <c r="C8" s="241" t="s">
        <v>246</v>
      </c>
      <c r="D8" s="197"/>
      <c r="E8" s="194">
        <v>3</v>
      </c>
      <c r="F8" s="195">
        <v>12</v>
      </c>
      <c r="G8" s="194">
        <v>12</v>
      </c>
      <c r="H8" s="194">
        <v>12</v>
      </c>
      <c r="I8" s="194">
        <v>12</v>
      </c>
      <c r="J8" s="194">
        <v>12</v>
      </c>
      <c r="K8" s="246"/>
      <c r="L8" s="194" t="s">
        <v>289</v>
      </c>
      <c r="M8" s="194" t="s">
        <v>289</v>
      </c>
      <c r="N8" s="197" t="s">
        <v>295</v>
      </c>
    </row>
    <row r="9" spans="1:14" ht="15.95" customHeight="1" x14ac:dyDescent="0.25">
      <c r="A9"/>
      <c r="B9"/>
      <c r="C9" s="734"/>
      <c r="D9" s="324"/>
      <c r="E9" s="324"/>
      <c r="F9" s="325"/>
      <c r="G9" s="324"/>
      <c r="H9" s="324"/>
      <c r="I9" s="324"/>
      <c r="J9" s="325"/>
      <c r="K9" s="102"/>
      <c r="L9" s="325"/>
      <c r="M9" s="325"/>
      <c r="N9" s="326"/>
    </row>
    <row r="10" spans="1:14" ht="15.95" customHeight="1" x14ac:dyDescent="0.25">
      <c r="A10" s="859" t="s">
        <v>13</v>
      </c>
      <c r="B10" s="860"/>
      <c r="C10" s="861"/>
      <c r="D10" s="282"/>
      <c r="E10" s="327"/>
      <c r="F10" s="328">
        <f>'Detailed Summary'!F16</f>
        <v>0</v>
      </c>
      <c r="G10" s="328">
        <f>'Detailed Summary'!G16</f>
        <v>0</v>
      </c>
      <c r="H10" s="328">
        <f>'Detailed Summary'!H16</f>
        <v>0</v>
      </c>
      <c r="I10" s="328">
        <f>'Detailed Summary'!I16</f>
        <v>0</v>
      </c>
      <c r="J10" s="328">
        <f>'Detailed Summary'!J16</f>
        <v>0</v>
      </c>
      <c r="K10" s="307">
        <f>SUM(F10:J10)</f>
        <v>0</v>
      </c>
      <c r="L10" s="328">
        <f>'Detailed Summary'!L16</f>
        <v>0</v>
      </c>
      <c r="M10" s="328">
        <f>'Detailed Summary'!M16</f>
        <v>0</v>
      </c>
      <c r="N10" s="309">
        <f>SUM(L10:M10)</f>
        <v>0</v>
      </c>
    </row>
    <row r="11" spans="1:14" ht="15.95" customHeight="1" x14ac:dyDescent="0.25">
      <c r="A11" s="100"/>
      <c r="B11" s="100"/>
      <c r="C11" s="119"/>
      <c r="D11" s="139"/>
      <c r="E11" s="139"/>
      <c r="F11" s="139"/>
      <c r="G11" s="139"/>
      <c r="H11" s="139"/>
      <c r="I11" s="139"/>
      <c r="J11" s="139"/>
      <c r="K11" s="329"/>
      <c r="L11" s="139"/>
      <c r="M11" s="139"/>
      <c r="N11" s="329"/>
    </row>
    <row r="12" spans="1:14" ht="15.95" customHeight="1" x14ac:dyDescent="0.25">
      <c r="A12" s="856" t="s">
        <v>127</v>
      </c>
      <c r="B12" s="857"/>
      <c r="C12" s="858"/>
      <c r="D12" s="157"/>
      <c r="E12" s="156"/>
      <c r="F12" s="156"/>
      <c r="G12" s="156"/>
      <c r="H12" s="156"/>
      <c r="I12" s="156"/>
      <c r="J12" s="156"/>
      <c r="K12" s="330"/>
      <c r="L12" s="156"/>
      <c r="M12" s="156"/>
      <c r="N12" s="330"/>
    </row>
    <row r="13" spans="1:14" ht="15.95" customHeight="1" x14ac:dyDescent="0.25">
      <c r="A13"/>
      <c r="B13" s="852" t="s">
        <v>15</v>
      </c>
      <c r="C13" s="853"/>
      <c r="D13" s="210"/>
      <c r="E13" s="312"/>
      <c r="F13" s="137">
        <f>'Detailed Summary'!F24</f>
        <v>0</v>
      </c>
      <c r="G13" s="137">
        <f>'Detailed Summary'!G24</f>
        <v>0</v>
      </c>
      <c r="H13" s="137">
        <f>'Detailed Summary'!H24</f>
        <v>0</v>
      </c>
      <c r="I13" s="137">
        <f>'Detailed Summary'!I24</f>
        <v>0</v>
      </c>
      <c r="J13" s="137">
        <f>'Detailed Summary'!J24</f>
        <v>0</v>
      </c>
      <c r="K13" s="311">
        <f>SUM(F13:J13)</f>
        <v>0</v>
      </c>
      <c r="L13" s="312">
        <f>'Detailed Summary'!L24</f>
        <v>0</v>
      </c>
      <c r="M13" s="312">
        <f>'Detailed Summary'!M24</f>
        <v>0</v>
      </c>
      <c r="N13" s="313">
        <f>SUM(L13:M13)</f>
        <v>0</v>
      </c>
    </row>
    <row r="14" spans="1:14" ht="15.95" customHeight="1" x14ac:dyDescent="0.25">
      <c r="A14"/>
      <c r="B14" s="852" t="s">
        <v>14</v>
      </c>
      <c r="C14" s="853"/>
      <c r="D14" s="217"/>
      <c r="E14" s="305"/>
      <c r="F14" s="146">
        <f>'Detailed Summary'!F33</f>
        <v>0</v>
      </c>
      <c r="G14" s="146">
        <f>'Detailed Summary'!G33</f>
        <v>0</v>
      </c>
      <c r="H14" s="146">
        <f>'Detailed Summary'!H33</f>
        <v>0</v>
      </c>
      <c r="I14" s="146">
        <f>'Detailed Summary'!I33</f>
        <v>0</v>
      </c>
      <c r="J14" s="146">
        <f>'Detailed Summary'!J33</f>
        <v>0</v>
      </c>
      <c r="K14" s="304">
        <f t="shared" ref="K14:K16" si="0">SUM(F14:J14)</f>
        <v>0</v>
      </c>
      <c r="L14" s="305">
        <f>'Detailed Summary'!L33</f>
        <v>0</v>
      </c>
      <c r="M14" s="305">
        <f>'Detailed Summary'!M33</f>
        <v>0</v>
      </c>
      <c r="N14" s="306">
        <f>SUM(L14:M14)</f>
        <v>0</v>
      </c>
    </row>
    <row r="15" spans="1:14" ht="15.95" customHeight="1" x14ac:dyDescent="0.25">
      <c r="A15"/>
      <c r="B15" s="852" t="s">
        <v>124</v>
      </c>
      <c r="C15" s="853"/>
      <c r="D15" s="217"/>
      <c r="E15" s="305"/>
      <c r="F15" s="146">
        <f>'Detailed Summary'!F41</f>
        <v>0</v>
      </c>
      <c r="G15" s="146">
        <f>'Detailed Summary'!G41</f>
        <v>0</v>
      </c>
      <c r="H15" s="146">
        <f>'Detailed Summary'!H41</f>
        <v>0</v>
      </c>
      <c r="I15" s="146">
        <f>'Detailed Summary'!I41</f>
        <v>0</v>
      </c>
      <c r="J15" s="146">
        <f>'Detailed Summary'!J41</f>
        <v>0</v>
      </c>
      <c r="K15" s="304">
        <f t="shared" si="0"/>
        <v>0</v>
      </c>
      <c r="L15" s="305">
        <f>'Detailed Summary'!L41</f>
        <v>0</v>
      </c>
      <c r="M15" s="305">
        <f>'Detailed Summary'!M41</f>
        <v>0</v>
      </c>
      <c r="N15" s="306">
        <f>SUM(L15:M15)</f>
        <v>0</v>
      </c>
    </row>
    <row r="16" spans="1:14" ht="15.95" customHeight="1" x14ac:dyDescent="0.25">
      <c r="A16"/>
      <c r="B16" s="852" t="s">
        <v>139</v>
      </c>
      <c r="C16" s="853"/>
      <c r="D16" s="231"/>
      <c r="E16" s="331"/>
      <c r="F16" s="154">
        <f>'Detailed Summary'!F48</f>
        <v>0</v>
      </c>
      <c r="G16" s="154">
        <f>'Detailed Summary'!G48</f>
        <v>0</v>
      </c>
      <c r="H16" s="154">
        <f>'Detailed Summary'!H48</f>
        <v>0</v>
      </c>
      <c r="I16" s="154">
        <f>'Detailed Summary'!I48</f>
        <v>0</v>
      </c>
      <c r="J16" s="154">
        <f>'Detailed Summary'!J48</f>
        <v>0</v>
      </c>
      <c r="K16" s="314">
        <f t="shared" si="0"/>
        <v>0</v>
      </c>
      <c r="L16" s="331">
        <f>'Detailed Summary'!L48</f>
        <v>0</v>
      </c>
      <c r="M16" s="331">
        <f>'Detailed Summary'!M48</f>
        <v>0</v>
      </c>
      <c r="N16" s="315">
        <f>SUM(L16:M16)</f>
        <v>0</v>
      </c>
    </row>
    <row r="17" spans="1:14" ht="15.95" customHeight="1" x14ac:dyDescent="0.25">
      <c r="A17"/>
      <c r="B17" s="854" t="s">
        <v>16</v>
      </c>
      <c r="C17" s="855"/>
      <c r="D17" s="282"/>
      <c r="E17" s="327"/>
      <c r="F17" s="328">
        <f>SUM(F13:F16)</f>
        <v>0</v>
      </c>
      <c r="G17" s="328">
        <f t="shared" ref="G17:J17" si="1">SUM(G13:G16)</f>
        <v>0</v>
      </c>
      <c r="H17" s="328">
        <f t="shared" si="1"/>
        <v>0</v>
      </c>
      <c r="I17" s="328">
        <f>SUM(I13:I16)</f>
        <v>0</v>
      </c>
      <c r="J17" s="328">
        <f t="shared" si="1"/>
        <v>0</v>
      </c>
      <c r="K17" s="307">
        <f>SUM(K13:K16)</f>
        <v>0</v>
      </c>
      <c r="L17" s="308">
        <f>SUM(L13:L16)</f>
        <v>0</v>
      </c>
      <c r="M17" s="308">
        <f>SUM(M13:M16)</f>
        <v>0</v>
      </c>
      <c r="N17" s="309">
        <f>SUM(N13:N16)</f>
        <v>0</v>
      </c>
    </row>
    <row r="18" spans="1:14" ht="15.95" customHeight="1" x14ac:dyDescent="0.25">
      <c r="A18"/>
      <c r="B18" s="100"/>
      <c r="C18" s="119"/>
      <c r="D18" s="139"/>
      <c r="E18" s="139"/>
      <c r="F18" s="139"/>
      <c r="G18" s="139"/>
      <c r="H18" s="139"/>
      <c r="I18" s="139"/>
      <c r="J18" s="139"/>
      <c r="K18" s="329"/>
      <c r="L18" s="139"/>
      <c r="M18" s="139"/>
      <c r="N18" s="329"/>
    </row>
    <row r="19" spans="1:14" ht="15.95" customHeight="1" x14ac:dyDescent="0.25">
      <c r="A19"/>
      <c r="B19" s="841" t="s">
        <v>380</v>
      </c>
      <c r="C19" s="842"/>
      <c r="D19" s="282"/>
      <c r="E19" s="327"/>
      <c r="F19" s="328">
        <f>F17+F10</f>
        <v>0</v>
      </c>
      <c r="G19" s="328">
        <f t="shared" ref="G19:M19" si="2">G17+G10</f>
        <v>0</v>
      </c>
      <c r="H19" s="328">
        <f t="shared" si="2"/>
        <v>0</v>
      </c>
      <c r="I19" s="328">
        <f t="shared" si="2"/>
        <v>0</v>
      </c>
      <c r="J19" s="328">
        <f t="shared" si="2"/>
        <v>0</v>
      </c>
      <c r="K19" s="307">
        <f>SUM(F19:J19)</f>
        <v>0</v>
      </c>
      <c r="L19" s="328">
        <f t="shared" si="2"/>
        <v>0</v>
      </c>
      <c r="M19" s="328">
        <f t="shared" si="2"/>
        <v>0</v>
      </c>
      <c r="N19" s="309">
        <f>SUM(L19:M19)</f>
        <v>0</v>
      </c>
    </row>
    <row r="20" spans="1:14" ht="15.95" customHeight="1" x14ac:dyDescent="0.25">
      <c r="B20" s="332"/>
      <c r="C20" s="333"/>
      <c r="D20" s="139"/>
      <c r="E20" s="139"/>
      <c r="F20" s="334"/>
      <c r="G20" s="334"/>
      <c r="H20" s="334"/>
      <c r="I20" s="334"/>
      <c r="J20" s="334"/>
      <c r="K20" s="329"/>
      <c r="L20" s="334"/>
      <c r="M20" s="334"/>
      <c r="N20" s="329"/>
    </row>
    <row r="21" spans="1:14" ht="15.95" customHeight="1" x14ac:dyDescent="0.25">
      <c r="B21" s="852" t="s">
        <v>382</v>
      </c>
      <c r="C21" s="853"/>
      <c r="D21" s="282"/>
      <c r="E21" s="327"/>
      <c r="F21" s="362"/>
      <c r="G21" s="362"/>
      <c r="H21" s="362"/>
      <c r="I21" s="362"/>
      <c r="J21" s="362"/>
      <c r="K21" s="307">
        <f>SUM(F21:J21)</f>
        <v>0</v>
      </c>
      <c r="L21" s="779" t="s">
        <v>180</v>
      </c>
      <c r="M21" s="779" t="s">
        <v>180</v>
      </c>
      <c r="N21" s="309">
        <f>SUM(L21:M21)</f>
        <v>0</v>
      </c>
    </row>
    <row r="22" spans="1:14" ht="15.95" customHeight="1" x14ac:dyDescent="0.25">
      <c r="A22" s="99"/>
      <c r="C22" s="335"/>
      <c r="D22" s="324"/>
      <c r="E22" s="324"/>
      <c r="F22" s="324"/>
      <c r="G22" s="324"/>
      <c r="H22" s="324"/>
      <c r="I22" s="324"/>
      <c r="J22" s="324"/>
      <c r="K22" s="336"/>
      <c r="L22" s="324"/>
      <c r="M22" s="324"/>
      <c r="N22" s="336"/>
    </row>
    <row r="23" spans="1:14" ht="15.95" customHeight="1" thickBot="1" x14ac:dyDescent="0.3">
      <c r="A23" s="843" t="s">
        <v>379</v>
      </c>
      <c r="B23" s="844"/>
      <c r="C23" s="845"/>
      <c r="D23" s="506"/>
      <c r="E23" s="337"/>
      <c r="F23" s="338">
        <f>F19+F21</f>
        <v>0</v>
      </c>
      <c r="G23" s="338">
        <f t="shared" ref="G23:J23" si="3">G19+G21</f>
        <v>0</v>
      </c>
      <c r="H23" s="338">
        <f t="shared" si="3"/>
        <v>0</v>
      </c>
      <c r="I23" s="338">
        <f t="shared" si="3"/>
        <v>0</v>
      </c>
      <c r="J23" s="338">
        <f t="shared" si="3"/>
        <v>0</v>
      </c>
      <c r="K23" s="339">
        <f>K19+K21</f>
        <v>0</v>
      </c>
      <c r="L23" s="338">
        <f>L19</f>
        <v>0</v>
      </c>
      <c r="M23" s="338">
        <f>M19</f>
        <v>0</v>
      </c>
      <c r="N23" s="340">
        <f>N19+N21</f>
        <v>0</v>
      </c>
    </row>
    <row r="24" spans="1:14" ht="15.95" customHeight="1" thickTop="1" x14ac:dyDescent="0.25">
      <c r="A24" s="100"/>
      <c r="B24" s="100"/>
      <c r="C24" s="100"/>
      <c r="D24" s="108"/>
      <c r="E24" s="341"/>
      <c r="F24" s="100"/>
      <c r="G24" s="100"/>
      <c r="H24" s="100"/>
      <c r="I24" s="100"/>
      <c r="J24" s="100"/>
      <c r="L24" s="100"/>
      <c r="M24" s="100"/>
      <c r="N24" s="100"/>
    </row>
    <row r="25" spans="1:14" ht="15.95" customHeight="1" x14ac:dyDescent="0.25">
      <c r="A25" s="108"/>
      <c r="B25" s="846" t="s">
        <v>381</v>
      </c>
      <c r="C25" s="847"/>
      <c r="D25" s="282"/>
      <c r="E25" s="364"/>
      <c r="F25" s="779" t="s">
        <v>180</v>
      </c>
      <c r="G25" s="365">
        <f>(G23-G21)*G38</f>
        <v>0</v>
      </c>
      <c r="H25" s="365">
        <f>(H23-H21)*H38</f>
        <v>0</v>
      </c>
      <c r="I25" s="365">
        <f>(I23-I21)*(I46-1)</f>
        <v>0</v>
      </c>
      <c r="J25" s="365">
        <f>(J23-J21)*(J46-1)</f>
        <v>0</v>
      </c>
      <c r="K25" s="307">
        <f>SUM(G25:J25)</f>
        <v>0</v>
      </c>
      <c r="L25" s="365">
        <f>L23*(L46-1)</f>
        <v>0</v>
      </c>
      <c r="M25" s="365">
        <f>M23*(M46-1)</f>
        <v>0</v>
      </c>
      <c r="N25" s="355">
        <f>SUM(L25:M25)</f>
        <v>0</v>
      </c>
    </row>
    <row r="26" spans="1:14" s="102" customFormat="1" ht="15.95" customHeight="1" x14ac:dyDescent="0.25"/>
    <row r="27" spans="1:14" ht="15.95" customHeight="1" x14ac:dyDescent="0.25">
      <c r="A27" s="108"/>
      <c r="B27" s="848" t="s">
        <v>233</v>
      </c>
      <c r="C27" s="849"/>
      <c r="D27" s="210"/>
      <c r="E27" s="780" t="s">
        <v>180</v>
      </c>
      <c r="F27" s="361">
        <v>0</v>
      </c>
      <c r="G27" s="361">
        <v>0</v>
      </c>
      <c r="H27" s="361">
        <v>0</v>
      </c>
      <c r="I27" s="361">
        <v>0</v>
      </c>
      <c r="J27" s="361">
        <v>0</v>
      </c>
      <c r="K27" s="344" t="s">
        <v>180</v>
      </c>
      <c r="L27" s="361">
        <v>0</v>
      </c>
      <c r="M27" s="361">
        <v>0</v>
      </c>
      <c r="N27" s="345" t="s">
        <v>180</v>
      </c>
    </row>
    <row r="28" spans="1:14" ht="15.95" customHeight="1" x14ac:dyDescent="0.25">
      <c r="A28" s="346"/>
      <c r="B28" s="850" t="s">
        <v>234</v>
      </c>
      <c r="C28" s="851"/>
      <c r="D28" s="231"/>
      <c r="E28" s="781" t="s">
        <v>180</v>
      </c>
      <c r="F28" s="347">
        <f>F23*F27</f>
        <v>0</v>
      </c>
      <c r="G28" s="347">
        <f t="shared" ref="G28:J28" si="4">(G23+G25)*G27</f>
        <v>0</v>
      </c>
      <c r="H28" s="347">
        <f t="shared" si="4"/>
        <v>0</v>
      </c>
      <c r="I28" s="347">
        <f t="shared" si="4"/>
        <v>0</v>
      </c>
      <c r="J28" s="347">
        <f t="shared" si="4"/>
        <v>0</v>
      </c>
      <c r="K28" s="314">
        <f>SUM(F28:J28)</f>
        <v>0</v>
      </c>
      <c r="L28" s="347">
        <f>(L23+L25)*L27</f>
        <v>0</v>
      </c>
      <c r="M28" s="347">
        <f>(M23+M25)*M27</f>
        <v>0</v>
      </c>
      <c r="N28" s="343">
        <f>SUM(L28:M28)</f>
        <v>0</v>
      </c>
    </row>
    <row r="29" spans="1:14" ht="15.95" customHeight="1" thickBot="1" x14ac:dyDescent="0.3">
      <c r="A29" s="100"/>
      <c r="B29" s="100"/>
      <c r="C29" s="100"/>
      <c r="D29" s="108"/>
      <c r="E29" s="100"/>
      <c r="F29" s="100"/>
      <c r="G29" s="100"/>
      <c r="H29" s="100"/>
      <c r="I29" s="100"/>
      <c r="J29" s="100"/>
      <c r="L29" s="100"/>
      <c r="M29" s="100"/>
      <c r="N29" s="100"/>
    </row>
    <row r="30" spans="1:14" ht="15.95" customHeight="1" thickTop="1" thickBot="1" x14ac:dyDescent="0.3">
      <c r="A30" s="835" t="s">
        <v>370</v>
      </c>
      <c r="B30" s="836"/>
      <c r="C30" s="837"/>
      <c r="D30" s="507"/>
      <c r="E30" s="782" t="s">
        <v>180</v>
      </c>
      <c r="F30" s="783">
        <f>F23+F28</f>
        <v>0</v>
      </c>
      <c r="G30" s="348">
        <f t="shared" ref="G30:J30" si="5">G23+G25+G28</f>
        <v>0</v>
      </c>
      <c r="H30" s="348">
        <f t="shared" si="5"/>
        <v>0</v>
      </c>
      <c r="I30" s="348">
        <f t="shared" si="5"/>
        <v>0</v>
      </c>
      <c r="J30" s="348">
        <f t="shared" si="5"/>
        <v>0</v>
      </c>
      <c r="K30" s="349">
        <f>SUM(F30:J30)</f>
        <v>0</v>
      </c>
      <c r="L30" s="348">
        <f>L23+L25+L28</f>
        <v>0</v>
      </c>
      <c r="M30" s="348">
        <f>M23+M25+M28</f>
        <v>0</v>
      </c>
      <c r="N30" s="350">
        <f>SUM(L30:M30)</f>
        <v>0</v>
      </c>
    </row>
    <row r="31" spans="1:14" ht="15.95" customHeight="1" thickTop="1" thickBot="1" x14ac:dyDescent="0.3">
      <c r="A31"/>
      <c r="B31"/>
      <c r="C31"/>
      <c r="D31"/>
      <c r="E31"/>
      <c r="F31"/>
      <c r="G31"/>
      <c r="H31"/>
      <c r="I31"/>
      <c r="J31"/>
      <c r="K31"/>
      <c r="L31" s="102"/>
      <c r="M31" s="102"/>
      <c r="N31" s="102"/>
    </row>
    <row r="32" spans="1:14" ht="15.95" customHeight="1" thickBot="1" x14ac:dyDescent="0.35">
      <c r="A32"/>
      <c r="B32"/>
      <c r="C32"/>
      <c r="D32"/>
      <c r="E32"/>
      <c r="F32"/>
      <c r="G32"/>
      <c r="H32"/>
      <c r="I32"/>
      <c r="J32"/>
      <c r="K32"/>
      <c r="L32" s="773"/>
      <c r="M32" s="774" t="s">
        <v>377</v>
      </c>
      <c r="N32" s="775">
        <f>K30+N30</f>
        <v>0</v>
      </c>
    </row>
    <row r="33" spans="1:34" ht="15.95" customHeight="1" x14ac:dyDescent="0.25">
      <c r="A33"/>
      <c r="B33"/>
      <c r="C33"/>
      <c r="D33"/>
      <c r="E33"/>
      <c r="F33"/>
      <c r="G33"/>
      <c r="H33"/>
      <c r="I33"/>
      <c r="J33"/>
      <c r="K33"/>
      <c r="L33" s="100"/>
      <c r="M33" s="100"/>
      <c r="N33" s="100"/>
    </row>
    <row r="34" spans="1:34" ht="15.95" customHeight="1" x14ac:dyDescent="0.25">
      <c r="A34" s="838" t="s">
        <v>17</v>
      </c>
      <c r="B34" s="839"/>
      <c r="C34" s="840"/>
      <c r="D34" s="508"/>
      <c r="E34" s="351"/>
      <c r="F34" s="352">
        <f>'Detailed Summary'!F11+'Detailed Summary'!F24</f>
        <v>0</v>
      </c>
      <c r="G34" s="352">
        <f>'Detailed Summary'!G11+'Detailed Summary'!G24</f>
        <v>0</v>
      </c>
      <c r="H34" s="352">
        <f>'Detailed Summary'!H11+'Detailed Summary'!H24</f>
        <v>0</v>
      </c>
      <c r="I34" s="352">
        <f>'Detailed Summary'!I11+'Detailed Summary'!I24</f>
        <v>0</v>
      </c>
      <c r="J34" s="352">
        <f>'Detailed Summary'!J11+'Detailed Summary'!J24</f>
        <v>0</v>
      </c>
      <c r="K34" s="353">
        <f>J34+I34+H34+G34+F34+E34</f>
        <v>0</v>
      </c>
      <c r="L34" s="354">
        <f>'Detailed Summary'!L11+'Detailed Summary'!L24</f>
        <v>0</v>
      </c>
      <c r="M34" s="354">
        <f>'Detailed Summary'!M11+'Detailed Summary'!M24</f>
        <v>0</v>
      </c>
      <c r="N34" s="355">
        <f>SUM(L34:M34)</f>
        <v>0</v>
      </c>
    </row>
    <row r="35" spans="1:34" s="108" customFormat="1" ht="15.95" customHeight="1" x14ac:dyDescent="0.25">
      <c r="D35" s="356"/>
      <c r="E35" s="356"/>
      <c r="F35" s="356"/>
      <c r="G35" s="356"/>
      <c r="H35" s="356"/>
      <c r="I35" s="356"/>
      <c r="J35" s="356"/>
      <c r="K35" s="321"/>
      <c r="L35" s="356"/>
      <c r="M35" s="356"/>
      <c r="N35" s="356"/>
      <c r="O35" s="75"/>
      <c r="P35" s="102"/>
      <c r="Q35" s="102"/>
      <c r="R35" s="102"/>
      <c r="S35" s="75"/>
      <c r="T35" s="75"/>
      <c r="U35" s="75"/>
      <c r="V35" s="75"/>
      <c r="W35" s="75"/>
      <c r="X35" s="75"/>
      <c r="Y35" s="75"/>
      <c r="Z35" s="75"/>
      <c r="AA35" s="75"/>
      <c r="AB35" s="75"/>
      <c r="AC35" s="75"/>
      <c r="AD35" s="75"/>
      <c r="AE35" s="75"/>
      <c r="AF35" s="75"/>
      <c r="AG35" s="75"/>
      <c r="AH35" s="75"/>
    </row>
    <row r="36" spans="1:34" s="108" customFormat="1" ht="15.95" customHeight="1" x14ac:dyDescent="0.25">
      <c r="C36" s="357"/>
      <c r="D36" s="102"/>
      <c r="N36" s="102"/>
      <c r="O36" s="75"/>
      <c r="P36" s="102"/>
      <c r="Q36" s="102"/>
      <c r="R36" s="102"/>
      <c r="S36" s="75"/>
      <c r="T36" s="75"/>
      <c r="U36" s="75"/>
      <c r="V36" s="75"/>
      <c r="W36" s="75"/>
      <c r="X36" s="75"/>
      <c r="Y36" s="75"/>
      <c r="Z36" s="75"/>
      <c r="AA36" s="75"/>
      <c r="AB36" s="75"/>
      <c r="AC36" s="75"/>
      <c r="AD36" s="75"/>
      <c r="AE36" s="75"/>
      <c r="AF36" s="75"/>
      <c r="AG36" s="75"/>
      <c r="AH36" s="75"/>
    </row>
    <row r="37" spans="1:34" s="108" customFormat="1" ht="15.95" customHeight="1" x14ac:dyDescent="0.25">
      <c r="A37" s="102"/>
      <c r="B37" s="825" t="s">
        <v>367</v>
      </c>
      <c r="C37" s="826"/>
      <c r="D37" s="741"/>
      <c r="E37" s="742"/>
      <c r="F37" s="739" t="s">
        <v>18</v>
      </c>
      <c r="G37" s="359" t="s">
        <v>19</v>
      </c>
      <c r="H37" s="359" t="s">
        <v>20</v>
      </c>
      <c r="I37" s="359" t="s">
        <v>21</v>
      </c>
      <c r="J37" s="359" t="s">
        <v>22</v>
      </c>
      <c r="K37" s="363"/>
      <c r="L37" s="732" t="s">
        <v>23</v>
      </c>
      <c r="M37" s="358" t="s">
        <v>24</v>
      </c>
      <c r="N37" s="102"/>
      <c r="O37" s="75"/>
      <c r="P37" s="102"/>
      <c r="Q37" s="102"/>
      <c r="R37" s="102"/>
      <c r="S37" s="75"/>
      <c r="T37" s="75"/>
      <c r="U37" s="75"/>
      <c r="V37" s="75"/>
      <c r="W37" s="75"/>
      <c r="X37" s="75"/>
      <c r="Y37" s="75"/>
      <c r="Z37" s="75"/>
      <c r="AA37" s="75"/>
      <c r="AB37" s="75"/>
      <c r="AC37" s="75"/>
      <c r="AD37" s="75"/>
      <c r="AE37" s="75"/>
      <c r="AF37" s="75"/>
      <c r="AG37" s="75"/>
      <c r="AH37" s="75"/>
    </row>
    <row r="38" spans="1:34" s="108" customFormat="1" ht="15.75" customHeight="1" thickBot="1" x14ac:dyDescent="0.3">
      <c r="A38" s="102"/>
      <c r="B38" s="827" t="s">
        <v>313</v>
      </c>
      <c r="C38" s="828"/>
      <c r="D38" s="735"/>
      <c r="E38" s="736"/>
      <c r="F38" s="740"/>
      <c r="G38" s="737">
        <v>0</v>
      </c>
      <c r="H38" s="737">
        <v>0</v>
      </c>
      <c r="I38" s="770">
        <f>I45-1</f>
        <v>1.3134851138353776E-2</v>
      </c>
      <c r="J38" s="770">
        <f>J45-1</f>
        <v>1.2964563526361328E-2</v>
      </c>
      <c r="K38" s="738"/>
      <c r="L38" s="770">
        <f>L45-1</f>
        <v>1.1945392491467421E-2</v>
      </c>
      <c r="M38" s="772">
        <f>M45-1</f>
        <v>1.180438448566612E-2</v>
      </c>
      <c r="N38" s="102"/>
      <c r="O38" s="75"/>
      <c r="P38" s="102"/>
      <c r="Q38" s="102"/>
      <c r="R38" s="102"/>
      <c r="S38" s="75"/>
      <c r="T38" s="75"/>
      <c r="U38" s="75"/>
      <c r="V38" s="75"/>
      <c r="W38" s="75"/>
      <c r="X38" s="75"/>
      <c r="Y38" s="75"/>
      <c r="Z38" s="75"/>
      <c r="AA38" s="75"/>
      <c r="AB38" s="75"/>
      <c r="AC38" s="75"/>
      <c r="AD38" s="75"/>
      <c r="AE38" s="75"/>
      <c r="AF38" s="75"/>
      <c r="AG38" s="75"/>
      <c r="AH38" s="75"/>
    </row>
    <row r="39" spans="1:34" customFormat="1" ht="15.75" customHeight="1" thickTop="1" x14ac:dyDescent="0.25">
      <c r="A39" s="102"/>
      <c r="B39" s="102"/>
      <c r="C39" s="102"/>
      <c r="D39" s="102"/>
      <c r="E39" s="102"/>
      <c r="F39" s="102"/>
      <c r="G39" s="102"/>
      <c r="H39" s="102"/>
      <c r="I39" s="102"/>
      <c r="J39" s="102"/>
      <c r="K39" s="102"/>
      <c r="L39" s="102"/>
      <c r="M39" s="102"/>
      <c r="N39" s="102"/>
      <c r="O39" s="102"/>
    </row>
    <row r="40" spans="1:34" customFormat="1" ht="15.75" customHeight="1" x14ac:dyDescent="0.25">
      <c r="A40" s="102"/>
      <c r="B40" s="102"/>
      <c r="C40" s="102"/>
      <c r="D40" s="102"/>
      <c r="E40" s="102"/>
      <c r="F40" s="102"/>
      <c r="G40" s="102"/>
      <c r="H40" s="102"/>
      <c r="I40" s="102"/>
      <c r="J40" s="102"/>
      <c r="K40" s="102"/>
      <c r="L40" s="102"/>
      <c r="M40" s="102"/>
      <c r="N40" s="102"/>
      <c r="O40" s="102"/>
    </row>
    <row r="41" spans="1:34" ht="18.75" customHeight="1" thickBot="1" x14ac:dyDescent="0.3">
      <c r="A41" s="762" t="s">
        <v>375</v>
      </c>
      <c r="B41" s="763"/>
      <c r="C41" s="743"/>
      <c r="D41" s="743"/>
      <c r="E41" s="743"/>
      <c r="F41" s="743"/>
      <c r="G41" s="743"/>
      <c r="H41" s="743"/>
      <c r="I41" s="743"/>
      <c r="J41" s="743"/>
      <c r="K41" s="743"/>
      <c r="L41" s="743"/>
      <c r="M41" s="743"/>
      <c r="N41" s="743"/>
    </row>
    <row r="42" spans="1:34" s="108" customFormat="1" ht="15.75" customHeight="1" thickTop="1" x14ac:dyDescent="0.25">
      <c r="A42" s="820" t="s">
        <v>365</v>
      </c>
      <c r="B42" s="823" t="s">
        <v>366</v>
      </c>
      <c r="C42" s="824"/>
      <c r="D42" s="771"/>
      <c r="E42" s="769" t="s">
        <v>305</v>
      </c>
      <c r="F42" s="744" t="s">
        <v>153</v>
      </c>
      <c r="G42" s="745" t="s">
        <v>154</v>
      </c>
      <c r="H42" s="745" t="s">
        <v>155</v>
      </c>
      <c r="I42" s="745" t="s">
        <v>156</v>
      </c>
      <c r="J42" s="745" t="s">
        <v>157</v>
      </c>
      <c r="K42" s="746"/>
      <c r="L42" s="745" t="s">
        <v>158</v>
      </c>
      <c r="M42" s="747" t="s">
        <v>159</v>
      </c>
      <c r="N42" s="748"/>
      <c r="O42" s="75"/>
      <c r="P42" s="102"/>
      <c r="Q42" s="102"/>
      <c r="R42" s="102"/>
      <c r="S42" s="75"/>
      <c r="T42" s="75"/>
      <c r="U42" s="75"/>
      <c r="V42" s="75"/>
      <c r="W42" s="75"/>
      <c r="X42" s="75"/>
      <c r="Y42" s="75"/>
      <c r="Z42" s="75"/>
      <c r="AA42" s="75"/>
      <c r="AB42" s="75"/>
      <c r="AC42" s="75"/>
      <c r="AD42" s="75"/>
      <c r="AE42" s="75"/>
      <c r="AF42" s="75"/>
      <c r="AG42" s="75"/>
      <c r="AH42" s="75"/>
    </row>
    <row r="43" spans="1:34" s="108" customFormat="1" ht="15.75" customHeight="1" x14ac:dyDescent="0.25">
      <c r="A43" s="821"/>
      <c r="B43" s="831" t="s">
        <v>372</v>
      </c>
      <c r="C43" s="832"/>
      <c r="D43" s="743"/>
      <c r="E43" s="765"/>
      <c r="F43" s="765">
        <f t="shared" ref="F43:J43" si="6">(F44-E44)/E44</f>
        <v>1.6438356164383536E-2</v>
      </c>
      <c r="G43" s="765">
        <f t="shared" si="6"/>
        <v>1.3477088948787063E-2</v>
      </c>
      <c r="H43" s="765">
        <f t="shared" si="6"/>
        <v>1.2411347517730547E-2</v>
      </c>
      <c r="I43" s="765">
        <f t="shared" si="6"/>
        <v>1.3134851138353765E-2</v>
      </c>
      <c r="J43" s="768">
        <f t="shared" si="6"/>
        <v>1.2964563526361279E-2</v>
      </c>
      <c r="K43" s="752"/>
      <c r="L43" s="765">
        <f>(L44-J44)/J44</f>
        <v>1.1945392491467503E-2</v>
      </c>
      <c r="M43" s="768">
        <f>(M44-L44)/L44</f>
        <v>1.1804384485666152E-2</v>
      </c>
      <c r="N43" s="748"/>
      <c r="O43" s="75"/>
      <c r="P43" s="102"/>
      <c r="Q43" s="102"/>
      <c r="R43" s="102"/>
      <c r="S43" s="75"/>
      <c r="T43" s="75"/>
      <c r="U43" s="75"/>
      <c r="V43" s="75"/>
      <c r="W43" s="75"/>
      <c r="X43" s="75"/>
      <c r="Y43" s="75"/>
      <c r="Z43" s="75"/>
      <c r="AA43" s="75"/>
      <c r="AB43" s="75"/>
      <c r="AC43" s="75"/>
      <c r="AD43" s="75"/>
      <c r="AE43" s="75"/>
      <c r="AF43" s="75"/>
      <c r="AG43" s="75"/>
      <c r="AH43" s="75"/>
    </row>
    <row r="44" spans="1:34" s="108" customFormat="1" ht="15.75" customHeight="1" x14ac:dyDescent="0.25">
      <c r="A44" s="821"/>
      <c r="B44" s="829" t="s">
        <v>376</v>
      </c>
      <c r="C44" s="830"/>
      <c r="D44" s="753"/>
      <c r="E44" s="749">
        <f>109.5</f>
        <v>109.5</v>
      </c>
      <c r="F44" s="750">
        <v>111.3</v>
      </c>
      <c r="G44" s="750">
        <v>112.8</v>
      </c>
      <c r="H44" s="750">
        <v>114.2</v>
      </c>
      <c r="I44" s="750">
        <v>115.7</v>
      </c>
      <c r="J44" s="751">
        <v>117.2</v>
      </c>
      <c r="K44" s="752"/>
      <c r="L44" s="753">
        <v>118.6</v>
      </c>
      <c r="M44" s="751">
        <v>120</v>
      </c>
      <c r="N44" s="748"/>
      <c r="O44" s="75"/>
      <c r="P44" s="102"/>
      <c r="Q44" s="102"/>
      <c r="R44" s="102"/>
      <c r="S44" s="75"/>
      <c r="T44" s="75"/>
      <c r="U44" s="75"/>
      <c r="V44" s="75"/>
      <c r="W44" s="75"/>
      <c r="X44" s="75"/>
      <c r="Y44" s="75"/>
      <c r="Z44" s="75"/>
      <c r="AA44" s="75"/>
      <c r="AB44" s="75"/>
      <c r="AC44" s="75"/>
      <c r="AD44" s="75"/>
      <c r="AE44" s="75"/>
      <c r="AF44" s="75"/>
      <c r="AG44" s="75"/>
      <c r="AH44" s="75"/>
    </row>
    <row r="45" spans="1:34" s="108" customFormat="1" ht="15.75" customHeight="1" x14ac:dyDescent="0.25">
      <c r="A45" s="821"/>
      <c r="B45" s="831" t="s">
        <v>160</v>
      </c>
      <c r="C45" s="832"/>
      <c r="D45" s="754"/>
      <c r="E45" s="754"/>
      <c r="F45" s="755">
        <f>F44/E44</f>
        <v>1.0164383561643835</v>
      </c>
      <c r="G45" s="755">
        <f>G44/F44</f>
        <v>1.013477088948787</v>
      </c>
      <c r="H45" s="755">
        <f>H44/G44</f>
        <v>1.0124113475177305</v>
      </c>
      <c r="I45" s="755">
        <f>I44/H44</f>
        <v>1.0131348511383538</v>
      </c>
      <c r="J45" s="755">
        <f>J44/I44</f>
        <v>1.0129645635263613</v>
      </c>
      <c r="K45" s="756"/>
      <c r="L45" s="755">
        <f>L44/J44</f>
        <v>1.0119453924914674</v>
      </c>
      <c r="M45" s="757">
        <f>M44/L44</f>
        <v>1.0118043844856661</v>
      </c>
      <c r="N45" s="748"/>
      <c r="O45" s="75"/>
      <c r="P45" s="102"/>
      <c r="Q45" s="102"/>
      <c r="R45" s="102"/>
      <c r="S45" s="75"/>
      <c r="T45" s="75"/>
      <c r="U45" s="75"/>
      <c r="V45" s="75"/>
      <c r="W45" s="75"/>
      <c r="X45" s="75"/>
      <c r="Y45" s="75"/>
      <c r="Z45" s="75"/>
      <c r="AA45" s="75"/>
      <c r="AB45" s="75"/>
      <c r="AC45" s="75"/>
      <c r="AD45" s="75"/>
      <c r="AE45" s="75"/>
      <c r="AF45" s="75"/>
      <c r="AG45" s="75"/>
      <c r="AH45" s="75"/>
    </row>
    <row r="46" spans="1:34" s="108" customFormat="1" ht="15.95" customHeight="1" x14ac:dyDescent="0.25">
      <c r="A46" s="822"/>
      <c r="B46" s="833" t="s">
        <v>292</v>
      </c>
      <c r="C46" s="834"/>
      <c r="D46" s="758"/>
      <c r="E46" s="759"/>
      <c r="F46" s="759">
        <f>F44/E44</f>
        <v>1.0164383561643835</v>
      </c>
      <c r="G46" s="759">
        <f>G44/E44</f>
        <v>1.0301369863013699</v>
      </c>
      <c r="H46" s="759">
        <f>H44/E44</f>
        <v>1.0429223744292238</v>
      </c>
      <c r="I46" s="759">
        <f>I44/E44</f>
        <v>1.0566210045662101</v>
      </c>
      <c r="J46" s="759">
        <f>J44/E44</f>
        <v>1.0703196347031965</v>
      </c>
      <c r="K46" s="760"/>
      <c r="L46" s="759">
        <f>L44/E44</f>
        <v>1.0831050228310501</v>
      </c>
      <c r="M46" s="761">
        <f>M44/E44</f>
        <v>1.095890410958904</v>
      </c>
      <c r="N46" s="748"/>
      <c r="O46" s="75"/>
      <c r="P46" s="102"/>
      <c r="Q46" s="102"/>
      <c r="R46" s="102"/>
      <c r="S46" s="75"/>
      <c r="T46" s="75"/>
      <c r="U46" s="75"/>
      <c r="V46" s="75"/>
      <c r="W46" s="75"/>
      <c r="X46" s="75"/>
      <c r="Y46" s="75"/>
      <c r="Z46" s="75"/>
      <c r="AA46" s="75"/>
      <c r="AB46" s="75"/>
      <c r="AC46" s="75"/>
      <c r="AD46" s="75"/>
      <c r="AE46" s="75"/>
      <c r="AF46" s="75"/>
      <c r="AG46" s="75"/>
      <c r="AH46" s="75"/>
    </row>
    <row r="47" spans="1:34" s="108" customFormat="1" ht="15.95" customHeight="1" x14ac:dyDescent="0.25">
      <c r="A47" s="748"/>
      <c r="B47" s="748"/>
      <c r="C47" s="748"/>
      <c r="D47" s="748"/>
      <c r="E47" s="748"/>
      <c r="F47" s="743"/>
      <c r="G47" s="743"/>
      <c r="H47" s="743"/>
      <c r="I47" s="743"/>
      <c r="J47" s="743"/>
      <c r="K47" s="748"/>
      <c r="L47" s="743"/>
      <c r="M47" s="743"/>
      <c r="N47" s="748"/>
      <c r="O47" s="75"/>
      <c r="P47" s="102"/>
      <c r="Q47" s="102"/>
      <c r="R47" s="102"/>
      <c r="S47" s="75"/>
      <c r="T47" s="75"/>
      <c r="U47" s="75"/>
      <c r="V47" s="75"/>
      <c r="W47" s="75"/>
      <c r="X47" s="75"/>
      <c r="Y47" s="75"/>
      <c r="Z47" s="75"/>
      <c r="AA47" s="75"/>
      <c r="AB47" s="75"/>
      <c r="AC47" s="75"/>
      <c r="AD47" s="75"/>
      <c r="AE47" s="75"/>
      <c r="AF47" s="75"/>
      <c r="AG47" s="75"/>
      <c r="AH47" s="75"/>
    </row>
    <row r="48" spans="1:34" s="108" customFormat="1" ht="15.95" customHeight="1" x14ac:dyDescent="0.25">
      <c r="D48" s="357"/>
      <c r="E48" s="356"/>
      <c r="F48" s="75"/>
      <c r="G48" s="75"/>
      <c r="H48" s="75"/>
      <c r="I48" s="75"/>
      <c r="O48" s="75"/>
      <c r="P48" s="102"/>
      <c r="Q48" s="102"/>
      <c r="R48" s="102"/>
      <c r="S48" s="75"/>
      <c r="T48" s="75"/>
      <c r="U48" s="75"/>
      <c r="V48" s="75"/>
      <c r="W48" s="75"/>
      <c r="X48" s="75"/>
      <c r="Y48" s="75"/>
      <c r="Z48" s="75"/>
      <c r="AA48" s="75"/>
      <c r="AB48" s="75"/>
      <c r="AC48" s="75"/>
      <c r="AD48" s="75"/>
      <c r="AE48" s="75"/>
      <c r="AF48" s="75"/>
      <c r="AG48" s="75"/>
      <c r="AH48" s="75"/>
    </row>
    <row r="50" spans="6:7" ht="15.95" customHeight="1" x14ac:dyDescent="0.25">
      <c r="G50" s="766"/>
    </row>
    <row r="52" spans="6:7" ht="15.95" customHeight="1" x14ac:dyDescent="0.25">
      <c r="F52" s="767"/>
    </row>
  </sheetData>
  <sheetProtection password="E53C" sheet="1" objects="1" scenarios="1" insertRows="0"/>
  <mergeCells count="24">
    <mergeCell ref="B17:C17"/>
    <mergeCell ref="A12:C12"/>
    <mergeCell ref="A10:C10"/>
    <mergeCell ref="L5:M5"/>
    <mergeCell ref="B15:C15"/>
    <mergeCell ref="B14:C14"/>
    <mergeCell ref="B13:C13"/>
    <mergeCell ref="B16:C16"/>
    <mergeCell ref="A30:C30"/>
    <mergeCell ref="A34:C34"/>
    <mergeCell ref="B19:C19"/>
    <mergeCell ref="A23:C23"/>
    <mergeCell ref="B25:C25"/>
    <mergeCell ref="B27:C27"/>
    <mergeCell ref="B28:C28"/>
    <mergeCell ref="B21:C21"/>
    <mergeCell ref="A42:A46"/>
    <mergeCell ref="B42:C42"/>
    <mergeCell ref="B37:C37"/>
    <mergeCell ref="B38:C38"/>
    <mergeCell ref="B44:C44"/>
    <mergeCell ref="B45:C45"/>
    <mergeCell ref="B46:C46"/>
    <mergeCell ref="B43:C43"/>
  </mergeCells>
  <printOptions horizontalCentered="1" verticalCentered="1"/>
  <pageMargins left="0.39370078740157483" right="0.39370078740157483" top="0.78740157480314965" bottom="0.98425196850393704" header="0.39370078740157483" footer="0.39370078740157483"/>
  <pageSetup paperSize="8" scale="75" fitToHeight="0" orientation="landscape" r:id="rId1"/>
  <headerFooter>
    <oddHeader>&amp;C&amp;"-,Bold"&amp;16&amp;A</oddHeader>
    <oddFooter>&amp;LFile:  &amp;F&amp;RPrinted:  &amp;D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N271"/>
  <sheetViews>
    <sheetView zoomScale="90" zoomScaleNormal="90" workbookViewId="0">
      <pane ySplit="8" topLeftCell="A9" activePane="bottomLeft" state="frozen"/>
      <selection pane="bottomLeft" activeCell="C29" sqref="C29"/>
    </sheetView>
  </sheetViews>
  <sheetFormatPr defaultRowHeight="15.95" customHeight="1" x14ac:dyDescent="0.2"/>
  <cols>
    <col min="1" max="1" width="14.5703125" style="75" customWidth="1"/>
    <col min="2" max="2" width="13.85546875" style="75" customWidth="1"/>
    <col min="3" max="3" width="61.7109375" style="75" customWidth="1"/>
    <col min="4" max="4" width="11.85546875" style="75" bestFit="1" customWidth="1"/>
    <col min="5" max="6" width="13.5703125" style="75" customWidth="1"/>
    <col min="7" max="7" width="15.5703125" style="75" customWidth="1"/>
    <col min="8" max="8" width="13.5703125" style="75" customWidth="1"/>
    <col min="9" max="9" width="14" style="75" customWidth="1"/>
    <col min="10" max="13" width="13.5703125" style="75" customWidth="1"/>
    <col min="14" max="14" width="12.7109375" style="75" customWidth="1"/>
    <col min="15" max="15" width="13.85546875" style="75" bestFit="1" customWidth="1"/>
    <col min="16" max="16" width="9.140625" style="75"/>
    <col min="17" max="17" width="10.140625" style="75" bestFit="1" customWidth="1"/>
    <col min="18" max="16384" width="9.140625" style="75"/>
  </cols>
  <sheetData>
    <row r="1" spans="1:14" ht="15.95" customHeight="1" x14ac:dyDescent="0.25">
      <c r="A1" s="864" t="s">
        <v>368</v>
      </c>
      <c r="B1" s="864"/>
      <c r="C1" s="864"/>
      <c r="E1" s="108"/>
      <c r="F1" s="672" t="s">
        <v>228</v>
      </c>
      <c r="G1" s="613" t="s">
        <v>378</v>
      </c>
    </row>
    <row r="2" spans="1:14" ht="15.95" customHeight="1" x14ac:dyDescent="0.25">
      <c r="B2" s="108"/>
      <c r="C2" s="108"/>
      <c r="D2" s="100"/>
      <c r="E2" s="100"/>
      <c r="F2" s="102"/>
    </row>
    <row r="3" spans="1:14" ht="15.95" customHeight="1" x14ac:dyDescent="0.25">
      <c r="A3" s="174" t="s">
        <v>133</v>
      </c>
      <c r="B3" s="652"/>
      <c r="C3" s="108"/>
      <c r="E3" s="102"/>
      <c r="F3" s="99"/>
    </row>
    <row r="4" spans="1:14" ht="15.95" customHeight="1" x14ac:dyDescent="0.25">
      <c r="B4" s="294"/>
      <c r="C4" s="294"/>
      <c r="D4" s="192" t="s">
        <v>0</v>
      </c>
      <c r="E4" s="295" t="s">
        <v>4</v>
      </c>
      <c r="F4" s="99"/>
      <c r="L4" s="102"/>
      <c r="M4" s="102"/>
    </row>
    <row r="5" spans="1:14" ht="15.95" customHeight="1" x14ac:dyDescent="0.25">
      <c r="A5" s="176" t="s">
        <v>25</v>
      </c>
      <c r="B5" s="145"/>
      <c r="C5" s="296" t="s">
        <v>2</v>
      </c>
      <c r="D5" s="478" t="s">
        <v>3</v>
      </c>
      <c r="E5" s="178">
        <v>43191</v>
      </c>
      <c r="F5" s="102"/>
      <c r="G5" s="102"/>
      <c r="H5" s="102"/>
      <c r="I5" s="102"/>
      <c r="J5" s="102"/>
      <c r="K5" s="162"/>
      <c r="L5" s="862" t="s">
        <v>296</v>
      </c>
      <c r="M5" s="863"/>
      <c r="N5" s="162"/>
    </row>
    <row r="6" spans="1:14" ht="15.95" customHeight="1" x14ac:dyDescent="0.2">
      <c r="A6" s="297"/>
      <c r="B6" s="152"/>
      <c r="C6" s="241"/>
      <c r="D6" s="192"/>
      <c r="E6" s="182"/>
      <c r="F6" s="184" t="s">
        <v>1</v>
      </c>
      <c r="G6" s="185" t="s">
        <v>5</v>
      </c>
      <c r="H6" s="183" t="s">
        <v>6</v>
      </c>
      <c r="I6" s="185" t="s">
        <v>7</v>
      </c>
      <c r="J6" s="183" t="s">
        <v>8</v>
      </c>
      <c r="K6" s="191" t="s">
        <v>10</v>
      </c>
      <c r="L6" s="185" t="s">
        <v>178</v>
      </c>
      <c r="M6" s="183" t="s">
        <v>179</v>
      </c>
      <c r="N6" s="186" t="s">
        <v>10</v>
      </c>
    </row>
    <row r="7" spans="1:14" ht="15.95" customHeight="1" x14ac:dyDescent="0.2">
      <c r="A7" s="297"/>
      <c r="B7" s="152"/>
      <c r="C7" s="241" t="s">
        <v>11</v>
      </c>
      <c r="D7" s="479">
        <v>43070</v>
      </c>
      <c r="E7" s="189" t="s">
        <v>152</v>
      </c>
      <c r="F7" s="189" t="s">
        <v>116</v>
      </c>
      <c r="G7" s="189" t="s">
        <v>118</v>
      </c>
      <c r="H7" s="190" t="s">
        <v>119</v>
      </c>
      <c r="I7" s="189" t="s">
        <v>120</v>
      </c>
      <c r="J7" s="189" t="s">
        <v>121</v>
      </c>
      <c r="K7" s="196" t="s">
        <v>117</v>
      </c>
      <c r="L7" s="189" t="s">
        <v>166</v>
      </c>
      <c r="M7" s="189" t="s">
        <v>167</v>
      </c>
      <c r="N7" s="192"/>
    </row>
    <row r="8" spans="1:14" ht="15.95" customHeight="1" x14ac:dyDescent="0.2">
      <c r="A8" s="298"/>
      <c r="B8" s="166"/>
      <c r="C8" s="245" t="s">
        <v>246</v>
      </c>
      <c r="D8" s="197"/>
      <c r="E8" s="194">
        <v>3</v>
      </c>
      <c r="F8" s="194">
        <v>12</v>
      </c>
      <c r="G8" s="194">
        <v>12</v>
      </c>
      <c r="H8" s="195">
        <v>12</v>
      </c>
      <c r="I8" s="194">
        <v>12</v>
      </c>
      <c r="J8" s="194">
        <v>12</v>
      </c>
      <c r="K8" s="246"/>
      <c r="L8" s="194" t="s">
        <v>289</v>
      </c>
      <c r="M8" s="194" t="s">
        <v>289</v>
      </c>
      <c r="N8" s="197" t="s">
        <v>295</v>
      </c>
    </row>
    <row r="9" spans="1:14" s="102" customFormat="1" ht="15.95" customHeight="1" x14ac:dyDescent="0.25">
      <c r="A9" s="299"/>
      <c r="B9" s="300"/>
      <c r="C9" s="300"/>
      <c r="D9" s="301"/>
      <c r="E9" s="301"/>
      <c r="F9" s="301"/>
      <c r="G9" s="301"/>
      <c r="H9" s="301"/>
      <c r="I9" s="301"/>
      <c r="J9" s="301"/>
      <c r="K9" s="301"/>
      <c r="L9" s="301"/>
      <c r="M9" s="301"/>
      <c r="N9" s="302"/>
    </row>
    <row r="10" spans="1:14" ht="15.95" customHeight="1" x14ac:dyDescent="0.25">
      <c r="A10" s="868" t="s">
        <v>129</v>
      </c>
      <c r="B10" s="868"/>
      <c r="C10" s="868"/>
      <c r="D10" s="287"/>
      <c r="E10" s="164"/>
      <c r="F10" s="164"/>
      <c r="G10" s="164"/>
      <c r="H10" s="164"/>
      <c r="I10" s="164"/>
      <c r="J10" s="164"/>
      <c r="K10" s="164"/>
      <c r="L10" s="164"/>
      <c r="M10" s="164"/>
      <c r="N10" s="303"/>
    </row>
    <row r="11" spans="1:14" ht="15.95" customHeight="1" x14ac:dyDescent="0.25">
      <c r="A11" s="100"/>
      <c r="B11" s="869" t="s">
        <v>26</v>
      </c>
      <c r="C11" s="870"/>
      <c r="D11" s="217"/>
      <c r="E11" s="216"/>
      <c r="F11" s="146">
        <f>'Contract Management'!F65</f>
        <v>0</v>
      </c>
      <c r="G11" s="146">
        <f>'Contract Management'!G65</f>
        <v>0</v>
      </c>
      <c r="H11" s="146">
        <f>'Contract Management'!H65</f>
        <v>0</v>
      </c>
      <c r="I11" s="146">
        <f>'Contract Management'!I65</f>
        <v>0</v>
      </c>
      <c r="J11" s="146">
        <f>'Contract Management'!J65</f>
        <v>0</v>
      </c>
      <c r="K11" s="304">
        <f t="shared" ref="K11:K14" si="0">SUM(F11:J11)</f>
        <v>0</v>
      </c>
      <c r="L11" s="305">
        <f>'Contract Management'!L65</f>
        <v>0</v>
      </c>
      <c r="M11" s="305">
        <f>'Contract Management'!M65</f>
        <v>0</v>
      </c>
      <c r="N11" s="306">
        <f>SUM(L11:M11)</f>
        <v>0</v>
      </c>
    </row>
    <row r="12" spans="1:14" ht="15.95" customHeight="1" x14ac:dyDescent="0.25">
      <c r="A12" s="100"/>
      <c r="B12" s="871" t="s">
        <v>114</v>
      </c>
      <c r="C12" s="872"/>
      <c r="D12" s="217"/>
      <c r="E12" s="216"/>
      <c r="F12" s="146">
        <f>'Contract Management'!F79</f>
        <v>0</v>
      </c>
      <c r="G12" s="146">
        <f>'Contract Management'!G79</f>
        <v>0</v>
      </c>
      <c r="H12" s="146">
        <f>'Contract Management'!H79</f>
        <v>0</v>
      </c>
      <c r="I12" s="146">
        <f>'Contract Management'!I79</f>
        <v>0</v>
      </c>
      <c r="J12" s="146">
        <f>'Contract Management'!J79</f>
        <v>0</v>
      </c>
      <c r="K12" s="304">
        <f t="shared" si="0"/>
        <v>0</v>
      </c>
      <c r="L12" s="305">
        <f>'Contract Management'!L79</f>
        <v>0</v>
      </c>
      <c r="M12" s="305">
        <f>'Contract Management'!M79</f>
        <v>0</v>
      </c>
      <c r="N12" s="306">
        <f>SUM(L12:M12)</f>
        <v>0</v>
      </c>
    </row>
    <row r="13" spans="1:14" ht="15.95" customHeight="1" x14ac:dyDescent="0.25">
      <c r="A13" s="100"/>
      <c r="B13" s="873" t="s">
        <v>161</v>
      </c>
      <c r="C13" s="874"/>
      <c r="D13" s="217"/>
      <c r="E13" s="216"/>
      <c r="F13" s="216">
        <f>'Contract Management'!F85</f>
        <v>0</v>
      </c>
      <c r="G13" s="216">
        <f>'Contract Management'!G85</f>
        <v>0</v>
      </c>
      <c r="H13" s="216">
        <f>'Contract Management'!H85</f>
        <v>0</v>
      </c>
      <c r="I13" s="216">
        <f>'Contract Management'!I85</f>
        <v>0</v>
      </c>
      <c r="J13" s="216">
        <f>'Contract Management'!J85</f>
        <v>0</v>
      </c>
      <c r="K13" s="304">
        <f t="shared" si="0"/>
        <v>0</v>
      </c>
      <c r="L13" s="216">
        <f>'Contract Management'!L85</f>
        <v>0</v>
      </c>
      <c r="M13" s="216">
        <f>'Contract Management'!M85</f>
        <v>0</v>
      </c>
      <c r="N13" s="306">
        <f>SUM(L13:M13)</f>
        <v>0</v>
      </c>
    </row>
    <row r="14" spans="1:14" ht="15.95" customHeight="1" x14ac:dyDescent="0.25">
      <c r="A14" s="100"/>
      <c r="B14" s="875" t="s">
        <v>227</v>
      </c>
      <c r="C14" s="876"/>
      <c r="D14" s="217"/>
      <c r="E14" s="216"/>
      <c r="F14" s="168"/>
      <c r="G14" s="168"/>
      <c r="H14" s="168"/>
      <c r="I14" s="168"/>
      <c r="J14" s="168"/>
      <c r="K14" s="304">
        <f t="shared" si="0"/>
        <v>0</v>
      </c>
      <c r="L14" s="168"/>
      <c r="M14" s="168"/>
      <c r="N14" s="306">
        <f>SUM(L14:M14)</f>
        <v>0</v>
      </c>
    </row>
    <row r="15" spans="1:14" ht="15.95" customHeight="1" x14ac:dyDescent="0.25">
      <c r="A15" s="100"/>
      <c r="B15" s="877" t="s">
        <v>373</v>
      </c>
      <c r="C15" s="878"/>
      <c r="D15" s="231"/>
      <c r="E15" s="230"/>
      <c r="F15" s="168"/>
      <c r="G15" s="168"/>
      <c r="H15" s="168"/>
      <c r="I15" s="168"/>
      <c r="J15" s="168"/>
      <c r="K15" s="304"/>
      <c r="L15" s="168"/>
      <c r="M15" s="168"/>
      <c r="N15" s="306"/>
    </row>
    <row r="16" spans="1:14" ht="15.95" customHeight="1" x14ac:dyDescent="0.25">
      <c r="B16" s="854" t="s">
        <v>27</v>
      </c>
      <c r="C16" s="855"/>
      <c r="D16" s="282"/>
      <c r="E16" s="279"/>
      <c r="F16" s="290">
        <f>SUM(F11:F15)</f>
        <v>0</v>
      </c>
      <c r="G16" s="290">
        <f t="shared" ref="G16:J16" si="1">SUM(G11:G15)</f>
        <v>0</v>
      </c>
      <c r="H16" s="290">
        <f t="shared" si="1"/>
        <v>0</v>
      </c>
      <c r="I16" s="290">
        <f t="shared" si="1"/>
        <v>0</v>
      </c>
      <c r="J16" s="290">
        <f t="shared" si="1"/>
        <v>0</v>
      </c>
      <c r="K16" s="307">
        <f>SUM(K11:K15)</f>
        <v>0</v>
      </c>
      <c r="L16" s="308">
        <f>SUM(L11:L15)</f>
        <v>0</v>
      </c>
      <c r="M16" s="308">
        <f>SUM(M11:M15)</f>
        <v>0</v>
      </c>
      <c r="N16" s="309">
        <f>SUM(N11:N15)</f>
        <v>0</v>
      </c>
    </row>
    <row r="17" spans="1:14" ht="15.95" customHeight="1" x14ac:dyDescent="0.25">
      <c r="A17" s="100"/>
      <c r="B17" s="100"/>
      <c r="C17" s="119"/>
      <c r="D17" s="139"/>
      <c r="E17" s="139"/>
      <c r="F17"/>
      <c r="G17"/>
      <c r="H17"/>
      <c r="I17"/>
      <c r="J17"/>
      <c r="K17"/>
      <c r="L17"/>
      <c r="M17"/>
      <c r="N17"/>
    </row>
    <row r="18" spans="1:14" ht="15.95" customHeight="1" x14ac:dyDescent="0.25">
      <c r="A18" s="865" t="s">
        <v>127</v>
      </c>
      <c r="B18" s="866"/>
      <c r="C18" s="867"/>
      <c r="D18" s="149"/>
      <c r="E18" s="148"/>
      <c r="F18"/>
      <c r="G18"/>
      <c r="H18"/>
      <c r="I18"/>
      <c r="J18"/>
      <c r="K18"/>
      <c r="L18"/>
      <c r="M18"/>
      <c r="N18"/>
    </row>
    <row r="19" spans="1:14" ht="15.95" customHeight="1" x14ac:dyDescent="0.25">
      <c r="A19" s="100"/>
      <c r="B19" s="881" t="s">
        <v>15</v>
      </c>
      <c r="C19" s="882"/>
      <c r="D19" s="156"/>
      <c r="E19" s="156"/>
      <c r="F19"/>
      <c r="G19"/>
      <c r="H19"/>
      <c r="I19"/>
      <c r="J19"/>
      <c r="K19"/>
      <c r="L19"/>
      <c r="M19"/>
      <c r="N19"/>
    </row>
    <row r="20" spans="1:14" ht="15.95" customHeight="1" x14ac:dyDescent="0.25">
      <c r="A20" s="100"/>
      <c r="B20" s="100"/>
      <c r="C20" s="601" t="s">
        <v>30</v>
      </c>
      <c r="D20" s="210"/>
      <c r="E20" s="209"/>
      <c r="F20" s="137">
        <f>'Operational Staff Costs'!F13</f>
        <v>0</v>
      </c>
      <c r="G20" s="137">
        <f>'Operational Staff Costs'!G13</f>
        <v>0</v>
      </c>
      <c r="H20" s="137">
        <f>'Operational Staff Costs'!H13</f>
        <v>0</v>
      </c>
      <c r="I20" s="137">
        <f>'Operational Staff Costs'!I13</f>
        <v>0</v>
      </c>
      <c r="J20" s="137">
        <f>'Operational Staff Costs'!J13</f>
        <v>0</v>
      </c>
      <c r="K20" s="311">
        <f>SUM(F20:J20)</f>
        <v>0</v>
      </c>
      <c r="L20" s="312">
        <f>'Operational Staff Costs'!L13</f>
        <v>0</v>
      </c>
      <c r="M20" s="312">
        <f>'Operational Staff Costs'!M13</f>
        <v>0</v>
      </c>
      <c r="N20" s="313">
        <f>SUM(L20:M20)</f>
        <v>0</v>
      </c>
    </row>
    <row r="21" spans="1:14" ht="15.95" customHeight="1" x14ac:dyDescent="0.25">
      <c r="A21" s="100"/>
      <c r="B21" s="100"/>
      <c r="C21" s="602" t="s">
        <v>244</v>
      </c>
      <c r="D21" s="217"/>
      <c r="E21" s="216"/>
      <c r="F21" s="146">
        <f>'Operational Staff Costs'!F26</f>
        <v>0</v>
      </c>
      <c r="G21" s="146">
        <f>'Operational Staff Costs'!G26</f>
        <v>0</v>
      </c>
      <c r="H21" s="146">
        <f>'Operational Staff Costs'!H26</f>
        <v>0</v>
      </c>
      <c r="I21" s="146">
        <f>'Operational Staff Costs'!I26</f>
        <v>0</v>
      </c>
      <c r="J21" s="146">
        <f>'Operational Staff Costs'!J26</f>
        <v>0</v>
      </c>
      <c r="K21" s="304">
        <f t="shared" ref="K21" si="2">SUM(F21:J21)</f>
        <v>0</v>
      </c>
      <c r="L21" s="305">
        <f>'Operational Staff Costs'!L26</f>
        <v>0</v>
      </c>
      <c r="M21" s="305">
        <f>'Operational Staff Costs'!M26</f>
        <v>0</v>
      </c>
      <c r="N21" s="306">
        <f>SUM(L21:M21)</f>
        <v>0</v>
      </c>
    </row>
    <row r="22" spans="1:14" ht="15.95" customHeight="1" x14ac:dyDescent="0.25">
      <c r="A22" s="100"/>
      <c r="B22" s="100"/>
      <c r="C22" s="577" t="s">
        <v>227</v>
      </c>
      <c r="D22" s="217"/>
      <c r="E22" s="216"/>
      <c r="F22" s="168"/>
      <c r="G22" s="168"/>
      <c r="H22" s="168"/>
      <c r="I22" s="168"/>
      <c r="J22" s="168"/>
      <c r="K22" s="304">
        <f>SUM(F22:J22)</f>
        <v>0</v>
      </c>
      <c r="L22" s="168"/>
      <c r="M22" s="168"/>
      <c r="N22" s="306">
        <f>SUM(L22:M22)</f>
        <v>0</v>
      </c>
    </row>
    <row r="23" spans="1:14" ht="15.95" customHeight="1" x14ac:dyDescent="0.25">
      <c r="A23" s="100"/>
      <c r="B23" s="100"/>
      <c r="C23" s="716" t="s">
        <v>373</v>
      </c>
      <c r="D23" s="231"/>
      <c r="E23" s="230"/>
      <c r="F23" s="170"/>
      <c r="G23" s="170"/>
      <c r="H23" s="170"/>
      <c r="I23" s="170"/>
      <c r="J23" s="170"/>
      <c r="K23" s="314"/>
      <c r="L23" s="170"/>
      <c r="M23" s="170"/>
      <c r="N23" s="315"/>
    </row>
    <row r="24" spans="1:14" ht="15.95" customHeight="1" x14ac:dyDescent="0.25">
      <c r="A24" s="100"/>
      <c r="B24" s="100"/>
      <c r="C24" s="316" t="s">
        <v>126</v>
      </c>
      <c r="D24" s="282"/>
      <c r="E24" s="279"/>
      <c r="F24" s="290">
        <f>SUM(F20:F23)</f>
        <v>0</v>
      </c>
      <c r="G24" s="290">
        <f t="shared" ref="G24:J24" si="3">SUM(G20:G23)</f>
        <v>0</v>
      </c>
      <c r="H24" s="290">
        <f t="shared" si="3"/>
        <v>0</v>
      </c>
      <c r="I24" s="290">
        <f t="shared" si="3"/>
        <v>0</v>
      </c>
      <c r="J24" s="290">
        <f t="shared" si="3"/>
        <v>0</v>
      </c>
      <c r="K24" s="314">
        <f>SUM(K20:K23)</f>
        <v>0</v>
      </c>
      <c r="L24" s="317">
        <f>SUM(L20:L23)</f>
        <v>0</v>
      </c>
      <c r="M24" s="317">
        <f>SUM(M20:M23)</f>
        <v>0</v>
      </c>
      <c r="N24" s="309">
        <f>SUM(N20:N23)</f>
        <v>0</v>
      </c>
    </row>
    <row r="25" spans="1:14" ht="15.95" customHeight="1" x14ac:dyDescent="0.2">
      <c r="A25" s="318"/>
      <c r="B25" s="319"/>
      <c r="C25" s="504"/>
      <c r="D25" s="148"/>
      <c r="E25" s="148"/>
      <c r="F25" s="100"/>
      <c r="G25" s="100"/>
      <c r="H25" s="100"/>
      <c r="I25" s="100"/>
      <c r="J25" s="100"/>
      <c r="K25" s="108"/>
      <c r="L25" s="100"/>
      <c r="M25" s="100"/>
      <c r="N25" s="100"/>
    </row>
    <row r="26" spans="1:14" ht="15.95" customHeight="1" x14ac:dyDescent="0.2">
      <c r="A26" s="100"/>
      <c r="B26" s="881" t="s">
        <v>128</v>
      </c>
      <c r="C26" s="882"/>
      <c r="D26" s="157"/>
      <c r="E26" s="156"/>
      <c r="F26" s="100"/>
      <c r="G26" s="100"/>
      <c r="H26" s="100"/>
      <c r="I26" s="100"/>
      <c r="J26" s="100"/>
      <c r="K26" s="108"/>
      <c r="L26" s="100"/>
      <c r="M26" s="100"/>
      <c r="N26" s="100"/>
    </row>
    <row r="27" spans="1:14" ht="15.95" customHeight="1" x14ac:dyDescent="0.25">
      <c r="A27" s="100"/>
      <c r="B27" s="100"/>
      <c r="C27" s="465" t="s">
        <v>137</v>
      </c>
      <c r="D27" s="210"/>
      <c r="E27" s="209"/>
      <c r="F27" s="137">
        <f>'Vessel Maintenance'!F30</f>
        <v>0</v>
      </c>
      <c r="G27" s="137">
        <f>'Vessel Maintenance'!G30</f>
        <v>0</v>
      </c>
      <c r="H27" s="137">
        <f>'Vessel Maintenance'!H30</f>
        <v>0</v>
      </c>
      <c r="I27" s="137">
        <f>'Vessel Maintenance'!I30</f>
        <v>0</v>
      </c>
      <c r="J27" s="137">
        <f>'Vessel Maintenance'!J30</f>
        <v>0</v>
      </c>
      <c r="K27" s="311">
        <f t="shared" ref="K27:K32" si="4">SUM(F27:J27)</f>
        <v>0</v>
      </c>
      <c r="L27" s="312">
        <f>'Vessel Maintenance'!L30</f>
        <v>0</v>
      </c>
      <c r="M27" s="312">
        <f>'Vessel Maintenance'!M30</f>
        <v>0</v>
      </c>
      <c r="N27" s="313">
        <f t="shared" ref="N27:N31" si="5">SUM(L27:M27)</f>
        <v>0</v>
      </c>
    </row>
    <row r="28" spans="1:14" ht="15.95" customHeight="1" x14ac:dyDescent="0.25">
      <c r="A28" s="100"/>
      <c r="B28" s="100"/>
      <c r="C28" s="268" t="s">
        <v>220</v>
      </c>
      <c r="D28" s="217"/>
      <c r="E28" s="216"/>
      <c r="F28" s="146">
        <f>'Vessel Maintenance'!F54</f>
        <v>0</v>
      </c>
      <c r="G28" s="146">
        <f>'Vessel Maintenance'!G54</f>
        <v>0</v>
      </c>
      <c r="H28" s="146">
        <f>'Vessel Maintenance'!H54</f>
        <v>0</v>
      </c>
      <c r="I28" s="146">
        <f>'Vessel Maintenance'!I54</f>
        <v>0</v>
      </c>
      <c r="J28" s="146">
        <f>'Vessel Maintenance'!J54</f>
        <v>0</v>
      </c>
      <c r="K28" s="304">
        <f t="shared" si="4"/>
        <v>0</v>
      </c>
      <c r="L28" s="305">
        <f>'Vessel Maintenance'!L54</f>
        <v>0</v>
      </c>
      <c r="M28" s="305">
        <f>'Vessel Maintenance'!M54</f>
        <v>0</v>
      </c>
      <c r="N28" s="306">
        <f>SUM(L28:M28)</f>
        <v>0</v>
      </c>
    </row>
    <row r="29" spans="1:14" ht="15.95" customHeight="1" x14ac:dyDescent="0.25">
      <c r="A29" s="100"/>
      <c r="B29" s="100"/>
      <c r="C29" s="268" t="s">
        <v>147</v>
      </c>
      <c r="D29" s="217"/>
      <c r="E29" s="216"/>
      <c r="F29" s="146">
        <f>'Vessel Maintenance'!F78</f>
        <v>0</v>
      </c>
      <c r="G29" s="146">
        <f>'Vessel Maintenance'!G78</f>
        <v>0</v>
      </c>
      <c r="H29" s="146">
        <f>'Vessel Maintenance'!H78</f>
        <v>0</v>
      </c>
      <c r="I29" s="146">
        <f>'Vessel Maintenance'!I78</f>
        <v>0</v>
      </c>
      <c r="J29" s="146">
        <f>'Vessel Maintenance'!J78</f>
        <v>0</v>
      </c>
      <c r="K29" s="304">
        <f>SUM(F29:J29)</f>
        <v>0</v>
      </c>
      <c r="L29" s="305">
        <f>'Vessel Maintenance'!L78</f>
        <v>0</v>
      </c>
      <c r="M29" s="305">
        <f>'Vessel Maintenance'!M78</f>
        <v>0</v>
      </c>
      <c r="N29" s="306">
        <f t="shared" si="5"/>
        <v>0</v>
      </c>
    </row>
    <row r="30" spans="1:14" ht="15.95" customHeight="1" x14ac:dyDescent="0.25">
      <c r="A30" s="100"/>
      <c r="B30" s="100"/>
      <c r="C30" s="603" t="s">
        <v>229</v>
      </c>
      <c r="D30" s="217"/>
      <c r="E30" s="216"/>
      <c r="F30" s="146">
        <f>'Vessel Maintenance'!F102</f>
        <v>0</v>
      </c>
      <c r="G30" s="146">
        <f>'Vessel Maintenance'!G102</f>
        <v>0</v>
      </c>
      <c r="H30" s="146">
        <f>'Vessel Maintenance'!H102</f>
        <v>0</v>
      </c>
      <c r="I30" s="146">
        <f>'Vessel Maintenance'!I102</f>
        <v>0</v>
      </c>
      <c r="J30" s="146">
        <f>'Vessel Maintenance'!J102</f>
        <v>0</v>
      </c>
      <c r="K30" s="304">
        <f t="shared" si="4"/>
        <v>0</v>
      </c>
      <c r="L30" s="305">
        <f>'Vessel Maintenance'!L102</f>
        <v>0</v>
      </c>
      <c r="M30" s="305">
        <f>'Vessel Maintenance'!M102</f>
        <v>0</v>
      </c>
      <c r="N30" s="306">
        <f t="shared" si="5"/>
        <v>0</v>
      </c>
    </row>
    <row r="31" spans="1:14" ht="15.95" customHeight="1" x14ac:dyDescent="0.25">
      <c r="A31" s="100"/>
      <c r="B31" s="100"/>
      <c r="C31" s="268" t="s">
        <v>122</v>
      </c>
      <c r="D31" s="217"/>
      <c r="E31" s="216"/>
      <c r="F31" s="146">
        <f>'Vessel Maintenance'!F138</f>
        <v>0</v>
      </c>
      <c r="G31" s="146">
        <f>'Vessel Maintenance'!G138</f>
        <v>0</v>
      </c>
      <c r="H31" s="146">
        <f>'Vessel Maintenance'!H138</f>
        <v>0</v>
      </c>
      <c r="I31" s="146">
        <f>'Vessel Maintenance'!I138</f>
        <v>0</v>
      </c>
      <c r="J31" s="146">
        <f>'Vessel Maintenance'!J138</f>
        <v>0</v>
      </c>
      <c r="K31" s="304">
        <f t="shared" si="4"/>
        <v>0</v>
      </c>
      <c r="L31" s="305">
        <f>'Vessel Maintenance'!L138</f>
        <v>0</v>
      </c>
      <c r="M31" s="305">
        <f>'Vessel Maintenance'!M138</f>
        <v>0</v>
      </c>
      <c r="N31" s="306">
        <f t="shared" si="5"/>
        <v>0</v>
      </c>
    </row>
    <row r="32" spans="1:14" ht="15.95" customHeight="1" x14ac:dyDescent="0.25">
      <c r="A32" s="100"/>
      <c r="B32" s="100"/>
      <c r="C32" s="716" t="s">
        <v>227</v>
      </c>
      <c r="D32" s="217"/>
      <c r="E32" s="216"/>
      <c r="F32" s="168"/>
      <c r="G32" s="168"/>
      <c r="H32" s="168"/>
      <c r="I32" s="168"/>
      <c r="J32" s="168"/>
      <c r="K32" s="314">
        <f t="shared" si="4"/>
        <v>0</v>
      </c>
      <c r="L32" s="168"/>
      <c r="M32" s="168"/>
      <c r="N32" s="306">
        <f>SUM(L32:M32)</f>
        <v>0</v>
      </c>
    </row>
    <row r="33" spans="1:14" ht="15.95" customHeight="1" x14ac:dyDescent="0.25">
      <c r="A33" s="100"/>
      <c r="B33" s="100"/>
      <c r="C33" s="320" t="s">
        <v>123</v>
      </c>
      <c r="D33" s="282"/>
      <c r="E33" s="279"/>
      <c r="F33" s="290">
        <f>SUM(F27:F32)</f>
        <v>0</v>
      </c>
      <c r="G33" s="290">
        <f>SUM(G27:G32)</f>
        <v>0</v>
      </c>
      <c r="H33" s="290">
        <f t="shared" ref="H33:J33" si="6">SUM(H27:H32)</f>
        <v>0</v>
      </c>
      <c r="I33" s="290">
        <f>SUM(I27:I32)</f>
        <v>0</v>
      </c>
      <c r="J33" s="290">
        <f t="shared" si="6"/>
        <v>0</v>
      </c>
      <c r="K33" s="307">
        <f>SUM(K27:K32)</f>
        <v>0</v>
      </c>
      <c r="L33" s="308">
        <f>SUM(L27:L32)</f>
        <v>0</v>
      </c>
      <c r="M33" s="308">
        <f>SUM(M27:M32)</f>
        <v>0</v>
      </c>
      <c r="N33" s="309">
        <f>SUM(N27:N32)</f>
        <v>0</v>
      </c>
    </row>
    <row r="34" spans="1:14" ht="15.95" customHeight="1" x14ac:dyDescent="0.25">
      <c r="A34" s="100"/>
      <c r="B34" s="100"/>
      <c r="C34" s="505"/>
      <c r="D34" s="139"/>
      <c r="E34" s="139"/>
      <c r="F34" s="102"/>
      <c r="G34" s="102"/>
      <c r="H34" s="102"/>
      <c r="I34" s="102"/>
      <c r="J34" s="102"/>
      <c r="K34" s="321"/>
      <c r="L34"/>
      <c r="M34"/>
      <c r="N34"/>
    </row>
    <row r="35" spans="1:14" ht="15.95" customHeight="1" x14ac:dyDescent="0.25">
      <c r="A35" s="100"/>
      <c r="B35" s="881" t="s">
        <v>124</v>
      </c>
      <c r="C35" s="882"/>
      <c r="D35" s="157"/>
      <c r="E35" s="156"/>
      <c r="F35" s="102"/>
      <c r="G35" s="102"/>
      <c r="H35" s="102"/>
      <c r="I35" s="102"/>
      <c r="J35" s="102"/>
      <c r="K35" s="108"/>
      <c r="L35"/>
      <c r="M35"/>
      <c r="N35"/>
    </row>
    <row r="36" spans="1:14" ht="15.95" customHeight="1" x14ac:dyDescent="0.25">
      <c r="A36" s="100"/>
      <c r="B36" s="100"/>
      <c r="C36" s="601" t="s">
        <v>194</v>
      </c>
      <c r="D36" s="210"/>
      <c r="E36" s="209"/>
      <c r="F36" s="137">
        <f>'Op Support Costs'!F16</f>
        <v>0</v>
      </c>
      <c r="G36" s="137">
        <f>'Op Support Costs'!G16</f>
        <v>0</v>
      </c>
      <c r="H36" s="137">
        <f>'Op Support Costs'!H16</f>
        <v>0</v>
      </c>
      <c r="I36" s="137">
        <f>'Op Support Costs'!I16</f>
        <v>0</v>
      </c>
      <c r="J36" s="137">
        <f>'Op Support Costs'!J16</f>
        <v>0</v>
      </c>
      <c r="K36" s="311">
        <f>SUM(F36:J36)</f>
        <v>0</v>
      </c>
      <c r="L36" s="137">
        <f>'Op Support Costs'!L16</f>
        <v>0</v>
      </c>
      <c r="M36" s="137">
        <f>'Op Support Costs'!M16</f>
        <v>0</v>
      </c>
      <c r="N36" s="313">
        <f t="shared" ref="N36:N39" si="7">SUM(L36:M36)</f>
        <v>0</v>
      </c>
    </row>
    <row r="37" spans="1:14" ht="15.95" customHeight="1" x14ac:dyDescent="0.25">
      <c r="A37" s="100"/>
      <c r="B37" s="100"/>
      <c r="C37" s="623" t="s">
        <v>195</v>
      </c>
      <c r="D37" s="217"/>
      <c r="E37" s="216"/>
      <c r="F37" s="146">
        <f>'Op Support Costs'!F25</f>
        <v>0</v>
      </c>
      <c r="G37" s="146">
        <f>'Op Support Costs'!G25</f>
        <v>0</v>
      </c>
      <c r="H37" s="146">
        <f>'Op Support Costs'!H25</f>
        <v>0</v>
      </c>
      <c r="I37" s="146">
        <f>'Op Support Costs'!I25</f>
        <v>0</v>
      </c>
      <c r="J37" s="146">
        <f>'Op Support Costs'!J25</f>
        <v>0</v>
      </c>
      <c r="K37" s="304">
        <f t="shared" ref="K37:K39" si="8">SUM(F37:J37)</f>
        <v>0</v>
      </c>
      <c r="L37" s="305">
        <f>'Op Support Costs'!L25</f>
        <v>0</v>
      </c>
      <c r="M37" s="305">
        <f>'Op Support Costs'!M25</f>
        <v>0</v>
      </c>
      <c r="N37" s="306">
        <f t="shared" si="7"/>
        <v>0</v>
      </c>
    </row>
    <row r="38" spans="1:14" ht="15.95" customHeight="1" x14ac:dyDescent="0.25">
      <c r="A38" s="100"/>
      <c r="B38" s="100"/>
      <c r="C38" s="623" t="s">
        <v>312</v>
      </c>
      <c r="D38" s="217"/>
      <c r="E38" s="216"/>
      <c r="F38" s="146">
        <f>'Op Support Costs'!F44</f>
        <v>0</v>
      </c>
      <c r="G38" s="146">
        <f>'Op Support Costs'!G44</f>
        <v>0</v>
      </c>
      <c r="H38" s="146">
        <f>'Op Support Costs'!H44</f>
        <v>0</v>
      </c>
      <c r="I38" s="146">
        <f>'Op Support Costs'!I44</f>
        <v>0</v>
      </c>
      <c r="J38" s="146">
        <f>'Op Support Costs'!J44</f>
        <v>0</v>
      </c>
      <c r="K38" s="304">
        <f>SUM(F38:J38)</f>
        <v>0</v>
      </c>
      <c r="L38" s="305">
        <f>'Op Support Costs'!L44</f>
        <v>0</v>
      </c>
      <c r="M38" s="305">
        <f>'Op Support Costs'!M44</f>
        <v>0</v>
      </c>
      <c r="N38" s="306">
        <f t="shared" si="7"/>
        <v>0</v>
      </c>
    </row>
    <row r="39" spans="1:14" ht="15.95" customHeight="1" x14ac:dyDescent="0.25">
      <c r="A39" s="100"/>
      <c r="B39" s="100"/>
      <c r="C39" s="623" t="s">
        <v>311</v>
      </c>
      <c r="D39" s="217"/>
      <c r="E39" s="216"/>
      <c r="F39" s="146">
        <f>'Op Support Costs'!F55</f>
        <v>0</v>
      </c>
      <c r="G39" s="146">
        <f>'Op Support Costs'!G55</f>
        <v>0</v>
      </c>
      <c r="H39" s="146">
        <f>'Op Support Costs'!H55</f>
        <v>0</v>
      </c>
      <c r="I39" s="146">
        <f>'Op Support Costs'!I55</f>
        <v>0</v>
      </c>
      <c r="J39" s="146">
        <f>'Op Support Costs'!J55</f>
        <v>0</v>
      </c>
      <c r="K39" s="304">
        <f t="shared" si="8"/>
        <v>0</v>
      </c>
      <c r="L39" s="305">
        <f>'Op Support Costs'!L55</f>
        <v>0</v>
      </c>
      <c r="M39" s="305">
        <f>'Op Support Costs'!M55</f>
        <v>0</v>
      </c>
      <c r="N39" s="306">
        <f t="shared" si="7"/>
        <v>0</v>
      </c>
    </row>
    <row r="40" spans="1:14" ht="15.95" customHeight="1" x14ac:dyDescent="0.25">
      <c r="A40" s="100"/>
      <c r="B40" s="100"/>
      <c r="C40" s="716" t="s">
        <v>227</v>
      </c>
      <c r="D40" s="231"/>
      <c r="E40" s="230"/>
      <c r="F40" s="170"/>
      <c r="G40" s="170"/>
      <c r="H40" s="170"/>
      <c r="I40" s="170"/>
      <c r="J40" s="170"/>
      <c r="K40" s="314">
        <f>SUM(F40:J40)</f>
        <v>0</v>
      </c>
      <c r="L40" s="170"/>
      <c r="M40" s="170"/>
      <c r="N40" s="315">
        <f>SUM(L40:M40)</f>
        <v>0</v>
      </c>
    </row>
    <row r="41" spans="1:14" ht="15.95" customHeight="1" x14ac:dyDescent="0.25">
      <c r="A41" s="100"/>
      <c r="B41" s="100"/>
      <c r="C41" s="316" t="s">
        <v>125</v>
      </c>
      <c r="D41" s="282"/>
      <c r="E41" s="279"/>
      <c r="F41" s="290">
        <f>SUM(F36:F40)</f>
        <v>0</v>
      </c>
      <c r="G41" s="290">
        <f t="shared" ref="G41:J41" si="9">SUM(G36:G40)</f>
        <v>0</v>
      </c>
      <c r="H41" s="290">
        <f t="shared" si="9"/>
        <v>0</v>
      </c>
      <c r="I41" s="290">
        <f t="shared" si="9"/>
        <v>0</v>
      </c>
      <c r="J41" s="290">
        <f t="shared" si="9"/>
        <v>0</v>
      </c>
      <c r="K41" s="314">
        <f>SUM(K36:K40)</f>
        <v>0</v>
      </c>
      <c r="L41" s="317">
        <f>SUM(L36:L40)</f>
        <v>0</v>
      </c>
      <c r="M41" s="317">
        <f>SUM(M36:M40)</f>
        <v>0</v>
      </c>
      <c r="N41" s="309">
        <f>SUM(N36:N40)</f>
        <v>0</v>
      </c>
    </row>
    <row r="42" spans="1:14" ht="15.95" customHeight="1" x14ac:dyDescent="0.25">
      <c r="A42" s="100"/>
      <c r="B42" s="100"/>
      <c r="C42" s="100"/>
      <c r="D42" s="139"/>
      <c r="E42" s="139"/>
      <c r="F42" s="102"/>
      <c r="G42" s="102"/>
      <c r="H42" s="102"/>
      <c r="I42" s="102"/>
      <c r="J42" s="102"/>
      <c r="K42" s="108"/>
      <c r="L42"/>
      <c r="M42"/>
      <c r="N42"/>
    </row>
    <row r="43" spans="1:14" ht="15.95" customHeight="1" x14ac:dyDescent="0.25">
      <c r="A43" s="100"/>
      <c r="B43" s="881" t="s">
        <v>139</v>
      </c>
      <c r="C43" s="882"/>
      <c r="D43" s="156"/>
      <c r="E43" s="156"/>
      <c r="F43" s="102"/>
      <c r="G43" s="102"/>
      <c r="H43" s="102"/>
      <c r="I43" s="102"/>
      <c r="J43" s="102"/>
      <c r="K43" s="108"/>
      <c r="L43"/>
      <c r="M43"/>
      <c r="N43"/>
    </row>
    <row r="44" spans="1:14" ht="15.95" customHeight="1" x14ac:dyDescent="0.25">
      <c r="A44" s="100"/>
      <c r="B44" s="100"/>
      <c r="C44" s="601" t="s">
        <v>31</v>
      </c>
      <c r="D44" s="210"/>
      <c r="E44" s="209"/>
      <c r="F44" s="137">
        <f>'Insurance &amp; Misc Services'!F28</f>
        <v>0</v>
      </c>
      <c r="G44" s="137">
        <f>'Insurance &amp; Misc Services'!G28</f>
        <v>0</v>
      </c>
      <c r="H44" s="137">
        <f>'Insurance &amp; Misc Services'!H28</f>
        <v>0</v>
      </c>
      <c r="I44" s="137">
        <f>'Insurance &amp; Misc Services'!I28</f>
        <v>0</v>
      </c>
      <c r="J44" s="137">
        <f>'Insurance &amp; Misc Services'!J28</f>
        <v>0</v>
      </c>
      <c r="K44" s="311">
        <f t="shared" ref="K44:K46" si="10">SUM(F44:J44)</f>
        <v>0</v>
      </c>
      <c r="L44" s="137">
        <f>'Insurance &amp; Misc Services'!L28</f>
        <v>0</v>
      </c>
      <c r="M44" s="137">
        <f>'Insurance &amp; Misc Services'!M28</f>
        <v>0</v>
      </c>
      <c r="N44" s="313">
        <f>SUM(L44:M44)</f>
        <v>0</v>
      </c>
    </row>
    <row r="45" spans="1:14" ht="15.95" customHeight="1" x14ac:dyDescent="0.25">
      <c r="A45" s="100"/>
      <c r="B45" s="100"/>
      <c r="C45" s="623" t="s">
        <v>32</v>
      </c>
      <c r="D45" s="217"/>
      <c r="E45" s="216"/>
      <c r="F45" s="146">
        <f>'Insurance &amp; Misc Services'!F20</f>
        <v>0</v>
      </c>
      <c r="G45" s="146">
        <f>'Insurance &amp; Misc Services'!G20</f>
        <v>0</v>
      </c>
      <c r="H45" s="146">
        <f>'Insurance &amp; Misc Services'!H20</f>
        <v>0</v>
      </c>
      <c r="I45" s="146">
        <f>'Insurance &amp; Misc Services'!I20</f>
        <v>0</v>
      </c>
      <c r="J45" s="146">
        <f>'Insurance &amp; Misc Services'!J20</f>
        <v>0</v>
      </c>
      <c r="K45" s="304">
        <f>SUM(F45:J45)</f>
        <v>0</v>
      </c>
      <c r="L45" s="146">
        <f>'Insurance &amp; Misc Services'!L20</f>
        <v>0</v>
      </c>
      <c r="M45" s="146">
        <f>'Insurance &amp; Misc Services'!M20</f>
        <v>0</v>
      </c>
      <c r="N45" s="306">
        <f>SUM(L45:M45)</f>
        <v>0</v>
      </c>
    </row>
    <row r="46" spans="1:14" ht="15.95" customHeight="1" x14ac:dyDescent="0.25">
      <c r="A46" s="100"/>
      <c r="B46" s="100"/>
      <c r="C46" s="623" t="s">
        <v>309</v>
      </c>
      <c r="D46" s="217"/>
      <c r="E46" s="216"/>
      <c r="F46" s="146">
        <f>'Insurance &amp; Misc Services'!F36</f>
        <v>0</v>
      </c>
      <c r="G46" s="146">
        <f>'Insurance &amp; Misc Services'!G36</f>
        <v>0</v>
      </c>
      <c r="H46" s="146">
        <f>'Insurance &amp; Misc Services'!H36</f>
        <v>0</v>
      </c>
      <c r="I46" s="146">
        <f>'Insurance &amp; Misc Services'!I36</f>
        <v>0</v>
      </c>
      <c r="J46" s="146">
        <f>'Insurance &amp; Misc Services'!J36</f>
        <v>0</v>
      </c>
      <c r="K46" s="304">
        <f t="shared" si="10"/>
        <v>0</v>
      </c>
      <c r="L46" s="146">
        <f>'Insurance &amp; Misc Services'!L36</f>
        <v>0</v>
      </c>
      <c r="M46" s="146">
        <f>'Insurance &amp; Misc Services'!M36</f>
        <v>0</v>
      </c>
      <c r="N46" s="306">
        <f>SUM(L46:M46)</f>
        <v>0</v>
      </c>
    </row>
    <row r="47" spans="1:14" ht="15.95" customHeight="1" x14ac:dyDescent="0.25">
      <c r="A47" s="100"/>
      <c r="B47" s="100"/>
      <c r="C47" s="716" t="s">
        <v>227</v>
      </c>
      <c r="D47" s="231"/>
      <c r="E47" s="230"/>
      <c r="F47" s="170"/>
      <c r="G47" s="170"/>
      <c r="H47" s="170"/>
      <c r="I47" s="170"/>
      <c r="J47" s="170"/>
      <c r="K47" s="314">
        <f>SUM(F47:J47)</f>
        <v>0</v>
      </c>
      <c r="L47" s="170"/>
      <c r="M47" s="170"/>
      <c r="N47" s="315">
        <f>SUM(L47:M47)</f>
        <v>0</v>
      </c>
    </row>
    <row r="48" spans="1:14" ht="15.95" customHeight="1" x14ac:dyDescent="0.25">
      <c r="A48" s="100"/>
      <c r="B48" s="100"/>
      <c r="C48" s="316" t="s">
        <v>140</v>
      </c>
      <c r="D48" s="282"/>
      <c r="E48" s="279"/>
      <c r="F48" s="290">
        <f>SUM(F44:F47)</f>
        <v>0</v>
      </c>
      <c r="G48" s="290">
        <f t="shared" ref="G48:J48" si="11">SUM(G44:G47)</f>
        <v>0</v>
      </c>
      <c r="H48" s="290">
        <f t="shared" si="11"/>
        <v>0</v>
      </c>
      <c r="I48" s="290">
        <f t="shared" si="11"/>
        <v>0</v>
      </c>
      <c r="J48" s="290">
        <f t="shared" si="11"/>
        <v>0</v>
      </c>
      <c r="K48" s="314">
        <f>SUM(K44:K47)</f>
        <v>0</v>
      </c>
      <c r="L48" s="322">
        <f>SUM(L44:L47)</f>
        <v>0</v>
      </c>
      <c r="M48" s="322">
        <f>SUM(M44:M47)</f>
        <v>0</v>
      </c>
      <c r="N48" s="309">
        <f>SUM(N44:N47)</f>
        <v>0</v>
      </c>
    </row>
    <row r="49" spans="1:14" ht="15.95" customHeight="1" thickBot="1" x14ac:dyDescent="0.3">
      <c r="A49" s="100"/>
      <c r="B49" s="100"/>
      <c r="C49" s="100"/>
      <c r="D49" s="139"/>
      <c r="E49" s="139"/>
      <c r="F49" s="102"/>
      <c r="G49" s="102"/>
      <c r="H49" s="102"/>
      <c r="I49" s="102"/>
      <c r="J49" s="102"/>
      <c r="K49" s="108"/>
      <c r="L49" s="100"/>
      <c r="M49" s="100"/>
      <c r="N49" s="100"/>
    </row>
    <row r="50" spans="1:14" ht="15.95" customHeight="1" thickBot="1" x14ac:dyDescent="0.3">
      <c r="A50" s="879" t="s">
        <v>374</v>
      </c>
      <c r="B50" s="880"/>
      <c r="C50" s="880"/>
      <c r="D50" s="477"/>
      <c r="E50" s="261">
        <f>E48+E24+E41+E33+E16</f>
        <v>0</v>
      </c>
      <c r="F50" s="581">
        <f>F16+F24+F33+F41+F48</f>
        <v>0</v>
      </c>
      <c r="G50" s="581">
        <f t="shared" ref="G50:M50" si="12">G16+G24+G33+G41+G48</f>
        <v>0</v>
      </c>
      <c r="H50" s="581">
        <f t="shared" si="12"/>
        <v>0</v>
      </c>
      <c r="I50" s="581">
        <f t="shared" si="12"/>
        <v>0</v>
      </c>
      <c r="J50" s="581">
        <f t="shared" si="12"/>
        <v>0</v>
      </c>
      <c r="K50" s="323">
        <f>K16+K24+K33+K41+K48</f>
        <v>0</v>
      </c>
      <c r="L50" s="581">
        <f t="shared" si="12"/>
        <v>0</v>
      </c>
      <c r="M50" s="581">
        <f t="shared" si="12"/>
        <v>0</v>
      </c>
      <c r="N50" s="263">
        <f>N16+N24+N33+N41+N48</f>
        <v>0</v>
      </c>
    </row>
    <row r="109" spans="12:14" ht="15.95" customHeight="1" x14ac:dyDescent="0.2">
      <c r="L109" s="100"/>
      <c r="M109" s="100"/>
      <c r="N109" s="100"/>
    </row>
    <row r="110" spans="12:14" ht="15.95" customHeight="1" x14ac:dyDescent="0.2">
      <c r="L110" s="100"/>
      <c r="M110" s="100"/>
      <c r="N110" s="100"/>
    </row>
    <row r="111" spans="12:14" ht="15.95" customHeight="1" x14ac:dyDescent="0.2">
      <c r="L111" s="100"/>
      <c r="M111" s="100"/>
      <c r="N111" s="100"/>
    </row>
    <row r="112" spans="12:14" ht="15.95" customHeight="1" x14ac:dyDescent="0.2">
      <c r="L112" s="100"/>
      <c r="M112" s="100"/>
      <c r="N112" s="100"/>
    </row>
    <row r="113" spans="12:14" ht="15.95" customHeight="1" x14ac:dyDescent="0.2">
      <c r="L113" s="100"/>
      <c r="M113" s="100"/>
      <c r="N113" s="100"/>
    </row>
    <row r="114" spans="12:14" ht="15.95" customHeight="1" x14ac:dyDescent="0.2">
      <c r="L114" s="100"/>
      <c r="M114" s="100"/>
      <c r="N114" s="100"/>
    </row>
    <row r="115" spans="12:14" ht="15.95" customHeight="1" x14ac:dyDescent="0.2">
      <c r="L115" s="100"/>
      <c r="M115" s="100"/>
      <c r="N115" s="100"/>
    </row>
    <row r="116" spans="12:14" ht="15.95" customHeight="1" x14ac:dyDescent="0.2">
      <c r="L116" s="100"/>
      <c r="M116" s="100"/>
      <c r="N116" s="100"/>
    </row>
    <row r="117" spans="12:14" ht="15.95" customHeight="1" x14ac:dyDescent="0.2">
      <c r="L117" s="100"/>
      <c r="M117" s="100"/>
      <c r="N117" s="100"/>
    </row>
    <row r="118" spans="12:14" ht="15.95" customHeight="1" x14ac:dyDescent="0.2">
      <c r="L118" s="100"/>
      <c r="M118" s="100"/>
      <c r="N118" s="100"/>
    </row>
    <row r="119" spans="12:14" ht="15.95" customHeight="1" x14ac:dyDescent="0.2">
      <c r="L119" s="100"/>
      <c r="M119" s="100"/>
      <c r="N119" s="100"/>
    </row>
    <row r="120" spans="12:14" ht="15.95" customHeight="1" x14ac:dyDescent="0.2">
      <c r="L120" s="100"/>
      <c r="M120" s="100"/>
      <c r="N120" s="100"/>
    </row>
    <row r="121" spans="12:14" ht="15.95" customHeight="1" x14ac:dyDescent="0.2">
      <c r="L121" s="100"/>
      <c r="M121" s="100"/>
      <c r="N121" s="100"/>
    </row>
    <row r="122" spans="12:14" ht="15.95" customHeight="1" x14ac:dyDescent="0.2">
      <c r="L122" s="100"/>
      <c r="M122" s="100"/>
      <c r="N122" s="100"/>
    </row>
    <row r="123" spans="12:14" ht="15.95" customHeight="1" x14ac:dyDescent="0.2">
      <c r="L123" s="100"/>
      <c r="M123" s="100"/>
      <c r="N123" s="100"/>
    </row>
    <row r="124" spans="12:14" ht="15.95" customHeight="1" x14ac:dyDescent="0.2">
      <c r="L124" s="100"/>
      <c r="M124" s="100"/>
      <c r="N124" s="100"/>
    </row>
    <row r="125" spans="12:14" ht="15.95" customHeight="1" x14ac:dyDescent="0.2">
      <c r="L125" s="100"/>
      <c r="M125" s="100"/>
      <c r="N125" s="100"/>
    </row>
    <row r="126" spans="12:14" ht="15.95" customHeight="1" x14ac:dyDescent="0.2">
      <c r="L126" s="100"/>
      <c r="M126" s="100"/>
      <c r="N126" s="100"/>
    </row>
    <row r="127" spans="12:14" ht="15.95" customHeight="1" x14ac:dyDescent="0.2">
      <c r="L127" s="100"/>
      <c r="M127" s="100"/>
      <c r="N127" s="100"/>
    </row>
    <row r="128" spans="12:14" ht="15.95" customHeight="1" x14ac:dyDescent="0.2">
      <c r="L128" s="100"/>
      <c r="M128" s="100"/>
      <c r="N128" s="100"/>
    </row>
    <row r="129" spans="12:14" ht="15.95" customHeight="1" x14ac:dyDescent="0.2">
      <c r="L129" s="100"/>
      <c r="M129" s="100"/>
      <c r="N129" s="100"/>
    </row>
    <row r="130" spans="12:14" ht="15.95" customHeight="1" x14ac:dyDescent="0.2">
      <c r="L130" s="100"/>
      <c r="M130" s="100"/>
      <c r="N130" s="100"/>
    </row>
    <row r="131" spans="12:14" ht="15.95" customHeight="1" x14ac:dyDescent="0.2">
      <c r="L131" s="100"/>
      <c r="M131" s="100"/>
      <c r="N131" s="100"/>
    </row>
    <row r="132" spans="12:14" ht="15.95" customHeight="1" x14ac:dyDescent="0.2">
      <c r="L132" s="100"/>
      <c r="M132" s="100"/>
      <c r="N132" s="100"/>
    </row>
    <row r="133" spans="12:14" ht="15.95" customHeight="1" x14ac:dyDescent="0.2">
      <c r="L133" s="100"/>
      <c r="M133" s="100"/>
      <c r="N133" s="100"/>
    </row>
    <row r="134" spans="12:14" ht="15.95" customHeight="1" x14ac:dyDescent="0.2">
      <c r="L134" s="100"/>
      <c r="M134" s="100"/>
      <c r="N134" s="100"/>
    </row>
    <row r="135" spans="12:14" ht="15.95" customHeight="1" x14ac:dyDescent="0.2">
      <c r="L135" s="100"/>
      <c r="M135" s="100"/>
      <c r="N135" s="100"/>
    </row>
    <row r="136" spans="12:14" ht="15.95" customHeight="1" x14ac:dyDescent="0.2">
      <c r="L136" s="100"/>
      <c r="M136" s="100"/>
      <c r="N136" s="100"/>
    </row>
    <row r="137" spans="12:14" ht="15.95" customHeight="1" x14ac:dyDescent="0.2">
      <c r="L137" s="100"/>
      <c r="M137" s="100"/>
      <c r="N137" s="100"/>
    </row>
    <row r="138" spans="12:14" ht="15.95" customHeight="1" x14ac:dyDescent="0.2">
      <c r="L138" s="100"/>
      <c r="M138" s="100"/>
      <c r="N138" s="100"/>
    </row>
    <row r="139" spans="12:14" ht="15.95" customHeight="1" x14ac:dyDescent="0.2">
      <c r="L139" s="100"/>
      <c r="M139" s="100"/>
      <c r="N139" s="100"/>
    </row>
    <row r="140" spans="12:14" ht="15.95" customHeight="1" x14ac:dyDescent="0.2">
      <c r="L140" s="100"/>
      <c r="M140" s="100"/>
      <c r="N140" s="100"/>
    </row>
    <row r="141" spans="12:14" ht="15.95" customHeight="1" x14ac:dyDescent="0.2">
      <c r="L141" s="100"/>
      <c r="M141" s="100"/>
      <c r="N141" s="100"/>
    </row>
    <row r="142" spans="12:14" ht="15.95" customHeight="1" x14ac:dyDescent="0.2">
      <c r="L142" s="100"/>
      <c r="M142" s="100"/>
      <c r="N142" s="100"/>
    </row>
    <row r="143" spans="12:14" ht="15.95" customHeight="1" x14ac:dyDescent="0.2">
      <c r="L143" s="100"/>
      <c r="M143" s="100"/>
      <c r="N143" s="100"/>
    </row>
    <row r="144" spans="12:14" ht="15.95" customHeight="1" x14ac:dyDescent="0.2">
      <c r="L144" s="100"/>
      <c r="M144" s="100"/>
      <c r="N144" s="100"/>
    </row>
    <row r="145" spans="12:14" ht="15.95" customHeight="1" x14ac:dyDescent="0.2">
      <c r="L145" s="100"/>
      <c r="M145" s="100"/>
      <c r="N145" s="100"/>
    </row>
    <row r="146" spans="12:14" ht="15.95" customHeight="1" x14ac:dyDescent="0.2">
      <c r="L146" s="100"/>
      <c r="M146" s="100"/>
      <c r="N146" s="100"/>
    </row>
    <row r="147" spans="12:14" ht="15.95" customHeight="1" x14ac:dyDescent="0.2">
      <c r="L147" s="100"/>
      <c r="M147" s="100"/>
      <c r="N147" s="100"/>
    </row>
    <row r="148" spans="12:14" ht="15.95" customHeight="1" x14ac:dyDescent="0.2">
      <c r="L148" s="100"/>
      <c r="M148" s="100"/>
      <c r="N148" s="100"/>
    </row>
    <row r="149" spans="12:14" ht="15.95" customHeight="1" x14ac:dyDescent="0.2">
      <c r="L149" s="100"/>
      <c r="M149" s="100"/>
      <c r="N149" s="100"/>
    </row>
    <row r="150" spans="12:14" ht="15.95" customHeight="1" x14ac:dyDescent="0.2">
      <c r="L150" s="100"/>
      <c r="M150" s="100"/>
      <c r="N150" s="100"/>
    </row>
    <row r="151" spans="12:14" ht="15.95" customHeight="1" x14ac:dyDescent="0.2">
      <c r="L151" s="100"/>
      <c r="M151" s="100"/>
      <c r="N151" s="100"/>
    </row>
    <row r="152" spans="12:14" ht="15.95" customHeight="1" x14ac:dyDescent="0.2">
      <c r="L152" s="100"/>
      <c r="M152" s="100"/>
      <c r="N152" s="100"/>
    </row>
    <row r="153" spans="12:14" ht="15.95" customHeight="1" x14ac:dyDescent="0.2">
      <c r="L153" s="100"/>
      <c r="M153" s="100"/>
      <c r="N153" s="100"/>
    </row>
    <row r="154" spans="12:14" ht="15.95" customHeight="1" x14ac:dyDescent="0.2">
      <c r="L154" s="100"/>
      <c r="M154" s="100"/>
      <c r="N154" s="100"/>
    </row>
    <row r="155" spans="12:14" ht="15.95" customHeight="1" x14ac:dyDescent="0.2">
      <c r="L155" s="100"/>
      <c r="M155" s="100"/>
      <c r="N155" s="100"/>
    </row>
    <row r="156" spans="12:14" ht="15.95" customHeight="1" x14ac:dyDescent="0.2">
      <c r="L156" s="100"/>
      <c r="M156" s="100"/>
      <c r="N156" s="100"/>
    </row>
    <row r="157" spans="12:14" ht="15.95" customHeight="1" x14ac:dyDescent="0.2">
      <c r="L157" s="100"/>
      <c r="M157" s="100"/>
      <c r="N157" s="100"/>
    </row>
    <row r="158" spans="12:14" ht="15.95" customHeight="1" x14ac:dyDescent="0.2">
      <c r="L158" s="100"/>
      <c r="M158" s="100"/>
      <c r="N158" s="100"/>
    </row>
    <row r="159" spans="12:14" ht="15.95" customHeight="1" x14ac:dyDescent="0.2">
      <c r="L159" s="100"/>
      <c r="M159" s="100"/>
      <c r="N159" s="100"/>
    </row>
    <row r="160" spans="12:14" ht="15.95" customHeight="1" x14ac:dyDescent="0.2">
      <c r="L160" s="100"/>
      <c r="M160" s="100"/>
      <c r="N160" s="100"/>
    </row>
    <row r="161" spans="12:14" ht="15.95" customHeight="1" x14ac:dyDescent="0.2">
      <c r="L161" s="100"/>
      <c r="M161" s="100"/>
      <c r="N161" s="100"/>
    </row>
    <row r="162" spans="12:14" ht="15.95" customHeight="1" x14ac:dyDescent="0.2">
      <c r="L162" s="100"/>
      <c r="M162" s="100"/>
      <c r="N162" s="100"/>
    </row>
    <row r="163" spans="12:14" ht="15.95" customHeight="1" x14ac:dyDescent="0.2">
      <c r="L163" s="100"/>
      <c r="M163" s="100"/>
      <c r="N163" s="100"/>
    </row>
    <row r="164" spans="12:14" ht="15.95" customHeight="1" x14ac:dyDescent="0.2">
      <c r="L164" s="100"/>
      <c r="M164" s="100"/>
      <c r="N164" s="100"/>
    </row>
    <row r="165" spans="12:14" ht="15.95" customHeight="1" x14ac:dyDescent="0.2">
      <c r="L165" s="100"/>
      <c r="M165" s="100"/>
      <c r="N165" s="100"/>
    </row>
    <row r="166" spans="12:14" ht="15.95" customHeight="1" x14ac:dyDescent="0.2">
      <c r="L166" s="100"/>
      <c r="M166" s="100"/>
      <c r="N166" s="100"/>
    </row>
    <row r="167" spans="12:14" ht="15.95" customHeight="1" x14ac:dyDescent="0.2">
      <c r="L167" s="100"/>
      <c r="M167" s="100"/>
      <c r="N167" s="100"/>
    </row>
    <row r="168" spans="12:14" ht="15.95" customHeight="1" x14ac:dyDescent="0.2">
      <c r="L168" s="100"/>
      <c r="M168" s="100"/>
      <c r="N168" s="100"/>
    </row>
    <row r="169" spans="12:14" ht="15.95" customHeight="1" x14ac:dyDescent="0.2">
      <c r="L169" s="100"/>
      <c r="M169" s="100"/>
      <c r="N169" s="100"/>
    </row>
    <row r="170" spans="12:14" ht="15.95" customHeight="1" x14ac:dyDescent="0.2">
      <c r="L170" s="100"/>
      <c r="M170" s="100"/>
      <c r="N170" s="100"/>
    </row>
    <row r="171" spans="12:14" ht="15.95" customHeight="1" x14ac:dyDescent="0.2">
      <c r="L171" s="100"/>
      <c r="M171" s="100"/>
      <c r="N171" s="100"/>
    </row>
    <row r="172" spans="12:14" ht="15.95" customHeight="1" x14ac:dyDescent="0.2">
      <c r="L172" s="100"/>
      <c r="M172" s="100"/>
      <c r="N172" s="100"/>
    </row>
    <row r="173" spans="12:14" ht="15.95" customHeight="1" x14ac:dyDescent="0.2">
      <c r="L173" s="100"/>
      <c r="M173" s="100"/>
      <c r="N173" s="100"/>
    </row>
    <row r="174" spans="12:14" ht="15.95" customHeight="1" x14ac:dyDescent="0.2">
      <c r="L174" s="100"/>
      <c r="M174" s="100"/>
      <c r="N174" s="100"/>
    </row>
    <row r="175" spans="12:14" ht="15.95" customHeight="1" x14ac:dyDescent="0.2">
      <c r="L175" s="100"/>
      <c r="M175" s="100"/>
      <c r="N175" s="100"/>
    </row>
    <row r="176" spans="12:14" ht="15.95" customHeight="1" x14ac:dyDescent="0.2">
      <c r="L176" s="100"/>
      <c r="M176" s="100"/>
      <c r="N176" s="100"/>
    </row>
    <row r="177" spans="12:14" ht="15.95" customHeight="1" x14ac:dyDescent="0.2">
      <c r="L177" s="100"/>
      <c r="M177" s="100"/>
      <c r="N177" s="100"/>
    </row>
    <row r="178" spans="12:14" ht="15.95" customHeight="1" x14ac:dyDescent="0.2">
      <c r="L178" s="100"/>
      <c r="M178" s="100"/>
      <c r="N178" s="100"/>
    </row>
    <row r="179" spans="12:14" ht="15.95" customHeight="1" x14ac:dyDescent="0.2">
      <c r="L179" s="100"/>
      <c r="M179" s="100"/>
      <c r="N179" s="100"/>
    </row>
    <row r="180" spans="12:14" ht="15.95" customHeight="1" x14ac:dyDescent="0.2">
      <c r="L180" s="100"/>
      <c r="M180" s="100"/>
      <c r="N180" s="100"/>
    </row>
    <row r="181" spans="12:14" ht="15.95" customHeight="1" x14ac:dyDescent="0.2">
      <c r="L181" s="100"/>
      <c r="M181" s="100"/>
      <c r="N181" s="100"/>
    </row>
    <row r="182" spans="12:14" ht="15.95" customHeight="1" x14ac:dyDescent="0.2">
      <c r="L182" s="100"/>
      <c r="M182" s="100"/>
      <c r="N182" s="100"/>
    </row>
    <row r="183" spans="12:14" ht="15.95" customHeight="1" x14ac:dyDescent="0.2">
      <c r="L183" s="100"/>
      <c r="M183" s="100"/>
      <c r="N183" s="100"/>
    </row>
    <row r="184" spans="12:14" ht="15.95" customHeight="1" x14ac:dyDescent="0.2">
      <c r="L184" s="100"/>
      <c r="M184" s="100"/>
      <c r="N184" s="100"/>
    </row>
    <row r="185" spans="12:14" ht="15.95" customHeight="1" x14ac:dyDescent="0.2">
      <c r="L185" s="100"/>
      <c r="M185" s="100"/>
      <c r="N185" s="100"/>
    </row>
    <row r="186" spans="12:14" ht="15.95" customHeight="1" x14ac:dyDescent="0.2">
      <c r="L186" s="100"/>
      <c r="M186" s="100"/>
      <c r="N186" s="100"/>
    </row>
    <row r="187" spans="12:14" ht="15.95" customHeight="1" x14ac:dyDescent="0.2">
      <c r="L187" s="100"/>
      <c r="M187" s="100"/>
      <c r="N187" s="100"/>
    </row>
    <row r="188" spans="12:14" ht="15.95" customHeight="1" x14ac:dyDescent="0.2">
      <c r="L188" s="100"/>
      <c r="M188" s="100"/>
      <c r="N188" s="100"/>
    </row>
    <row r="189" spans="12:14" ht="15.95" customHeight="1" x14ac:dyDescent="0.2">
      <c r="L189" s="100"/>
      <c r="M189" s="100"/>
      <c r="N189" s="100"/>
    </row>
    <row r="190" spans="12:14" ht="15.95" customHeight="1" x14ac:dyDescent="0.2">
      <c r="L190" s="100"/>
      <c r="M190" s="100"/>
      <c r="N190" s="100"/>
    </row>
    <row r="191" spans="12:14" ht="15.95" customHeight="1" x14ac:dyDescent="0.2">
      <c r="L191" s="100"/>
      <c r="M191" s="100"/>
      <c r="N191" s="100"/>
    </row>
    <row r="192" spans="12:14" ht="15.95" customHeight="1" x14ac:dyDescent="0.2">
      <c r="L192" s="100"/>
      <c r="M192" s="100"/>
      <c r="N192" s="100"/>
    </row>
    <row r="193" spans="12:14" ht="15.95" customHeight="1" x14ac:dyDescent="0.2">
      <c r="L193" s="100"/>
      <c r="M193" s="100"/>
      <c r="N193" s="100"/>
    </row>
    <row r="194" spans="12:14" ht="15.95" customHeight="1" x14ac:dyDescent="0.2">
      <c r="L194" s="100"/>
      <c r="M194" s="100"/>
      <c r="N194" s="100"/>
    </row>
    <row r="195" spans="12:14" ht="15.95" customHeight="1" x14ac:dyDescent="0.2">
      <c r="L195" s="100"/>
      <c r="M195" s="100"/>
      <c r="N195" s="100"/>
    </row>
    <row r="196" spans="12:14" ht="15.95" customHeight="1" x14ac:dyDescent="0.2">
      <c r="L196" s="100"/>
      <c r="M196" s="100"/>
      <c r="N196" s="100"/>
    </row>
    <row r="197" spans="12:14" ht="15.95" customHeight="1" x14ac:dyDescent="0.2">
      <c r="L197" s="100"/>
      <c r="M197" s="100"/>
      <c r="N197" s="100"/>
    </row>
    <row r="198" spans="12:14" ht="15.95" customHeight="1" x14ac:dyDescent="0.2">
      <c r="L198" s="100"/>
      <c r="M198" s="100"/>
      <c r="N198" s="100"/>
    </row>
    <row r="199" spans="12:14" ht="15.95" customHeight="1" x14ac:dyDescent="0.2">
      <c r="L199" s="100"/>
      <c r="M199" s="100"/>
      <c r="N199" s="100"/>
    </row>
    <row r="200" spans="12:14" ht="15.95" customHeight="1" x14ac:dyDescent="0.2">
      <c r="L200" s="100"/>
      <c r="M200" s="100"/>
      <c r="N200" s="100"/>
    </row>
    <row r="201" spans="12:14" ht="15.95" customHeight="1" x14ac:dyDescent="0.2">
      <c r="L201" s="100"/>
      <c r="M201" s="100"/>
      <c r="N201" s="100"/>
    </row>
    <row r="202" spans="12:14" ht="15.95" customHeight="1" x14ac:dyDescent="0.2">
      <c r="L202" s="100"/>
      <c r="M202" s="100"/>
      <c r="N202" s="100"/>
    </row>
    <row r="203" spans="12:14" ht="15.95" customHeight="1" x14ac:dyDescent="0.2">
      <c r="L203" s="100"/>
      <c r="M203" s="100"/>
      <c r="N203" s="100"/>
    </row>
    <row r="204" spans="12:14" ht="15.95" customHeight="1" x14ac:dyDescent="0.2">
      <c r="L204" s="100"/>
      <c r="M204" s="100"/>
      <c r="N204" s="100"/>
    </row>
    <row r="205" spans="12:14" ht="15.95" customHeight="1" x14ac:dyDescent="0.2">
      <c r="L205" s="100"/>
      <c r="M205" s="100"/>
      <c r="N205" s="100"/>
    </row>
    <row r="206" spans="12:14" ht="15.95" customHeight="1" x14ac:dyDescent="0.2">
      <c r="L206" s="100"/>
      <c r="M206" s="100"/>
      <c r="N206" s="100"/>
    </row>
    <row r="207" spans="12:14" ht="15.95" customHeight="1" x14ac:dyDescent="0.2">
      <c r="L207" s="100"/>
      <c r="M207" s="100"/>
      <c r="N207" s="100"/>
    </row>
    <row r="208" spans="12:14" ht="15.95" customHeight="1" x14ac:dyDescent="0.2">
      <c r="L208" s="100"/>
      <c r="M208" s="100"/>
      <c r="N208" s="100"/>
    </row>
    <row r="209" spans="12:14" ht="15.95" customHeight="1" x14ac:dyDescent="0.2">
      <c r="L209" s="100"/>
      <c r="M209" s="100"/>
      <c r="N209" s="100"/>
    </row>
    <row r="210" spans="12:14" ht="15.95" customHeight="1" x14ac:dyDescent="0.2">
      <c r="L210" s="100"/>
      <c r="M210" s="100"/>
      <c r="N210" s="100"/>
    </row>
    <row r="211" spans="12:14" ht="15.95" customHeight="1" x14ac:dyDescent="0.2">
      <c r="L211" s="100"/>
      <c r="M211" s="100"/>
      <c r="N211" s="100"/>
    </row>
    <row r="212" spans="12:14" ht="15.95" customHeight="1" x14ac:dyDescent="0.2">
      <c r="L212" s="100"/>
      <c r="M212" s="100"/>
      <c r="N212" s="100"/>
    </row>
    <row r="213" spans="12:14" ht="15.95" customHeight="1" x14ac:dyDescent="0.2">
      <c r="L213" s="100"/>
      <c r="M213" s="100"/>
      <c r="N213" s="100"/>
    </row>
    <row r="214" spans="12:14" ht="15.95" customHeight="1" x14ac:dyDescent="0.2">
      <c r="L214" s="100"/>
      <c r="M214" s="100"/>
      <c r="N214" s="100"/>
    </row>
    <row r="215" spans="12:14" ht="15.95" customHeight="1" x14ac:dyDescent="0.2">
      <c r="L215" s="100"/>
      <c r="M215" s="100"/>
      <c r="N215" s="100"/>
    </row>
    <row r="216" spans="12:14" ht="15.95" customHeight="1" x14ac:dyDescent="0.2">
      <c r="L216" s="100"/>
      <c r="M216" s="100"/>
      <c r="N216" s="100"/>
    </row>
    <row r="217" spans="12:14" ht="15.95" customHeight="1" x14ac:dyDescent="0.2">
      <c r="L217" s="100"/>
      <c r="M217" s="100"/>
      <c r="N217" s="100"/>
    </row>
    <row r="218" spans="12:14" ht="15.95" customHeight="1" x14ac:dyDescent="0.2">
      <c r="L218" s="100"/>
      <c r="M218" s="100"/>
      <c r="N218" s="100"/>
    </row>
    <row r="219" spans="12:14" ht="15.95" customHeight="1" x14ac:dyDescent="0.2">
      <c r="L219" s="100"/>
      <c r="M219" s="100"/>
      <c r="N219" s="100"/>
    </row>
    <row r="220" spans="12:14" ht="15.95" customHeight="1" x14ac:dyDescent="0.2">
      <c r="L220" s="100"/>
      <c r="M220" s="100"/>
      <c r="N220" s="100"/>
    </row>
    <row r="221" spans="12:14" ht="15.95" customHeight="1" x14ac:dyDescent="0.2">
      <c r="L221" s="100"/>
      <c r="M221" s="100"/>
      <c r="N221" s="100"/>
    </row>
    <row r="222" spans="12:14" ht="15.95" customHeight="1" x14ac:dyDescent="0.2">
      <c r="L222" s="100"/>
      <c r="M222" s="100"/>
      <c r="N222" s="100"/>
    </row>
    <row r="223" spans="12:14" ht="15.95" customHeight="1" x14ac:dyDescent="0.2">
      <c r="L223" s="100"/>
      <c r="M223" s="100"/>
      <c r="N223" s="100"/>
    </row>
    <row r="224" spans="12:14" ht="15.95" customHeight="1" x14ac:dyDescent="0.2">
      <c r="L224" s="100"/>
      <c r="M224" s="100"/>
      <c r="N224" s="100"/>
    </row>
    <row r="225" spans="12:14" ht="15.95" customHeight="1" x14ac:dyDescent="0.2">
      <c r="L225" s="100"/>
      <c r="M225" s="100"/>
      <c r="N225" s="100"/>
    </row>
    <row r="226" spans="12:14" ht="15.95" customHeight="1" x14ac:dyDescent="0.2">
      <c r="L226" s="100"/>
      <c r="M226" s="100"/>
      <c r="N226" s="100"/>
    </row>
    <row r="227" spans="12:14" ht="15.95" customHeight="1" x14ac:dyDescent="0.2">
      <c r="L227" s="100"/>
      <c r="M227" s="100"/>
      <c r="N227" s="100"/>
    </row>
    <row r="228" spans="12:14" ht="15.95" customHeight="1" x14ac:dyDescent="0.2">
      <c r="L228" s="100"/>
      <c r="M228" s="100"/>
      <c r="N228" s="100"/>
    </row>
    <row r="229" spans="12:14" ht="15.95" customHeight="1" x14ac:dyDescent="0.2">
      <c r="L229" s="100"/>
      <c r="M229" s="100"/>
      <c r="N229" s="100"/>
    </row>
    <row r="230" spans="12:14" ht="15.95" customHeight="1" x14ac:dyDescent="0.2">
      <c r="L230" s="100"/>
      <c r="M230" s="100"/>
      <c r="N230" s="100"/>
    </row>
    <row r="231" spans="12:14" ht="15.95" customHeight="1" x14ac:dyDescent="0.2">
      <c r="L231" s="100"/>
      <c r="M231" s="100"/>
      <c r="N231" s="100"/>
    </row>
    <row r="232" spans="12:14" ht="15.95" customHeight="1" x14ac:dyDescent="0.2">
      <c r="L232" s="100"/>
      <c r="M232" s="100"/>
      <c r="N232" s="100"/>
    </row>
    <row r="233" spans="12:14" ht="15.95" customHeight="1" x14ac:dyDescent="0.2">
      <c r="L233" s="100"/>
      <c r="M233" s="100"/>
      <c r="N233" s="100"/>
    </row>
    <row r="234" spans="12:14" ht="15.95" customHeight="1" x14ac:dyDescent="0.2">
      <c r="L234" s="100"/>
      <c r="M234" s="100"/>
      <c r="N234" s="100"/>
    </row>
    <row r="235" spans="12:14" ht="15.95" customHeight="1" x14ac:dyDescent="0.2">
      <c r="L235" s="100"/>
      <c r="M235" s="100"/>
      <c r="N235" s="100"/>
    </row>
    <row r="236" spans="12:14" ht="15.95" customHeight="1" x14ac:dyDescent="0.2">
      <c r="L236" s="100"/>
      <c r="M236" s="100"/>
      <c r="N236" s="100"/>
    </row>
    <row r="237" spans="12:14" ht="15.95" customHeight="1" x14ac:dyDescent="0.2">
      <c r="L237" s="100"/>
      <c r="M237" s="100"/>
      <c r="N237" s="100"/>
    </row>
    <row r="238" spans="12:14" ht="15.95" customHeight="1" x14ac:dyDescent="0.2">
      <c r="L238" s="100"/>
      <c r="M238" s="100"/>
      <c r="N238" s="100"/>
    </row>
    <row r="239" spans="12:14" ht="15.95" customHeight="1" x14ac:dyDescent="0.2">
      <c r="L239" s="100"/>
      <c r="M239" s="100"/>
      <c r="N239" s="100"/>
    </row>
    <row r="240" spans="12:14" ht="15.95" customHeight="1" x14ac:dyDescent="0.2">
      <c r="L240" s="100"/>
      <c r="M240" s="100"/>
      <c r="N240" s="100"/>
    </row>
    <row r="241" spans="12:14" ht="15.95" customHeight="1" x14ac:dyDescent="0.2">
      <c r="L241" s="100"/>
      <c r="M241" s="100"/>
      <c r="N241" s="100"/>
    </row>
    <row r="242" spans="12:14" ht="15.95" customHeight="1" x14ac:dyDescent="0.2">
      <c r="L242" s="100"/>
      <c r="M242" s="100"/>
      <c r="N242" s="100"/>
    </row>
    <row r="243" spans="12:14" ht="15.95" customHeight="1" x14ac:dyDescent="0.2">
      <c r="L243" s="100"/>
      <c r="M243" s="100"/>
      <c r="N243" s="100"/>
    </row>
    <row r="244" spans="12:14" ht="15.95" customHeight="1" x14ac:dyDescent="0.2">
      <c r="L244" s="100"/>
      <c r="M244" s="100"/>
      <c r="N244" s="100"/>
    </row>
    <row r="245" spans="12:14" ht="15.95" customHeight="1" x14ac:dyDescent="0.2">
      <c r="L245" s="100"/>
      <c r="M245" s="100"/>
      <c r="N245" s="100"/>
    </row>
    <row r="246" spans="12:14" ht="15.95" customHeight="1" x14ac:dyDescent="0.2">
      <c r="L246" s="100"/>
      <c r="M246" s="100"/>
      <c r="N246" s="100"/>
    </row>
    <row r="247" spans="12:14" ht="15.95" customHeight="1" x14ac:dyDescent="0.2">
      <c r="L247" s="100"/>
      <c r="M247" s="100"/>
      <c r="N247" s="100"/>
    </row>
    <row r="248" spans="12:14" ht="15.95" customHeight="1" x14ac:dyDescent="0.2">
      <c r="L248" s="100"/>
      <c r="M248" s="100"/>
      <c r="N248" s="100"/>
    </row>
    <row r="249" spans="12:14" ht="15.95" customHeight="1" x14ac:dyDescent="0.2">
      <c r="L249" s="100"/>
      <c r="M249" s="100"/>
      <c r="N249" s="100"/>
    </row>
    <row r="250" spans="12:14" ht="15.95" customHeight="1" x14ac:dyDescent="0.2">
      <c r="L250" s="100"/>
      <c r="M250" s="100"/>
      <c r="N250" s="100"/>
    </row>
    <row r="251" spans="12:14" ht="15.95" customHeight="1" x14ac:dyDescent="0.2">
      <c r="L251" s="100"/>
      <c r="M251" s="100"/>
      <c r="N251" s="100"/>
    </row>
    <row r="252" spans="12:14" ht="15.95" customHeight="1" x14ac:dyDescent="0.2">
      <c r="L252" s="100"/>
      <c r="M252" s="100"/>
      <c r="N252" s="100"/>
    </row>
    <row r="253" spans="12:14" ht="15.95" customHeight="1" x14ac:dyDescent="0.2">
      <c r="L253" s="100"/>
      <c r="M253" s="100"/>
      <c r="N253" s="100"/>
    </row>
    <row r="254" spans="12:14" ht="15.95" customHeight="1" x14ac:dyDescent="0.2">
      <c r="L254" s="100"/>
      <c r="M254" s="100"/>
      <c r="N254" s="100"/>
    </row>
    <row r="255" spans="12:14" ht="15.95" customHeight="1" x14ac:dyDescent="0.2">
      <c r="L255" s="100"/>
      <c r="M255" s="100"/>
      <c r="N255" s="100"/>
    </row>
    <row r="256" spans="12:14" ht="15.95" customHeight="1" x14ac:dyDescent="0.2">
      <c r="L256" s="100"/>
      <c r="M256" s="100"/>
      <c r="N256" s="100"/>
    </row>
    <row r="257" spans="12:14" ht="15.95" customHeight="1" x14ac:dyDescent="0.2">
      <c r="L257" s="100"/>
      <c r="M257" s="100"/>
      <c r="N257" s="100"/>
    </row>
    <row r="258" spans="12:14" ht="15.95" customHeight="1" x14ac:dyDescent="0.2">
      <c r="L258" s="100"/>
      <c r="M258" s="100"/>
      <c r="N258" s="100"/>
    </row>
    <row r="259" spans="12:14" ht="15.95" customHeight="1" x14ac:dyDescent="0.2">
      <c r="L259" s="100"/>
      <c r="M259" s="100"/>
      <c r="N259" s="100"/>
    </row>
    <row r="260" spans="12:14" ht="15.95" customHeight="1" x14ac:dyDescent="0.2">
      <c r="L260" s="100"/>
      <c r="M260" s="100"/>
      <c r="N260" s="100"/>
    </row>
    <row r="261" spans="12:14" ht="15.95" customHeight="1" x14ac:dyDescent="0.2">
      <c r="L261" s="100"/>
      <c r="M261" s="100"/>
      <c r="N261" s="100"/>
    </row>
    <row r="262" spans="12:14" ht="15.95" customHeight="1" x14ac:dyDescent="0.2">
      <c r="L262" s="100"/>
      <c r="M262" s="100"/>
      <c r="N262" s="100"/>
    </row>
    <row r="263" spans="12:14" ht="15.95" customHeight="1" x14ac:dyDescent="0.2">
      <c r="L263" s="100"/>
      <c r="M263" s="100"/>
      <c r="N263" s="100"/>
    </row>
    <row r="264" spans="12:14" ht="15.95" customHeight="1" x14ac:dyDescent="0.2">
      <c r="L264" s="100"/>
      <c r="M264" s="100"/>
      <c r="N264" s="100"/>
    </row>
    <row r="265" spans="12:14" ht="15.95" customHeight="1" x14ac:dyDescent="0.2">
      <c r="L265" s="100"/>
      <c r="M265" s="100"/>
      <c r="N265" s="100"/>
    </row>
    <row r="266" spans="12:14" ht="15.95" customHeight="1" x14ac:dyDescent="0.2">
      <c r="L266" s="100"/>
      <c r="M266" s="100"/>
      <c r="N266" s="100"/>
    </row>
    <row r="267" spans="12:14" ht="15.95" customHeight="1" x14ac:dyDescent="0.2">
      <c r="L267" s="100"/>
      <c r="M267" s="100"/>
      <c r="N267" s="100"/>
    </row>
    <row r="268" spans="12:14" ht="15.95" customHeight="1" x14ac:dyDescent="0.2">
      <c r="L268" s="100"/>
      <c r="M268" s="100"/>
      <c r="N268" s="100"/>
    </row>
    <row r="269" spans="12:14" ht="15.95" customHeight="1" x14ac:dyDescent="0.2">
      <c r="L269" s="100"/>
      <c r="M269" s="100"/>
      <c r="N269" s="100"/>
    </row>
    <row r="270" spans="12:14" ht="15.95" customHeight="1" x14ac:dyDescent="0.2">
      <c r="L270" s="100"/>
      <c r="M270" s="100"/>
      <c r="N270" s="100"/>
    </row>
    <row r="271" spans="12:14" ht="15.95" customHeight="1" x14ac:dyDescent="0.2">
      <c r="L271" s="100"/>
      <c r="M271" s="100"/>
      <c r="N271" s="100"/>
    </row>
  </sheetData>
  <sheetProtection password="E53C" sheet="1" objects="1" scenarios="1"/>
  <mergeCells count="15">
    <mergeCell ref="A50:C50"/>
    <mergeCell ref="B19:C19"/>
    <mergeCell ref="B26:C26"/>
    <mergeCell ref="B35:C35"/>
    <mergeCell ref="B43:C43"/>
    <mergeCell ref="A1:C1"/>
    <mergeCell ref="A18:C18"/>
    <mergeCell ref="A10:C10"/>
    <mergeCell ref="B16:C16"/>
    <mergeCell ref="L5:M5"/>
    <mergeCell ref="B11:C11"/>
    <mergeCell ref="B12:C12"/>
    <mergeCell ref="B13:C13"/>
    <mergeCell ref="B14:C14"/>
    <mergeCell ref="B15:C15"/>
  </mergeCells>
  <printOptions horizontalCentered="1" verticalCentered="1"/>
  <pageMargins left="0.39370078740157483" right="0.39370078740157483" top="0.78740157480314965" bottom="0.98425196850393704" header="0.39370078740157483" footer="0.39370078740157483"/>
  <pageSetup paperSize="8" scale="80" orientation="landscape" r:id="rId1"/>
  <headerFooter>
    <oddHeader>&amp;C&amp;"-,Bold"&amp;16&amp;A</oddHeader>
    <oddFooter>&amp;LFile:  &amp;F&amp;RPrinted:  &amp;D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
  <sheetViews>
    <sheetView workbookViewId="0">
      <selection activeCell="B2" sqref="B2"/>
    </sheetView>
  </sheetViews>
  <sheetFormatPr defaultRowHeight="14.25" x14ac:dyDescent="0.2"/>
  <cols>
    <col min="1" max="1" width="9.140625" style="5"/>
    <col min="2" max="2" width="48.85546875" style="5" bestFit="1" customWidth="1"/>
    <col min="3" max="16384" width="9.140625" style="5"/>
  </cols>
  <sheetData>
    <row r="2" spans="2:2" ht="26.25" x14ac:dyDescent="0.4">
      <c r="B2" s="3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R739"/>
  <sheetViews>
    <sheetView zoomScale="90" zoomScaleNormal="90" workbookViewId="0">
      <pane ySplit="8" topLeftCell="A9" activePane="bottomLeft" state="frozen"/>
      <selection pane="bottomLeft" activeCell="F27" sqref="F27"/>
    </sheetView>
  </sheetViews>
  <sheetFormatPr defaultRowHeight="15.95" customHeight="1" x14ac:dyDescent="0.2"/>
  <cols>
    <col min="1" max="1" width="13.140625" style="75" customWidth="1"/>
    <col min="2" max="2" width="16.85546875" style="75" customWidth="1"/>
    <col min="3" max="3" width="40.28515625" style="75" customWidth="1"/>
    <col min="4" max="4" width="11.85546875" style="75" bestFit="1" customWidth="1"/>
    <col min="5" max="14" width="12.42578125" style="75" customWidth="1"/>
    <col min="15" max="16384" width="9.140625" style="75"/>
  </cols>
  <sheetData>
    <row r="1" spans="1:18" ht="15.95" customHeight="1" x14ac:dyDescent="0.25">
      <c r="A1" s="887" t="s">
        <v>368</v>
      </c>
      <c r="B1" s="887"/>
      <c r="C1" s="887"/>
      <c r="E1" s="108"/>
      <c r="F1" s="672" t="s">
        <v>228</v>
      </c>
      <c r="G1" s="613" t="s">
        <v>371</v>
      </c>
    </row>
    <row r="2" spans="1:18" ht="15.95" customHeight="1" x14ac:dyDescent="0.2">
      <c r="B2" s="108"/>
      <c r="C2" s="108"/>
    </row>
    <row r="3" spans="1:18" ht="15.95" customHeight="1" x14ac:dyDescent="0.25">
      <c r="A3" s="673" t="s">
        <v>133</v>
      </c>
      <c r="B3" s="652"/>
    </row>
    <row r="4" spans="1:18" ht="15.95" customHeight="1" x14ac:dyDescent="0.25">
      <c r="B4" s="294"/>
      <c r="C4" s="294"/>
      <c r="D4" s="192" t="s">
        <v>0</v>
      </c>
      <c r="E4" s="177" t="s">
        <v>4</v>
      </c>
      <c r="L4" s="102"/>
      <c r="M4" s="102"/>
    </row>
    <row r="5" spans="1:18" ht="15.95" customHeight="1" x14ac:dyDescent="0.25">
      <c r="A5" s="674" t="s">
        <v>13</v>
      </c>
      <c r="B5" s="145"/>
      <c r="C5" s="368" t="s">
        <v>2</v>
      </c>
      <c r="D5" s="478" t="s">
        <v>3</v>
      </c>
      <c r="E5" s="178">
        <v>43191</v>
      </c>
      <c r="F5" s="102"/>
      <c r="G5" s="102"/>
      <c r="H5" s="102"/>
      <c r="I5" s="102"/>
      <c r="J5" s="102"/>
      <c r="K5" s="162"/>
      <c r="L5" s="862" t="s">
        <v>296</v>
      </c>
      <c r="M5" s="863"/>
    </row>
    <row r="6" spans="1:18" ht="15.95" customHeight="1" x14ac:dyDescent="0.2">
      <c r="A6" s="675"/>
      <c r="B6" s="676"/>
      <c r="C6" s="241" t="s">
        <v>9</v>
      </c>
      <c r="D6" s="192"/>
      <c r="E6" s="182"/>
      <c r="F6" s="183" t="s">
        <v>1</v>
      </c>
      <c r="G6" s="185" t="s">
        <v>5</v>
      </c>
      <c r="H6" s="183" t="s">
        <v>6</v>
      </c>
      <c r="I6" s="185" t="s">
        <v>7</v>
      </c>
      <c r="J6" s="183" t="s">
        <v>8</v>
      </c>
      <c r="K6" s="191" t="s">
        <v>10</v>
      </c>
      <c r="L6" s="185" t="s">
        <v>178</v>
      </c>
      <c r="M6" s="183" t="s">
        <v>179</v>
      </c>
      <c r="N6" s="186" t="s">
        <v>10</v>
      </c>
    </row>
    <row r="7" spans="1:18" ht="15.95" customHeight="1" x14ac:dyDescent="0.2">
      <c r="A7" s="675"/>
      <c r="B7" s="152"/>
      <c r="C7" s="241" t="str">
        <f>'[1]Detailed Summary'!A7</f>
        <v>Financial Year 1 April to 31 March</v>
      </c>
      <c r="D7" s="479">
        <v>43070</v>
      </c>
      <c r="E7" s="189" t="s">
        <v>134</v>
      </c>
      <c r="F7" s="189" t="s">
        <v>116</v>
      </c>
      <c r="G7" s="189" t="s">
        <v>118</v>
      </c>
      <c r="H7" s="190" t="s">
        <v>119</v>
      </c>
      <c r="I7" s="189" t="s">
        <v>120</v>
      </c>
      <c r="J7" s="189" t="s">
        <v>121</v>
      </c>
      <c r="K7" s="196" t="s">
        <v>12</v>
      </c>
      <c r="L7" s="189" t="s">
        <v>166</v>
      </c>
      <c r="M7" s="189" t="s">
        <v>167</v>
      </c>
      <c r="N7" s="192"/>
    </row>
    <row r="8" spans="1:18" ht="15.95" customHeight="1" x14ac:dyDescent="0.2">
      <c r="A8" s="621"/>
      <c r="B8" s="734"/>
      <c r="C8" s="245" t="s">
        <v>246</v>
      </c>
      <c r="D8" s="197"/>
      <c r="E8" s="194">
        <v>3</v>
      </c>
      <c r="F8" s="194">
        <v>12</v>
      </c>
      <c r="G8" s="194">
        <v>12</v>
      </c>
      <c r="H8" s="195">
        <v>12</v>
      </c>
      <c r="I8" s="194">
        <v>12</v>
      </c>
      <c r="J8" s="194">
        <v>12</v>
      </c>
      <c r="K8" s="246"/>
      <c r="L8" s="194" t="s">
        <v>289</v>
      </c>
      <c r="M8" s="194" t="s">
        <v>289</v>
      </c>
      <c r="N8" s="197" t="s">
        <v>295</v>
      </c>
    </row>
    <row r="9" spans="1:18" ht="15.95" customHeight="1" x14ac:dyDescent="0.25">
      <c r="A9" s="100"/>
      <c r="B9" s="100"/>
      <c r="C9" s="100"/>
      <c r="E9" s="100"/>
      <c r="F9" s="100"/>
      <c r="G9" s="100"/>
      <c r="H9" s="100"/>
      <c r="I9" s="100"/>
      <c r="J9" s="100"/>
      <c r="K9" s="108"/>
      <c r="L9" s="100"/>
      <c r="M9" s="100"/>
      <c r="N9" s="102"/>
    </row>
    <row r="10" spans="1:18" ht="15.95" customHeight="1" x14ac:dyDescent="0.25">
      <c r="D10" s="587" t="s">
        <v>63</v>
      </c>
      <c r="E10" s="74" t="s">
        <v>63</v>
      </c>
      <c r="F10" s="74" t="s">
        <v>63</v>
      </c>
      <c r="G10" s="74" t="s">
        <v>63</v>
      </c>
      <c r="H10" s="74" t="s">
        <v>63</v>
      </c>
      <c r="I10" s="74" t="s">
        <v>63</v>
      </c>
      <c r="J10" s="74" t="s">
        <v>63</v>
      </c>
      <c r="K10" s="677"/>
      <c r="L10" s="74" t="s">
        <v>63</v>
      </c>
      <c r="M10" s="74" t="s">
        <v>63</v>
      </c>
      <c r="N10" s="102"/>
    </row>
    <row r="11" spans="1:18" ht="15.95" customHeight="1" x14ac:dyDescent="0.25">
      <c r="A11" s="342" t="s">
        <v>62</v>
      </c>
      <c r="B11" s="286"/>
      <c r="C11" s="678"/>
      <c r="D11" s="679" t="s">
        <v>64</v>
      </c>
      <c r="E11" s="78" t="s">
        <v>64</v>
      </c>
      <c r="F11" s="78" t="s">
        <v>64</v>
      </c>
      <c r="G11" s="78" t="s">
        <v>64</v>
      </c>
      <c r="H11" s="78" t="s">
        <v>64</v>
      </c>
      <c r="I11" s="78" t="s">
        <v>64</v>
      </c>
      <c r="J11" s="78" t="s">
        <v>64</v>
      </c>
      <c r="K11" s="680"/>
      <c r="L11" s="78" t="s">
        <v>64</v>
      </c>
      <c r="M11" s="78" t="s">
        <v>64</v>
      </c>
      <c r="N11" s="102"/>
    </row>
    <row r="12" spans="1:18" ht="15.95" customHeight="1" x14ac:dyDescent="0.25">
      <c r="A12" s="803"/>
      <c r="B12" s="798"/>
      <c r="C12" s="808" t="str">
        <f>'Staff Capitation'!C10</f>
        <v>Management Post A</v>
      </c>
      <c r="D12" s="681"/>
      <c r="E12" s="108"/>
      <c r="F12" s="173"/>
      <c r="G12" s="173"/>
      <c r="H12" s="173"/>
      <c r="I12" s="173"/>
      <c r="J12" s="173"/>
      <c r="K12" s="682"/>
      <c r="L12" s="173"/>
      <c r="M12" s="173"/>
      <c r="N12" s="812"/>
    </row>
    <row r="13" spans="1:18" ht="15.95" customHeight="1" x14ac:dyDescent="0.25">
      <c r="A13" s="805"/>
      <c r="B13" s="799"/>
      <c r="C13" s="809" t="str">
        <f>'Staff Capitation'!C11</f>
        <v>Management Post B</v>
      </c>
      <c r="D13" s="681"/>
      <c r="E13" s="108"/>
      <c r="F13" s="173"/>
      <c r="G13" s="173"/>
      <c r="H13" s="173"/>
      <c r="I13" s="173"/>
      <c r="J13" s="173"/>
      <c r="K13" s="683"/>
      <c r="L13" s="173"/>
      <c r="M13" s="173"/>
      <c r="N13" s="813"/>
      <c r="Q13" s="102"/>
      <c r="R13" s="102"/>
    </row>
    <row r="14" spans="1:18" ht="15.95" customHeight="1" x14ac:dyDescent="0.25">
      <c r="A14" s="805"/>
      <c r="B14" s="799"/>
      <c r="C14" s="809" t="str">
        <f>'Staff Capitation'!C12</f>
        <v>Management Post C</v>
      </c>
      <c r="D14" s="681"/>
      <c r="E14" s="108"/>
      <c r="F14" s="173"/>
      <c r="G14" s="173"/>
      <c r="H14" s="173"/>
      <c r="I14" s="173"/>
      <c r="J14" s="173"/>
      <c r="K14" s="684"/>
      <c r="L14" s="173"/>
      <c r="M14" s="173"/>
      <c r="N14" s="813"/>
    </row>
    <row r="15" spans="1:18" ht="15.95" customHeight="1" x14ac:dyDescent="0.25">
      <c r="A15" s="805"/>
      <c r="B15" s="799"/>
      <c r="C15" s="809" t="str">
        <f>'Staff Capitation'!C13</f>
        <v>Management Post D</v>
      </c>
      <c r="D15" s="681"/>
      <c r="E15" s="108"/>
      <c r="F15" s="173"/>
      <c r="G15" s="173"/>
      <c r="H15" s="173"/>
      <c r="I15" s="173"/>
      <c r="J15" s="173"/>
      <c r="K15" s="684"/>
      <c r="L15" s="173"/>
      <c r="M15" s="173"/>
      <c r="N15" s="813"/>
    </row>
    <row r="16" spans="1:18" ht="15.95" customHeight="1" x14ac:dyDescent="0.25">
      <c r="A16" s="805"/>
      <c r="B16" s="799"/>
      <c r="C16" s="809" t="str">
        <f>'Staff Capitation'!C14</f>
        <v>Management Post E</v>
      </c>
      <c r="D16" s="681"/>
      <c r="E16" s="108"/>
      <c r="F16" s="173"/>
      <c r="G16" s="173"/>
      <c r="H16" s="173"/>
      <c r="I16" s="173"/>
      <c r="J16" s="173"/>
      <c r="K16" s="685"/>
      <c r="L16" s="173"/>
      <c r="M16" s="173"/>
      <c r="N16" s="813"/>
    </row>
    <row r="17" spans="1:14" ht="15.95" customHeight="1" x14ac:dyDescent="0.25">
      <c r="A17" s="805"/>
      <c r="B17" s="799"/>
      <c r="C17" s="809" t="str">
        <f>'Staff Capitation'!C15</f>
        <v>Management Post F</v>
      </c>
      <c r="D17" s="681"/>
      <c r="E17" s="108"/>
      <c r="F17" s="173"/>
      <c r="G17" s="173"/>
      <c r="H17" s="173"/>
      <c r="I17" s="173"/>
      <c r="J17" s="173"/>
      <c r="K17" s="684"/>
      <c r="L17" s="173"/>
      <c r="M17" s="173"/>
      <c r="N17" s="813"/>
    </row>
    <row r="18" spans="1:14" ht="15.95" customHeight="1" x14ac:dyDescent="0.25">
      <c r="A18" s="805"/>
      <c r="B18" s="799"/>
      <c r="C18" s="809" t="str">
        <f>'Staff Capitation'!C16</f>
        <v>Management Post G</v>
      </c>
      <c r="D18" s="681"/>
      <c r="E18" s="108"/>
      <c r="F18" s="173"/>
      <c r="G18" s="173"/>
      <c r="H18" s="173"/>
      <c r="I18" s="173"/>
      <c r="J18" s="173"/>
      <c r="K18" s="684"/>
      <c r="L18" s="173"/>
      <c r="M18" s="173"/>
      <c r="N18" s="813"/>
    </row>
    <row r="19" spans="1:14" ht="15.95" customHeight="1" x14ac:dyDescent="0.25">
      <c r="A19" s="805"/>
      <c r="B19" s="799"/>
      <c r="C19" s="809" t="str">
        <f>'Staff Capitation'!C17</f>
        <v>Management Post H</v>
      </c>
      <c r="D19" s="681"/>
      <c r="E19" s="108"/>
      <c r="F19" s="173"/>
      <c r="G19" s="173"/>
      <c r="H19" s="173"/>
      <c r="I19" s="173"/>
      <c r="J19" s="173"/>
      <c r="K19" s="684"/>
      <c r="L19" s="173"/>
      <c r="M19" s="173"/>
      <c r="N19" s="813"/>
    </row>
    <row r="20" spans="1:14" ht="15.95" customHeight="1" x14ac:dyDescent="0.25">
      <c r="A20" s="805"/>
      <c r="B20" s="799"/>
      <c r="C20" s="809" t="str">
        <f>'Staff Capitation'!C18</f>
        <v>Management Post I</v>
      </c>
      <c r="D20" s="681"/>
      <c r="E20" s="667"/>
      <c r="F20" s="173"/>
      <c r="G20" s="173"/>
      <c r="H20" s="173"/>
      <c r="I20" s="173"/>
      <c r="J20" s="173"/>
      <c r="K20" s="684"/>
      <c r="L20" s="173"/>
      <c r="M20" s="173"/>
      <c r="N20" s="813"/>
    </row>
    <row r="21" spans="1:14" ht="15.95" customHeight="1" x14ac:dyDescent="0.25">
      <c r="A21" s="805"/>
      <c r="B21" s="799"/>
      <c r="C21" s="809" t="str">
        <f>'Staff Capitation'!C19</f>
        <v>Management Post J</v>
      </c>
      <c r="D21" s="681"/>
      <c r="E21" s="667"/>
      <c r="F21" s="173"/>
      <c r="G21" s="173"/>
      <c r="H21" s="173"/>
      <c r="I21" s="173"/>
      <c r="J21" s="173"/>
      <c r="K21" s="684"/>
      <c r="L21" s="173"/>
      <c r="M21" s="173"/>
      <c r="N21" s="813"/>
    </row>
    <row r="22" spans="1:14" ht="15.95" customHeight="1" x14ac:dyDescent="0.25">
      <c r="A22" s="805"/>
      <c r="B22" s="799"/>
      <c r="C22" s="809" t="str">
        <f>'Staff Capitation'!C20</f>
        <v>Management Post K</v>
      </c>
      <c r="D22" s="681"/>
      <c r="E22" s="667"/>
      <c r="F22" s="173"/>
      <c r="G22" s="173"/>
      <c r="H22" s="173"/>
      <c r="I22" s="173"/>
      <c r="J22" s="173"/>
      <c r="K22" s="684"/>
      <c r="L22" s="173"/>
      <c r="M22" s="173"/>
      <c r="N22" s="813"/>
    </row>
    <row r="23" spans="1:14" ht="15.95" customHeight="1" x14ac:dyDescent="0.25">
      <c r="A23" s="805"/>
      <c r="B23" s="799"/>
      <c r="C23" s="809" t="str">
        <f>'Staff Capitation'!C21</f>
        <v>Management Post L</v>
      </c>
      <c r="D23" s="681"/>
      <c r="E23" s="108"/>
      <c r="F23" s="173"/>
      <c r="G23" s="173"/>
      <c r="H23" s="173"/>
      <c r="I23" s="173"/>
      <c r="J23" s="173"/>
      <c r="K23" s="684"/>
      <c r="L23" s="173"/>
      <c r="M23" s="173"/>
      <c r="N23" s="813"/>
    </row>
    <row r="24" spans="1:14" ht="15.95" customHeight="1" x14ac:dyDescent="0.25">
      <c r="A24" s="805"/>
      <c r="B24" s="799"/>
      <c r="C24" s="809" t="str">
        <f>'Staff Capitation'!C22</f>
        <v>Management Post M</v>
      </c>
      <c r="D24" s="681"/>
      <c r="E24" s="108"/>
      <c r="F24" s="173"/>
      <c r="G24" s="173"/>
      <c r="H24" s="173"/>
      <c r="I24" s="173"/>
      <c r="J24" s="173"/>
      <c r="K24" s="684"/>
      <c r="L24" s="173"/>
      <c r="M24" s="173"/>
      <c r="N24" s="813"/>
    </row>
    <row r="25" spans="1:14" ht="15.95" customHeight="1" x14ac:dyDescent="0.25">
      <c r="A25" s="805"/>
      <c r="B25" s="799"/>
      <c r="C25" s="809" t="str">
        <f>'Staff Capitation'!C23</f>
        <v>Management Post N</v>
      </c>
      <c r="D25" s="681"/>
      <c r="E25" s="108"/>
      <c r="F25" s="173"/>
      <c r="G25" s="173"/>
      <c r="H25" s="173"/>
      <c r="I25" s="173"/>
      <c r="J25" s="173"/>
      <c r="K25" s="684"/>
      <c r="L25" s="173"/>
      <c r="M25" s="173"/>
      <c r="N25" s="813"/>
    </row>
    <row r="26" spans="1:14" ht="15.95" customHeight="1" x14ac:dyDescent="0.25">
      <c r="A26" s="805"/>
      <c r="B26" s="799"/>
      <c r="C26" s="809" t="str">
        <f>'Staff Capitation'!C24</f>
        <v>Management Post O</v>
      </c>
      <c r="D26" s="681"/>
      <c r="E26" s="108"/>
      <c r="F26" s="173"/>
      <c r="G26" s="173"/>
      <c r="H26" s="173"/>
      <c r="I26" s="173"/>
      <c r="J26" s="173"/>
      <c r="K26" s="684"/>
      <c r="L26" s="173"/>
      <c r="M26" s="173"/>
      <c r="N26" s="813"/>
    </row>
    <row r="27" spans="1:14" ht="15.95" customHeight="1" x14ac:dyDescent="0.25">
      <c r="A27" s="810"/>
      <c r="B27" s="802"/>
      <c r="C27" s="811" t="str">
        <f>'Staff Capitation'!C25</f>
        <v>Management Post O</v>
      </c>
      <c r="D27" s="681"/>
      <c r="E27" s="667"/>
      <c r="F27" s="173"/>
      <c r="G27" s="173"/>
      <c r="H27" s="173"/>
      <c r="I27" s="173"/>
      <c r="J27" s="173"/>
      <c r="K27" s="686"/>
      <c r="L27" s="173"/>
      <c r="M27" s="173"/>
      <c r="N27" s="813"/>
    </row>
    <row r="28" spans="1:14" ht="15.95" customHeight="1" x14ac:dyDescent="0.25">
      <c r="A28" s="270"/>
      <c r="B28" s="119"/>
      <c r="C28" s="790" t="s">
        <v>65</v>
      </c>
      <c r="D28" s="687"/>
      <c r="E28" s="688"/>
      <c r="F28" s="688">
        <f t="shared" ref="F28:J28" si="0">SUM(F12:F27)</f>
        <v>0</v>
      </c>
      <c r="G28" s="688">
        <f t="shared" si="0"/>
        <v>0</v>
      </c>
      <c r="H28" s="688">
        <f t="shared" si="0"/>
        <v>0</v>
      </c>
      <c r="I28" s="688">
        <f t="shared" si="0"/>
        <v>0</v>
      </c>
      <c r="J28" s="688">
        <f t="shared" si="0"/>
        <v>0</v>
      </c>
      <c r="K28" s="689"/>
      <c r="L28" s="688">
        <f t="shared" ref="L28:M28" si="1">SUM(L12:L27)</f>
        <v>0</v>
      </c>
      <c r="M28" s="688">
        <f t="shared" si="1"/>
        <v>0</v>
      </c>
      <c r="N28" s="814"/>
    </row>
    <row r="29" spans="1:14" ht="15.95" customHeight="1" x14ac:dyDescent="0.25">
      <c r="A29" s="100"/>
      <c r="B29" s="100"/>
      <c r="C29" s="100"/>
      <c r="D29" s="248"/>
      <c r="E29" s="284"/>
      <c r="F29" s="100"/>
      <c r="G29" s="100"/>
      <c r="H29" s="100"/>
      <c r="I29" s="100"/>
      <c r="J29" s="100"/>
      <c r="K29" s="392"/>
      <c r="L29" s="100"/>
      <c r="M29" s="100"/>
      <c r="N29" s="102"/>
    </row>
    <row r="30" spans="1:14" ht="15.95" customHeight="1" x14ac:dyDescent="0.25">
      <c r="A30" s="788" t="s">
        <v>66</v>
      </c>
      <c r="B30" s="789"/>
      <c r="C30" s="789"/>
      <c r="D30" s="287"/>
      <c r="E30" s="164"/>
      <c r="F30" s="164"/>
      <c r="G30" s="164"/>
      <c r="H30" s="164"/>
      <c r="I30" s="164"/>
      <c r="J30" s="164"/>
      <c r="K30" s="164"/>
      <c r="L30" s="164"/>
      <c r="M30" s="164"/>
      <c r="N30" s="102"/>
    </row>
    <row r="31" spans="1:14" ht="15.95" customHeight="1" x14ac:dyDescent="0.25">
      <c r="A31" s="803"/>
      <c r="B31" s="798"/>
      <c r="C31" s="808" t="str">
        <f>'Staff Capitation'!C10</f>
        <v>Management Post A</v>
      </c>
      <c r="D31" s="217"/>
      <c r="E31" s="690"/>
      <c r="F31" s="146">
        <f>'Staff Capitation'!$Q10</f>
        <v>0</v>
      </c>
      <c r="G31" s="146">
        <f>'Staff Capitation'!$Q10</f>
        <v>0</v>
      </c>
      <c r="H31" s="146">
        <f>'Staff Capitation'!$Q10</f>
        <v>0</v>
      </c>
      <c r="I31" s="146">
        <f>'Staff Capitation'!$Q10</f>
        <v>0</v>
      </c>
      <c r="J31" s="146">
        <f>'Staff Capitation'!$Q10</f>
        <v>0</v>
      </c>
      <c r="K31" s="691"/>
      <c r="L31" s="146">
        <f>'Staff Capitation'!$Q10</f>
        <v>0</v>
      </c>
      <c r="M31" s="146">
        <f>'Staff Capitation'!$Q10</f>
        <v>0</v>
      </c>
      <c r="N31" s="812"/>
    </row>
    <row r="32" spans="1:14" ht="15.95" customHeight="1" x14ac:dyDescent="0.25">
      <c r="A32" s="805"/>
      <c r="B32" s="799"/>
      <c r="C32" s="809" t="str">
        <f>'Staff Capitation'!C11</f>
        <v>Management Post B</v>
      </c>
      <c r="D32" s="217"/>
      <c r="E32" s="690"/>
      <c r="F32" s="146">
        <f>'Staff Capitation'!$Q11</f>
        <v>0</v>
      </c>
      <c r="G32" s="146">
        <f>'Staff Capitation'!$Q11</f>
        <v>0</v>
      </c>
      <c r="H32" s="146">
        <f>'Staff Capitation'!$Q11</f>
        <v>0</v>
      </c>
      <c r="I32" s="146">
        <f>'Staff Capitation'!$Q11</f>
        <v>0</v>
      </c>
      <c r="J32" s="146">
        <f>'Staff Capitation'!$Q11</f>
        <v>0</v>
      </c>
      <c r="K32" s="691"/>
      <c r="L32" s="146">
        <f>'Staff Capitation'!$Q11</f>
        <v>0</v>
      </c>
      <c r="M32" s="146">
        <f>'Staff Capitation'!$Q11</f>
        <v>0</v>
      </c>
      <c r="N32" s="813"/>
    </row>
    <row r="33" spans="1:14" ht="15.95" customHeight="1" x14ac:dyDescent="0.25">
      <c r="A33" s="805"/>
      <c r="B33" s="799"/>
      <c r="C33" s="809" t="str">
        <f>'Staff Capitation'!C12</f>
        <v>Management Post C</v>
      </c>
      <c r="D33" s="217"/>
      <c r="E33" s="690"/>
      <c r="F33" s="146">
        <f>'Staff Capitation'!$Q12</f>
        <v>0</v>
      </c>
      <c r="G33" s="146">
        <f>'Staff Capitation'!$Q12</f>
        <v>0</v>
      </c>
      <c r="H33" s="146">
        <f>'Staff Capitation'!$Q12</f>
        <v>0</v>
      </c>
      <c r="I33" s="146">
        <f>'Staff Capitation'!$Q12</f>
        <v>0</v>
      </c>
      <c r="J33" s="146">
        <f>'Staff Capitation'!$Q12</f>
        <v>0</v>
      </c>
      <c r="K33" s="691"/>
      <c r="L33" s="146">
        <f>'Staff Capitation'!$Q12</f>
        <v>0</v>
      </c>
      <c r="M33" s="146">
        <f>'Staff Capitation'!$Q12</f>
        <v>0</v>
      </c>
      <c r="N33" s="813"/>
    </row>
    <row r="34" spans="1:14" ht="15.95" customHeight="1" x14ac:dyDescent="0.25">
      <c r="A34" s="805"/>
      <c r="B34" s="799"/>
      <c r="C34" s="809" t="str">
        <f>'Staff Capitation'!C13</f>
        <v>Management Post D</v>
      </c>
      <c r="D34" s="217"/>
      <c r="E34" s="690"/>
      <c r="F34" s="146">
        <f>'Staff Capitation'!$Q13</f>
        <v>0</v>
      </c>
      <c r="G34" s="146">
        <f>'Staff Capitation'!$Q13</f>
        <v>0</v>
      </c>
      <c r="H34" s="146">
        <f>'Staff Capitation'!$Q13</f>
        <v>0</v>
      </c>
      <c r="I34" s="146">
        <f>'Staff Capitation'!$Q13</f>
        <v>0</v>
      </c>
      <c r="J34" s="146">
        <f>'Staff Capitation'!$Q13</f>
        <v>0</v>
      </c>
      <c r="K34" s="691"/>
      <c r="L34" s="146">
        <f>'Staff Capitation'!$Q13</f>
        <v>0</v>
      </c>
      <c r="M34" s="146">
        <f>'Staff Capitation'!$Q13</f>
        <v>0</v>
      </c>
      <c r="N34" s="813"/>
    </row>
    <row r="35" spans="1:14" ht="15.95" customHeight="1" x14ac:dyDescent="0.25">
      <c r="A35" s="805"/>
      <c r="B35" s="799"/>
      <c r="C35" s="809" t="str">
        <f>'Staff Capitation'!C14</f>
        <v>Management Post E</v>
      </c>
      <c r="D35" s="217"/>
      <c r="E35" s="690"/>
      <c r="F35" s="146">
        <f>'Staff Capitation'!$Q14</f>
        <v>0</v>
      </c>
      <c r="G35" s="146">
        <f>'Staff Capitation'!$Q14</f>
        <v>0</v>
      </c>
      <c r="H35" s="146">
        <f>'Staff Capitation'!$Q14</f>
        <v>0</v>
      </c>
      <c r="I35" s="146">
        <f>'Staff Capitation'!$Q14</f>
        <v>0</v>
      </c>
      <c r="J35" s="146">
        <f>'Staff Capitation'!$Q14</f>
        <v>0</v>
      </c>
      <c r="K35" s="691"/>
      <c r="L35" s="146">
        <f>'Staff Capitation'!$Q14</f>
        <v>0</v>
      </c>
      <c r="M35" s="146">
        <f>'Staff Capitation'!$Q14</f>
        <v>0</v>
      </c>
      <c r="N35" s="813"/>
    </row>
    <row r="36" spans="1:14" ht="15.95" customHeight="1" x14ac:dyDescent="0.25">
      <c r="A36" s="805"/>
      <c r="B36" s="799"/>
      <c r="C36" s="809" t="str">
        <f>'Staff Capitation'!C15</f>
        <v>Management Post F</v>
      </c>
      <c r="D36" s="217"/>
      <c r="E36" s="690"/>
      <c r="F36" s="146">
        <f>'Staff Capitation'!$Q15</f>
        <v>0</v>
      </c>
      <c r="G36" s="146">
        <f>'Staff Capitation'!$Q15</f>
        <v>0</v>
      </c>
      <c r="H36" s="146">
        <f>'Staff Capitation'!$Q15</f>
        <v>0</v>
      </c>
      <c r="I36" s="146">
        <f>'Staff Capitation'!$Q15</f>
        <v>0</v>
      </c>
      <c r="J36" s="146">
        <f>'Staff Capitation'!$Q15</f>
        <v>0</v>
      </c>
      <c r="K36" s="691"/>
      <c r="L36" s="146">
        <f>'Staff Capitation'!$Q15</f>
        <v>0</v>
      </c>
      <c r="M36" s="146">
        <f>'Staff Capitation'!$Q15</f>
        <v>0</v>
      </c>
      <c r="N36" s="813"/>
    </row>
    <row r="37" spans="1:14" ht="15.95" customHeight="1" x14ac:dyDescent="0.25">
      <c r="A37" s="805"/>
      <c r="B37" s="799"/>
      <c r="C37" s="809" t="str">
        <f>'Staff Capitation'!C16</f>
        <v>Management Post G</v>
      </c>
      <c r="D37" s="217"/>
      <c r="E37" s="690"/>
      <c r="F37" s="146">
        <f>'Staff Capitation'!$Q16</f>
        <v>0</v>
      </c>
      <c r="G37" s="146">
        <f>'Staff Capitation'!$Q16</f>
        <v>0</v>
      </c>
      <c r="H37" s="146">
        <f>'Staff Capitation'!$Q16</f>
        <v>0</v>
      </c>
      <c r="I37" s="146">
        <f>'Staff Capitation'!$Q16</f>
        <v>0</v>
      </c>
      <c r="J37" s="146">
        <f>'Staff Capitation'!$Q16</f>
        <v>0</v>
      </c>
      <c r="K37" s="691"/>
      <c r="L37" s="146">
        <f>'Staff Capitation'!$Q16</f>
        <v>0</v>
      </c>
      <c r="M37" s="146">
        <f>'Staff Capitation'!$Q16</f>
        <v>0</v>
      </c>
      <c r="N37" s="813"/>
    </row>
    <row r="38" spans="1:14" ht="15.95" customHeight="1" x14ac:dyDescent="0.25">
      <c r="A38" s="805"/>
      <c r="B38" s="799"/>
      <c r="C38" s="809" t="str">
        <f>'Staff Capitation'!C17</f>
        <v>Management Post H</v>
      </c>
      <c r="D38" s="217"/>
      <c r="E38" s="690"/>
      <c r="F38" s="146">
        <f>'Staff Capitation'!$Q17</f>
        <v>0</v>
      </c>
      <c r="G38" s="146">
        <f>'Staff Capitation'!$Q17</f>
        <v>0</v>
      </c>
      <c r="H38" s="146">
        <f>'Staff Capitation'!$Q17</f>
        <v>0</v>
      </c>
      <c r="I38" s="146">
        <f>'Staff Capitation'!$Q17</f>
        <v>0</v>
      </c>
      <c r="J38" s="146">
        <f>'Staff Capitation'!$Q17</f>
        <v>0</v>
      </c>
      <c r="K38" s="691"/>
      <c r="L38" s="146">
        <f>'Staff Capitation'!$Q17</f>
        <v>0</v>
      </c>
      <c r="M38" s="146">
        <f>'Staff Capitation'!$Q17</f>
        <v>0</v>
      </c>
      <c r="N38" s="813"/>
    </row>
    <row r="39" spans="1:14" ht="15.95" customHeight="1" x14ac:dyDescent="0.25">
      <c r="A39" s="805"/>
      <c r="B39" s="799"/>
      <c r="C39" s="809" t="str">
        <f>'Staff Capitation'!C18</f>
        <v>Management Post I</v>
      </c>
      <c r="D39" s="217"/>
      <c r="E39" s="692"/>
      <c r="F39" s="146">
        <f>'Staff Capitation'!$Q18</f>
        <v>0</v>
      </c>
      <c r="G39" s="146">
        <f>'Staff Capitation'!$Q18</f>
        <v>0</v>
      </c>
      <c r="H39" s="146">
        <f>'Staff Capitation'!$Q18</f>
        <v>0</v>
      </c>
      <c r="I39" s="146">
        <f>'Staff Capitation'!$Q18</f>
        <v>0</v>
      </c>
      <c r="J39" s="146">
        <f>'Staff Capitation'!$Q18</f>
        <v>0</v>
      </c>
      <c r="K39" s="691"/>
      <c r="L39" s="146">
        <f>'Staff Capitation'!$Q18</f>
        <v>0</v>
      </c>
      <c r="M39" s="146">
        <f>'Staff Capitation'!$Q18</f>
        <v>0</v>
      </c>
      <c r="N39" s="813"/>
    </row>
    <row r="40" spans="1:14" ht="15.95" customHeight="1" x14ac:dyDescent="0.25">
      <c r="A40" s="805"/>
      <c r="B40" s="799"/>
      <c r="C40" s="809" t="str">
        <f>'Staff Capitation'!C19</f>
        <v>Management Post J</v>
      </c>
      <c r="D40" s="217"/>
      <c r="E40" s="692"/>
      <c r="F40" s="146">
        <f>'Staff Capitation'!$Q19</f>
        <v>0</v>
      </c>
      <c r="G40" s="146">
        <f>'Staff Capitation'!$Q19</f>
        <v>0</v>
      </c>
      <c r="H40" s="146">
        <f>'Staff Capitation'!$Q19</f>
        <v>0</v>
      </c>
      <c r="I40" s="146">
        <f>'Staff Capitation'!$Q19</f>
        <v>0</v>
      </c>
      <c r="J40" s="146">
        <f>'Staff Capitation'!$Q19</f>
        <v>0</v>
      </c>
      <c r="K40" s="693"/>
      <c r="L40" s="146">
        <f>'Staff Capitation'!$Q19</f>
        <v>0</v>
      </c>
      <c r="M40" s="146">
        <f>'Staff Capitation'!$Q19</f>
        <v>0</v>
      </c>
      <c r="N40" s="813"/>
    </row>
    <row r="41" spans="1:14" ht="15.95" customHeight="1" x14ac:dyDescent="0.25">
      <c r="A41" s="805"/>
      <c r="B41" s="799"/>
      <c r="C41" s="809" t="str">
        <f>'Staff Capitation'!C20</f>
        <v>Management Post K</v>
      </c>
      <c r="D41" s="217"/>
      <c r="E41" s="692"/>
      <c r="F41" s="146">
        <f>'Staff Capitation'!$Q20</f>
        <v>0</v>
      </c>
      <c r="G41" s="146">
        <f>'Staff Capitation'!$Q20</f>
        <v>0</v>
      </c>
      <c r="H41" s="146">
        <f>'Staff Capitation'!$Q20</f>
        <v>0</v>
      </c>
      <c r="I41" s="146">
        <f>'Staff Capitation'!$Q20</f>
        <v>0</v>
      </c>
      <c r="J41" s="146">
        <f>'Staff Capitation'!$Q20</f>
        <v>0</v>
      </c>
      <c r="K41" s="693"/>
      <c r="L41" s="146">
        <f>'Staff Capitation'!$Q20</f>
        <v>0</v>
      </c>
      <c r="M41" s="146">
        <f>'Staff Capitation'!$Q20</f>
        <v>0</v>
      </c>
      <c r="N41" s="813"/>
    </row>
    <row r="42" spans="1:14" ht="15.95" customHeight="1" x14ac:dyDescent="0.25">
      <c r="A42" s="805"/>
      <c r="B42" s="799"/>
      <c r="C42" s="809" t="str">
        <f>'Staff Capitation'!C21</f>
        <v>Management Post L</v>
      </c>
      <c r="D42" s="217"/>
      <c r="E42" s="692"/>
      <c r="F42" s="146">
        <f>'Staff Capitation'!$Q21</f>
        <v>0</v>
      </c>
      <c r="G42" s="146">
        <f>'Staff Capitation'!$Q21</f>
        <v>0</v>
      </c>
      <c r="H42" s="146">
        <f>'Staff Capitation'!$Q21</f>
        <v>0</v>
      </c>
      <c r="I42" s="146">
        <f>'Staff Capitation'!$Q21</f>
        <v>0</v>
      </c>
      <c r="J42" s="146">
        <f>'Staff Capitation'!$Q21</f>
        <v>0</v>
      </c>
      <c r="K42" s="693"/>
      <c r="L42" s="146">
        <f>'Staff Capitation'!$Q21</f>
        <v>0</v>
      </c>
      <c r="M42" s="146">
        <f>'Staff Capitation'!$Q21</f>
        <v>0</v>
      </c>
      <c r="N42" s="813"/>
    </row>
    <row r="43" spans="1:14" ht="15.95" customHeight="1" x14ac:dyDescent="0.25">
      <c r="A43" s="805"/>
      <c r="B43" s="799"/>
      <c r="C43" s="809" t="str">
        <f>'Staff Capitation'!C22</f>
        <v>Management Post M</v>
      </c>
      <c r="D43" s="217"/>
      <c r="E43" s="692"/>
      <c r="F43" s="146">
        <f>'Staff Capitation'!$Q22</f>
        <v>0</v>
      </c>
      <c r="G43" s="146">
        <f>'Staff Capitation'!$Q22</f>
        <v>0</v>
      </c>
      <c r="H43" s="146">
        <f>'Staff Capitation'!$Q22</f>
        <v>0</v>
      </c>
      <c r="I43" s="146">
        <f>'Staff Capitation'!$Q22</f>
        <v>0</v>
      </c>
      <c r="J43" s="146">
        <f>'Staff Capitation'!$Q22</f>
        <v>0</v>
      </c>
      <c r="K43" s="693"/>
      <c r="L43" s="146">
        <f>'Staff Capitation'!$Q22</f>
        <v>0</v>
      </c>
      <c r="M43" s="146">
        <f>'Staff Capitation'!$Q22</f>
        <v>0</v>
      </c>
      <c r="N43" s="813"/>
    </row>
    <row r="44" spans="1:14" ht="15.95" customHeight="1" x14ac:dyDescent="0.25">
      <c r="A44" s="805"/>
      <c r="B44" s="799"/>
      <c r="C44" s="809" t="str">
        <f>'Staff Capitation'!C23</f>
        <v>Management Post N</v>
      </c>
      <c r="D44" s="217"/>
      <c r="E44" s="692"/>
      <c r="F44" s="146">
        <f>'Staff Capitation'!$Q23</f>
        <v>0</v>
      </c>
      <c r="G44" s="146">
        <f>'Staff Capitation'!$Q23</f>
        <v>0</v>
      </c>
      <c r="H44" s="146">
        <f>'Staff Capitation'!$Q23</f>
        <v>0</v>
      </c>
      <c r="I44" s="146">
        <f>'Staff Capitation'!$Q23</f>
        <v>0</v>
      </c>
      <c r="J44" s="146">
        <f>'Staff Capitation'!$Q23</f>
        <v>0</v>
      </c>
      <c r="K44" s="693"/>
      <c r="L44" s="146">
        <f>'Staff Capitation'!$Q23</f>
        <v>0</v>
      </c>
      <c r="M44" s="146">
        <f>'Staff Capitation'!$Q23</f>
        <v>0</v>
      </c>
      <c r="N44" s="813"/>
    </row>
    <row r="45" spans="1:14" ht="15.95" customHeight="1" x14ac:dyDescent="0.25">
      <c r="A45" s="805"/>
      <c r="B45" s="799"/>
      <c r="C45" s="809" t="str">
        <f>'Staff Capitation'!C24</f>
        <v>Management Post O</v>
      </c>
      <c r="D45" s="217"/>
      <c r="E45" s="692"/>
      <c r="F45" s="146">
        <f>'Staff Capitation'!$Q24</f>
        <v>0</v>
      </c>
      <c r="G45" s="146">
        <f>'Staff Capitation'!$Q24</f>
        <v>0</v>
      </c>
      <c r="H45" s="146">
        <f>'Staff Capitation'!$Q24</f>
        <v>0</v>
      </c>
      <c r="I45" s="146">
        <f>'Staff Capitation'!$Q24</f>
        <v>0</v>
      </c>
      <c r="J45" s="146">
        <f>'Staff Capitation'!$Q24</f>
        <v>0</v>
      </c>
      <c r="K45" s="693"/>
      <c r="L45" s="146">
        <f>'Staff Capitation'!$Q24</f>
        <v>0</v>
      </c>
      <c r="M45" s="146">
        <f>'Staff Capitation'!$Q24</f>
        <v>0</v>
      </c>
      <c r="N45" s="813"/>
    </row>
    <row r="46" spans="1:14" ht="15.95" customHeight="1" x14ac:dyDescent="0.25">
      <c r="A46" s="810"/>
      <c r="B46" s="802"/>
      <c r="C46" s="811" t="str">
        <f>'Staff Capitation'!C25</f>
        <v>Management Post O</v>
      </c>
      <c r="D46" s="231"/>
      <c r="E46" s="694"/>
      <c r="F46" s="154">
        <f>'Staff Capitation'!$Q25</f>
        <v>0</v>
      </c>
      <c r="G46" s="154">
        <f>'Staff Capitation'!$Q25</f>
        <v>0</v>
      </c>
      <c r="H46" s="154">
        <f>'Staff Capitation'!$Q25</f>
        <v>0</v>
      </c>
      <c r="I46" s="154">
        <f>'Staff Capitation'!$Q25</f>
        <v>0</v>
      </c>
      <c r="J46" s="154">
        <f>'Staff Capitation'!$Q25</f>
        <v>0</v>
      </c>
      <c r="K46" s="695"/>
      <c r="L46" s="154">
        <f>'Staff Capitation'!$Q25</f>
        <v>0</v>
      </c>
      <c r="M46" s="154">
        <f>'Staff Capitation'!$Q25</f>
        <v>0</v>
      </c>
      <c r="N46" s="814"/>
    </row>
    <row r="47" spans="1:14" ht="15.95" customHeight="1" x14ac:dyDescent="0.25">
      <c r="A47" s="100"/>
      <c r="B47" s="100"/>
      <c r="C47" s="100"/>
      <c r="E47" s="284"/>
      <c r="F47" s="100"/>
      <c r="G47" s="100"/>
      <c r="H47" s="100"/>
      <c r="I47" s="100"/>
      <c r="J47" s="100"/>
      <c r="K47" s="108"/>
      <c r="L47" s="100"/>
      <c r="M47" s="100"/>
      <c r="N47" s="102"/>
    </row>
    <row r="48" spans="1:14" ht="15.95" customHeight="1" x14ac:dyDescent="0.25">
      <c r="A48" s="696" t="s">
        <v>67</v>
      </c>
      <c r="B48" s="697"/>
      <c r="C48" s="697"/>
      <c r="D48" s="287"/>
      <c r="E48" s="164"/>
      <c r="F48" s="164"/>
      <c r="G48" s="164"/>
      <c r="H48" s="164"/>
      <c r="I48" s="164"/>
      <c r="J48" s="164"/>
      <c r="K48" s="164"/>
      <c r="L48" s="164"/>
      <c r="M48" s="164"/>
      <c r="N48" s="164"/>
    </row>
    <row r="49" spans="1:14" ht="15.95" customHeight="1" x14ac:dyDescent="0.2">
      <c r="A49" s="803"/>
      <c r="B49" s="798"/>
      <c r="C49" s="808" t="str">
        <f t="shared" ref="C49:C63" si="2">C31</f>
        <v>Management Post A</v>
      </c>
      <c r="D49" s="210"/>
      <c r="E49" s="216"/>
      <c r="F49" s="146">
        <f t="shared" ref="F49:J51" si="3">F31*F12</f>
        <v>0</v>
      </c>
      <c r="G49" s="146">
        <f t="shared" si="3"/>
        <v>0</v>
      </c>
      <c r="H49" s="146">
        <f t="shared" si="3"/>
        <v>0</v>
      </c>
      <c r="I49" s="146">
        <f t="shared" si="3"/>
        <v>0</v>
      </c>
      <c r="J49" s="146">
        <f t="shared" si="3"/>
        <v>0</v>
      </c>
      <c r="K49" s="698">
        <f>SUM(F49:J49)</f>
        <v>0</v>
      </c>
      <c r="L49" s="146">
        <f t="shared" ref="L49:M51" si="4">L31*L12</f>
        <v>0</v>
      </c>
      <c r="M49" s="146">
        <f t="shared" si="4"/>
        <v>0</v>
      </c>
      <c r="N49" s="699">
        <f t="shared" ref="N49:N64" si="5">SUM(L49:M49)</f>
        <v>0</v>
      </c>
    </row>
    <row r="50" spans="1:14" ht="15.95" customHeight="1" x14ac:dyDescent="0.2">
      <c r="A50" s="805"/>
      <c r="B50" s="799"/>
      <c r="C50" s="809" t="str">
        <f t="shared" si="2"/>
        <v>Management Post B</v>
      </c>
      <c r="D50" s="217"/>
      <c r="E50" s="216"/>
      <c r="F50" s="146">
        <f t="shared" si="3"/>
        <v>0</v>
      </c>
      <c r="G50" s="146">
        <f t="shared" si="3"/>
        <v>0</v>
      </c>
      <c r="H50" s="146">
        <f t="shared" si="3"/>
        <v>0</v>
      </c>
      <c r="I50" s="146">
        <f t="shared" si="3"/>
        <v>0</v>
      </c>
      <c r="J50" s="146">
        <f t="shared" si="3"/>
        <v>0</v>
      </c>
      <c r="K50" s="698">
        <f t="shared" ref="K50:K64" si="6">SUM(F50:J50)</f>
        <v>0</v>
      </c>
      <c r="L50" s="146">
        <f t="shared" si="4"/>
        <v>0</v>
      </c>
      <c r="M50" s="146">
        <f t="shared" si="4"/>
        <v>0</v>
      </c>
      <c r="N50" s="699">
        <f t="shared" si="5"/>
        <v>0</v>
      </c>
    </row>
    <row r="51" spans="1:14" ht="15.95" customHeight="1" x14ac:dyDescent="0.2">
      <c r="A51" s="805"/>
      <c r="B51" s="799"/>
      <c r="C51" s="809" t="str">
        <f t="shared" si="2"/>
        <v>Management Post C</v>
      </c>
      <c r="D51" s="217"/>
      <c r="E51" s="216"/>
      <c r="F51" s="146">
        <f t="shared" si="3"/>
        <v>0</v>
      </c>
      <c r="G51" s="146">
        <f t="shared" si="3"/>
        <v>0</v>
      </c>
      <c r="H51" s="146">
        <f t="shared" si="3"/>
        <v>0</v>
      </c>
      <c r="I51" s="146">
        <f t="shared" si="3"/>
        <v>0</v>
      </c>
      <c r="J51" s="146">
        <f t="shared" si="3"/>
        <v>0</v>
      </c>
      <c r="K51" s="698">
        <f t="shared" si="6"/>
        <v>0</v>
      </c>
      <c r="L51" s="146">
        <f t="shared" si="4"/>
        <v>0</v>
      </c>
      <c r="M51" s="146">
        <f t="shared" si="4"/>
        <v>0</v>
      </c>
      <c r="N51" s="699">
        <f t="shared" si="5"/>
        <v>0</v>
      </c>
    </row>
    <row r="52" spans="1:14" ht="15.95" customHeight="1" x14ac:dyDescent="0.2">
      <c r="A52" s="805"/>
      <c r="B52" s="799"/>
      <c r="C52" s="809" t="str">
        <f t="shared" si="2"/>
        <v>Management Post D</v>
      </c>
      <c r="D52" s="217"/>
      <c r="E52" s="216"/>
      <c r="F52" s="146">
        <f t="shared" ref="F52:F58" si="7">F34*F15</f>
        <v>0</v>
      </c>
      <c r="G52" s="146">
        <f t="shared" ref="G52:J52" si="8">G34*G15</f>
        <v>0</v>
      </c>
      <c r="H52" s="146">
        <f t="shared" si="8"/>
        <v>0</v>
      </c>
      <c r="I52" s="146">
        <f t="shared" si="8"/>
        <v>0</v>
      </c>
      <c r="J52" s="146">
        <f t="shared" si="8"/>
        <v>0</v>
      </c>
      <c r="K52" s="698">
        <f t="shared" si="6"/>
        <v>0</v>
      </c>
      <c r="L52" s="146">
        <f t="shared" ref="L52:M52" si="9">L34*L15</f>
        <v>0</v>
      </c>
      <c r="M52" s="146">
        <f t="shared" si="9"/>
        <v>0</v>
      </c>
      <c r="N52" s="699">
        <f t="shared" si="5"/>
        <v>0</v>
      </c>
    </row>
    <row r="53" spans="1:14" ht="15.95" customHeight="1" x14ac:dyDescent="0.2">
      <c r="A53" s="805"/>
      <c r="B53" s="799"/>
      <c r="C53" s="809" t="str">
        <f t="shared" si="2"/>
        <v>Management Post E</v>
      </c>
      <c r="D53" s="217"/>
      <c r="E53" s="216"/>
      <c r="F53" s="146">
        <f t="shared" si="7"/>
        <v>0</v>
      </c>
      <c r="G53" s="146">
        <f t="shared" ref="G53:J53" si="10">G35*G16</f>
        <v>0</v>
      </c>
      <c r="H53" s="146">
        <f t="shared" si="10"/>
        <v>0</v>
      </c>
      <c r="I53" s="146">
        <f t="shared" si="10"/>
        <v>0</v>
      </c>
      <c r="J53" s="146">
        <f t="shared" si="10"/>
        <v>0</v>
      </c>
      <c r="K53" s="698">
        <f t="shared" si="6"/>
        <v>0</v>
      </c>
      <c r="L53" s="146">
        <f t="shared" ref="L53:M53" si="11">L35*L16</f>
        <v>0</v>
      </c>
      <c r="M53" s="146">
        <f t="shared" si="11"/>
        <v>0</v>
      </c>
      <c r="N53" s="699">
        <f t="shared" si="5"/>
        <v>0</v>
      </c>
    </row>
    <row r="54" spans="1:14" ht="15.95" customHeight="1" x14ac:dyDescent="0.2">
      <c r="A54" s="805"/>
      <c r="B54" s="799"/>
      <c r="C54" s="809" t="str">
        <f t="shared" si="2"/>
        <v>Management Post F</v>
      </c>
      <c r="D54" s="217"/>
      <c r="E54" s="216"/>
      <c r="F54" s="146">
        <f t="shared" si="7"/>
        <v>0</v>
      </c>
      <c r="G54" s="146">
        <f t="shared" ref="G54:J54" si="12">G36*G17</f>
        <v>0</v>
      </c>
      <c r="H54" s="146">
        <f t="shared" si="12"/>
        <v>0</v>
      </c>
      <c r="I54" s="146">
        <f t="shared" si="12"/>
        <v>0</v>
      </c>
      <c r="J54" s="146">
        <f t="shared" si="12"/>
        <v>0</v>
      </c>
      <c r="K54" s="698">
        <f t="shared" si="6"/>
        <v>0</v>
      </c>
      <c r="L54" s="146">
        <f t="shared" ref="L54:M54" si="13">L36*L17</f>
        <v>0</v>
      </c>
      <c r="M54" s="146">
        <f t="shared" si="13"/>
        <v>0</v>
      </c>
      <c r="N54" s="699">
        <f t="shared" si="5"/>
        <v>0</v>
      </c>
    </row>
    <row r="55" spans="1:14" ht="15.95" customHeight="1" x14ac:dyDescent="0.2">
      <c r="A55" s="805"/>
      <c r="B55" s="799"/>
      <c r="C55" s="809" t="str">
        <f t="shared" si="2"/>
        <v>Management Post G</v>
      </c>
      <c r="D55" s="217"/>
      <c r="E55" s="216"/>
      <c r="F55" s="146">
        <f t="shared" si="7"/>
        <v>0</v>
      </c>
      <c r="G55" s="146">
        <f t="shared" ref="G55:J55" si="14">G37*G18</f>
        <v>0</v>
      </c>
      <c r="H55" s="146">
        <f t="shared" si="14"/>
        <v>0</v>
      </c>
      <c r="I55" s="146">
        <f t="shared" si="14"/>
        <v>0</v>
      </c>
      <c r="J55" s="146">
        <f t="shared" si="14"/>
        <v>0</v>
      </c>
      <c r="K55" s="698">
        <f t="shared" si="6"/>
        <v>0</v>
      </c>
      <c r="L55" s="146">
        <f t="shared" ref="L55:M55" si="15">L37*L18</f>
        <v>0</v>
      </c>
      <c r="M55" s="146">
        <f t="shared" si="15"/>
        <v>0</v>
      </c>
      <c r="N55" s="699">
        <f t="shared" si="5"/>
        <v>0</v>
      </c>
    </row>
    <row r="56" spans="1:14" ht="15.95" customHeight="1" x14ac:dyDescent="0.2">
      <c r="A56" s="805"/>
      <c r="B56" s="799"/>
      <c r="C56" s="809" t="str">
        <f t="shared" si="2"/>
        <v>Management Post H</v>
      </c>
      <c r="D56" s="217"/>
      <c r="E56" s="216"/>
      <c r="F56" s="146">
        <f t="shared" si="7"/>
        <v>0</v>
      </c>
      <c r="G56" s="146">
        <f t="shared" ref="G56:J56" si="16">G38*G19</f>
        <v>0</v>
      </c>
      <c r="H56" s="146">
        <f t="shared" si="16"/>
        <v>0</v>
      </c>
      <c r="I56" s="146">
        <f t="shared" si="16"/>
        <v>0</v>
      </c>
      <c r="J56" s="146">
        <f t="shared" si="16"/>
        <v>0</v>
      </c>
      <c r="K56" s="698">
        <f t="shared" si="6"/>
        <v>0</v>
      </c>
      <c r="L56" s="146">
        <f t="shared" ref="L56:M56" si="17">L38*L19</f>
        <v>0</v>
      </c>
      <c r="M56" s="146">
        <f t="shared" si="17"/>
        <v>0</v>
      </c>
      <c r="N56" s="699">
        <f t="shared" si="5"/>
        <v>0</v>
      </c>
    </row>
    <row r="57" spans="1:14" ht="15.95" customHeight="1" x14ac:dyDescent="0.2">
      <c r="A57" s="805"/>
      <c r="B57" s="799"/>
      <c r="C57" s="809" t="str">
        <f t="shared" si="2"/>
        <v>Management Post I</v>
      </c>
      <c r="D57" s="217"/>
      <c r="E57" s="146"/>
      <c r="F57" s="146">
        <f t="shared" si="7"/>
        <v>0</v>
      </c>
      <c r="G57" s="146">
        <f t="shared" ref="G57:J57" si="18">G39*G20</f>
        <v>0</v>
      </c>
      <c r="H57" s="146">
        <f t="shared" si="18"/>
        <v>0</v>
      </c>
      <c r="I57" s="146">
        <f t="shared" si="18"/>
        <v>0</v>
      </c>
      <c r="J57" s="146">
        <f t="shared" si="18"/>
        <v>0</v>
      </c>
      <c r="K57" s="698">
        <f t="shared" si="6"/>
        <v>0</v>
      </c>
      <c r="L57" s="146">
        <f t="shared" ref="L57:M57" si="19">L39*L20</f>
        <v>0</v>
      </c>
      <c r="M57" s="146">
        <f t="shared" si="19"/>
        <v>0</v>
      </c>
      <c r="N57" s="699">
        <f t="shared" si="5"/>
        <v>0</v>
      </c>
    </row>
    <row r="58" spans="1:14" ht="15.95" customHeight="1" x14ac:dyDescent="0.2">
      <c r="A58" s="805"/>
      <c r="B58" s="799"/>
      <c r="C58" s="809" t="str">
        <f t="shared" si="2"/>
        <v>Management Post J</v>
      </c>
      <c r="D58" s="217"/>
      <c r="E58" s="146"/>
      <c r="F58" s="146">
        <f t="shared" si="7"/>
        <v>0</v>
      </c>
      <c r="G58" s="146">
        <f t="shared" ref="G58:J58" si="20">G40*G21</f>
        <v>0</v>
      </c>
      <c r="H58" s="146">
        <f t="shared" si="20"/>
        <v>0</v>
      </c>
      <c r="I58" s="146">
        <f t="shared" si="20"/>
        <v>0</v>
      </c>
      <c r="J58" s="146">
        <f t="shared" si="20"/>
        <v>0</v>
      </c>
      <c r="K58" s="698">
        <f t="shared" si="6"/>
        <v>0</v>
      </c>
      <c r="L58" s="146">
        <f t="shared" ref="L58:M58" si="21">L40*L21</f>
        <v>0</v>
      </c>
      <c r="M58" s="146">
        <f t="shared" si="21"/>
        <v>0</v>
      </c>
      <c r="N58" s="699">
        <f t="shared" si="5"/>
        <v>0</v>
      </c>
    </row>
    <row r="59" spans="1:14" ht="15.95" customHeight="1" x14ac:dyDescent="0.2">
      <c r="A59" s="805"/>
      <c r="B59" s="799"/>
      <c r="C59" s="809" t="str">
        <f t="shared" si="2"/>
        <v>Management Post K</v>
      </c>
      <c r="D59" s="217"/>
      <c r="E59" s="146"/>
      <c r="F59" s="146">
        <f t="shared" ref="F59:J59" si="22">F41*F22</f>
        <v>0</v>
      </c>
      <c r="G59" s="146">
        <f t="shared" si="22"/>
        <v>0</v>
      </c>
      <c r="H59" s="146">
        <f t="shared" si="22"/>
        <v>0</v>
      </c>
      <c r="I59" s="146">
        <f t="shared" si="22"/>
        <v>0</v>
      </c>
      <c r="J59" s="146">
        <f t="shared" si="22"/>
        <v>0</v>
      </c>
      <c r="K59" s="698">
        <f t="shared" si="6"/>
        <v>0</v>
      </c>
      <c r="L59" s="146">
        <f t="shared" ref="L59:M59" si="23">L41*L22</f>
        <v>0</v>
      </c>
      <c r="M59" s="146">
        <f t="shared" si="23"/>
        <v>0</v>
      </c>
      <c r="N59" s="699">
        <f t="shared" si="5"/>
        <v>0</v>
      </c>
    </row>
    <row r="60" spans="1:14" ht="15.95" customHeight="1" x14ac:dyDescent="0.2">
      <c r="A60" s="805"/>
      <c r="B60" s="799"/>
      <c r="C60" s="809" t="str">
        <f t="shared" si="2"/>
        <v>Management Post L</v>
      </c>
      <c r="D60" s="217"/>
      <c r="E60" s="146"/>
      <c r="F60" s="146">
        <f t="shared" ref="F60:J60" si="24">F42*F23</f>
        <v>0</v>
      </c>
      <c r="G60" s="146">
        <f t="shared" si="24"/>
        <v>0</v>
      </c>
      <c r="H60" s="146">
        <f t="shared" si="24"/>
        <v>0</v>
      </c>
      <c r="I60" s="146">
        <f t="shared" si="24"/>
        <v>0</v>
      </c>
      <c r="J60" s="146">
        <f t="shared" si="24"/>
        <v>0</v>
      </c>
      <c r="K60" s="698">
        <f t="shared" si="6"/>
        <v>0</v>
      </c>
      <c r="L60" s="146">
        <f t="shared" ref="L60:M60" si="25">L42*L23</f>
        <v>0</v>
      </c>
      <c r="M60" s="146">
        <f t="shared" si="25"/>
        <v>0</v>
      </c>
      <c r="N60" s="699">
        <f t="shared" si="5"/>
        <v>0</v>
      </c>
    </row>
    <row r="61" spans="1:14" ht="15.95" customHeight="1" x14ac:dyDescent="0.2">
      <c r="A61" s="805"/>
      <c r="B61" s="799"/>
      <c r="C61" s="809" t="str">
        <f t="shared" si="2"/>
        <v>Management Post M</v>
      </c>
      <c r="D61" s="217"/>
      <c r="E61" s="146"/>
      <c r="F61" s="146">
        <f t="shared" ref="F61:J61" si="26">F43*F24</f>
        <v>0</v>
      </c>
      <c r="G61" s="146">
        <f t="shared" si="26"/>
        <v>0</v>
      </c>
      <c r="H61" s="146">
        <f t="shared" si="26"/>
        <v>0</v>
      </c>
      <c r="I61" s="146">
        <f>I43*I24</f>
        <v>0</v>
      </c>
      <c r="J61" s="146">
        <f t="shared" si="26"/>
        <v>0</v>
      </c>
      <c r="K61" s="698">
        <f t="shared" si="6"/>
        <v>0</v>
      </c>
      <c r="L61" s="146">
        <f t="shared" ref="L61:M61" si="27">L43*L24</f>
        <v>0</v>
      </c>
      <c r="M61" s="146">
        <f t="shared" si="27"/>
        <v>0</v>
      </c>
      <c r="N61" s="699">
        <f t="shared" si="5"/>
        <v>0</v>
      </c>
    </row>
    <row r="62" spans="1:14" ht="15.95" customHeight="1" x14ac:dyDescent="0.2">
      <c r="A62" s="805"/>
      <c r="B62" s="799"/>
      <c r="C62" s="809" t="str">
        <f t="shared" si="2"/>
        <v>Management Post N</v>
      </c>
      <c r="D62" s="217"/>
      <c r="E62" s="146"/>
      <c r="F62" s="146">
        <f t="shared" ref="F62:J62" si="28">F44*F25</f>
        <v>0</v>
      </c>
      <c r="G62" s="146">
        <f t="shared" si="28"/>
        <v>0</v>
      </c>
      <c r="H62" s="146">
        <f t="shared" si="28"/>
        <v>0</v>
      </c>
      <c r="I62" s="146">
        <f t="shared" si="28"/>
        <v>0</v>
      </c>
      <c r="J62" s="146">
        <f t="shared" si="28"/>
        <v>0</v>
      </c>
      <c r="K62" s="698">
        <f t="shared" si="6"/>
        <v>0</v>
      </c>
      <c r="L62" s="146">
        <f t="shared" ref="L62:M62" si="29">L44*L25</f>
        <v>0</v>
      </c>
      <c r="M62" s="146">
        <f t="shared" si="29"/>
        <v>0</v>
      </c>
      <c r="N62" s="699">
        <f t="shared" si="5"/>
        <v>0</v>
      </c>
    </row>
    <row r="63" spans="1:14" ht="15.95" customHeight="1" x14ac:dyDescent="0.2">
      <c r="A63" s="805"/>
      <c r="B63" s="799"/>
      <c r="C63" s="809" t="str">
        <f t="shared" si="2"/>
        <v>Management Post O</v>
      </c>
      <c r="D63" s="217"/>
      <c r="E63" s="146"/>
      <c r="F63" s="146">
        <f t="shared" ref="F63:J63" si="30">F45*F26</f>
        <v>0</v>
      </c>
      <c r="G63" s="146">
        <f t="shared" si="30"/>
        <v>0</v>
      </c>
      <c r="H63" s="146">
        <f t="shared" si="30"/>
        <v>0</v>
      </c>
      <c r="I63" s="146">
        <f t="shared" si="30"/>
        <v>0</v>
      </c>
      <c r="J63" s="146">
        <f t="shared" si="30"/>
        <v>0</v>
      </c>
      <c r="K63" s="698">
        <f t="shared" si="6"/>
        <v>0</v>
      </c>
      <c r="L63" s="146">
        <f t="shared" ref="L63:M63" si="31">L45*L26</f>
        <v>0</v>
      </c>
      <c r="M63" s="146">
        <f t="shared" si="31"/>
        <v>0</v>
      </c>
      <c r="N63" s="699">
        <f t="shared" si="5"/>
        <v>0</v>
      </c>
    </row>
    <row r="64" spans="1:14" ht="15.95" customHeight="1" x14ac:dyDescent="0.2">
      <c r="A64" s="810"/>
      <c r="B64" s="802"/>
      <c r="C64" s="811" t="str">
        <f t="shared" ref="C64" si="32">C46</f>
        <v>Management Post O</v>
      </c>
      <c r="D64" s="217"/>
      <c r="E64" s="146"/>
      <c r="F64" s="146">
        <f>F46*F27</f>
        <v>0</v>
      </c>
      <c r="G64" s="146">
        <f t="shared" ref="G64:J64" si="33">G46*G27</f>
        <v>0</v>
      </c>
      <c r="H64" s="146">
        <f t="shared" si="33"/>
        <v>0</v>
      </c>
      <c r="I64" s="146">
        <f t="shared" si="33"/>
        <v>0</v>
      </c>
      <c r="J64" s="146">
        <f t="shared" si="33"/>
        <v>0</v>
      </c>
      <c r="K64" s="698">
        <f t="shared" si="6"/>
        <v>0</v>
      </c>
      <c r="L64" s="146">
        <f t="shared" ref="L64:M64" si="34">L46*L27</f>
        <v>0</v>
      </c>
      <c r="M64" s="146">
        <f t="shared" si="34"/>
        <v>0</v>
      </c>
      <c r="N64" s="699">
        <f t="shared" si="5"/>
        <v>0</v>
      </c>
    </row>
    <row r="65" spans="1:14" ht="15.95" customHeight="1" x14ac:dyDescent="0.25">
      <c r="A65" s="270"/>
      <c r="B65" s="700"/>
      <c r="C65" s="790" t="s">
        <v>68</v>
      </c>
      <c r="D65" s="282"/>
      <c r="E65" s="279"/>
      <c r="F65" s="701">
        <f>SUM(F49:F64)</f>
        <v>0</v>
      </c>
      <c r="G65" s="701">
        <f t="shared" ref="G65:J65" si="35">SUM(G49:G64)</f>
        <v>0</v>
      </c>
      <c r="H65" s="701">
        <f t="shared" si="35"/>
        <v>0</v>
      </c>
      <c r="I65" s="701">
        <f>SUM(I49:I64)</f>
        <v>0</v>
      </c>
      <c r="J65" s="701">
        <f t="shared" si="35"/>
        <v>0</v>
      </c>
      <c r="K65" s="702">
        <f>SUM(K49:K64)</f>
        <v>0</v>
      </c>
      <c r="L65" s="701">
        <f t="shared" ref="L65" si="36">SUM(L49:L64)</f>
        <v>0</v>
      </c>
      <c r="M65" s="701">
        <f>SUM(M49:M64)</f>
        <v>0</v>
      </c>
      <c r="N65" s="355">
        <f>SUM(N49:N64)</f>
        <v>0</v>
      </c>
    </row>
    <row r="66" spans="1:14" ht="15.95" customHeight="1" x14ac:dyDescent="0.2">
      <c r="A66" s="100"/>
      <c r="B66" s="100"/>
      <c r="C66" s="100"/>
      <c r="E66" s="284"/>
      <c r="F66" s="100"/>
      <c r="G66" s="100"/>
      <c r="H66" s="100"/>
      <c r="I66" s="100"/>
      <c r="J66" s="100"/>
      <c r="L66" s="100"/>
      <c r="M66" s="100"/>
      <c r="N66" s="100"/>
    </row>
    <row r="67" spans="1:14" ht="15.95" customHeight="1" x14ac:dyDescent="0.25">
      <c r="A67" s="852" t="s">
        <v>290</v>
      </c>
      <c r="B67" s="889"/>
      <c r="C67" s="889"/>
      <c r="D67" s="287"/>
      <c r="E67" s="164"/>
      <c r="F67" s="164"/>
      <c r="G67" s="164"/>
      <c r="H67" s="164"/>
      <c r="I67" s="164"/>
      <c r="J67" s="164"/>
      <c r="K67" s="164"/>
      <c r="L67" s="164"/>
      <c r="M67" s="164"/>
      <c r="N67" s="164"/>
    </row>
    <row r="68" spans="1:14" ht="15.95" customHeight="1" x14ac:dyDescent="0.2">
      <c r="A68" s="883" t="s">
        <v>69</v>
      </c>
      <c r="B68" s="884"/>
      <c r="C68" s="885"/>
      <c r="D68" s="217"/>
      <c r="E68" s="213"/>
      <c r="F68" s="622"/>
      <c r="G68" s="622"/>
      <c r="H68" s="622"/>
      <c r="I68" s="622"/>
      <c r="J68" s="622"/>
      <c r="K68" s="698">
        <f>SUM(F68:J68)</f>
        <v>0</v>
      </c>
      <c r="L68" s="622"/>
      <c r="M68" s="622"/>
      <c r="N68" s="699">
        <f t="shared" ref="N68:N78" si="37">SUM(L68:M68)</f>
        <v>0</v>
      </c>
    </row>
    <row r="69" spans="1:14" ht="15.95" customHeight="1" x14ac:dyDescent="0.2">
      <c r="A69" s="875" t="s">
        <v>204</v>
      </c>
      <c r="B69" s="886"/>
      <c r="C69" s="876"/>
      <c r="D69" s="217"/>
      <c r="E69" s="213"/>
      <c r="F69" s="622"/>
      <c r="G69" s="622"/>
      <c r="H69" s="622"/>
      <c r="I69" s="622"/>
      <c r="J69" s="622"/>
      <c r="K69" s="698">
        <f t="shared" ref="K69:K78" si="38">SUM(F69:J69)</f>
        <v>0</v>
      </c>
      <c r="L69" s="622"/>
      <c r="M69" s="622"/>
      <c r="N69" s="699">
        <f t="shared" si="37"/>
        <v>0</v>
      </c>
    </row>
    <row r="70" spans="1:14" ht="15.95" customHeight="1" x14ac:dyDescent="0.2">
      <c r="A70" s="875" t="s">
        <v>206</v>
      </c>
      <c r="B70" s="886"/>
      <c r="C70" s="876"/>
      <c r="D70" s="217"/>
      <c r="E70" s="213"/>
      <c r="F70" s="622"/>
      <c r="G70" s="622"/>
      <c r="H70" s="622"/>
      <c r="I70" s="622"/>
      <c r="J70" s="622"/>
      <c r="K70" s="698">
        <f t="shared" si="38"/>
        <v>0</v>
      </c>
      <c r="L70" s="622"/>
      <c r="M70" s="622"/>
      <c r="N70" s="699">
        <f t="shared" si="37"/>
        <v>0</v>
      </c>
    </row>
    <row r="71" spans="1:14" ht="15.95" customHeight="1" x14ac:dyDescent="0.2">
      <c r="A71" s="875" t="s">
        <v>205</v>
      </c>
      <c r="B71" s="886"/>
      <c r="C71" s="876"/>
      <c r="D71" s="217"/>
      <c r="E71" s="213"/>
      <c r="F71" s="622"/>
      <c r="G71" s="622"/>
      <c r="H71" s="622"/>
      <c r="I71" s="622"/>
      <c r="J71" s="622"/>
      <c r="K71" s="698">
        <f t="shared" si="38"/>
        <v>0</v>
      </c>
      <c r="L71" s="622"/>
      <c r="M71" s="622"/>
      <c r="N71" s="699">
        <f t="shared" si="37"/>
        <v>0</v>
      </c>
    </row>
    <row r="72" spans="1:14" ht="15.95" customHeight="1" x14ac:dyDescent="0.2">
      <c r="A72" s="875" t="s">
        <v>210</v>
      </c>
      <c r="B72" s="886"/>
      <c r="C72" s="876"/>
      <c r="D72" s="217"/>
      <c r="E72" s="213"/>
      <c r="F72" s="622"/>
      <c r="G72" s="622"/>
      <c r="H72" s="622"/>
      <c r="I72" s="622"/>
      <c r="J72" s="622"/>
      <c r="K72" s="698">
        <f t="shared" si="38"/>
        <v>0</v>
      </c>
      <c r="L72" s="622"/>
      <c r="M72" s="622"/>
      <c r="N72" s="699">
        <f t="shared" si="37"/>
        <v>0</v>
      </c>
    </row>
    <row r="73" spans="1:14" ht="15.95" customHeight="1" x14ac:dyDescent="0.2">
      <c r="A73" s="875" t="s">
        <v>70</v>
      </c>
      <c r="B73" s="886"/>
      <c r="C73" s="876"/>
      <c r="D73" s="217"/>
      <c r="E73" s="213"/>
      <c r="F73" s="622"/>
      <c r="G73" s="622"/>
      <c r="H73" s="622"/>
      <c r="I73" s="622"/>
      <c r="J73" s="622"/>
      <c r="K73" s="698">
        <f t="shared" si="38"/>
        <v>0</v>
      </c>
      <c r="L73" s="622"/>
      <c r="M73" s="622"/>
      <c r="N73" s="699">
        <f t="shared" si="37"/>
        <v>0</v>
      </c>
    </row>
    <row r="74" spans="1:14" ht="15.95" customHeight="1" x14ac:dyDescent="0.2">
      <c r="A74" s="875" t="s">
        <v>71</v>
      </c>
      <c r="B74" s="886"/>
      <c r="C74" s="876"/>
      <c r="D74" s="217"/>
      <c r="E74" s="213"/>
      <c r="F74" s="622"/>
      <c r="G74" s="622"/>
      <c r="H74" s="622"/>
      <c r="I74" s="622"/>
      <c r="J74" s="622"/>
      <c r="K74" s="698">
        <f t="shared" si="38"/>
        <v>0</v>
      </c>
      <c r="L74" s="622"/>
      <c r="M74" s="622"/>
      <c r="N74" s="699">
        <f t="shared" si="37"/>
        <v>0</v>
      </c>
    </row>
    <row r="75" spans="1:14" ht="15.95" customHeight="1" x14ac:dyDescent="0.2">
      <c r="A75" s="875" t="s">
        <v>171</v>
      </c>
      <c r="B75" s="886"/>
      <c r="C75" s="876"/>
      <c r="D75" s="217"/>
      <c r="E75" s="213"/>
      <c r="F75" s="622"/>
      <c r="G75" s="622"/>
      <c r="H75" s="622"/>
      <c r="I75" s="622"/>
      <c r="J75" s="622"/>
      <c r="K75" s="698">
        <f t="shared" si="38"/>
        <v>0</v>
      </c>
      <c r="L75" s="622"/>
      <c r="M75" s="622"/>
      <c r="N75" s="699">
        <f t="shared" si="37"/>
        <v>0</v>
      </c>
    </row>
    <row r="76" spans="1:14" ht="15.95" customHeight="1" x14ac:dyDescent="0.2">
      <c r="A76" s="875" t="s">
        <v>208</v>
      </c>
      <c r="B76" s="886"/>
      <c r="C76" s="876"/>
      <c r="D76" s="217"/>
      <c r="E76" s="213"/>
      <c r="F76" s="622"/>
      <c r="G76" s="622"/>
      <c r="H76" s="622"/>
      <c r="I76" s="622"/>
      <c r="J76" s="622"/>
      <c r="K76" s="698">
        <f t="shared" si="38"/>
        <v>0</v>
      </c>
      <c r="L76" s="622"/>
      <c r="M76" s="622"/>
      <c r="N76" s="699">
        <f t="shared" si="37"/>
        <v>0</v>
      </c>
    </row>
    <row r="77" spans="1:14" ht="15.95" customHeight="1" x14ac:dyDescent="0.2">
      <c r="A77" s="875" t="s">
        <v>218</v>
      </c>
      <c r="B77" s="886"/>
      <c r="C77" s="876"/>
      <c r="D77" s="217"/>
      <c r="E77" s="213"/>
      <c r="F77" s="622"/>
      <c r="G77" s="622"/>
      <c r="H77" s="622"/>
      <c r="I77" s="622"/>
      <c r="J77" s="622"/>
      <c r="K77" s="698">
        <f t="shared" si="38"/>
        <v>0</v>
      </c>
      <c r="L77" s="622"/>
      <c r="M77" s="622"/>
      <c r="N77" s="699">
        <f t="shared" si="37"/>
        <v>0</v>
      </c>
    </row>
    <row r="78" spans="1:14" ht="15.95" customHeight="1" x14ac:dyDescent="0.2">
      <c r="A78" s="877" t="s">
        <v>72</v>
      </c>
      <c r="B78" s="888"/>
      <c r="C78" s="878"/>
      <c r="D78" s="217"/>
      <c r="E78" s="213"/>
      <c r="F78" s="622"/>
      <c r="G78" s="622"/>
      <c r="H78" s="622"/>
      <c r="I78" s="622"/>
      <c r="J78" s="622"/>
      <c r="K78" s="698">
        <f t="shared" si="38"/>
        <v>0</v>
      </c>
      <c r="L78" s="622"/>
      <c r="M78" s="622"/>
      <c r="N78" s="699">
        <f t="shared" si="37"/>
        <v>0</v>
      </c>
    </row>
    <row r="79" spans="1:14" ht="15.95" customHeight="1" x14ac:dyDescent="0.25">
      <c r="A79" s="119"/>
      <c r="B79" s="703"/>
      <c r="C79" s="784" t="s">
        <v>151</v>
      </c>
      <c r="D79" s="282"/>
      <c r="E79" s="704"/>
      <c r="F79" s="705">
        <f t="shared" ref="F79:K79" si="39">SUM(F68:F78)</f>
        <v>0</v>
      </c>
      <c r="G79" s="705">
        <f t="shared" si="39"/>
        <v>0</v>
      </c>
      <c r="H79" s="705">
        <f t="shared" si="39"/>
        <v>0</v>
      </c>
      <c r="I79" s="705">
        <f t="shared" si="39"/>
        <v>0</v>
      </c>
      <c r="J79" s="705">
        <f t="shared" si="39"/>
        <v>0</v>
      </c>
      <c r="K79" s="706">
        <f t="shared" si="39"/>
        <v>0</v>
      </c>
      <c r="L79" s="705">
        <f t="shared" ref="L79:M79" si="40">SUM(L68:L78)</f>
        <v>0</v>
      </c>
      <c r="M79" s="705">
        <f t="shared" si="40"/>
        <v>0</v>
      </c>
      <c r="N79" s="355">
        <f>SUM(N68:N78)</f>
        <v>0</v>
      </c>
    </row>
    <row r="80" spans="1:14" ht="15.95" customHeight="1" x14ac:dyDescent="0.25">
      <c r="A80" s="152"/>
      <c r="B80" s="152"/>
      <c r="C80" s="152"/>
      <c r="D80" s="102"/>
      <c r="E80" s="148"/>
      <c r="F80" s="102"/>
      <c r="G80" s="102"/>
      <c r="H80" s="102"/>
      <c r="I80" s="102"/>
      <c r="J80" s="102"/>
      <c r="K80" s="102"/>
      <c r="L80" s="102"/>
      <c r="M80" s="102"/>
      <c r="N80" s="102"/>
    </row>
    <row r="81" spans="1:15" ht="15.95" customHeight="1" x14ac:dyDescent="0.25">
      <c r="A81" s="852" t="s">
        <v>291</v>
      </c>
      <c r="B81" s="889"/>
      <c r="C81" s="889"/>
      <c r="D81" s="287"/>
      <c r="E81" s="164"/>
      <c r="F81" s="164"/>
      <c r="G81" s="164"/>
      <c r="H81" s="164"/>
      <c r="I81" s="164"/>
      <c r="J81" s="164"/>
      <c r="K81" s="164"/>
      <c r="L81" s="164"/>
      <c r="M81" s="164"/>
      <c r="N81" s="164"/>
    </row>
    <row r="82" spans="1:15" ht="15.95" customHeight="1" x14ac:dyDescent="0.2">
      <c r="A82" s="883"/>
      <c r="B82" s="884"/>
      <c r="C82" s="885"/>
      <c r="D82" s="217"/>
      <c r="E82" s="213"/>
      <c r="F82" s="622"/>
      <c r="G82" s="622"/>
      <c r="H82" s="622"/>
      <c r="I82" s="622"/>
      <c r="J82" s="622"/>
      <c r="K82" s="698">
        <f>J82+I82+H82+G82+F82</f>
        <v>0</v>
      </c>
      <c r="L82" s="622"/>
      <c r="M82" s="622"/>
      <c r="N82" s="699">
        <f>SUM(L82:M82)</f>
        <v>0</v>
      </c>
    </row>
    <row r="83" spans="1:15" ht="15.95" customHeight="1" x14ac:dyDescent="0.2">
      <c r="A83" s="875"/>
      <c r="B83" s="886"/>
      <c r="C83" s="876"/>
      <c r="D83" s="217"/>
      <c r="E83" s="213"/>
      <c r="F83" s="622"/>
      <c r="G83" s="622"/>
      <c r="H83" s="622"/>
      <c r="I83" s="622"/>
      <c r="J83" s="622"/>
      <c r="K83" s="698">
        <f>J83+I83+H83+G83+F83</f>
        <v>0</v>
      </c>
      <c r="L83" s="622"/>
      <c r="M83" s="622"/>
      <c r="N83" s="699">
        <f>SUM(L83:M83)</f>
        <v>0</v>
      </c>
    </row>
    <row r="84" spans="1:15" ht="15.95" customHeight="1" x14ac:dyDescent="0.2">
      <c r="A84" s="877"/>
      <c r="B84" s="888"/>
      <c r="C84" s="878"/>
      <c r="D84" s="217"/>
      <c r="E84" s="213"/>
      <c r="F84" s="622"/>
      <c r="G84" s="622"/>
      <c r="H84" s="622"/>
      <c r="I84" s="622"/>
      <c r="J84" s="622"/>
      <c r="K84" s="698">
        <f>J84+I84+H84+G84+F84</f>
        <v>0</v>
      </c>
      <c r="L84" s="622"/>
      <c r="M84" s="622"/>
      <c r="N84" s="699">
        <f>SUM(L84:M84)</f>
        <v>0</v>
      </c>
    </row>
    <row r="85" spans="1:15" ht="15.95" customHeight="1" x14ac:dyDescent="0.25">
      <c r="A85" s="119"/>
      <c r="B85" s="703"/>
      <c r="C85" s="784" t="s">
        <v>170</v>
      </c>
      <c r="D85" s="282"/>
      <c r="E85" s="704"/>
      <c r="F85" s="705">
        <f t="shared" ref="F85:N85" si="41">SUM(F82:F84)</f>
        <v>0</v>
      </c>
      <c r="G85" s="705">
        <f t="shared" si="41"/>
        <v>0</v>
      </c>
      <c r="H85" s="705">
        <f t="shared" si="41"/>
        <v>0</v>
      </c>
      <c r="I85" s="705">
        <f t="shared" si="41"/>
        <v>0</v>
      </c>
      <c r="J85" s="705">
        <f t="shared" si="41"/>
        <v>0</v>
      </c>
      <c r="K85" s="706">
        <f t="shared" si="41"/>
        <v>0</v>
      </c>
      <c r="L85" s="705">
        <f t="shared" si="41"/>
        <v>0</v>
      </c>
      <c r="M85" s="705">
        <f t="shared" si="41"/>
        <v>0</v>
      </c>
      <c r="N85" s="355">
        <f t="shared" si="41"/>
        <v>0</v>
      </c>
    </row>
    <row r="86" spans="1:15" s="102" customFormat="1" ht="15.95" customHeight="1" thickBot="1" x14ac:dyDescent="0.3"/>
    <row r="87" spans="1:15" ht="15.95" customHeight="1" thickBot="1" x14ac:dyDescent="0.3">
      <c r="A87" s="707" t="s">
        <v>73</v>
      </c>
      <c r="B87" s="708"/>
      <c r="C87" s="709"/>
      <c r="D87" s="477"/>
      <c r="E87" s="710"/>
      <c r="F87" s="570">
        <f t="shared" ref="F87:N87" si="42">F79+F65+F85</f>
        <v>0</v>
      </c>
      <c r="G87" s="570">
        <f t="shared" si="42"/>
        <v>0</v>
      </c>
      <c r="H87" s="570">
        <f t="shared" si="42"/>
        <v>0</v>
      </c>
      <c r="I87" s="570">
        <f t="shared" si="42"/>
        <v>0</v>
      </c>
      <c r="J87" s="570">
        <f t="shared" si="42"/>
        <v>0</v>
      </c>
      <c r="K87" s="262">
        <f t="shared" si="42"/>
        <v>0</v>
      </c>
      <c r="L87" s="570">
        <f t="shared" si="42"/>
        <v>0</v>
      </c>
      <c r="M87" s="570">
        <f t="shared" si="42"/>
        <v>0</v>
      </c>
      <c r="N87" s="263">
        <f t="shared" si="42"/>
        <v>0</v>
      </c>
    </row>
    <row r="88" spans="1:15" ht="15.95" customHeight="1" x14ac:dyDescent="0.25">
      <c r="A88" s="102"/>
      <c r="B88" s="102"/>
      <c r="C88" s="102"/>
      <c r="D88" s="102"/>
      <c r="E88" s="102"/>
      <c r="F88" s="102"/>
      <c r="G88" s="102"/>
      <c r="H88" s="102"/>
      <c r="I88" s="102"/>
      <c r="J88" s="102"/>
      <c r="K88" s="102"/>
      <c r="L88" s="102"/>
      <c r="M88" s="102"/>
      <c r="N88" s="102"/>
      <c r="O88" s="102"/>
    </row>
    <row r="89" spans="1:15" ht="15.95" customHeight="1" x14ac:dyDescent="0.25">
      <c r="A89" s="102"/>
      <c r="B89" s="102"/>
      <c r="C89" s="102"/>
      <c r="D89" s="102"/>
      <c r="E89" s="102"/>
      <c r="F89" s="102"/>
      <c r="G89" s="102"/>
      <c r="H89" s="102"/>
      <c r="I89" s="102"/>
      <c r="J89" s="102"/>
      <c r="K89" s="102"/>
      <c r="L89" s="102"/>
      <c r="M89" s="102"/>
      <c r="N89" s="102"/>
      <c r="O89" s="102"/>
    </row>
    <row r="90" spans="1:15" ht="15.95" customHeight="1" x14ac:dyDescent="0.25">
      <c r="A90" s="102"/>
      <c r="B90" s="102"/>
      <c r="C90" s="102"/>
      <c r="D90" s="102"/>
      <c r="E90" s="102"/>
      <c r="F90" s="102"/>
      <c r="G90" s="102"/>
      <c r="H90" s="102"/>
      <c r="I90" s="102"/>
      <c r="J90" s="102"/>
      <c r="K90" s="102"/>
      <c r="L90" s="102"/>
      <c r="M90" s="102"/>
      <c r="N90" s="102"/>
      <c r="O90" s="102"/>
    </row>
    <row r="91" spans="1:15" ht="15.95" customHeight="1" x14ac:dyDescent="0.25">
      <c r="A91" s="102"/>
      <c r="B91" s="102"/>
      <c r="C91" s="102"/>
      <c r="D91" s="102"/>
      <c r="E91" s="102"/>
      <c r="F91" s="102"/>
      <c r="G91" s="102"/>
      <c r="H91" s="102"/>
      <c r="I91" s="102"/>
      <c r="J91" s="102"/>
      <c r="K91" s="102"/>
      <c r="L91" s="102"/>
      <c r="M91" s="102"/>
      <c r="N91" s="102"/>
      <c r="O91" s="102"/>
    </row>
    <row r="92" spans="1:15" ht="15.95" customHeight="1" x14ac:dyDescent="0.25">
      <c r="A92" s="102"/>
      <c r="B92" s="102"/>
      <c r="C92" s="102"/>
      <c r="D92" s="102"/>
      <c r="E92" s="102"/>
      <c r="F92" s="102"/>
      <c r="G92" s="102"/>
      <c r="H92" s="102"/>
      <c r="I92" s="102"/>
      <c r="J92" s="102"/>
      <c r="K92" s="102"/>
      <c r="L92" s="102"/>
      <c r="M92" s="102"/>
      <c r="N92" s="102"/>
      <c r="O92" s="102"/>
    </row>
    <row r="93" spans="1:15" ht="15.95" customHeight="1" x14ac:dyDescent="0.25">
      <c r="A93" s="102"/>
      <c r="B93" s="102"/>
      <c r="C93" s="102"/>
      <c r="D93" s="102"/>
      <c r="E93" s="102"/>
      <c r="F93" s="102"/>
      <c r="G93" s="102"/>
      <c r="H93" s="102"/>
      <c r="I93" s="102"/>
      <c r="J93" s="102"/>
      <c r="K93" s="102"/>
      <c r="L93" s="102"/>
      <c r="M93" s="102"/>
      <c r="N93" s="102"/>
      <c r="O93" s="102"/>
    </row>
    <row r="94" spans="1:15" ht="15.95" customHeight="1" x14ac:dyDescent="0.25">
      <c r="A94" s="102"/>
      <c r="B94" s="102"/>
      <c r="C94" s="102"/>
      <c r="D94" s="102"/>
      <c r="E94" s="102"/>
      <c r="F94" s="102"/>
      <c r="G94" s="102"/>
      <c r="H94" s="102"/>
      <c r="I94" s="102"/>
      <c r="J94" s="102"/>
      <c r="K94" s="102"/>
      <c r="L94" s="102"/>
      <c r="M94" s="102"/>
      <c r="N94" s="102"/>
      <c r="O94" s="102"/>
    </row>
    <row r="95" spans="1:15" ht="15.95" customHeight="1" x14ac:dyDescent="0.25">
      <c r="A95" s="102"/>
      <c r="B95" s="102"/>
      <c r="C95" s="102"/>
      <c r="D95" s="102"/>
      <c r="E95" s="102"/>
      <c r="F95" s="102"/>
      <c r="G95" s="102"/>
      <c r="H95" s="102"/>
      <c r="I95" s="102"/>
      <c r="J95" s="102"/>
      <c r="K95" s="102"/>
      <c r="L95" s="102"/>
      <c r="M95" s="102"/>
      <c r="N95" s="102"/>
      <c r="O95" s="102"/>
    </row>
    <row r="96" spans="1:15" ht="15.95" customHeight="1" x14ac:dyDescent="0.25">
      <c r="A96" s="102"/>
      <c r="B96" s="102"/>
      <c r="C96" s="102"/>
      <c r="D96" s="102"/>
      <c r="E96" s="102"/>
      <c r="F96" s="102"/>
      <c r="G96" s="102"/>
      <c r="H96" s="102"/>
      <c r="I96" s="102"/>
      <c r="J96" s="102"/>
      <c r="K96" s="102"/>
      <c r="L96" s="102"/>
      <c r="M96" s="102"/>
      <c r="N96" s="102"/>
      <c r="O96" s="102"/>
    </row>
    <row r="97" spans="1:15" ht="15.95" customHeight="1" x14ac:dyDescent="0.25">
      <c r="A97" s="102"/>
      <c r="B97" s="102"/>
      <c r="C97" s="102"/>
      <c r="D97" s="102"/>
      <c r="E97" s="102"/>
      <c r="F97" s="102"/>
      <c r="G97" s="102"/>
      <c r="H97" s="102"/>
      <c r="I97" s="102"/>
      <c r="J97" s="102"/>
      <c r="K97" s="102"/>
      <c r="L97" s="102"/>
      <c r="M97" s="102"/>
      <c r="N97" s="102"/>
      <c r="O97" s="102"/>
    </row>
    <row r="98" spans="1:15" ht="15.95" customHeight="1" x14ac:dyDescent="0.25">
      <c r="A98" s="102"/>
      <c r="B98" s="102"/>
      <c r="C98" s="102"/>
      <c r="D98" s="102"/>
      <c r="E98" s="102"/>
      <c r="F98" s="102"/>
      <c r="G98" s="102"/>
      <c r="H98" s="102"/>
      <c r="I98" s="102"/>
      <c r="J98" s="102"/>
      <c r="K98" s="102"/>
      <c r="L98" s="102"/>
      <c r="M98" s="102"/>
      <c r="N98" s="102"/>
      <c r="O98" s="102"/>
    </row>
    <row r="99" spans="1:15" ht="15.95" customHeight="1" x14ac:dyDescent="0.25">
      <c r="A99" s="102"/>
      <c r="B99" s="102"/>
      <c r="C99" s="102"/>
      <c r="D99" s="102"/>
      <c r="E99" s="102"/>
      <c r="F99" s="102"/>
      <c r="G99" s="102"/>
      <c r="H99" s="102"/>
      <c r="I99" s="102"/>
      <c r="J99" s="102"/>
      <c r="K99" s="102"/>
      <c r="L99" s="102"/>
      <c r="M99" s="102"/>
      <c r="N99" s="102"/>
      <c r="O99" s="102"/>
    </row>
    <row r="100" spans="1:15" ht="15.95" customHeight="1" x14ac:dyDescent="0.25">
      <c r="A100" s="102"/>
      <c r="B100" s="102"/>
      <c r="C100" s="102"/>
      <c r="D100" s="102"/>
      <c r="E100" s="102"/>
      <c r="F100" s="102"/>
      <c r="G100" s="102"/>
      <c r="H100" s="102"/>
      <c r="I100" s="102"/>
      <c r="J100" s="102"/>
      <c r="K100" s="102"/>
      <c r="L100" s="102"/>
      <c r="M100" s="102"/>
      <c r="N100" s="102"/>
      <c r="O100" s="102"/>
    </row>
    <row r="101" spans="1:15" ht="15.95" customHeight="1" x14ac:dyDescent="0.25">
      <c r="A101" s="102"/>
      <c r="B101" s="102"/>
      <c r="C101" s="102"/>
      <c r="D101" s="102"/>
      <c r="E101" s="102"/>
      <c r="F101" s="102"/>
      <c r="G101" s="102"/>
      <c r="H101" s="102"/>
      <c r="I101" s="102"/>
      <c r="J101" s="102"/>
      <c r="K101" s="102"/>
      <c r="L101" s="102"/>
      <c r="M101" s="102"/>
      <c r="N101" s="102"/>
      <c r="O101" s="102"/>
    </row>
    <row r="102" spans="1:15" ht="15.95" customHeight="1" x14ac:dyDescent="0.25">
      <c r="A102" s="102"/>
      <c r="B102" s="102"/>
      <c r="C102" s="102"/>
      <c r="D102" s="102"/>
      <c r="E102" s="102"/>
      <c r="F102" s="102"/>
      <c r="G102" s="102"/>
      <c r="H102" s="102"/>
      <c r="I102" s="102"/>
      <c r="J102" s="102"/>
      <c r="K102" s="102"/>
      <c r="L102" s="102"/>
      <c r="M102" s="102"/>
      <c r="N102" s="102"/>
      <c r="O102" s="102"/>
    </row>
    <row r="103" spans="1:15" ht="15.95" customHeight="1" x14ac:dyDescent="0.25">
      <c r="A103" s="102"/>
      <c r="B103" s="102"/>
      <c r="C103" s="102"/>
      <c r="D103" s="102"/>
      <c r="E103" s="102"/>
      <c r="F103" s="102"/>
      <c r="G103" s="102"/>
      <c r="H103" s="102"/>
      <c r="I103" s="102"/>
      <c r="J103" s="102"/>
      <c r="K103" s="102"/>
      <c r="L103" s="102"/>
      <c r="M103" s="102"/>
      <c r="N103" s="102"/>
      <c r="O103" s="102"/>
    </row>
    <row r="104" spans="1:15" ht="15.95" customHeight="1" x14ac:dyDescent="0.25">
      <c r="A104" s="102"/>
      <c r="B104" s="102"/>
      <c r="C104" s="102"/>
      <c r="D104" s="102"/>
      <c r="E104" s="102"/>
      <c r="F104" s="102"/>
      <c r="G104" s="102"/>
      <c r="H104" s="102"/>
      <c r="I104" s="102"/>
      <c r="J104" s="102"/>
      <c r="K104" s="102"/>
      <c r="L104" s="102"/>
      <c r="M104" s="102"/>
      <c r="N104" s="102"/>
      <c r="O104" s="102"/>
    </row>
    <row r="105" spans="1:15" ht="15.95" customHeight="1" x14ac:dyDescent="0.25">
      <c r="A105" s="102"/>
      <c r="B105" s="102"/>
      <c r="C105" s="102"/>
      <c r="D105" s="102"/>
      <c r="E105" s="102"/>
      <c r="F105" s="102"/>
      <c r="G105" s="102"/>
      <c r="H105" s="102"/>
      <c r="I105" s="102"/>
      <c r="J105" s="102"/>
      <c r="K105" s="102"/>
      <c r="L105" s="102"/>
      <c r="M105" s="102"/>
      <c r="N105" s="102"/>
      <c r="O105" s="102"/>
    </row>
    <row r="106" spans="1:15" ht="15.95" customHeight="1" x14ac:dyDescent="0.25">
      <c r="A106" s="102"/>
      <c r="B106" s="102"/>
      <c r="C106" s="102"/>
      <c r="D106" s="102"/>
      <c r="E106" s="102"/>
      <c r="F106" s="102"/>
      <c r="G106" s="102"/>
      <c r="H106" s="102"/>
      <c r="I106" s="102"/>
      <c r="J106" s="102"/>
      <c r="K106" s="102"/>
      <c r="L106" s="102"/>
      <c r="M106" s="102"/>
      <c r="N106" s="102"/>
      <c r="O106" s="102"/>
    </row>
    <row r="107" spans="1:15" ht="15.95" customHeight="1" x14ac:dyDescent="0.25">
      <c r="A107" s="102"/>
      <c r="B107" s="102"/>
      <c r="C107" s="102"/>
      <c r="D107" s="102"/>
      <c r="E107" s="102"/>
      <c r="F107" s="102"/>
      <c r="G107" s="102"/>
      <c r="H107" s="102"/>
      <c r="I107" s="102"/>
      <c r="J107" s="102"/>
      <c r="K107" s="102"/>
      <c r="L107" s="102"/>
      <c r="M107" s="102"/>
      <c r="N107" s="102"/>
      <c r="O107" s="102"/>
    </row>
    <row r="108" spans="1:15" ht="15.95" customHeight="1" x14ac:dyDescent="0.25">
      <c r="A108" s="102"/>
      <c r="B108" s="102"/>
      <c r="C108" s="102"/>
      <c r="D108" s="102"/>
      <c r="E108" s="102"/>
      <c r="F108" s="102"/>
      <c r="G108" s="102"/>
      <c r="H108" s="102"/>
      <c r="I108" s="102"/>
      <c r="J108" s="102"/>
      <c r="K108" s="102"/>
      <c r="L108" s="102"/>
      <c r="M108" s="102"/>
      <c r="N108" s="102"/>
      <c r="O108" s="102"/>
    </row>
    <row r="109" spans="1:15" ht="15.95" customHeight="1" x14ac:dyDescent="0.25">
      <c r="A109" s="102"/>
      <c r="B109" s="102"/>
      <c r="C109" s="102"/>
      <c r="D109" s="102"/>
      <c r="E109" s="102"/>
      <c r="F109" s="102"/>
      <c r="G109" s="102"/>
      <c r="H109" s="102"/>
      <c r="I109" s="102"/>
      <c r="J109" s="102"/>
      <c r="K109" s="102"/>
      <c r="L109" s="102"/>
      <c r="M109" s="102"/>
      <c r="N109" s="102"/>
      <c r="O109" s="102"/>
    </row>
    <row r="110" spans="1:15" ht="15.95" customHeight="1" x14ac:dyDescent="0.25">
      <c r="A110" s="102"/>
      <c r="B110" s="102"/>
      <c r="C110" s="102"/>
      <c r="D110" s="102"/>
      <c r="E110" s="102"/>
      <c r="F110" s="102"/>
      <c r="G110" s="102"/>
      <c r="H110" s="102"/>
      <c r="I110" s="102"/>
      <c r="J110" s="102"/>
      <c r="K110" s="102"/>
      <c r="L110" s="102"/>
      <c r="M110" s="102"/>
      <c r="N110" s="102"/>
      <c r="O110" s="102"/>
    </row>
    <row r="111" spans="1:15" ht="15.95" customHeight="1" x14ac:dyDescent="0.25">
      <c r="A111" s="102"/>
      <c r="B111" s="102"/>
      <c r="C111" s="102"/>
      <c r="D111" s="102"/>
      <c r="E111" s="102"/>
      <c r="F111" s="102"/>
      <c r="G111" s="102"/>
      <c r="H111" s="102"/>
      <c r="I111" s="102"/>
      <c r="J111" s="102"/>
      <c r="K111" s="102"/>
      <c r="L111" s="102"/>
      <c r="M111" s="102"/>
      <c r="N111" s="102"/>
      <c r="O111" s="102"/>
    </row>
    <row r="112" spans="1:15" ht="15.95" customHeight="1" x14ac:dyDescent="0.25">
      <c r="A112" s="102"/>
      <c r="B112" s="102"/>
      <c r="C112" s="102"/>
      <c r="D112" s="102"/>
      <c r="E112" s="102"/>
      <c r="F112" s="102"/>
      <c r="G112" s="102"/>
      <c r="H112" s="102"/>
      <c r="I112" s="102"/>
      <c r="J112" s="102"/>
      <c r="K112" s="102"/>
      <c r="L112" s="102"/>
      <c r="M112" s="102"/>
      <c r="N112" s="102"/>
      <c r="O112" s="102"/>
    </row>
    <row r="113" spans="1:15" ht="15.95" customHeight="1" x14ac:dyDescent="0.25">
      <c r="A113" s="102"/>
      <c r="B113" s="102"/>
      <c r="C113" s="102"/>
      <c r="D113" s="102"/>
      <c r="E113" s="102"/>
      <c r="F113" s="102"/>
      <c r="G113" s="102"/>
      <c r="H113" s="102"/>
      <c r="I113" s="102"/>
      <c r="J113" s="102"/>
      <c r="K113" s="102"/>
      <c r="L113" s="102"/>
      <c r="M113" s="102"/>
      <c r="N113" s="102"/>
      <c r="O113" s="102"/>
    </row>
    <row r="114" spans="1:15" ht="15.95" customHeight="1" x14ac:dyDescent="0.25">
      <c r="A114" s="102"/>
      <c r="B114" s="102"/>
      <c r="C114" s="102"/>
      <c r="D114" s="102"/>
      <c r="E114" s="102"/>
      <c r="F114" s="102"/>
      <c r="G114" s="102"/>
      <c r="H114" s="102"/>
      <c r="I114" s="102"/>
      <c r="J114" s="102"/>
      <c r="K114" s="102"/>
      <c r="L114" s="102"/>
      <c r="M114" s="102"/>
      <c r="N114" s="102"/>
      <c r="O114" s="102"/>
    </row>
    <row r="115" spans="1:15" ht="15.95" customHeight="1" x14ac:dyDescent="0.25">
      <c r="A115" s="102"/>
      <c r="B115" s="102"/>
      <c r="C115" s="102"/>
      <c r="D115" s="102"/>
      <c r="E115" s="102"/>
      <c r="F115" s="102"/>
      <c r="G115" s="102"/>
      <c r="H115" s="102"/>
      <c r="I115" s="102"/>
      <c r="J115" s="102"/>
      <c r="K115" s="102"/>
      <c r="L115" s="102"/>
      <c r="M115" s="102"/>
      <c r="N115" s="102"/>
      <c r="O115" s="102"/>
    </row>
    <row r="116" spans="1:15" ht="15.95" customHeight="1" x14ac:dyDescent="0.25">
      <c r="A116" s="102"/>
      <c r="B116" s="102"/>
      <c r="C116" s="102"/>
      <c r="D116" s="102"/>
      <c r="E116" s="102"/>
      <c r="F116" s="102"/>
      <c r="G116" s="102"/>
      <c r="H116" s="102"/>
      <c r="I116" s="102"/>
      <c r="J116" s="102"/>
      <c r="K116" s="102"/>
      <c r="L116" s="102"/>
      <c r="M116" s="102"/>
      <c r="N116" s="102"/>
      <c r="O116" s="102"/>
    </row>
    <row r="117" spans="1:15" ht="15.95" customHeight="1" x14ac:dyDescent="0.25">
      <c r="A117" s="102"/>
      <c r="B117" s="102"/>
      <c r="C117" s="102"/>
      <c r="D117" s="102"/>
      <c r="E117" s="102"/>
      <c r="F117" s="102"/>
      <c r="G117" s="102"/>
      <c r="H117" s="102"/>
      <c r="I117" s="102"/>
      <c r="J117" s="102"/>
      <c r="K117" s="102"/>
      <c r="L117" s="102"/>
      <c r="M117" s="102"/>
      <c r="N117" s="102"/>
      <c r="O117" s="102"/>
    </row>
    <row r="118" spans="1:15" ht="15.95" customHeight="1" x14ac:dyDescent="0.25">
      <c r="A118" s="102"/>
      <c r="B118" s="102"/>
      <c r="C118" s="102"/>
      <c r="D118" s="102"/>
      <c r="E118" s="102"/>
      <c r="F118" s="102"/>
      <c r="G118" s="102"/>
      <c r="H118" s="102"/>
      <c r="I118" s="102"/>
      <c r="J118" s="102"/>
      <c r="K118" s="102"/>
      <c r="L118" s="102"/>
      <c r="M118" s="102"/>
      <c r="N118" s="102"/>
      <c r="O118" s="102"/>
    </row>
    <row r="119" spans="1:15" ht="15.95" customHeight="1" x14ac:dyDescent="0.25">
      <c r="A119" s="102"/>
      <c r="B119" s="102"/>
      <c r="C119" s="102"/>
      <c r="D119" s="102"/>
      <c r="E119" s="102"/>
      <c r="F119" s="102"/>
      <c r="G119" s="102"/>
      <c r="H119" s="102"/>
      <c r="I119" s="102"/>
      <c r="J119" s="102"/>
      <c r="K119" s="102"/>
      <c r="L119" s="102"/>
      <c r="M119" s="102"/>
      <c r="N119" s="102"/>
      <c r="O119" s="102"/>
    </row>
    <row r="120" spans="1:15" ht="15.95" customHeight="1" x14ac:dyDescent="0.25">
      <c r="A120" s="102"/>
      <c r="B120" s="102"/>
      <c r="C120" s="102"/>
      <c r="D120" s="102"/>
      <c r="E120" s="102"/>
      <c r="F120" s="102"/>
      <c r="G120" s="102"/>
      <c r="H120" s="102"/>
      <c r="I120" s="102"/>
      <c r="J120" s="102"/>
      <c r="K120" s="102"/>
      <c r="L120" s="102"/>
      <c r="M120" s="102"/>
      <c r="N120" s="102"/>
      <c r="O120" s="102"/>
    </row>
    <row r="121" spans="1:15" ht="15.95" customHeight="1" x14ac:dyDescent="0.25">
      <c r="A121" s="102"/>
      <c r="B121" s="102"/>
      <c r="C121" s="102"/>
      <c r="D121" s="102"/>
      <c r="E121" s="102"/>
      <c r="F121" s="102"/>
      <c r="G121" s="102"/>
      <c r="H121" s="102"/>
      <c r="I121" s="102"/>
      <c r="J121" s="102"/>
      <c r="K121" s="102"/>
      <c r="L121" s="102"/>
      <c r="M121" s="102"/>
      <c r="N121" s="102"/>
      <c r="O121" s="102"/>
    </row>
    <row r="122" spans="1:15" ht="15.95" customHeight="1" x14ac:dyDescent="0.25">
      <c r="A122" s="102"/>
      <c r="B122" s="102"/>
      <c r="C122" s="102"/>
      <c r="D122" s="102"/>
      <c r="E122" s="102"/>
      <c r="F122" s="102"/>
      <c r="G122" s="102"/>
      <c r="H122" s="102"/>
      <c r="I122" s="102"/>
      <c r="J122" s="102"/>
      <c r="K122" s="102"/>
      <c r="L122" s="102"/>
      <c r="M122" s="102"/>
      <c r="N122" s="102"/>
      <c r="O122" s="102"/>
    </row>
    <row r="123" spans="1:15" ht="15.95" customHeight="1" x14ac:dyDescent="0.25">
      <c r="A123" s="102"/>
      <c r="B123" s="102"/>
      <c r="C123" s="102"/>
      <c r="D123" s="102"/>
      <c r="E123" s="102"/>
      <c r="F123" s="102"/>
      <c r="G123" s="102"/>
      <c r="H123" s="102"/>
      <c r="I123" s="102"/>
      <c r="J123" s="102"/>
      <c r="K123" s="102"/>
      <c r="L123" s="102"/>
      <c r="M123" s="102"/>
      <c r="N123" s="102"/>
      <c r="O123" s="102"/>
    </row>
    <row r="124" spans="1:15" ht="15.95" customHeight="1" x14ac:dyDescent="0.25">
      <c r="A124" s="102"/>
      <c r="B124" s="102"/>
      <c r="C124" s="102"/>
      <c r="D124" s="102"/>
      <c r="E124" s="102"/>
      <c r="F124" s="102"/>
      <c r="G124" s="102"/>
      <c r="H124" s="102"/>
      <c r="I124" s="102"/>
      <c r="J124" s="102"/>
      <c r="K124" s="102"/>
      <c r="L124" s="102"/>
      <c r="M124" s="102"/>
      <c r="N124" s="102"/>
      <c r="O124" s="102"/>
    </row>
    <row r="125" spans="1:15" ht="15.95" customHeight="1" x14ac:dyDescent="0.25">
      <c r="A125" s="102"/>
      <c r="B125" s="102"/>
      <c r="C125" s="102"/>
      <c r="D125" s="102"/>
      <c r="E125" s="102"/>
      <c r="F125" s="102"/>
      <c r="G125" s="102"/>
      <c r="H125" s="102"/>
      <c r="I125" s="102"/>
      <c r="J125" s="102"/>
      <c r="K125" s="102"/>
      <c r="L125" s="102"/>
      <c r="M125" s="102"/>
      <c r="N125" s="102"/>
      <c r="O125" s="102"/>
    </row>
    <row r="126" spans="1:15" ht="15.95" customHeight="1" x14ac:dyDescent="0.25">
      <c r="A126" s="102"/>
      <c r="B126" s="102"/>
      <c r="C126" s="102"/>
      <c r="D126" s="102"/>
      <c r="E126" s="102"/>
      <c r="F126" s="102"/>
      <c r="G126" s="102"/>
      <c r="H126" s="102"/>
      <c r="I126" s="102"/>
      <c r="J126" s="102"/>
      <c r="K126" s="102"/>
      <c r="L126" s="102"/>
      <c r="M126" s="102"/>
      <c r="N126" s="102"/>
      <c r="O126" s="102"/>
    </row>
    <row r="127" spans="1:15" ht="15.95" customHeight="1" x14ac:dyDescent="0.25">
      <c r="A127" s="102"/>
      <c r="B127" s="102"/>
      <c r="C127" s="102"/>
      <c r="D127" s="102"/>
      <c r="E127" s="102"/>
      <c r="F127" s="102"/>
      <c r="G127" s="102"/>
      <c r="H127" s="102"/>
      <c r="I127" s="102"/>
      <c r="J127" s="102"/>
      <c r="K127" s="102"/>
      <c r="L127" s="102"/>
      <c r="M127" s="102"/>
      <c r="N127" s="102"/>
      <c r="O127" s="102"/>
    </row>
    <row r="128" spans="1:15" ht="15.95" customHeight="1" x14ac:dyDescent="0.25">
      <c r="A128" s="102"/>
      <c r="B128" s="102"/>
      <c r="C128" s="102"/>
      <c r="D128" s="102"/>
      <c r="E128" s="102"/>
      <c r="F128" s="102"/>
      <c r="G128" s="102"/>
      <c r="H128" s="102"/>
      <c r="I128" s="102"/>
      <c r="J128" s="102"/>
      <c r="K128" s="102"/>
      <c r="L128" s="102"/>
      <c r="M128" s="102"/>
      <c r="N128" s="102"/>
      <c r="O128" s="102"/>
    </row>
    <row r="129" spans="1:15" ht="15.95" customHeight="1" x14ac:dyDescent="0.25">
      <c r="A129" s="102"/>
      <c r="B129" s="102"/>
      <c r="C129" s="102"/>
      <c r="D129" s="102"/>
      <c r="E129" s="102"/>
      <c r="F129" s="102"/>
      <c r="G129" s="102"/>
      <c r="H129" s="102"/>
      <c r="I129" s="102"/>
      <c r="J129" s="102"/>
      <c r="K129" s="102"/>
      <c r="L129" s="102"/>
      <c r="M129" s="102"/>
      <c r="N129" s="102"/>
      <c r="O129" s="102"/>
    </row>
    <row r="130" spans="1:15" ht="15.95" customHeight="1" x14ac:dyDescent="0.25">
      <c r="A130" s="102"/>
      <c r="B130" s="102"/>
      <c r="C130" s="102"/>
      <c r="D130" s="102"/>
      <c r="E130" s="102"/>
      <c r="F130" s="102"/>
      <c r="G130" s="102"/>
      <c r="H130" s="102"/>
      <c r="I130" s="102"/>
      <c r="J130" s="102"/>
      <c r="K130" s="102"/>
      <c r="L130" s="102"/>
      <c r="M130" s="102"/>
      <c r="N130" s="102"/>
      <c r="O130" s="102"/>
    </row>
    <row r="131" spans="1:15" ht="15.95" customHeight="1" x14ac:dyDescent="0.25">
      <c r="A131" s="102"/>
      <c r="B131" s="102"/>
      <c r="C131" s="102"/>
      <c r="D131" s="102"/>
      <c r="E131" s="102"/>
      <c r="F131" s="102"/>
      <c r="G131" s="102"/>
      <c r="H131" s="102"/>
      <c r="I131" s="102"/>
      <c r="J131" s="102"/>
      <c r="K131" s="102"/>
      <c r="L131" s="102"/>
      <c r="M131" s="102"/>
      <c r="N131" s="102"/>
      <c r="O131" s="102"/>
    </row>
    <row r="132" spans="1:15" ht="15.95" customHeight="1" x14ac:dyDescent="0.25">
      <c r="A132" s="102"/>
      <c r="B132" s="102"/>
      <c r="C132" s="102"/>
      <c r="D132" s="102"/>
      <c r="E132" s="102"/>
      <c r="F132" s="102"/>
      <c r="G132" s="102"/>
      <c r="H132" s="102"/>
      <c r="I132" s="102"/>
      <c r="J132" s="102"/>
      <c r="K132" s="102"/>
      <c r="L132" s="102"/>
      <c r="M132" s="102"/>
      <c r="N132" s="102"/>
      <c r="O132" s="102"/>
    </row>
    <row r="133" spans="1:15" ht="15.95" customHeight="1" x14ac:dyDescent="0.25">
      <c r="A133" s="102"/>
      <c r="B133" s="102"/>
      <c r="C133" s="102"/>
      <c r="D133" s="102"/>
      <c r="E133" s="102"/>
      <c r="F133" s="102"/>
      <c r="G133" s="102"/>
      <c r="H133" s="102"/>
      <c r="I133" s="102"/>
      <c r="J133" s="102"/>
      <c r="K133" s="102"/>
      <c r="L133" s="102"/>
      <c r="M133" s="102"/>
      <c r="N133" s="102"/>
      <c r="O133" s="102"/>
    </row>
    <row r="134" spans="1:15" ht="15.95" customHeight="1" x14ac:dyDescent="0.25">
      <c r="A134" s="102"/>
      <c r="B134" s="102"/>
      <c r="C134" s="102"/>
      <c r="D134" s="102"/>
      <c r="E134" s="102"/>
      <c r="F134" s="102"/>
      <c r="G134" s="102"/>
      <c r="H134" s="102"/>
      <c r="I134" s="102"/>
      <c r="J134" s="102"/>
      <c r="K134" s="102"/>
      <c r="L134" s="102"/>
      <c r="M134" s="102"/>
      <c r="N134" s="102"/>
      <c r="O134" s="102"/>
    </row>
    <row r="135" spans="1:15" ht="15.95" customHeight="1" x14ac:dyDescent="0.25">
      <c r="A135" s="102"/>
      <c r="B135" s="102"/>
      <c r="C135" s="102"/>
      <c r="D135" s="102"/>
      <c r="E135" s="102"/>
      <c r="F135" s="102"/>
      <c r="G135" s="102"/>
      <c r="H135" s="102"/>
      <c r="I135" s="102"/>
      <c r="J135" s="102"/>
      <c r="K135" s="102"/>
      <c r="L135" s="102"/>
      <c r="M135" s="102"/>
      <c r="N135" s="102"/>
      <c r="O135" s="102"/>
    </row>
    <row r="136" spans="1:15" ht="15.95" customHeight="1" x14ac:dyDescent="0.25">
      <c r="A136" s="102"/>
      <c r="B136" s="102"/>
      <c r="C136" s="102"/>
      <c r="D136" s="102"/>
      <c r="E136" s="102"/>
      <c r="F136" s="102"/>
      <c r="G136" s="102"/>
      <c r="H136" s="102"/>
      <c r="I136" s="102"/>
      <c r="J136" s="102"/>
      <c r="K136" s="102"/>
      <c r="L136" s="102"/>
      <c r="M136" s="102"/>
      <c r="N136" s="102"/>
      <c r="O136" s="102"/>
    </row>
    <row r="137" spans="1:15" ht="15.95" customHeight="1" x14ac:dyDescent="0.25">
      <c r="A137" s="102"/>
      <c r="B137" s="102"/>
      <c r="C137" s="102"/>
      <c r="D137" s="102"/>
      <c r="E137" s="102"/>
      <c r="F137" s="102"/>
      <c r="G137" s="102"/>
      <c r="H137" s="102"/>
      <c r="I137" s="102"/>
      <c r="J137" s="102"/>
      <c r="K137" s="102"/>
      <c r="L137" s="102"/>
      <c r="M137" s="102"/>
      <c r="N137" s="102"/>
      <c r="O137" s="102"/>
    </row>
    <row r="138" spans="1:15" ht="15.95" customHeight="1" x14ac:dyDescent="0.25">
      <c r="A138" s="102"/>
      <c r="B138" s="102"/>
      <c r="C138" s="102"/>
      <c r="D138" s="102"/>
      <c r="E138" s="102"/>
      <c r="F138" s="102"/>
      <c r="G138" s="102"/>
      <c r="H138" s="102"/>
      <c r="I138" s="102"/>
      <c r="J138" s="102"/>
      <c r="K138" s="102"/>
      <c r="L138" s="102"/>
      <c r="M138" s="102"/>
      <c r="N138" s="102"/>
      <c r="O138" s="102"/>
    </row>
    <row r="139" spans="1:15" ht="15.95" customHeight="1" x14ac:dyDescent="0.25">
      <c r="A139" s="102"/>
      <c r="B139" s="102"/>
      <c r="C139" s="102"/>
      <c r="D139" s="102"/>
      <c r="E139" s="102"/>
      <c r="F139" s="102"/>
      <c r="G139" s="102"/>
      <c r="H139" s="102"/>
      <c r="I139" s="102"/>
      <c r="J139" s="102"/>
      <c r="K139" s="102"/>
      <c r="L139" s="102"/>
      <c r="M139" s="102"/>
      <c r="N139" s="102"/>
      <c r="O139" s="102"/>
    </row>
    <row r="140" spans="1:15" ht="15.95" customHeight="1" x14ac:dyDescent="0.25">
      <c r="A140" s="102"/>
      <c r="B140" s="102"/>
      <c r="C140" s="102"/>
      <c r="D140" s="102"/>
      <c r="E140" s="102"/>
      <c r="F140" s="102"/>
      <c r="G140" s="102"/>
      <c r="H140" s="102"/>
      <c r="I140" s="102"/>
      <c r="J140" s="102"/>
      <c r="K140" s="102"/>
      <c r="L140" s="102"/>
      <c r="M140" s="102"/>
      <c r="N140" s="102"/>
      <c r="O140" s="102"/>
    </row>
    <row r="141" spans="1:15" ht="15.95" customHeight="1" x14ac:dyDescent="0.25">
      <c r="A141" s="102"/>
      <c r="B141" s="102"/>
      <c r="C141" s="102"/>
      <c r="D141" s="102"/>
      <c r="E141" s="102"/>
      <c r="F141" s="102"/>
      <c r="G141" s="102"/>
      <c r="H141" s="102"/>
      <c r="I141" s="102"/>
      <c r="J141" s="102"/>
      <c r="K141" s="102"/>
      <c r="L141" s="102"/>
      <c r="M141" s="102"/>
      <c r="N141" s="102"/>
      <c r="O141" s="102"/>
    </row>
    <row r="142" spans="1:15" ht="15.95" customHeight="1" x14ac:dyDescent="0.25">
      <c r="A142" s="102"/>
      <c r="B142" s="102"/>
      <c r="C142" s="102"/>
      <c r="D142" s="102"/>
      <c r="E142" s="102"/>
      <c r="F142" s="102"/>
      <c r="G142" s="102"/>
      <c r="H142" s="102"/>
      <c r="I142" s="102"/>
      <c r="J142" s="102"/>
      <c r="K142" s="102"/>
      <c r="L142" s="102"/>
      <c r="M142" s="102"/>
      <c r="N142" s="102"/>
      <c r="O142" s="102"/>
    </row>
    <row r="143" spans="1:15" ht="15.95" customHeight="1" x14ac:dyDescent="0.25">
      <c r="A143" s="102"/>
      <c r="B143" s="102"/>
      <c r="C143" s="102"/>
      <c r="D143" s="102"/>
      <c r="E143" s="102"/>
      <c r="F143" s="102"/>
      <c r="G143" s="102"/>
      <c r="H143" s="102"/>
      <c r="I143" s="102"/>
      <c r="J143" s="102"/>
      <c r="K143" s="102"/>
      <c r="L143" s="102"/>
      <c r="M143" s="102"/>
      <c r="N143" s="102"/>
      <c r="O143" s="102"/>
    </row>
    <row r="144" spans="1:15" ht="15.95" customHeight="1" x14ac:dyDescent="0.25">
      <c r="A144" s="102"/>
      <c r="B144" s="102"/>
      <c r="C144" s="102"/>
      <c r="D144" s="102"/>
      <c r="E144" s="102"/>
      <c r="F144" s="102"/>
      <c r="G144" s="102"/>
      <c r="H144" s="102"/>
      <c r="I144" s="102"/>
      <c r="J144" s="102"/>
      <c r="K144" s="102"/>
      <c r="L144" s="102"/>
      <c r="M144" s="102"/>
      <c r="N144" s="102"/>
      <c r="O144" s="102"/>
    </row>
    <row r="145" spans="1:15" ht="15.95" customHeight="1" x14ac:dyDescent="0.25">
      <c r="A145" s="102"/>
      <c r="B145" s="102"/>
      <c r="C145" s="102"/>
      <c r="D145" s="102"/>
      <c r="E145" s="102"/>
      <c r="F145" s="102"/>
      <c r="G145" s="102"/>
      <c r="H145" s="102"/>
      <c r="I145" s="102"/>
      <c r="J145" s="102"/>
      <c r="K145" s="102"/>
      <c r="L145" s="102"/>
      <c r="M145" s="102"/>
      <c r="N145" s="102"/>
      <c r="O145" s="102"/>
    </row>
    <row r="146" spans="1:15" ht="15.95" customHeight="1" x14ac:dyDescent="0.25">
      <c r="A146" s="102"/>
      <c r="B146" s="102"/>
      <c r="C146" s="102"/>
      <c r="D146" s="102"/>
      <c r="E146" s="102"/>
      <c r="F146" s="102"/>
      <c r="G146" s="102"/>
      <c r="H146" s="102"/>
      <c r="I146" s="102"/>
      <c r="J146" s="102"/>
      <c r="K146" s="102"/>
      <c r="L146" s="102"/>
      <c r="M146" s="102"/>
      <c r="N146" s="102"/>
      <c r="O146" s="102"/>
    </row>
    <row r="147" spans="1:15" ht="15.95" customHeight="1" x14ac:dyDescent="0.25">
      <c r="A147" s="102"/>
      <c r="B147" s="102"/>
      <c r="C147" s="102"/>
      <c r="D147" s="102"/>
      <c r="E147" s="102"/>
      <c r="F147" s="102"/>
      <c r="G147" s="102"/>
      <c r="H147" s="102"/>
      <c r="I147" s="102"/>
      <c r="J147" s="102"/>
      <c r="K147" s="102"/>
      <c r="L147" s="102"/>
      <c r="M147" s="102"/>
      <c r="N147" s="102"/>
      <c r="O147" s="102"/>
    </row>
    <row r="148" spans="1:15" ht="15.95" customHeight="1" x14ac:dyDescent="0.25">
      <c r="A148" s="102"/>
      <c r="B148" s="102"/>
      <c r="C148" s="102"/>
      <c r="D148" s="102"/>
      <c r="E148" s="102"/>
      <c r="F148" s="102"/>
      <c r="G148" s="102"/>
      <c r="H148" s="102"/>
      <c r="I148" s="102"/>
      <c r="J148" s="102"/>
      <c r="K148" s="102"/>
      <c r="L148" s="102"/>
      <c r="M148" s="102"/>
      <c r="N148" s="102"/>
      <c r="O148" s="102"/>
    </row>
    <row r="149" spans="1:15" ht="15.95" customHeight="1" x14ac:dyDescent="0.25">
      <c r="A149" s="102"/>
      <c r="B149" s="102"/>
      <c r="C149" s="102"/>
      <c r="D149" s="102"/>
      <c r="E149" s="102"/>
      <c r="F149" s="102"/>
      <c r="G149" s="102"/>
      <c r="H149" s="102"/>
      <c r="I149" s="102"/>
      <c r="J149" s="102"/>
      <c r="K149" s="102"/>
      <c r="L149" s="102"/>
      <c r="M149" s="102"/>
      <c r="N149" s="102"/>
      <c r="O149" s="102"/>
    </row>
    <row r="150" spans="1:15" ht="15.95" customHeight="1" x14ac:dyDescent="0.25">
      <c r="A150" s="102"/>
      <c r="B150" s="102"/>
      <c r="C150" s="102"/>
      <c r="D150" s="102"/>
      <c r="E150" s="102"/>
      <c r="F150" s="102"/>
      <c r="G150" s="102"/>
      <c r="H150" s="102"/>
      <c r="I150" s="102"/>
      <c r="J150" s="102"/>
      <c r="K150" s="102"/>
      <c r="L150" s="102"/>
      <c r="M150" s="102"/>
      <c r="N150" s="102"/>
      <c r="O150" s="102"/>
    </row>
    <row r="151" spans="1:15" ht="15.95" customHeight="1" x14ac:dyDescent="0.25">
      <c r="A151" s="102"/>
      <c r="B151" s="102"/>
      <c r="C151" s="102"/>
      <c r="D151" s="102"/>
      <c r="E151" s="102"/>
      <c r="F151" s="102"/>
      <c r="G151" s="102"/>
      <c r="H151" s="102"/>
      <c r="I151" s="102"/>
      <c r="J151" s="102"/>
      <c r="K151" s="102"/>
      <c r="L151" s="102"/>
      <c r="M151" s="102"/>
      <c r="N151" s="102"/>
      <c r="O151" s="102"/>
    </row>
    <row r="152" spans="1:15" ht="15.95" customHeight="1" x14ac:dyDescent="0.25">
      <c r="A152" s="102"/>
      <c r="B152" s="102"/>
      <c r="C152" s="102"/>
      <c r="D152" s="102"/>
      <c r="E152" s="102"/>
      <c r="F152" s="102"/>
      <c r="G152" s="102"/>
      <c r="H152" s="102"/>
      <c r="I152" s="102"/>
      <c r="J152" s="102"/>
      <c r="K152" s="102"/>
      <c r="L152" s="102"/>
      <c r="M152" s="102"/>
      <c r="N152" s="102"/>
      <c r="O152" s="102"/>
    </row>
    <row r="153" spans="1:15" ht="15.95" customHeight="1" x14ac:dyDescent="0.25">
      <c r="A153" s="102"/>
      <c r="B153" s="102"/>
      <c r="C153" s="102"/>
      <c r="D153" s="102"/>
      <c r="E153" s="102"/>
      <c r="F153" s="102"/>
      <c r="G153" s="102"/>
      <c r="H153" s="102"/>
      <c r="I153" s="102"/>
      <c r="J153" s="102"/>
      <c r="K153" s="102"/>
      <c r="L153" s="102"/>
      <c r="M153" s="102"/>
      <c r="N153" s="102"/>
      <c r="O153" s="102"/>
    </row>
    <row r="154" spans="1:15" ht="15.95" customHeight="1" x14ac:dyDescent="0.25">
      <c r="A154" s="102"/>
      <c r="B154" s="102"/>
      <c r="C154" s="102"/>
      <c r="D154" s="102"/>
      <c r="E154" s="102"/>
      <c r="F154" s="102"/>
      <c r="G154" s="102"/>
      <c r="H154" s="102"/>
      <c r="I154" s="102"/>
      <c r="J154" s="102"/>
      <c r="K154" s="102"/>
      <c r="L154" s="102"/>
      <c r="M154" s="102"/>
      <c r="N154" s="102"/>
      <c r="O154" s="102"/>
    </row>
    <row r="155" spans="1:15" ht="15.95" customHeight="1" x14ac:dyDescent="0.25">
      <c r="A155" s="102"/>
      <c r="B155" s="102"/>
      <c r="C155" s="102"/>
      <c r="D155" s="102"/>
      <c r="E155" s="102"/>
      <c r="F155" s="102"/>
      <c r="G155" s="102"/>
      <c r="H155" s="102"/>
      <c r="I155" s="102"/>
      <c r="J155" s="102"/>
      <c r="K155" s="102"/>
      <c r="L155" s="102"/>
      <c r="M155" s="102"/>
      <c r="N155" s="102"/>
      <c r="O155" s="102"/>
    </row>
    <row r="156" spans="1:15" ht="15.95" customHeight="1" x14ac:dyDescent="0.25">
      <c r="A156" s="102"/>
      <c r="B156" s="102"/>
      <c r="C156" s="102"/>
      <c r="D156" s="102"/>
      <c r="E156" s="102"/>
      <c r="F156" s="102"/>
      <c r="G156" s="102"/>
      <c r="H156" s="102"/>
      <c r="I156" s="102"/>
      <c r="J156" s="102"/>
      <c r="K156" s="102"/>
      <c r="L156" s="102"/>
      <c r="M156" s="102"/>
      <c r="N156" s="102"/>
      <c r="O156" s="102"/>
    </row>
    <row r="157" spans="1:15" ht="15.95" customHeight="1" x14ac:dyDescent="0.25">
      <c r="A157" s="102"/>
      <c r="B157" s="102"/>
      <c r="C157" s="102"/>
      <c r="D157" s="102"/>
      <c r="E157" s="102"/>
      <c r="F157" s="102"/>
      <c r="G157" s="102"/>
      <c r="H157" s="102"/>
      <c r="I157" s="102"/>
      <c r="J157" s="102"/>
      <c r="K157" s="102"/>
      <c r="L157" s="102"/>
      <c r="M157" s="102"/>
      <c r="N157" s="102"/>
      <c r="O157" s="102"/>
    </row>
    <row r="158" spans="1:15" ht="15.95" customHeight="1" x14ac:dyDescent="0.25">
      <c r="A158" s="102"/>
      <c r="B158" s="102"/>
      <c r="C158" s="102"/>
      <c r="D158" s="102"/>
      <c r="E158" s="102"/>
      <c r="F158" s="102"/>
      <c r="G158" s="102"/>
      <c r="H158" s="102"/>
      <c r="I158" s="102"/>
      <c r="J158" s="102"/>
      <c r="K158" s="102"/>
      <c r="L158" s="102"/>
      <c r="M158" s="102"/>
      <c r="N158" s="102"/>
      <c r="O158" s="102"/>
    </row>
    <row r="159" spans="1:15" ht="15.95" customHeight="1" x14ac:dyDescent="0.25">
      <c r="A159" s="102"/>
      <c r="B159" s="102"/>
      <c r="C159" s="102"/>
      <c r="D159" s="102"/>
      <c r="E159" s="102"/>
      <c r="F159" s="102"/>
      <c r="G159" s="102"/>
      <c r="H159" s="102"/>
      <c r="I159" s="102"/>
      <c r="J159" s="102"/>
      <c r="K159" s="102"/>
      <c r="L159" s="102"/>
      <c r="M159" s="102"/>
      <c r="N159" s="102"/>
      <c r="O159" s="102"/>
    </row>
    <row r="160" spans="1:15" ht="15.95" customHeight="1" x14ac:dyDescent="0.25">
      <c r="A160" s="102"/>
      <c r="B160" s="102"/>
      <c r="C160" s="102"/>
      <c r="D160" s="102"/>
      <c r="E160" s="102"/>
      <c r="F160" s="102"/>
      <c r="G160" s="102"/>
      <c r="H160" s="102"/>
      <c r="I160" s="102"/>
      <c r="J160" s="102"/>
      <c r="K160" s="102"/>
      <c r="L160" s="102"/>
      <c r="M160" s="102"/>
      <c r="N160" s="102"/>
      <c r="O160" s="102"/>
    </row>
    <row r="161" spans="1:15" ht="15.95" customHeight="1" x14ac:dyDescent="0.25">
      <c r="A161" s="102"/>
      <c r="B161" s="102"/>
      <c r="C161" s="102"/>
      <c r="D161" s="102"/>
      <c r="E161" s="102"/>
      <c r="F161" s="102"/>
      <c r="G161" s="102"/>
      <c r="H161" s="102"/>
      <c r="I161" s="102"/>
      <c r="J161" s="102"/>
      <c r="K161" s="102"/>
      <c r="L161" s="102"/>
      <c r="M161" s="102"/>
      <c r="N161" s="102"/>
      <c r="O161" s="102"/>
    </row>
    <row r="162" spans="1:15" ht="15.95" customHeight="1" x14ac:dyDescent="0.25">
      <c r="A162" s="102"/>
      <c r="B162" s="102"/>
      <c r="C162" s="102"/>
      <c r="D162" s="102"/>
      <c r="E162" s="102"/>
      <c r="F162" s="102"/>
      <c r="G162" s="102"/>
      <c r="H162" s="102"/>
      <c r="I162" s="102"/>
      <c r="J162" s="102"/>
      <c r="K162" s="102"/>
      <c r="L162" s="102"/>
      <c r="M162" s="102"/>
      <c r="N162" s="102"/>
      <c r="O162" s="102"/>
    </row>
    <row r="163" spans="1:15" ht="15.95" customHeight="1" x14ac:dyDescent="0.25">
      <c r="A163" s="102"/>
      <c r="B163" s="102"/>
      <c r="C163" s="102"/>
      <c r="D163" s="102"/>
      <c r="E163" s="102"/>
      <c r="F163" s="102"/>
      <c r="G163" s="102"/>
      <c r="H163" s="102"/>
      <c r="I163" s="102"/>
      <c r="J163" s="102"/>
      <c r="K163" s="102"/>
      <c r="L163" s="102"/>
      <c r="M163" s="102"/>
      <c r="N163" s="102"/>
      <c r="O163" s="102"/>
    </row>
    <row r="164" spans="1:15" ht="15.95" customHeight="1" x14ac:dyDescent="0.25">
      <c r="A164" s="102"/>
      <c r="B164" s="102"/>
      <c r="C164" s="102"/>
      <c r="D164" s="102"/>
      <c r="E164" s="102"/>
      <c r="F164" s="102"/>
      <c r="G164" s="102"/>
      <c r="H164" s="102"/>
      <c r="I164" s="102"/>
      <c r="J164" s="102"/>
      <c r="K164" s="102"/>
      <c r="L164" s="102"/>
      <c r="M164" s="102"/>
      <c r="N164" s="102"/>
      <c r="O164" s="102"/>
    </row>
    <row r="165" spans="1:15" ht="15.95" customHeight="1" x14ac:dyDescent="0.25">
      <c r="A165" s="102"/>
      <c r="B165" s="102"/>
      <c r="C165" s="102"/>
      <c r="D165" s="102"/>
      <c r="E165" s="102"/>
      <c r="F165" s="102"/>
      <c r="G165" s="102"/>
      <c r="H165" s="102"/>
      <c r="I165" s="102"/>
      <c r="J165" s="102"/>
      <c r="K165" s="102"/>
      <c r="L165" s="102"/>
      <c r="M165" s="102"/>
      <c r="N165" s="102"/>
      <c r="O165" s="102"/>
    </row>
    <row r="166" spans="1:15" ht="15.95" customHeight="1" x14ac:dyDescent="0.25">
      <c r="A166" s="102"/>
      <c r="B166" s="102"/>
      <c r="C166" s="102"/>
      <c r="D166" s="102"/>
      <c r="E166" s="102"/>
      <c r="F166" s="102"/>
      <c r="G166" s="102"/>
      <c r="H166" s="102"/>
      <c r="I166" s="102"/>
      <c r="J166" s="102"/>
      <c r="K166" s="102"/>
      <c r="L166" s="102"/>
      <c r="M166" s="102"/>
      <c r="N166" s="102"/>
      <c r="O166" s="102"/>
    </row>
    <row r="167" spans="1:15" ht="15.95" customHeight="1" x14ac:dyDescent="0.25">
      <c r="A167" s="102"/>
      <c r="B167" s="102"/>
      <c r="C167" s="102"/>
      <c r="D167" s="102"/>
      <c r="E167" s="102"/>
      <c r="F167" s="102"/>
      <c r="G167" s="102"/>
      <c r="H167" s="102"/>
      <c r="I167" s="102"/>
      <c r="J167" s="102"/>
      <c r="K167" s="102"/>
      <c r="L167" s="102"/>
      <c r="M167" s="102"/>
      <c r="N167" s="102"/>
      <c r="O167" s="102"/>
    </row>
    <row r="168" spans="1:15" ht="15.95" customHeight="1" x14ac:dyDescent="0.25">
      <c r="A168" s="102"/>
      <c r="B168" s="102"/>
      <c r="C168" s="102"/>
      <c r="D168" s="102"/>
      <c r="E168" s="102"/>
      <c r="F168" s="102"/>
      <c r="G168" s="102"/>
      <c r="H168" s="102"/>
      <c r="I168" s="102"/>
      <c r="J168" s="102"/>
      <c r="K168" s="102"/>
      <c r="L168" s="102"/>
      <c r="M168" s="102"/>
      <c r="N168" s="102"/>
      <c r="O168" s="102"/>
    </row>
    <row r="169" spans="1:15" ht="15.95" customHeight="1" x14ac:dyDescent="0.25">
      <c r="A169" s="102"/>
      <c r="B169" s="102"/>
      <c r="C169" s="102"/>
      <c r="D169" s="102"/>
      <c r="E169" s="102"/>
      <c r="F169" s="102"/>
      <c r="G169" s="102"/>
      <c r="H169" s="102"/>
      <c r="I169" s="102"/>
      <c r="J169" s="102"/>
      <c r="K169" s="102"/>
      <c r="L169" s="102"/>
      <c r="M169" s="102"/>
      <c r="N169" s="102"/>
      <c r="O169" s="102"/>
    </row>
    <row r="170" spans="1:15" ht="15.95" customHeight="1" x14ac:dyDescent="0.25">
      <c r="A170" s="102"/>
      <c r="B170" s="102"/>
      <c r="C170" s="102"/>
      <c r="D170" s="102"/>
      <c r="E170" s="102"/>
      <c r="F170" s="102"/>
      <c r="G170" s="102"/>
      <c r="H170" s="102"/>
      <c r="I170" s="102"/>
      <c r="J170" s="102"/>
      <c r="K170" s="102"/>
      <c r="L170" s="102"/>
      <c r="M170" s="102"/>
      <c r="N170" s="102"/>
      <c r="O170" s="102"/>
    </row>
    <row r="171" spans="1:15" ht="15.95" customHeight="1" x14ac:dyDescent="0.25">
      <c r="A171" s="102"/>
      <c r="B171" s="102"/>
      <c r="C171" s="102"/>
      <c r="D171" s="102"/>
      <c r="E171" s="102"/>
      <c r="F171" s="102"/>
      <c r="G171" s="102"/>
      <c r="H171" s="102"/>
      <c r="I171" s="102"/>
      <c r="J171" s="102"/>
      <c r="K171" s="102"/>
      <c r="L171" s="102"/>
      <c r="M171" s="102"/>
      <c r="N171" s="102"/>
      <c r="O171" s="102"/>
    </row>
    <row r="172" spans="1:15" ht="15.95" customHeight="1" x14ac:dyDescent="0.25">
      <c r="A172" s="102"/>
      <c r="B172" s="102"/>
      <c r="C172" s="102"/>
      <c r="D172" s="102"/>
      <c r="E172" s="102"/>
      <c r="F172" s="102"/>
      <c r="G172" s="102"/>
      <c r="H172" s="102"/>
      <c r="I172" s="102"/>
      <c r="J172" s="102"/>
      <c r="K172" s="102"/>
      <c r="L172" s="102"/>
      <c r="M172" s="102"/>
      <c r="N172" s="102"/>
      <c r="O172" s="102"/>
    </row>
    <row r="173" spans="1:15" ht="15.95" customHeight="1" x14ac:dyDescent="0.25">
      <c r="A173" s="102"/>
      <c r="B173" s="102"/>
      <c r="C173" s="102"/>
      <c r="D173" s="102"/>
      <c r="E173" s="102"/>
      <c r="F173" s="102"/>
      <c r="G173" s="102"/>
      <c r="H173" s="102"/>
      <c r="I173" s="102"/>
      <c r="J173" s="102"/>
      <c r="K173" s="102"/>
      <c r="L173" s="102"/>
      <c r="M173" s="102"/>
      <c r="N173" s="102"/>
      <c r="O173" s="102"/>
    </row>
    <row r="174" spans="1:15" ht="15.95" customHeight="1" x14ac:dyDescent="0.25">
      <c r="A174" s="102"/>
      <c r="B174" s="102"/>
      <c r="C174" s="102"/>
      <c r="D174" s="102"/>
      <c r="E174" s="102"/>
      <c r="F174" s="102"/>
      <c r="G174" s="102"/>
      <c r="H174" s="102"/>
      <c r="I174" s="102"/>
      <c r="J174" s="102"/>
      <c r="K174" s="102"/>
      <c r="L174" s="102"/>
      <c r="M174" s="102"/>
      <c r="N174" s="102"/>
      <c r="O174" s="102"/>
    </row>
    <row r="175" spans="1:15" ht="15.95" customHeight="1" x14ac:dyDescent="0.25">
      <c r="A175" s="102"/>
      <c r="B175" s="102"/>
      <c r="C175" s="102"/>
      <c r="D175" s="102"/>
      <c r="E175" s="102"/>
      <c r="F175" s="102"/>
      <c r="G175" s="102"/>
      <c r="H175" s="102"/>
      <c r="I175" s="102"/>
      <c r="J175" s="102"/>
      <c r="K175" s="102"/>
      <c r="L175" s="102"/>
      <c r="M175" s="102"/>
      <c r="N175" s="102"/>
      <c r="O175" s="102"/>
    </row>
    <row r="176" spans="1:15" ht="15.95" customHeight="1" x14ac:dyDescent="0.25">
      <c r="A176" s="102"/>
      <c r="B176" s="102"/>
      <c r="C176" s="102"/>
      <c r="D176" s="102"/>
      <c r="E176" s="102"/>
      <c r="F176" s="102"/>
      <c r="G176" s="102"/>
      <c r="H176" s="102"/>
      <c r="I176" s="102"/>
      <c r="J176" s="102"/>
      <c r="K176" s="102"/>
      <c r="L176" s="102"/>
      <c r="M176" s="102"/>
      <c r="N176" s="102"/>
      <c r="O176" s="102"/>
    </row>
    <row r="177" spans="1:15" ht="15.95" customHeight="1" x14ac:dyDescent="0.25">
      <c r="A177" s="102"/>
      <c r="B177" s="102"/>
      <c r="C177" s="102"/>
      <c r="D177" s="102"/>
      <c r="E177" s="102"/>
      <c r="F177" s="102"/>
      <c r="G177" s="102"/>
      <c r="H177" s="102"/>
      <c r="I177" s="102"/>
      <c r="J177" s="102"/>
      <c r="K177" s="102"/>
      <c r="L177" s="102"/>
      <c r="M177" s="102"/>
      <c r="N177" s="102"/>
      <c r="O177" s="102"/>
    </row>
    <row r="178" spans="1:15" ht="15.95" customHeight="1" x14ac:dyDescent="0.25">
      <c r="A178" s="102"/>
      <c r="B178" s="102"/>
      <c r="C178" s="102"/>
      <c r="D178" s="102"/>
      <c r="E178" s="102"/>
      <c r="F178" s="102"/>
      <c r="G178" s="102"/>
      <c r="H178" s="102"/>
      <c r="I178" s="102"/>
      <c r="J178" s="102"/>
      <c r="K178" s="102"/>
      <c r="L178" s="102"/>
      <c r="M178" s="102"/>
      <c r="N178" s="102"/>
      <c r="O178" s="102"/>
    </row>
    <row r="179" spans="1:15" ht="15.95" customHeight="1" x14ac:dyDescent="0.25">
      <c r="A179" s="102"/>
      <c r="B179" s="102"/>
      <c r="C179" s="102"/>
      <c r="D179" s="102"/>
      <c r="E179" s="102"/>
      <c r="F179" s="102"/>
      <c r="G179" s="102"/>
      <c r="H179" s="102"/>
      <c r="I179" s="102"/>
      <c r="J179" s="102"/>
      <c r="K179" s="102"/>
      <c r="L179" s="102"/>
      <c r="M179" s="102"/>
      <c r="N179" s="102"/>
      <c r="O179" s="102"/>
    </row>
    <row r="180" spans="1:15" ht="15.95" customHeight="1" x14ac:dyDescent="0.25">
      <c r="A180" s="102"/>
      <c r="B180" s="102"/>
      <c r="C180" s="102"/>
      <c r="D180" s="102"/>
      <c r="E180" s="102"/>
      <c r="F180" s="102"/>
      <c r="G180" s="102"/>
      <c r="H180" s="102"/>
      <c r="I180" s="102"/>
      <c r="J180" s="102"/>
      <c r="K180" s="102"/>
      <c r="L180" s="102"/>
      <c r="M180" s="102"/>
      <c r="N180" s="102"/>
      <c r="O180" s="102"/>
    </row>
    <row r="181" spans="1:15" ht="15.95" customHeight="1" x14ac:dyDescent="0.25">
      <c r="A181" s="102"/>
      <c r="B181" s="102"/>
      <c r="C181" s="102"/>
      <c r="D181" s="102"/>
      <c r="E181" s="102"/>
      <c r="F181" s="102"/>
      <c r="G181" s="102"/>
      <c r="H181" s="102"/>
      <c r="I181" s="102"/>
      <c r="J181" s="102"/>
      <c r="K181" s="102"/>
      <c r="L181" s="102"/>
      <c r="M181" s="102"/>
      <c r="N181" s="102"/>
      <c r="O181" s="102"/>
    </row>
    <row r="182" spans="1:15" ht="15.95" customHeight="1" x14ac:dyDescent="0.25">
      <c r="A182" s="102"/>
      <c r="B182" s="102"/>
      <c r="C182" s="102"/>
      <c r="D182" s="102"/>
      <c r="E182" s="102"/>
      <c r="F182" s="102"/>
      <c r="G182" s="102"/>
      <c r="H182" s="102"/>
      <c r="I182" s="102"/>
      <c r="J182" s="102"/>
      <c r="K182" s="102"/>
      <c r="L182" s="102"/>
      <c r="M182" s="102"/>
      <c r="N182" s="102"/>
      <c r="O182" s="102"/>
    </row>
    <row r="183" spans="1:15" ht="15.95" customHeight="1" x14ac:dyDescent="0.25">
      <c r="A183" s="102"/>
      <c r="B183" s="102"/>
      <c r="C183" s="102"/>
      <c r="D183" s="102"/>
      <c r="E183" s="102"/>
      <c r="F183" s="102"/>
      <c r="G183" s="102"/>
      <c r="H183" s="102"/>
      <c r="I183" s="102"/>
      <c r="J183" s="102"/>
      <c r="K183" s="102"/>
      <c r="L183" s="102"/>
      <c r="M183" s="102"/>
      <c r="N183" s="102"/>
      <c r="O183" s="102"/>
    </row>
    <row r="184" spans="1:15" ht="15.95" customHeight="1" x14ac:dyDescent="0.25">
      <c r="A184" s="102"/>
      <c r="B184" s="102"/>
      <c r="C184" s="102"/>
      <c r="D184" s="102"/>
      <c r="E184" s="102"/>
      <c r="F184" s="102"/>
      <c r="G184" s="102"/>
      <c r="H184" s="102"/>
      <c r="I184" s="102"/>
      <c r="J184" s="102"/>
      <c r="K184" s="102"/>
      <c r="L184" s="102"/>
      <c r="M184" s="102"/>
      <c r="N184" s="102"/>
      <c r="O184" s="102"/>
    </row>
    <row r="185" spans="1:15" ht="15.95" customHeight="1" x14ac:dyDescent="0.25">
      <c r="A185" s="102"/>
      <c r="B185" s="102"/>
      <c r="C185" s="102"/>
      <c r="D185" s="102"/>
      <c r="E185" s="102"/>
      <c r="F185" s="102"/>
      <c r="G185" s="102"/>
      <c r="H185" s="102"/>
      <c r="I185" s="102"/>
      <c r="J185" s="102"/>
      <c r="K185" s="102"/>
      <c r="L185" s="102"/>
      <c r="M185" s="102"/>
      <c r="N185" s="102"/>
      <c r="O185" s="102"/>
    </row>
    <row r="186" spans="1:15" ht="15.95" customHeight="1" x14ac:dyDescent="0.25">
      <c r="A186" s="102"/>
      <c r="B186" s="102"/>
      <c r="C186" s="102"/>
      <c r="D186" s="102"/>
      <c r="E186" s="102"/>
      <c r="F186" s="102"/>
      <c r="G186" s="102"/>
      <c r="H186" s="102"/>
      <c r="I186" s="102"/>
      <c r="J186" s="102"/>
      <c r="K186" s="102"/>
      <c r="L186" s="102"/>
      <c r="M186" s="102"/>
      <c r="N186" s="102"/>
      <c r="O186" s="102"/>
    </row>
    <row r="187" spans="1:15" ht="15.95" customHeight="1" x14ac:dyDescent="0.25">
      <c r="A187" s="102"/>
      <c r="B187" s="102"/>
      <c r="C187" s="102"/>
      <c r="D187" s="102"/>
      <c r="E187" s="102"/>
      <c r="F187" s="102"/>
      <c r="G187" s="102"/>
      <c r="H187" s="102"/>
      <c r="I187" s="102"/>
      <c r="J187" s="102"/>
      <c r="K187" s="102"/>
      <c r="L187" s="102"/>
      <c r="M187" s="102"/>
      <c r="N187" s="102"/>
      <c r="O187" s="102"/>
    </row>
    <row r="188" spans="1:15" ht="15.95" customHeight="1" x14ac:dyDescent="0.25">
      <c r="A188" s="102"/>
      <c r="B188" s="102"/>
      <c r="C188" s="102"/>
      <c r="D188" s="102"/>
      <c r="E188" s="102"/>
      <c r="F188" s="102"/>
      <c r="G188" s="102"/>
      <c r="H188" s="102"/>
      <c r="I188" s="102"/>
      <c r="J188" s="102"/>
      <c r="K188" s="102"/>
      <c r="L188" s="102"/>
      <c r="M188" s="102"/>
      <c r="N188" s="102"/>
      <c r="O188" s="102"/>
    </row>
    <row r="189" spans="1:15" ht="15.95" customHeight="1" x14ac:dyDescent="0.25">
      <c r="A189" s="102"/>
      <c r="B189" s="102"/>
      <c r="C189" s="102"/>
      <c r="D189" s="102"/>
      <c r="E189" s="102"/>
      <c r="F189" s="102"/>
      <c r="G189" s="102"/>
      <c r="H189" s="102"/>
      <c r="I189" s="102"/>
      <c r="J189" s="102"/>
      <c r="K189" s="102"/>
      <c r="L189" s="102"/>
      <c r="M189" s="102"/>
      <c r="N189" s="102"/>
      <c r="O189" s="102"/>
    </row>
    <row r="190" spans="1:15" ht="15.95" customHeight="1" x14ac:dyDescent="0.25">
      <c r="A190" s="102"/>
      <c r="B190" s="102"/>
      <c r="C190" s="102"/>
      <c r="D190" s="102"/>
      <c r="E190" s="102"/>
      <c r="F190" s="102"/>
      <c r="G190" s="102"/>
      <c r="H190" s="102"/>
      <c r="I190" s="102"/>
      <c r="J190" s="102"/>
      <c r="K190" s="102"/>
      <c r="L190" s="102"/>
      <c r="M190" s="102"/>
      <c r="N190" s="102"/>
      <c r="O190" s="102"/>
    </row>
    <row r="191" spans="1:15" ht="15.95" customHeight="1" x14ac:dyDescent="0.25">
      <c r="A191" s="102"/>
      <c r="B191" s="102"/>
      <c r="C191" s="102"/>
      <c r="D191" s="102"/>
      <c r="E191" s="102"/>
      <c r="F191" s="102"/>
      <c r="G191" s="102"/>
      <c r="H191" s="102"/>
      <c r="I191" s="102"/>
      <c r="J191" s="102"/>
      <c r="K191" s="102"/>
      <c r="L191" s="102"/>
      <c r="M191" s="102"/>
      <c r="N191" s="102"/>
      <c r="O191" s="102"/>
    </row>
    <row r="192" spans="1:15" ht="15.95" customHeight="1" x14ac:dyDescent="0.25">
      <c r="A192" s="102"/>
      <c r="B192" s="102"/>
      <c r="C192" s="102"/>
      <c r="D192" s="102"/>
      <c r="E192" s="102"/>
      <c r="F192" s="102"/>
      <c r="G192" s="102"/>
      <c r="H192" s="102"/>
      <c r="I192" s="102"/>
      <c r="J192" s="102"/>
      <c r="K192" s="102"/>
      <c r="L192" s="102"/>
      <c r="M192" s="102"/>
      <c r="N192" s="102"/>
      <c r="O192" s="102"/>
    </row>
    <row r="193" spans="1:15" ht="15.95" customHeight="1" x14ac:dyDescent="0.25">
      <c r="A193" s="102"/>
      <c r="B193" s="102"/>
      <c r="C193" s="102"/>
      <c r="D193" s="102"/>
      <c r="E193" s="102"/>
      <c r="F193" s="102"/>
      <c r="G193" s="102"/>
      <c r="H193" s="102"/>
      <c r="I193" s="102"/>
      <c r="J193" s="102"/>
      <c r="K193" s="102"/>
      <c r="L193" s="102"/>
      <c r="M193" s="102"/>
      <c r="N193" s="102"/>
      <c r="O193" s="102"/>
    </row>
    <row r="194" spans="1:15" ht="15.95" customHeight="1" x14ac:dyDescent="0.25">
      <c r="A194" s="102"/>
      <c r="B194" s="102"/>
      <c r="C194" s="102"/>
      <c r="D194" s="102"/>
      <c r="E194" s="102"/>
      <c r="F194" s="102"/>
      <c r="G194" s="102"/>
      <c r="H194" s="102"/>
      <c r="I194" s="102"/>
      <c r="J194" s="102"/>
      <c r="K194" s="102"/>
      <c r="L194" s="102"/>
      <c r="M194" s="102"/>
      <c r="N194" s="102"/>
      <c r="O194" s="102"/>
    </row>
    <row r="195" spans="1:15" ht="15.95" customHeight="1" x14ac:dyDescent="0.25">
      <c r="A195" s="102"/>
      <c r="B195" s="102"/>
      <c r="C195" s="102"/>
      <c r="D195" s="102"/>
      <c r="E195" s="102"/>
      <c r="F195" s="102"/>
      <c r="G195" s="102"/>
      <c r="H195" s="102"/>
      <c r="I195" s="102"/>
      <c r="J195" s="102"/>
      <c r="K195" s="102"/>
      <c r="L195" s="102"/>
      <c r="M195" s="102"/>
      <c r="N195" s="102"/>
      <c r="O195" s="102"/>
    </row>
    <row r="196" spans="1:15" ht="15.95" customHeight="1" x14ac:dyDescent="0.25">
      <c r="A196" s="102"/>
      <c r="B196" s="102"/>
      <c r="C196" s="102"/>
      <c r="D196" s="102"/>
      <c r="E196" s="102"/>
      <c r="F196" s="102"/>
      <c r="G196" s="102"/>
      <c r="H196" s="102"/>
      <c r="I196" s="102"/>
      <c r="J196" s="102"/>
      <c r="K196" s="102"/>
      <c r="L196" s="102"/>
      <c r="M196" s="102"/>
      <c r="N196" s="102"/>
      <c r="O196" s="102"/>
    </row>
    <row r="197" spans="1:15" ht="15.95" customHeight="1" x14ac:dyDescent="0.25">
      <c r="A197" s="102"/>
      <c r="B197" s="102"/>
      <c r="C197" s="102"/>
      <c r="D197" s="102"/>
      <c r="E197" s="102"/>
      <c r="F197" s="102"/>
      <c r="G197" s="102"/>
      <c r="H197" s="102"/>
      <c r="I197" s="102"/>
      <c r="J197" s="102"/>
      <c r="K197" s="102"/>
      <c r="L197" s="102"/>
      <c r="M197" s="102"/>
      <c r="N197" s="102"/>
      <c r="O197" s="102"/>
    </row>
    <row r="198" spans="1:15" ht="15.95" customHeight="1" x14ac:dyDescent="0.25">
      <c r="A198" s="102"/>
      <c r="B198" s="102"/>
      <c r="C198" s="102"/>
      <c r="D198" s="102"/>
      <c r="E198" s="102"/>
      <c r="F198" s="102"/>
      <c r="G198" s="102"/>
      <c r="H198" s="102"/>
      <c r="I198" s="102"/>
      <c r="J198" s="102"/>
      <c r="K198" s="102"/>
      <c r="L198" s="102"/>
      <c r="M198" s="102"/>
      <c r="N198" s="102"/>
      <c r="O198" s="102"/>
    </row>
    <row r="199" spans="1:15" ht="15.95" customHeight="1" x14ac:dyDescent="0.25">
      <c r="A199" s="102"/>
      <c r="B199" s="102"/>
      <c r="C199" s="102"/>
      <c r="D199" s="102"/>
      <c r="E199" s="102"/>
      <c r="F199" s="102"/>
      <c r="G199" s="102"/>
      <c r="H199" s="102"/>
      <c r="I199" s="102"/>
      <c r="J199" s="102"/>
      <c r="K199" s="102"/>
      <c r="L199" s="102"/>
      <c r="M199" s="102"/>
      <c r="N199" s="102"/>
      <c r="O199" s="102"/>
    </row>
    <row r="200" spans="1:15" ht="15.95" customHeight="1" x14ac:dyDescent="0.25">
      <c r="A200" s="102"/>
      <c r="B200" s="102"/>
      <c r="C200" s="102"/>
      <c r="D200" s="102"/>
      <c r="E200" s="102"/>
      <c r="F200" s="102"/>
      <c r="G200" s="102"/>
      <c r="H200" s="102"/>
      <c r="I200" s="102"/>
      <c r="J200" s="102"/>
      <c r="K200" s="102"/>
      <c r="L200" s="102"/>
      <c r="M200" s="102"/>
      <c r="N200" s="102"/>
      <c r="O200" s="102"/>
    </row>
    <row r="201" spans="1:15" ht="15.95" customHeight="1" x14ac:dyDescent="0.25">
      <c r="A201" s="102"/>
      <c r="B201" s="102"/>
      <c r="C201" s="102"/>
      <c r="D201" s="102"/>
      <c r="E201" s="102"/>
      <c r="F201" s="102"/>
      <c r="G201" s="102"/>
      <c r="H201" s="102"/>
      <c r="I201" s="102"/>
      <c r="J201" s="102"/>
      <c r="K201" s="102"/>
      <c r="L201" s="102"/>
      <c r="M201" s="102"/>
      <c r="N201" s="102"/>
      <c r="O201" s="102"/>
    </row>
    <row r="202" spans="1:15" ht="15.95" customHeight="1" x14ac:dyDescent="0.25">
      <c r="A202" s="102"/>
      <c r="B202" s="102"/>
      <c r="C202" s="102"/>
      <c r="D202" s="102"/>
      <c r="E202" s="102"/>
      <c r="F202" s="102"/>
      <c r="G202" s="102"/>
      <c r="H202" s="102"/>
      <c r="I202" s="102"/>
      <c r="J202" s="102"/>
      <c r="K202" s="102"/>
      <c r="L202" s="102"/>
      <c r="M202" s="102"/>
      <c r="N202" s="102"/>
      <c r="O202" s="102"/>
    </row>
    <row r="203" spans="1:15" ht="15.95" customHeight="1" x14ac:dyDescent="0.25">
      <c r="A203" s="102"/>
      <c r="B203" s="102"/>
      <c r="C203" s="102"/>
      <c r="D203" s="102"/>
      <c r="E203" s="102"/>
      <c r="F203" s="102"/>
      <c r="G203" s="102"/>
      <c r="H203" s="102"/>
      <c r="I203" s="102"/>
      <c r="J203" s="102"/>
      <c r="K203" s="102"/>
      <c r="L203" s="102"/>
      <c r="M203" s="102"/>
      <c r="N203" s="102"/>
      <c r="O203" s="102"/>
    </row>
    <row r="204" spans="1:15" ht="15.95" customHeight="1" x14ac:dyDescent="0.25">
      <c r="A204" s="102"/>
      <c r="B204" s="102"/>
      <c r="C204" s="102"/>
      <c r="D204" s="102"/>
      <c r="E204" s="102"/>
      <c r="F204" s="102"/>
      <c r="G204" s="102"/>
      <c r="H204" s="102"/>
      <c r="I204" s="102"/>
      <c r="J204" s="102"/>
      <c r="K204" s="102"/>
      <c r="L204" s="102"/>
      <c r="M204" s="102"/>
      <c r="N204" s="102"/>
      <c r="O204" s="102"/>
    </row>
    <row r="205" spans="1:15" ht="15.95" customHeight="1" x14ac:dyDescent="0.25">
      <c r="A205" s="102"/>
      <c r="B205" s="102"/>
      <c r="C205" s="102"/>
      <c r="D205" s="102"/>
      <c r="E205" s="102"/>
      <c r="F205" s="102"/>
      <c r="G205" s="102"/>
      <c r="H205" s="102"/>
      <c r="I205" s="102"/>
      <c r="J205" s="102"/>
      <c r="K205" s="102"/>
      <c r="L205" s="102"/>
      <c r="M205" s="102"/>
      <c r="N205" s="102"/>
      <c r="O205" s="102"/>
    </row>
    <row r="206" spans="1:15" ht="15.95" customHeight="1" x14ac:dyDescent="0.25">
      <c r="A206" s="102"/>
      <c r="B206" s="102"/>
      <c r="C206" s="102"/>
      <c r="D206" s="102"/>
      <c r="E206" s="102"/>
      <c r="F206" s="102"/>
      <c r="G206" s="102"/>
      <c r="H206" s="102"/>
      <c r="I206" s="102"/>
      <c r="J206" s="102"/>
      <c r="K206" s="102"/>
      <c r="L206" s="102"/>
      <c r="M206" s="102"/>
      <c r="N206" s="102"/>
      <c r="O206" s="102"/>
    </row>
    <row r="207" spans="1:15" ht="15.95" customHeight="1" x14ac:dyDescent="0.25">
      <c r="A207" s="102"/>
      <c r="B207" s="102"/>
      <c r="C207" s="102"/>
      <c r="D207" s="102"/>
      <c r="E207" s="102"/>
      <c r="F207" s="102"/>
      <c r="G207" s="102"/>
      <c r="H207" s="102"/>
      <c r="I207" s="102"/>
      <c r="J207" s="102"/>
      <c r="K207" s="102"/>
      <c r="L207" s="102"/>
      <c r="M207" s="102"/>
      <c r="N207" s="102"/>
      <c r="O207" s="102"/>
    </row>
    <row r="208" spans="1:15" ht="15.95" customHeight="1" x14ac:dyDescent="0.25">
      <c r="A208" s="102"/>
      <c r="B208" s="102"/>
      <c r="C208" s="102"/>
      <c r="D208" s="102"/>
      <c r="E208" s="102"/>
      <c r="F208" s="102"/>
      <c r="G208" s="102"/>
      <c r="H208" s="102"/>
      <c r="I208" s="102"/>
      <c r="J208" s="102"/>
      <c r="K208" s="102"/>
      <c r="L208" s="102"/>
      <c r="M208" s="102"/>
      <c r="N208" s="102"/>
      <c r="O208" s="102"/>
    </row>
    <row r="209" spans="1:15" ht="15.95" customHeight="1" x14ac:dyDescent="0.25">
      <c r="A209" s="102"/>
      <c r="B209" s="102"/>
      <c r="C209" s="102"/>
      <c r="D209" s="102"/>
      <c r="E209" s="102"/>
      <c r="F209" s="102"/>
      <c r="G209" s="102"/>
      <c r="H209" s="102"/>
      <c r="I209" s="102"/>
      <c r="J209" s="102"/>
      <c r="K209" s="102"/>
      <c r="L209" s="102"/>
      <c r="M209" s="102"/>
      <c r="N209" s="102"/>
      <c r="O209" s="102"/>
    </row>
    <row r="210" spans="1:15" ht="15.95" customHeight="1" x14ac:dyDescent="0.25">
      <c r="A210" s="102"/>
      <c r="B210" s="102"/>
      <c r="C210" s="102"/>
      <c r="D210" s="102"/>
      <c r="E210" s="102"/>
      <c r="F210" s="102"/>
      <c r="G210" s="102"/>
      <c r="H210" s="102"/>
      <c r="I210" s="102"/>
      <c r="J210" s="102"/>
      <c r="K210" s="102"/>
      <c r="L210" s="102"/>
      <c r="M210" s="102"/>
      <c r="N210" s="102"/>
      <c r="O210" s="102"/>
    </row>
    <row r="211" spans="1:15" ht="15.95" customHeight="1" x14ac:dyDescent="0.25">
      <c r="A211" s="102"/>
      <c r="B211" s="102"/>
      <c r="C211" s="102"/>
      <c r="D211" s="102"/>
      <c r="E211" s="102"/>
      <c r="F211" s="102"/>
      <c r="G211" s="102"/>
      <c r="H211" s="102"/>
      <c r="I211" s="102"/>
      <c r="J211" s="102"/>
      <c r="K211" s="102"/>
      <c r="L211" s="102"/>
      <c r="M211" s="102"/>
      <c r="N211" s="102"/>
      <c r="O211" s="102"/>
    </row>
    <row r="212" spans="1:15" ht="15.95" customHeight="1" x14ac:dyDescent="0.25">
      <c r="A212" s="102"/>
      <c r="B212" s="102"/>
      <c r="C212" s="102"/>
      <c r="D212" s="102"/>
      <c r="E212" s="102"/>
      <c r="F212" s="102"/>
      <c r="G212" s="102"/>
      <c r="H212" s="102"/>
      <c r="I212" s="102"/>
      <c r="J212" s="102"/>
      <c r="K212" s="102"/>
      <c r="L212" s="102"/>
      <c r="M212" s="102"/>
      <c r="N212" s="102"/>
      <c r="O212" s="102"/>
    </row>
    <row r="213" spans="1:15" ht="15.95" customHeight="1" x14ac:dyDescent="0.25">
      <c r="A213" s="102"/>
      <c r="B213" s="102"/>
      <c r="C213" s="102"/>
      <c r="D213" s="102"/>
      <c r="E213" s="102"/>
      <c r="F213" s="102"/>
      <c r="G213" s="102"/>
      <c r="H213" s="102"/>
      <c r="I213" s="102"/>
      <c r="J213" s="102"/>
      <c r="K213" s="102"/>
      <c r="L213" s="102"/>
      <c r="M213" s="102"/>
      <c r="N213" s="102"/>
      <c r="O213" s="102"/>
    </row>
    <row r="214" spans="1:15" ht="15.95" customHeight="1" x14ac:dyDescent="0.25">
      <c r="A214" s="102"/>
      <c r="B214" s="102"/>
      <c r="C214" s="102"/>
      <c r="D214" s="102"/>
      <c r="E214" s="102"/>
      <c r="F214" s="102"/>
      <c r="G214" s="102"/>
      <c r="H214" s="102"/>
      <c r="I214" s="102"/>
      <c r="J214" s="102"/>
      <c r="K214" s="102"/>
      <c r="L214" s="102"/>
      <c r="M214" s="102"/>
      <c r="N214" s="102"/>
      <c r="O214" s="102"/>
    </row>
    <row r="215" spans="1:15" ht="15.95" customHeight="1" x14ac:dyDescent="0.25">
      <c r="A215" s="102"/>
      <c r="B215" s="102"/>
      <c r="C215" s="102"/>
      <c r="D215" s="102"/>
      <c r="E215" s="102"/>
      <c r="F215" s="102"/>
      <c r="G215" s="102"/>
      <c r="H215" s="102"/>
      <c r="I215" s="102"/>
      <c r="J215" s="102"/>
      <c r="K215" s="102"/>
      <c r="L215" s="102"/>
      <c r="M215" s="102"/>
      <c r="N215" s="102"/>
      <c r="O215" s="102"/>
    </row>
    <row r="216" spans="1:15" ht="15.95" customHeight="1" x14ac:dyDescent="0.25">
      <c r="A216" s="102"/>
      <c r="B216" s="102"/>
      <c r="C216" s="102"/>
      <c r="D216" s="102"/>
      <c r="E216" s="102"/>
      <c r="F216" s="102"/>
      <c r="G216" s="102"/>
      <c r="H216" s="102"/>
      <c r="I216" s="102"/>
      <c r="J216" s="102"/>
      <c r="K216" s="102"/>
      <c r="L216" s="102"/>
      <c r="M216" s="102"/>
      <c r="N216" s="102"/>
      <c r="O216" s="102"/>
    </row>
    <row r="217" spans="1:15" ht="15.95" customHeight="1" x14ac:dyDescent="0.25">
      <c r="A217" s="102"/>
      <c r="B217" s="102"/>
      <c r="C217" s="102"/>
      <c r="D217" s="102"/>
      <c r="E217" s="102"/>
      <c r="F217" s="102"/>
      <c r="G217" s="102"/>
      <c r="H217" s="102"/>
      <c r="I217" s="102"/>
      <c r="J217" s="102"/>
      <c r="K217" s="102"/>
      <c r="L217" s="102"/>
      <c r="M217" s="102"/>
      <c r="N217" s="102"/>
      <c r="O217" s="102"/>
    </row>
    <row r="218" spans="1:15" ht="15.95" customHeight="1" x14ac:dyDescent="0.25">
      <c r="A218" s="102"/>
      <c r="B218" s="102"/>
      <c r="C218" s="102"/>
      <c r="D218" s="102"/>
      <c r="E218" s="102"/>
      <c r="F218" s="102"/>
      <c r="G218" s="102"/>
      <c r="H218" s="102"/>
      <c r="I218" s="102"/>
      <c r="J218" s="102"/>
      <c r="K218" s="102"/>
      <c r="L218" s="102"/>
      <c r="M218" s="102"/>
      <c r="N218" s="102"/>
      <c r="O218" s="102"/>
    </row>
    <row r="219" spans="1:15" ht="15.95" customHeight="1" x14ac:dyDescent="0.25">
      <c r="A219" s="102"/>
      <c r="B219" s="102"/>
      <c r="C219" s="102"/>
      <c r="D219" s="102"/>
      <c r="E219" s="102"/>
      <c r="F219" s="102"/>
      <c r="G219" s="102"/>
      <c r="H219" s="102"/>
      <c r="I219" s="102"/>
      <c r="J219" s="102"/>
      <c r="K219" s="102"/>
      <c r="L219" s="102"/>
      <c r="M219" s="102"/>
      <c r="N219" s="102"/>
      <c r="O219" s="102"/>
    </row>
    <row r="220" spans="1:15" ht="15.95" customHeight="1" x14ac:dyDescent="0.25">
      <c r="A220" s="102"/>
      <c r="B220" s="102"/>
      <c r="C220" s="102"/>
      <c r="D220" s="102"/>
      <c r="E220" s="102"/>
      <c r="F220" s="102"/>
      <c r="G220" s="102"/>
      <c r="H220" s="102"/>
      <c r="I220" s="102"/>
      <c r="J220" s="102"/>
      <c r="K220" s="102"/>
      <c r="L220" s="102"/>
      <c r="M220" s="102"/>
      <c r="N220" s="102"/>
      <c r="O220" s="102"/>
    </row>
    <row r="221" spans="1:15" ht="15.95" customHeight="1" x14ac:dyDescent="0.25">
      <c r="A221" s="102"/>
      <c r="B221" s="102"/>
      <c r="C221" s="102"/>
      <c r="D221" s="102"/>
      <c r="E221" s="102"/>
      <c r="F221" s="102"/>
      <c r="G221" s="102"/>
      <c r="H221" s="102"/>
      <c r="I221" s="102"/>
      <c r="J221" s="102"/>
      <c r="K221" s="102"/>
      <c r="L221" s="102"/>
      <c r="M221" s="102"/>
      <c r="N221" s="102"/>
      <c r="O221" s="102"/>
    </row>
    <row r="222" spans="1:15" ht="15.95" customHeight="1" x14ac:dyDescent="0.25">
      <c r="A222" s="102"/>
      <c r="B222" s="102"/>
      <c r="C222" s="102"/>
      <c r="D222" s="102"/>
      <c r="E222" s="102"/>
      <c r="F222" s="102"/>
      <c r="G222" s="102"/>
      <c r="H222" s="102"/>
      <c r="I222" s="102"/>
      <c r="J222" s="102"/>
      <c r="K222" s="102"/>
      <c r="L222" s="102"/>
      <c r="M222" s="102"/>
      <c r="N222" s="102"/>
      <c r="O222" s="102"/>
    </row>
    <row r="223" spans="1:15" ht="15.95" customHeight="1" x14ac:dyDescent="0.25">
      <c r="A223" s="102"/>
      <c r="B223" s="102"/>
      <c r="C223" s="102"/>
      <c r="D223" s="102"/>
      <c r="E223" s="102"/>
      <c r="F223" s="102"/>
      <c r="G223" s="102"/>
      <c r="H223" s="102"/>
      <c r="I223" s="102"/>
      <c r="J223" s="102"/>
      <c r="K223" s="102"/>
      <c r="L223" s="102"/>
      <c r="M223" s="102"/>
      <c r="N223" s="102"/>
      <c r="O223" s="102"/>
    </row>
    <row r="224" spans="1:15" ht="15.95" customHeight="1" x14ac:dyDescent="0.25">
      <c r="A224" s="102"/>
      <c r="B224" s="102"/>
      <c r="C224" s="102"/>
      <c r="D224" s="102"/>
      <c r="E224" s="102"/>
      <c r="F224" s="102"/>
      <c r="G224" s="102"/>
      <c r="H224" s="102"/>
      <c r="I224" s="102"/>
      <c r="J224" s="102"/>
      <c r="K224" s="102"/>
      <c r="L224" s="102"/>
      <c r="M224" s="102"/>
      <c r="N224" s="102"/>
      <c r="O224" s="102"/>
    </row>
    <row r="225" spans="1:15" ht="15.95" customHeight="1" x14ac:dyDescent="0.25">
      <c r="A225" s="102"/>
      <c r="B225" s="102"/>
      <c r="C225" s="102"/>
      <c r="D225" s="102"/>
      <c r="E225" s="102"/>
      <c r="F225" s="102"/>
      <c r="G225" s="102"/>
      <c r="H225" s="102"/>
      <c r="I225" s="102"/>
      <c r="J225" s="102"/>
      <c r="K225" s="102"/>
      <c r="L225" s="102"/>
      <c r="M225" s="102"/>
      <c r="N225" s="102"/>
      <c r="O225" s="102"/>
    </row>
    <row r="226" spans="1:15" ht="15.95" customHeight="1" x14ac:dyDescent="0.25">
      <c r="A226" s="102"/>
      <c r="B226" s="102"/>
      <c r="C226" s="102"/>
      <c r="D226" s="102"/>
      <c r="E226" s="102"/>
      <c r="F226" s="102"/>
      <c r="G226" s="102"/>
      <c r="H226" s="102"/>
      <c r="I226" s="102"/>
      <c r="J226" s="102"/>
      <c r="K226" s="102"/>
      <c r="L226" s="102"/>
      <c r="M226" s="102"/>
      <c r="N226" s="102"/>
      <c r="O226" s="102"/>
    </row>
    <row r="227" spans="1:15" ht="15.95" customHeight="1" x14ac:dyDescent="0.25">
      <c r="A227" s="102"/>
      <c r="B227" s="102"/>
      <c r="C227" s="102"/>
      <c r="D227" s="102"/>
      <c r="E227" s="102"/>
      <c r="F227" s="102"/>
      <c r="G227" s="102"/>
      <c r="H227" s="102"/>
      <c r="I227" s="102"/>
      <c r="J227" s="102"/>
      <c r="K227" s="102"/>
      <c r="L227" s="102"/>
      <c r="M227" s="102"/>
      <c r="N227" s="102"/>
      <c r="O227" s="102"/>
    </row>
    <row r="228" spans="1:15" ht="15.95" customHeight="1" x14ac:dyDescent="0.25">
      <c r="A228" s="102"/>
      <c r="B228" s="102"/>
      <c r="C228" s="102"/>
      <c r="D228" s="102"/>
      <c r="E228" s="102"/>
      <c r="F228" s="102"/>
      <c r="G228" s="102"/>
      <c r="H228" s="102"/>
      <c r="I228" s="102"/>
      <c r="J228" s="102"/>
      <c r="K228" s="102"/>
      <c r="L228" s="102"/>
      <c r="M228" s="102"/>
      <c r="N228" s="102"/>
      <c r="O228" s="102"/>
    </row>
    <row r="229" spans="1:15" ht="15.95" customHeight="1" x14ac:dyDescent="0.25">
      <c r="A229" s="102"/>
      <c r="B229" s="102"/>
      <c r="C229" s="102"/>
      <c r="D229" s="102"/>
      <c r="E229" s="102"/>
      <c r="F229" s="102"/>
      <c r="G229" s="102"/>
      <c r="H229" s="102"/>
      <c r="I229" s="102"/>
      <c r="J229" s="102"/>
      <c r="K229" s="102"/>
      <c r="L229" s="102"/>
      <c r="M229" s="102"/>
      <c r="N229" s="102"/>
      <c r="O229" s="102"/>
    </row>
    <row r="230" spans="1:15" ht="15.95" customHeight="1" x14ac:dyDescent="0.25">
      <c r="A230" s="102"/>
      <c r="B230" s="102"/>
      <c r="C230" s="102"/>
      <c r="D230" s="102"/>
      <c r="E230" s="102"/>
      <c r="F230" s="102"/>
      <c r="G230" s="102"/>
      <c r="H230" s="102"/>
      <c r="I230" s="102"/>
      <c r="J230" s="102"/>
      <c r="K230" s="102"/>
      <c r="L230" s="102"/>
      <c r="M230" s="102"/>
      <c r="N230" s="102"/>
      <c r="O230" s="102"/>
    </row>
    <row r="231" spans="1:15" ht="15.95" customHeight="1" x14ac:dyDescent="0.25">
      <c r="A231" s="102"/>
      <c r="B231" s="102"/>
      <c r="C231" s="102"/>
      <c r="D231" s="102"/>
      <c r="E231" s="102"/>
      <c r="F231" s="102"/>
      <c r="G231" s="102"/>
      <c r="H231" s="102"/>
      <c r="I231" s="102"/>
      <c r="J231" s="102"/>
      <c r="K231" s="102"/>
      <c r="L231" s="102"/>
      <c r="M231" s="102"/>
      <c r="N231" s="102"/>
      <c r="O231" s="102"/>
    </row>
    <row r="232" spans="1:15" ht="15.95" customHeight="1" x14ac:dyDescent="0.25">
      <c r="A232" s="102"/>
      <c r="B232" s="102"/>
      <c r="C232" s="102"/>
      <c r="D232" s="102"/>
      <c r="E232" s="102"/>
      <c r="F232" s="102"/>
      <c r="G232" s="102"/>
      <c r="H232" s="102"/>
      <c r="I232" s="102"/>
      <c r="J232" s="102"/>
      <c r="K232" s="102"/>
      <c r="L232" s="102"/>
      <c r="M232" s="102"/>
      <c r="N232" s="102"/>
      <c r="O232" s="102"/>
    </row>
    <row r="233" spans="1:15" ht="15.95" customHeight="1" x14ac:dyDescent="0.25">
      <c r="A233" s="102"/>
      <c r="B233" s="102"/>
      <c r="C233" s="102"/>
      <c r="D233" s="102"/>
      <c r="E233" s="102"/>
      <c r="F233" s="102"/>
      <c r="G233" s="102"/>
      <c r="H233" s="102"/>
      <c r="I233" s="102"/>
      <c r="J233" s="102"/>
      <c r="K233" s="102"/>
      <c r="L233" s="102"/>
      <c r="M233" s="102"/>
      <c r="N233" s="102"/>
      <c r="O233" s="102"/>
    </row>
    <row r="234" spans="1:15" ht="15.95" customHeight="1" x14ac:dyDescent="0.25">
      <c r="A234" s="102"/>
      <c r="B234" s="102"/>
      <c r="C234" s="102"/>
      <c r="D234" s="102"/>
      <c r="E234" s="102"/>
      <c r="F234" s="102"/>
      <c r="G234" s="102"/>
      <c r="H234" s="102"/>
      <c r="I234" s="102"/>
      <c r="J234" s="102"/>
      <c r="K234" s="102"/>
      <c r="L234" s="102"/>
      <c r="M234" s="102"/>
      <c r="N234" s="102"/>
      <c r="O234" s="102"/>
    </row>
    <row r="235" spans="1:15" ht="15.95" customHeight="1" x14ac:dyDescent="0.25">
      <c r="A235" s="102"/>
      <c r="B235" s="102"/>
      <c r="C235" s="102"/>
      <c r="D235" s="102"/>
      <c r="E235" s="102"/>
      <c r="F235" s="102"/>
      <c r="G235" s="102"/>
      <c r="H235" s="102"/>
      <c r="I235" s="102"/>
      <c r="J235" s="102"/>
      <c r="K235" s="102"/>
      <c r="L235" s="102"/>
      <c r="M235" s="102"/>
      <c r="N235" s="102"/>
      <c r="O235" s="102"/>
    </row>
    <row r="236" spans="1:15" ht="15.95" customHeight="1" x14ac:dyDescent="0.25">
      <c r="A236" s="102"/>
      <c r="B236" s="102"/>
      <c r="C236" s="102"/>
      <c r="D236" s="102"/>
      <c r="E236" s="102"/>
      <c r="F236" s="102"/>
      <c r="G236" s="102"/>
      <c r="H236" s="102"/>
      <c r="I236" s="102"/>
      <c r="J236" s="102"/>
      <c r="K236" s="102"/>
      <c r="L236" s="102"/>
      <c r="M236" s="102"/>
      <c r="N236" s="102"/>
      <c r="O236" s="102"/>
    </row>
    <row r="237" spans="1:15" ht="15.95" customHeight="1" x14ac:dyDescent="0.25">
      <c r="A237" s="102"/>
      <c r="B237" s="102"/>
      <c r="C237" s="102"/>
      <c r="D237" s="102"/>
      <c r="E237" s="102"/>
      <c r="F237" s="102"/>
      <c r="G237" s="102"/>
      <c r="H237" s="102"/>
      <c r="I237" s="102"/>
      <c r="J237" s="102"/>
      <c r="K237" s="102"/>
      <c r="L237" s="102"/>
      <c r="M237" s="102"/>
      <c r="N237" s="102"/>
      <c r="O237" s="102"/>
    </row>
    <row r="238" spans="1:15" ht="15.95" customHeight="1" x14ac:dyDescent="0.25">
      <c r="A238" s="102"/>
      <c r="B238" s="102"/>
      <c r="C238" s="102"/>
      <c r="D238" s="102"/>
      <c r="E238" s="102"/>
      <c r="F238" s="102"/>
      <c r="G238" s="102"/>
      <c r="H238" s="102"/>
      <c r="I238" s="102"/>
      <c r="J238" s="102"/>
      <c r="K238" s="102"/>
      <c r="L238" s="102"/>
      <c r="M238" s="102"/>
      <c r="N238" s="102"/>
      <c r="O238" s="102"/>
    </row>
    <row r="239" spans="1:15" ht="15.95" customHeight="1" x14ac:dyDescent="0.25">
      <c r="A239" s="102"/>
      <c r="B239" s="102"/>
      <c r="C239" s="102"/>
      <c r="D239" s="102"/>
      <c r="E239" s="102"/>
      <c r="F239" s="102"/>
      <c r="G239" s="102"/>
      <c r="H239" s="102"/>
      <c r="I239" s="102"/>
      <c r="J239" s="102"/>
      <c r="K239" s="102"/>
      <c r="L239" s="102"/>
      <c r="M239" s="102"/>
      <c r="N239" s="102"/>
      <c r="O239" s="102"/>
    </row>
    <row r="240" spans="1:15" ht="15.95" customHeight="1" x14ac:dyDescent="0.25">
      <c r="A240" s="102"/>
      <c r="B240" s="102"/>
      <c r="C240" s="102"/>
      <c r="D240" s="102"/>
      <c r="E240" s="102"/>
      <c r="F240" s="102"/>
      <c r="G240" s="102"/>
      <c r="H240" s="102"/>
      <c r="I240" s="102"/>
      <c r="J240" s="102"/>
      <c r="K240" s="102"/>
      <c r="L240" s="102"/>
      <c r="M240" s="102"/>
      <c r="N240" s="102"/>
      <c r="O240" s="102"/>
    </row>
    <row r="241" spans="1:15" ht="15.95" customHeight="1" x14ac:dyDescent="0.25">
      <c r="A241" s="102"/>
      <c r="B241" s="102"/>
      <c r="C241" s="102"/>
      <c r="D241" s="102"/>
      <c r="E241" s="102"/>
      <c r="F241" s="102"/>
      <c r="G241" s="102"/>
      <c r="H241" s="102"/>
      <c r="I241" s="102"/>
      <c r="J241" s="102"/>
      <c r="K241" s="102"/>
      <c r="L241" s="102"/>
      <c r="M241" s="102"/>
      <c r="N241" s="102"/>
      <c r="O241" s="102"/>
    </row>
    <row r="242" spans="1:15" ht="15.95" customHeight="1" x14ac:dyDescent="0.25">
      <c r="A242" s="102"/>
      <c r="B242" s="102"/>
      <c r="C242" s="102"/>
      <c r="D242" s="102"/>
      <c r="E242" s="102"/>
      <c r="F242" s="102"/>
      <c r="G242" s="102"/>
      <c r="H242" s="102"/>
      <c r="I242" s="102"/>
      <c r="J242" s="102"/>
      <c r="K242" s="102"/>
      <c r="L242" s="102"/>
      <c r="M242" s="102"/>
      <c r="N242" s="102"/>
      <c r="O242" s="102"/>
    </row>
    <row r="243" spans="1:15" ht="15.95" customHeight="1" x14ac:dyDescent="0.25">
      <c r="A243" s="102"/>
      <c r="B243" s="102"/>
      <c r="C243" s="102"/>
      <c r="D243" s="102"/>
      <c r="E243" s="102"/>
      <c r="F243" s="102"/>
      <c r="G243" s="102"/>
      <c r="H243" s="102"/>
      <c r="I243" s="102"/>
      <c r="J243" s="102"/>
      <c r="K243" s="102"/>
      <c r="L243" s="102"/>
      <c r="M243" s="102"/>
      <c r="N243" s="102"/>
      <c r="O243" s="102"/>
    </row>
    <row r="244" spans="1:15" ht="15.95" customHeight="1" x14ac:dyDescent="0.25">
      <c r="A244" s="102"/>
      <c r="B244" s="102"/>
      <c r="C244" s="102"/>
      <c r="D244" s="102"/>
      <c r="E244" s="102"/>
      <c r="F244" s="102"/>
      <c r="G244" s="102"/>
      <c r="H244" s="102"/>
      <c r="I244" s="102"/>
      <c r="J244" s="102"/>
      <c r="K244" s="102"/>
      <c r="L244" s="102"/>
      <c r="M244" s="102"/>
      <c r="N244" s="102"/>
      <c r="O244" s="102"/>
    </row>
    <row r="245" spans="1:15" ht="15.95" customHeight="1" x14ac:dyDescent="0.25">
      <c r="A245" s="102"/>
      <c r="B245" s="102"/>
      <c r="C245" s="102"/>
      <c r="D245" s="102"/>
      <c r="E245" s="102"/>
      <c r="F245" s="102"/>
      <c r="G245" s="102"/>
      <c r="H245" s="102"/>
      <c r="I245" s="102"/>
      <c r="J245" s="102"/>
      <c r="K245" s="102"/>
      <c r="L245" s="102"/>
      <c r="M245" s="102"/>
      <c r="N245" s="102"/>
      <c r="O245" s="102"/>
    </row>
    <row r="246" spans="1:15" ht="15.95" customHeight="1" x14ac:dyDescent="0.25">
      <c r="A246" s="102"/>
      <c r="B246" s="102"/>
      <c r="C246" s="102"/>
      <c r="D246" s="102"/>
      <c r="E246" s="102"/>
      <c r="F246" s="102"/>
      <c r="G246" s="102"/>
      <c r="H246" s="102"/>
      <c r="I246" s="102"/>
      <c r="J246" s="102"/>
      <c r="K246" s="102"/>
      <c r="L246" s="102"/>
      <c r="M246" s="102"/>
      <c r="N246" s="102"/>
      <c r="O246" s="102"/>
    </row>
    <row r="247" spans="1:15" ht="15.95" customHeight="1" x14ac:dyDescent="0.25">
      <c r="A247" s="102"/>
      <c r="B247" s="102"/>
      <c r="C247" s="102"/>
      <c r="D247" s="102"/>
      <c r="E247" s="102"/>
      <c r="F247" s="102"/>
      <c r="G247" s="102"/>
      <c r="H247" s="102"/>
      <c r="I247" s="102"/>
      <c r="J247" s="102"/>
      <c r="K247" s="102"/>
      <c r="L247" s="102"/>
      <c r="M247" s="102"/>
      <c r="N247" s="102"/>
      <c r="O247" s="102"/>
    </row>
    <row r="248" spans="1:15" ht="15.95" customHeight="1" x14ac:dyDescent="0.25">
      <c r="A248" s="102"/>
      <c r="B248" s="102"/>
      <c r="C248" s="102"/>
      <c r="D248" s="102"/>
      <c r="E248" s="102"/>
      <c r="F248" s="102"/>
      <c r="G248" s="102"/>
      <c r="H248" s="102"/>
      <c r="I248" s="102"/>
      <c r="J248" s="102"/>
      <c r="K248" s="102"/>
      <c r="L248" s="102"/>
      <c r="M248" s="102"/>
      <c r="N248" s="102"/>
      <c r="O248" s="102"/>
    </row>
    <row r="249" spans="1:15" ht="15.95" customHeight="1" x14ac:dyDescent="0.25">
      <c r="A249" s="102"/>
      <c r="B249" s="102"/>
      <c r="C249" s="102"/>
      <c r="D249" s="102"/>
      <c r="E249" s="102"/>
      <c r="F249" s="102"/>
      <c r="G249" s="102"/>
      <c r="H249" s="102"/>
      <c r="I249" s="102"/>
      <c r="J249" s="102"/>
      <c r="K249" s="102"/>
      <c r="L249" s="102"/>
      <c r="M249" s="102"/>
      <c r="N249" s="102"/>
      <c r="O249" s="102"/>
    </row>
    <row r="250" spans="1:15" ht="15.95" customHeight="1" x14ac:dyDescent="0.25">
      <c r="A250" s="102"/>
      <c r="B250" s="102"/>
      <c r="C250" s="102"/>
      <c r="D250" s="102"/>
      <c r="E250" s="102"/>
      <c r="F250" s="102"/>
      <c r="G250" s="102"/>
      <c r="H250" s="102"/>
      <c r="I250" s="102"/>
      <c r="J250" s="102"/>
      <c r="K250" s="102"/>
      <c r="L250" s="102"/>
      <c r="M250" s="102"/>
      <c r="N250" s="102"/>
      <c r="O250" s="102"/>
    </row>
    <row r="251" spans="1:15" ht="15.95" customHeight="1" x14ac:dyDescent="0.25">
      <c r="A251" s="102"/>
      <c r="B251" s="102"/>
      <c r="C251" s="102"/>
      <c r="D251" s="102"/>
      <c r="E251" s="102"/>
      <c r="F251" s="102"/>
      <c r="G251" s="102"/>
      <c r="H251" s="102"/>
      <c r="I251" s="102"/>
      <c r="J251" s="102"/>
      <c r="K251" s="102"/>
      <c r="L251" s="102"/>
      <c r="M251" s="102"/>
      <c r="N251" s="102"/>
      <c r="O251" s="102"/>
    </row>
    <row r="252" spans="1:15" ht="15.95" customHeight="1" x14ac:dyDescent="0.25">
      <c r="A252" s="102"/>
      <c r="B252" s="102"/>
      <c r="C252" s="102"/>
      <c r="D252" s="102"/>
      <c r="E252" s="102"/>
      <c r="F252" s="102"/>
      <c r="G252" s="102"/>
      <c r="H252" s="102"/>
      <c r="I252" s="102"/>
      <c r="J252" s="102"/>
      <c r="K252" s="102"/>
      <c r="L252" s="102"/>
      <c r="M252" s="102"/>
      <c r="N252" s="102"/>
      <c r="O252" s="102"/>
    </row>
    <row r="253" spans="1:15" ht="15.95" customHeight="1" x14ac:dyDescent="0.25">
      <c r="A253" s="102"/>
      <c r="B253" s="102"/>
      <c r="C253" s="102"/>
      <c r="D253" s="102"/>
      <c r="E253" s="102"/>
      <c r="F253" s="102"/>
      <c r="G253" s="102"/>
      <c r="H253" s="102"/>
      <c r="I253" s="102"/>
      <c r="J253" s="102"/>
      <c r="K253" s="102"/>
      <c r="L253" s="102"/>
      <c r="M253" s="102"/>
      <c r="N253" s="102"/>
      <c r="O253" s="102"/>
    </row>
    <row r="254" spans="1:15" ht="15.95" customHeight="1" x14ac:dyDescent="0.25">
      <c r="A254" s="102"/>
      <c r="B254" s="102"/>
      <c r="C254" s="102"/>
      <c r="D254" s="102"/>
      <c r="E254" s="102"/>
      <c r="F254" s="102"/>
      <c r="G254" s="102"/>
      <c r="H254" s="102"/>
      <c r="I254" s="102"/>
      <c r="J254" s="102"/>
      <c r="K254" s="102"/>
      <c r="L254" s="102"/>
      <c r="M254" s="102"/>
      <c r="N254" s="102"/>
      <c r="O254" s="102"/>
    </row>
    <row r="255" spans="1:15" ht="15.95" customHeight="1" x14ac:dyDescent="0.25">
      <c r="A255" s="102"/>
      <c r="B255" s="102"/>
      <c r="C255" s="102"/>
      <c r="D255" s="102"/>
      <c r="E255" s="102"/>
      <c r="F255" s="102"/>
      <c r="G255" s="102"/>
      <c r="H255" s="102"/>
      <c r="I255" s="102"/>
      <c r="J255" s="102"/>
      <c r="K255" s="102"/>
      <c r="L255" s="102"/>
      <c r="M255" s="102"/>
      <c r="N255" s="102"/>
      <c r="O255" s="102"/>
    </row>
    <row r="256" spans="1:15" ht="15.95" customHeight="1" x14ac:dyDescent="0.25">
      <c r="A256" s="102"/>
      <c r="B256" s="102"/>
      <c r="C256" s="102"/>
      <c r="D256" s="102"/>
      <c r="E256" s="102"/>
      <c r="F256" s="102"/>
      <c r="G256" s="102"/>
      <c r="H256" s="102"/>
      <c r="I256" s="102"/>
      <c r="J256" s="102"/>
      <c r="K256" s="102"/>
      <c r="L256" s="102"/>
      <c r="M256" s="102"/>
      <c r="N256" s="102"/>
      <c r="O256" s="102"/>
    </row>
    <row r="257" spans="1:15" ht="15.95" customHeight="1" x14ac:dyDescent="0.25">
      <c r="A257" s="102"/>
      <c r="B257" s="102"/>
      <c r="C257" s="102"/>
      <c r="D257" s="102"/>
      <c r="E257" s="102"/>
      <c r="F257" s="102"/>
      <c r="G257" s="102"/>
      <c r="H257" s="102"/>
      <c r="I257" s="102"/>
      <c r="J257" s="102"/>
      <c r="K257" s="102"/>
      <c r="L257" s="102"/>
      <c r="M257" s="102"/>
      <c r="N257" s="102"/>
      <c r="O257" s="102"/>
    </row>
    <row r="258" spans="1:15" ht="15.95" customHeight="1" x14ac:dyDescent="0.25">
      <c r="A258" s="102"/>
      <c r="B258" s="102"/>
      <c r="C258" s="102"/>
      <c r="D258" s="102"/>
      <c r="E258" s="102"/>
      <c r="F258" s="102"/>
      <c r="G258" s="102"/>
      <c r="H258" s="102"/>
      <c r="I258" s="102"/>
      <c r="J258" s="102"/>
      <c r="K258" s="102"/>
      <c r="L258" s="102"/>
      <c r="M258" s="102"/>
      <c r="N258" s="102"/>
      <c r="O258" s="102"/>
    </row>
    <row r="259" spans="1:15" ht="15.95" customHeight="1" x14ac:dyDescent="0.25">
      <c r="A259" s="102"/>
      <c r="B259" s="102"/>
      <c r="C259" s="102"/>
      <c r="D259" s="102"/>
      <c r="E259" s="102"/>
      <c r="F259" s="102"/>
      <c r="G259" s="102"/>
      <c r="H259" s="102"/>
      <c r="I259" s="102"/>
      <c r="J259" s="102"/>
      <c r="K259" s="102"/>
      <c r="L259" s="102"/>
      <c r="M259" s="102"/>
      <c r="N259" s="102"/>
      <c r="O259" s="102"/>
    </row>
    <row r="260" spans="1:15" ht="15.95" customHeight="1" x14ac:dyDescent="0.25">
      <c r="A260" s="102"/>
      <c r="B260" s="102"/>
      <c r="C260" s="102"/>
      <c r="D260" s="102"/>
      <c r="E260" s="102"/>
      <c r="F260" s="102"/>
      <c r="G260" s="102"/>
      <c r="H260" s="102"/>
      <c r="I260" s="102"/>
      <c r="J260" s="102"/>
      <c r="K260" s="102"/>
      <c r="L260" s="102"/>
      <c r="M260" s="102"/>
      <c r="N260" s="102"/>
      <c r="O260" s="102"/>
    </row>
    <row r="261" spans="1:15" ht="15.95" customHeight="1" x14ac:dyDescent="0.25">
      <c r="A261" s="102"/>
      <c r="B261" s="102"/>
      <c r="C261" s="102"/>
      <c r="D261" s="102"/>
      <c r="E261" s="102"/>
      <c r="F261" s="102"/>
      <c r="G261" s="102"/>
      <c r="H261" s="102"/>
      <c r="I261" s="102"/>
      <c r="J261" s="102"/>
      <c r="K261" s="102"/>
      <c r="L261" s="102"/>
      <c r="M261" s="102"/>
      <c r="N261" s="102"/>
      <c r="O261" s="102"/>
    </row>
    <row r="262" spans="1:15" ht="15.95" customHeight="1" x14ac:dyDescent="0.25">
      <c r="A262" s="102"/>
      <c r="B262" s="102"/>
      <c r="C262" s="102"/>
      <c r="D262" s="102"/>
      <c r="E262" s="102"/>
      <c r="F262" s="102"/>
      <c r="G262" s="102"/>
      <c r="H262" s="102"/>
      <c r="I262" s="102"/>
      <c r="J262" s="102"/>
      <c r="K262" s="102"/>
      <c r="L262" s="102"/>
      <c r="M262" s="102"/>
      <c r="N262" s="102"/>
      <c r="O262" s="102"/>
    </row>
    <row r="263" spans="1:15" ht="15.95" customHeight="1" x14ac:dyDescent="0.25">
      <c r="A263" s="102"/>
      <c r="B263" s="102"/>
      <c r="C263" s="102"/>
      <c r="D263" s="102"/>
      <c r="E263" s="102"/>
      <c r="F263" s="102"/>
      <c r="G263" s="102"/>
      <c r="H263" s="102"/>
      <c r="I263" s="102"/>
      <c r="J263" s="102"/>
      <c r="K263" s="102"/>
      <c r="L263" s="102"/>
      <c r="M263" s="102"/>
      <c r="N263" s="102"/>
      <c r="O263" s="102"/>
    </row>
    <row r="264" spans="1:15" ht="15.95" customHeight="1" x14ac:dyDescent="0.25">
      <c r="A264" s="102"/>
      <c r="B264" s="102"/>
      <c r="C264" s="102"/>
      <c r="D264" s="102"/>
      <c r="E264" s="102"/>
      <c r="F264" s="102"/>
      <c r="G264" s="102"/>
      <c r="H264" s="102"/>
      <c r="I264" s="102"/>
      <c r="J264" s="102"/>
      <c r="K264" s="102"/>
      <c r="L264" s="102"/>
      <c r="M264" s="102"/>
      <c r="N264" s="102"/>
      <c r="O264" s="102"/>
    </row>
    <row r="265" spans="1:15" ht="15.95" customHeight="1" x14ac:dyDescent="0.25">
      <c r="A265" s="102"/>
      <c r="B265" s="102"/>
      <c r="C265" s="102"/>
      <c r="D265" s="102"/>
      <c r="E265" s="102"/>
      <c r="F265" s="102"/>
      <c r="G265" s="102"/>
      <c r="H265" s="102"/>
      <c r="I265" s="102"/>
      <c r="J265" s="102"/>
      <c r="K265" s="102"/>
      <c r="L265" s="102"/>
      <c r="M265" s="102"/>
      <c r="N265" s="102"/>
      <c r="O265" s="102"/>
    </row>
    <row r="266" spans="1:15" ht="15.95" customHeight="1" x14ac:dyDescent="0.25">
      <c r="A266" s="102"/>
      <c r="B266" s="102"/>
      <c r="C266" s="102"/>
      <c r="D266" s="102"/>
      <c r="E266" s="102"/>
      <c r="F266" s="102"/>
      <c r="G266" s="102"/>
      <c r="H266" s="102"/>
      <c r="I266" s="102"/>
      <c r="J266" s="102"/>
      <c r="K266" s="102"/>
      <c r="L266" s="102"/>
      <c r="M266" s="102"/>
      <c r="N266" s="102"/>
      <c r="O266" s="102"/>
    </row>
    <row r="267" spans="1:15" ht="15.95" customHeight="1" x14ac:dyDescent="0.25">
      <c r="A267" s="102"/>
      <c r="B267" s="102"/>
      <c r="C267" s="102"/>
      <c r="D267" s="102"/>
      <c r="E267" s="102"/>
      <c r="F267" s="102"/>
      <c r="G267" s="102"/>
      <c r="H267" s="102"/>
      <c r="I267" s="102"/>
      <c r="J267" s="102"/>
      <c r="K267" s="102"/>
      <c r="L267" s="102"/>
      <c r="M267" s="102"/>
      <c r="N267" s="102"/>
      <c r="O267" s="102"/>
    </row>
    <row r="268" spans="1:15" ht="15.95" customHeight="1" x14ac:dyDescent="0.25">
      <c r="A268" s="102"/>
      <c r="B268" s="102"/>
      <c r="C268" s="102"/>
      <c r="D268" s="102"/>
      <c r="E268" s="102"/>
      <c r="F268" s="102"/>
      <c r="G268" s="102"/>
      <c r="H268" s="102"/>
      <c r="I268" s="102"/>
      <c r="J268" s="102"/>
      <c r="K268" s="102"/>
      <c r="L268" s="102"/>
      <c r="M268" s="102"/>
      <c r="N268" s="102"/>
      <c r="O268" s="102"/>
    </row>
    <row r="269" spans="1:15" ht="15.95" customHeight="1" x14ac:dyDescent="0.25">
      <c r="A269" s="102"/>
      <c r="B269" s="102"/>
      <c r="C269" s="102"/>
      <c r="D269" s="102"/>
      <c r="E269" s="102"/>
      <c r="F269" s="102"/>
      <c r="G269" s="102"/>
      <c r="H269" s="102"/>
      <c r="I269" s="102"/>
      <c r="J269" s="102"/>
      <c r="K269" s="102"/>
      <c r="L269" s="102"/>
      <c r="M269" s="102"/>
      <c r="N269" s="102"/>
      <c r="O269" s="102"/>
    </row>
    <row r="270" spans="1:15" ht="15.95" customHeight="1" x14ac:dyDescent="0.25">
      <c r="A270" s="102"/>
      <c r="B270" s="102"/>
      <c r="C270" s="102"/>
      <c r="D270" s="102"/>
      <c r="E270" s="102"/>
      <c r="F270" s="102"/>
      <c r="G270" s="102"/>
      <c r="H270" s="102"/>
      <c r="I270" s="102"/>
      <c r="J270" s="102"/>
      <c r="K270" s="102"/>
      <c r="L270" s="102"/>
      <c r="M270" s="102"/>
      <c r="N270" s="102"/>
      <c r="O270" s="102"/>
    </row>
    <row r="271" spans="1:15" ht="15.95" customHeight="1" x14ac:dyDescent="0.25">
      <c r="A271" s="102"/>
      <c r="B271" s="102"/>
      <c r="C271" s="102"/>
      <c r="D271" s="102"/>
      <c r="E271" s="102"/>
      <c r="F271" s="102"/>
      <c r="G271" s="102"/>
      <c r="H271" s="102"/>
      <c r="I271" s="102"/>
      <c r="J271" s="102"/>
      <c r="K271" s="102"/>
      <c r="L271" s="102"/>
      <c r="M271" s="102"/>
      <c r="N271" s="102"/>
      <c r="O271" s="102"/>
    </row>
    <row r="272" spans="1:15" ht="15.95" customHeight="1" x14ac:dyDescent="0.25">
      <c r="A272" s="102"/>
      <c r="B272" s="102"/>
      <c r="C272" s="102"/>
      <c r="D272" s="102"/>
      <c r="E272" s="102"/>
      <c r="F272" s="102"/>
      <c r="G272" s="102"/>
      <c r="H272" s="102"/>
      <c r="I272" s="102"/>
      <c r="J272" s="102"/>
      <c r="K272" s="102"/>
      <c r="L272" s="102"/>
      <c r="M272" s="102"/>
      <c r="N272" s="102"/>
      <c r="O272" s="102"/>
    </row>
    <row r="273" spans="1:15" ht="15.95" customHeight="1" x14ac:dyDescent="0.25">
      <c r="A273" s="102"/>
      <c r="B273" s="102"/>
      <c r="C273" s="102"/>
      <c r="D273" s="102"/>
      <c r="E273" s="102"/>
      <c r="F273" s="102"/>
      <c r="G273" s="102"/>
      <c r="H273" s="102"/>
      <c r="I273" s="102"/>
      <c r="J273" s="102"/>
      <c r="K273" s="102"/>
      <c r="L273" s="102"/>
      <c r="M273" s="102"/>
      <c r="N273" s="102"/>
      <c r="O273" s="102"/>
    </row>
    <row r="274" spans="1:15" ht="15.95" customHeight="1" x14ac:dyDescent="0.25">
      <c r="A274" s="102"/>
      <c r="B274" s="102"/>
      <c r="C274" s="102"/>
      <c r="D274" s="102"/>
      <c r="E274" s="102"/>
      <c r="F274" s="102"/>
      <c r="G274" s="102"/>
      <c r="H274" s="102"/>
      <c r="I274" s="102"/>
      <c r="J274" s="102"/>
      <c r="K274" s="102"/>
      <c r="L274" s="102"/>
      <c r="M274" s="102"/>
      <c r="N274" s="102"/>
      <c r="O274" s="102"/>
    </row>
    <row r="275" spans="1:15" ht="15.95" customHeight="1" x14ac:dyDescent="0.25">
      <c r="A275" s="102"/>
      <c r="B275" s="102"/>
      <c r="C275" s="102"/>
      <c r="D275" s="102"/>
      <c r="E275" s="102"/>
      <c r="F275" s="102"/>
      <c r="G275" s="102"/>
      <c r="H275" s="102"/>
      <c r="I275" s="102"/>
      <c r="J275" s="102"/>
      <c r="K275" s="102"/>
      <c r="L275" s="102"/>
      <c r="M275" s="102"/>
      <c r="N275" s="102"/>
      <c r="O275" s="102"/>
    </row>
    <row r="276" spans="1:15" ht="15.95" customHeight="1" x14ac:dyDescent="0.25">
      <c r="A276" s="102"/>
      <c r="B276" s="102"/>
      <c r="C276" s="102"/>
      <c r="D276" s="102"/>
      <c r="E276" s="102"/>
      <c r="F276" s="102"/>
      <c r="G276" s="102"/>
      <c r="H276" s="102"/>
      <c r="I276" s="102"/>
      <c r="J276" s="102"/>
      <c r="K276" s="102"/>
      <c r="L276" s="102"/>
      <c r="M276" s="102"/>
      <c r="N276" s="102"/>
      <c r="O276" s="102"/>
    </row>
    <row r="277" spans="1:15" ht="15.95" customHeight="1" x14ac:dyDescent="0.25">
      <c r="A277" s="102"/>
      <c r="B277" s="102"/>
      <c r="C277" s="102"/>
      <c r="D277" s="102"/>
      <c r="E277" s="102"/>
      <c r="F277" s="102"/>
      <c r="G277" s="102"/>
      <c r="H277" s="102"/>
      <c r="I277" s="102"/>
      <c r="J277" s="102"/>
      <c r="K277" s="102"/>
      <c r="L277" s="102"/>
      <c r="M277" s="102"/>
      <c r="N277" s="102"/>
      <c r="O277" s="102"/>
    </row>
    <row r="278" spans="1:15" ht="15.95" customHeight="1" x14ac:dyDescent="0.25">
      <c r="A278" s="102"/>
      <c r="B278" s="102"/>
      <c r="C278" s="102"/>
      <c r="D278" s="102"/>
      <c r="E278" s="102"/>
      <c r="F278" s="102"/>
      <c r="G278" s="102"/>
      <c r="H278" s="102"/>
      <c r="I278" s="102"/>
      <c r="J278" s="102"/>
      <c r="K278" s="102"/>
      <c r="L278" s="102"/>
      <c r="M278" s="102"/>
      <c r="N278" s="102"/>
      <c r="O278" s="102"/>
    </row>
    <row r="279" spans="1:15" ht="15.95" customHeight="1" x14ac:dyDescent="0.25">
      <c r="A279" s="102"/>
      <c r="B279" s="102"/>
      <c r="C279" s="102"/>
      <c r="D279" s="102"/>
      <c r="E279" s="102"/>
      <c r="F279" s="102"/>
      <c r="G279" s="102"/>
      <c r="H279" s="102"/>
      <c r="I279" s="102"/>
      <c r="J279" s="102"/>
      <c r="K279" s="102"/>
      <c r="L279" s="102"/>
      <c r="M279" s="102"/>
      <c r="N279" s="102"/>
      <c r="O279" s="102"/>
    </row>
    <row r="280" spans="1:15" ht="15.95" customHeight="1" x14ac:dyDescent="0.25">
      <c r="A280" s="102"/>
      <c r="B280" s="102"/>
      <c r="C280" s="102"/>
      <c r="D280" s="102"/>
      <c r="E280" s="102"/>
      <c r="F280" s="102"/>
      <c r="G280" s="102"/>
      <c r="H280" s="102"/>
      <c r="I280" s="102"/>
      <c r="J280" s="102"/>
      <c r="K280" s="102"/>
      <c r="L280" s="102"/>
      <c r="M280" s="102"/>
      <c r="N280" s="102"/>
      <c r="O280" s="102"/>
    </row>
    <row r="281" spans="1:15" ht="15.95" customHeight="1" x14ac:dyDescent="0.25">
      <c r="A281" s="102"/>
      <c r="B281" s="102"/>
      <c r="C281" s="102"/>
      <c r="D281" s="102"/>
      <c r="E281" s="102"/>
      <c r="F281" s="102"/>
      <c r="G281" s="102"/>
      <c r="H281" s="102"/>
      <c r="I281" s="102"/>
      <c r="J281" s="102"/>
      <c r="K281" s="102"/>
      <c r="L281" s="102"/>
      <c r="M281" s="102"/>
      <c r="N281" s="102"/>
      <c r="O281" s="102"/>
    </row>
    <row r="282" spans="1:15" ht="15.95" customHeight="1" x14ac:dyDescent="0.25">
      <c r="A282" s="102"/>
      <c r="B282" s="102"/>
      <c r="C282" s="102"/>
      <c r="D282" s="102"/>
      <c r="E282" s="102"/>
      <c r="F282" s="102"/>
      <c r="G282" s="102"/>
      <c r="H282" s="102"/>
      <c r="I282" s="102"/>
      <c r="J282" s="102"/>
      <c r="K282" s="102"/>
      <c r="L282" s="102"/>
      <c r="M282" s="102"/>
      <c r="N282" s="102"/>
      <c r="O282" s="102"/>
    </row>
    <row r="283" spans="1:15" ht="15.95" customHeight="1" x14ac:dyDescent="0.25">
      <c r="A283" s="102"/>
      <c r="B283" s="102"/>
      <c r="C283" s="102"/>
      <c r="D283" s="102"/>
      <c r="E283" s="102"/>
      <c r="F283" s="102"/>
      <c r="G283" s="102"/>
      <c r="H283" s="102"/>
      <c r="I283" s="102"/>
      <c r="J283" s="102"/>
      <c r="K283" s="102"/>
      <c r="L283" s="102"/>
      <c r="M283" s="102"/>
      <c r="N283" s="102"/>
      <c r="O283" s="102"/>
    </row>
    <row r="284" spans="1:15" ht="15.95" customHeight="1" x14ac:dyDescent="0.25">
      <c r="A284" s="102"/>
      <c r="B284" s="102"/>
      <c r="C284" s="102"/>
      <c r="D284" s="102"/>
      <c r="E284" s="102"/>
      <c r="F284" s="102"/>
      <c r="G284" s="102"/>
      <c r="H284" s="102"/>
      <c r="I284" s="102"/>
      <c r="J284" s="102"/>
      <c r="K284" s="102"/>
      <c r="L284" s="102"/>
      <c r="M284" s="102"/>
      <c r="N284" s="102"/>
      <c r="O284" s="102"/>
    </row>
    <row r="285" spans="1:15" ht="15.95" customHeight="1" x14ac:dyDescent="0.25">
      <c r="A285" s="102"/>
      <c r="B285" s="102"/>
      <c r="C285" s="102"/>
      <c r="D285" s="102"/>
      <c r="E285" s="102"/>
      <c r="F285" s="102"/>
      <c r="G285" s="102"/>
      <c r="H285" s="102"/>
      <c r="I285" s="102"/>
      <c r="J285" s="102"/>
      <c r="K285" s="102"/>
      <c r="L285" s="102"/>
      <c r="M285" s="102"/>
      <c r="N285" s="102"/>
      <c r="O285" s="102"/>
    </row>
    <row r="286" spans="1:15" ht="15.95" customHeight="1" x14ac:dyDescent="0.25">
      <c r="A286" s="102"/>
      <c r="B286" s="102"/>
      <c r="C286" s="102"/>
      <c r="D286" s="102"/>
      <c r="E286" s="102"/>
      <c r="F286" s="102"/>
      <c r="G286" s="102"/>
      <c r="H286" s="102"/>
      <c r="I286" s="102"/>
      <c r="J286" s="102"/>
      <c r="K286" s="102"/>
      <c r="L286" s="102"/>
      <c r="M286" s="102"/>
      <c r="N286" s="102"/>
      <c r="O286" s="102"/>
    </row>
    <row r="287" spans="1:15" ht="15.95" customHeight="1" x14ac:dyDescent="0.25">
      <c r="A287" s="102"/>
      <c r="B287" s="102"/>
      <c r="C287" s="102"/>
      <c r="D287" s="102"/>
      <c r="E287" s="102"/>
      <c r="F287" s="102"/>
      <c r="G287" s="102"/>
      <c r="H287" s="102"/>
      <c r="I287" s="102"/>
      <c r="J287" s="102"/>
      <c r="K287" s="102"/>
      <c r="L287" s="102"/>
      <c r="M287" s="102"/>
      <c r="N287" s="102"/>
      <c r="O287" s="102"/>
    </row>
    <row r="288" spans="1:15" ht="15.95" customHeight="1" x14ac:dyDescent="0.25">
      <c r="A288" s="102"/>
      <c r="B288" s="102"/>
      <c r="C288" s="102"/>
      <c r="D288" s="102"/>
      <c r="E288" s="102"/>
      <c r="F288" s="102"/>
      <c r="G288" s="102"/>
      <c r="H288" s="102"/>
      <c r="I288" s="102"/>
      <c r="J288" s="102"/>
      <c r="K288" s="102"/>
      <c r="L288" s="102"/>
      <c r="M288" s="102"/>
      <c r="N288" s="102"/>
      <c r="O288" s="102"/>
    </row>
    <row r="289" spans="1:15" ht="15.95" customHeight="1" x14ac:dyDescent="0.25">
      <c r="A289" s="102"/>
      <c r="B289" s="102"/>
      <c r="C289" s="102"/>
      <c r="D289" s="102"/>
      <c r="E289" s="102"/>
      <c r="F289" s="102"/>
      <c r="G289" s="102"/>
      <c r="H289" s="102"/>
      <c r="I289" s="102"/>
      <c r="J289" s="102"/>
      <c r="K289" s="102"/>
      <c r="L289" s="102"/>
      <c r="M289" s="102"/>
      <c r="N289" s="102"/>
      <c r="O289" s="102"/>
    </row>
    <row r="290" spans="1:15" ht="15.95" customHeight="1" x14ac:dyDescent="0.25">
      <c r="A290" s="102"/>
      <c r="B290" s="102"/>
      <c r="C290" s="102"/>
      <c r="D290" s="102"/>
      <c r="E290" s="102"/>
      <c r="F290" s="102"/>
      <c r="G290" s="102"/>
      <c r="H290" s="102"/>
      <c r="I290" s="102"/>
      <c r="J290" s="102"/>
      <c r="K290" s="102"/>
      <c r="L290" s="102"/>
      <c r="M290" s="102"/>
      <c r="N290" s="102"/>
      <c r="O290" s="102"/>
    </row>
    <row r="291" spans="1:15" ht="15.95" customHeight="1" x14ac:dyDescent="0.25">
      <c r="A291" s="102"/>
      <c r="B291" s="102"/>
      <c r="C291" s="102"/>
      <c r="D291" s="102"/>
      <c r="E291" s="102"/>
      <c r="F291" s="102"/>
      <c r="G291" s="102"/>
      <c r="H291" s="102"/>
      <c r="I291" s="102"/>
      <c r="J291" s="102"/>
      <c r="K291" s="102"/>
      <c r="L291" s="102"/>
      <c r="M291" s="102"/>
      <c r="N291" s="102"/>
      <c r="O291" s="102"/>
    </row>
    <row r="292" spans="1:15" ht="15.95" customHeight="1" x14ac:dyDescent="0.25">
      <c r="A292" s="102"/>
      <c r="B292" s="102"/>
      <c r="C292" s="102"/>
      <c r="D292" s="102"/>
      <c r="E292" s="102"/>
      <c r="F292" s="102"/>
      <c r="G292" s="102"/>
      <c r="H292" s="102"/>
      <c r="I292" s="102"/>
      <c r="J292" s="102"/>
      <c r="K292" s="102"/>
      <c r="L292" s="102"/>
      <c r="M292" s="102"/>
      <c r="N292" s="102"/>
      <c r="O292" s="102"/>
    </row>
    <row r="293" spans="1:15" ht="15.95" customHeight="1" x14ac:dyDescent="0.25">
      <c r="A293" s="102"/>
      <c r="B293" s="102"/>
      <c r="C293" s="102"/>
      <c r="D293" s="102"/>
      <c r="E293" s="102"/>
      <c r="F293" s="102"/>
      <c r="G293" s="102"/>
      <c r="H293" s="102"/>
      <c r="I293" s="102"/>
      <c r="J293" s="102"/>
      <c r="K293" s="102"/>
      <c r="L293" s="102"/>
      <c r="M293" s="102"/>
      <c r="N293" s="102"/>
      <c r="O293" s="102"/>
    </row>
    <row r="294" spans="1:15" ht="15.95" customHeight="1" x14ac:dyDescent="0.25">
      <c r="A294" s="102"/>
      <c r="B294" s="102"/>
      <c r="C294" s="102"/>
      <c r="D294" s="102"/>
      <c r="E294" s="102"/>
      <c r="F294" s="102"/>
      <c r="G294" s="102"/>
      <c r="H294" s="102"/>
      <c r="I294" s="102"/>
      <c r="J294" s="102"/>
      <c r="K294" s="102"/>
      <c r="L294" s="102"/>
      <c r="M294" s="102"/>
      <c r="N294" s="102"/>
      <c r="O294" s="102"/>
    </row>
    <row r="295" spans="1:15" ht="15.95" customHeight="1" x14ac:dyDescent="0.25">
      <c r="A295" s="102"/>
      <c r="B295" s="102"/>
      <c r="C295" s="102"/>
      <c r="D295" s="102"/>
      <c r="E295" s="102"/>
      <c r="F295" s="102"/>
      <c r="G295" s="102"/>
      <c r="H295" s="102"/>
      <c r="I295" s="102"/>
      <c r="J295" s="102"/>
      <c r="K295" s="102"/>
      <c r="L295" s="102"/>
      <c r="M295" s="102"/>
      <c r="N295" s="102"/>
      <c r="O295" s="102"/>
    </row>
    <row r="296" spans="1:15" ht="15.95" customHeight="1" x14ac:dyDescent="0.25">
      <c r="A296" s="102"/>
      <c r="B296" s="102"/>
      <c r="C296" s="102"/>
      <c r="D296" s="102"/>
      <c r="E296" s="102"/>
      <c r="F296" s="102"/>
      <c r="G296" s="102"/>
      <c r="H296" s="102"/>
      <c r="I296" s="102"/>
      <c r="J296" s="102"/>
      <c r="K296" s="102"/>
      <c r="L296" s="102"/>
      <c r="M296" s="102"/>
      <c r="N296" s="102"/>
      <c r="O296" s="102"/>
    </row>
    <row r="297" spans="1:15" ht="15.95" customHeight="1" x14ac:dyDescent="0.25">
      <c r="A297" s="102"/>
      <c r="B297" s="102"/>
      <c r="C297" s="102"/>
      <c r="D297" s="102"/>
      <c r="E297" s="102"/>
      <c r="F297" s="102"/>
      <c r="G297" s="102"/>
      <c r="H297" s="102"/>
      <c r="I297" s="102"/>
      <c r="J297" s="102"/>
      <c r="K297" s="102"/>
      <c r="L297" s="102"/>
      <c r="M297" s="102"/>
      <c r="N297" s="102"/>
      <c r="O297" s="102"/>
    </row>
    <row r="298" spans="1:15" ht="15.95" customHeight="1" x14ac:dyDescent="0.25">
      <c r="A298" s="102"/>
      <c r="B298" s="102"/>
      <c r="C298" s="102"/>
      <c r="D298" s="102"/>
      <c r="E298" s="102"/>
      <c r="F298" s="102"/>
      <c r="G298" s="102"/>
      <c r="H298" s="102"/>
      <c r="I298" s="102"/>
      <c r="J298" s="102"/>
      <c r="K298" s="102"/>
      <c r="L298" s="102"/>
      <c r="M298" s="102"/>
      <c r="N298" s="102"/>
      <c r="O298" s="102"/>
    </row>
    <row r="299" spans="1:15" ht="15.95" customHeight="1" x14ac:dyDescent="0.25">
      <c r="A299" s="102"/>
      <c r="B299" s="102"/>
      <c r="C299" s="102"/>
      <c r="D299" s="102"/>
      <c r="E299" s="102"/>
      <c r="F299" s="102"/>
      <c r="G299" s="102"/>
      <c r="H299" s="102"/>
      <c r="I299" s="102"/>
      <c r="J299" s="102"/>
      <c r="K299" s="102"/>
      <c r="L299" s="102"/>
      <c r="M299" s="102"/>
      <c r="N299" s="102"/>
      <c r="O299" s="102"/>
    </row>
    <row r="300" spans="1:15" ht="15.95" customHeight="1" x14ac:dyDescent="0.25">
      <c r="A300" s="102"/>
      <c r="B300" s="102"/>
      <c r="C300" s="102"/>
      <c r="D300" s="102"/>
      <c r="E300" s="102"/>
      <c r="F300" s="102"/>
      <c r="G300" s="102"/>
      <c r="H300" s="102"/>
      <c r="I300" s="102"/>
      <c r="J300" s="102"/>
      <c r="K300" s="102"/>
      <c r="L300" s="102"/>
      <c r="M300" s="102"/>
      <c r="N300" s="102"/>
      <c r="O300" s="102"/>
    </row>
    <row r="301" spans="1:15" ht="15.95" customHeight="1" x14ac:dyDescent="0.25">
      <c r="A301" s="102"/>
      <c r="B301" s="102"/>
      <c r="C301" s="102"/>
      <c r="D301" s="102"/>
      <c r="E301" s="102"/>
      <c r="F301" s="102"/>
      <c r="G301" s="102"/>
      <c r="H301" s="102"/>
      <c r="I301" s="102"/>
      <c r="J301" s="102"/>
      <c r="K301" s="102"/>
      <c r="L301" s="102"/>
      <c r="M301" s="102"/>
      <c r="N301" s="102"/>
      <c r="O301" s="102"/>
    </row>
    <row r="302" spans="1:15" ht="15.95" customHeight="1" x14ac:dyDescent="0.25">
      <c r="A302" s="102"/>
      <c r="B302" s="102"/>
      <c r="C302" s="102"/>
      <c r="D302" s="102"/>
      <c r="E302" s="102"/>
      <c r="F302" s="102"/>
      <c r="G302" s="102"/>
      <c r="H302" s="102"/>
      <c r="I302" s="102"/>
      <c r="J302" s="102"/>
      <c r="K302" s="102"/>
      <c r="L302" s="102"/>
      <c r="M302" s="102"/>
      <c r="N302" s="102"/>
      <c r="O302" s="102"/>
    </row>
    <row r="303" spans="1:15" ht="15.95" customHeight="1" x14ac:dyDescent="0.25">
      <c r="A303" s="102"/>
      <c r="B303" s="102"/>
      <c r="C303" s="102"/>
      <c r="D303" s="102"/>
      <c r="E303" s="102"/>
      <c r="F303" s="102"/>
      <c r="G303" s="102"/>
      <c r="H303" s="102"/>
      <c r="I303" s="102"/>
      <c r="J303" s="102"/>
      <c r="K303" s="102"/>
      <c r="L303" s="102"/>
      <c r="M303" s="102"/>
      <c r="N303" s="102"/>
      <c r="O303" s="102"/>
    </row>
    <row r="304" spans="1:15" ht="15.95" customHeight="1" x14ac:dyDescent="0.25">
      <c r="A304" s="102"/>
      <c r="B304" s="102"/>
      <c r="C304" s="102"/>
      <c r="D304" s="102"/>
      <c r="E304" s="102"/>
      <c r="F304" s="102"/>
      <c r="G304" s="102"/>
      <c r="H304" s="102"/>
      <c r="I304" s="102"/>
      <c r="J304" s="102"/>
      <c r="K304" s="102"/>
      <c r="L304" s="102"/>
      <c r="M304" s="102"/>
      <c r="N304" s="102"/>
      <c r="O304" s="102"/>
    </row>
    <row r="305" spans="1:15" ht="15.95" customHeight="1" x14ac:dyDescent="0.25">
      <c r="A305" s="102"/>
      <c r="B305" s="102"/>
      <c r="C305" s="102"/>
      <c r="D305" s="102"/>
      <c r="E305" s="102"/>
      <c r="F305" s="102"/>
      <c r="G305" s="102"/>
      <c r="H305" s="102"/>
      <c r="I305" s="102"/>
      <c r="J305" s="102"/>
      <c r="K305" s="102"/>
      <c r="L305" s="102"/>
      <c r="M305" s="102"/>
      <c r="N305" s="102"/>
      <c r="O305" s="102"/>
    </row>
    <row r="306" spans="1:15" ht="15.95" customHeight="1" x14ac:dyDescent="0.25">
      <c r="A306" s="102"/>
      <c r="B306" s="102"/>
      <c r="C306" s="102"/>
      <c r="D306" s="102"/>
      <c r="E306" s="102"/>
      <c r="F306" s="102"/>
      <c r="G306" s="102"/>
      <c r="H306" s="102"/>
      <c r="I306" s="102"/>
      <c r="J306" s="102"/>
      <c r="K306" s="102"/>
      <c r="L306" s="102"/>
      <c r="M306" s="102"/>
      <c r="N306" s="102"/>
      <c r="O306" s="102"/>
    </row>
    <row r="307" spans="1:15" ht="15.95" customHeight="1" x14ac:dyDescent="0.25">
      <c r="A307" s="102"/>
      <c r="B307" s="102"/>
      <c r="C307" s="102"/>
      <c r="D307" s="102"/>
      <c r="E307" s="102"/>
      <c r="F307" s="102"/>
      <c r="G307" s="102"/>
      <c r="H307" s="102"/>
      <c r="I307" s="102"/>
      <c r="J307" s="102"/>
      <c r="K307" s="102"/>
      <c r="L307" s="102"/>
      <c r="M307" s="102"/>
      <c r="N307" s="102"/>
      <c r="O307" s="102"/>
    </row>
    <row r="308" spans="1:15" ht="15.95" customHeight="1" x14ac:dyDescent="0.25">
      <c r="A308" s="102"/>
      <c r="B308" s="102"/>
      <c r="C308" s="102"/>
      <c r="D308" s="102"/>
      <c r="E308" s="102"/>
      <c r="F308" s="102"/>
      <c r="G308" s="102"/>
      <c r="H308" s="102"/>
      <c r="I308" s="102"/>
      <c r="J308" s="102"/>
      <c r="K308" s="102"/>
      <c r="L308" s="102"/>
      <c r="M308" s="102"/>
      <c r="N308" s="102"/>
      <c r="O308" s="102"/>
    </row>
    <row r="309" spans="1:15" ht="15.95" customHeight="1" x14ac:dyDescent="0.25">
      <c r="A309" s="102"/>
      <c r="B309" s="102"/>
      <c r="C309" s="102"/>
      <c r="D309" s="102"/>
      <c r="E309" s="102"/>
      <c r="F309" s="102"/>
      <c r="G309" s="102"/>
      <c r="H309" s="102"/>
      <c r="I309" s="102"/>
      <c r="J309" s="102"/>
      <c r="K309" s="102"/>
      <c r="L309" s="102"/>
      <c r="M309" s="102"/>
      <c r="N309" s="102"/>
      <c r="O309" s="102"/>
    </row>
    <row r="310" spans="1:15" ht="15.95" customHeight="1" x14ac:dyDescent="0.25">
      <c r="A310" s="102"/>
      <c r="B310" s="102"/>
      <c r="C310" s="102"/>
      <c r="D310" s="102"/>
      <c r="E310" s="102"/>
      <c r="F310" s="102"/>
      <c r="G310" s="102"/>
      <c r="H310" s="102"/>
      <c r="I310" s="102"/>
      <c r="J310" s="102"/>
      <c r="K310" s="102"/>
      <c r="L310" s="102"/>
      <c r="M310" s="102"/>
      <c r="N310" s="102"/>
      <c r="O310" s="102"/>
    </row>
    <row r="311" spans="1:15" ht="15.95" customHeight="1" x14ac:dyDescent="0.25">
      <c r="A311" s="102"/>
      <c r="B311" s="102"/>
      <c r="C311" s="102"/>
      <c r="D311" s="102"/>
      <c r="E311" s="102"/>
      <c r="F311" s="102"/>
      <c r="G311" s="102"/>
      <c r="H311" s="102"/>
      <c r="I311" s="102"/>
      <c r="J311" s="102"/>
      <c r="K311" s="102"/>
      <c r="L311" s="102"/>
      <c r="M311" s="102"/>
      <c r="N311" s="102"/>
      <c r="O311" s="102"/>
    </row>
    <row r="312" spans="1:15" ht="15.95" customHeight="1" x14ac:dyDescent="0.25">
      <c r="A312" s="102"/>
      <c r="B312" s="102"/>
      <c r="C312" s="102"/>
      <c r="D312" s="102"/>
      <c r="E312" s="102"/>
      <c r="F312" s="102"/>
      <c r="G312" s="102"/>
      <c r="H312" s="102"/>
      <c r="I312" s="102"/>
      <c r="J312" s="102"/>
      <c r="K312" s="102"/>
      <c r="L312" s="102"/>
      <c r="M312" s="102"/>
      <c r="N312" s="102"/>
      <c r="O312" s="102"/>
    </row>
    <row r="313" spans="1:15" ht="15.95" customHeight="1" x14ac:dyDescent="0.25">
      <c r="A313" s="102"/>
      <c r="B313" s="102"/>
      <c r="C313" s="102"/>
      <c r="D313" s="102"/>
      <c r="E313" s="102"/>
      <c r="F313" s="102"/>
      <c r="G313" s="102"/>
      <c r="H313" s="102"/>
      <c r="I313" s="102"/>
      <c r="J313" s="102"/>
      <c r="K313" s="102"/>
      <c r="L313" s="102"/>
      <c r="M313" s="102"/>
      <c r="N313" s="102"/>
      <c r="O313" s="102"/>
    </row>
    <row r="314" spans="1:15" ht="15.95" customHeight="1" x14ac:dyDescent="0.25">
      <c r="A314" s="102"/>
      <c r="B314" s="102"/>
      <c r="C314" s="102"/>
      <c r="D314" s="102"/>
      <c r="E314" s="102"/>
      <c r="F314" s="102"/>
      <c r="G314" s="102"/>
      <c r="H314" s="102"/>
      <c r="I314" s="102"/>
      <c r="J314" s="102"/>
      <c r="K314" s="102"/>
      <c r="L314" s="102"/>
      <c r="M314" s="102"/>
      <c r="N314" s="102"/>
      <c r="O314" s="102"/>
    </row>
    <row r="315" spans="1:15" ht="15.95" customHeight="1" x14ac:dyDescent="0.25">
      <c r="A315" s="102"/>
      <c r="B315" s="102"/>
      <c r="C315" s="102"/>
      <c r="D315" s="102"/>
      <c r="E315" s="102"/>
      <c r="F315" s="102"/>
      <c r="G315" s="102"/>
      <c r="H315" s="102"/>
      <c r="I315" s="102"/>
      <c r="J315" s="102"/>
      <c r="K315" s="102"/>
      <c r="L315" s="102"/>
      <c r="M315" s="102"/>
      <c r="N315" s="102"/>
      <c r="O315" s="102"/>
    </row>
    <row r="316" spans="1:15" ht="15.95" customHeight="1" x14ac:dyDescent="0.25">
      <c r="A316" s="102"/>
      <c r="B316" s="102"/>
      <c r="C316" s="102"/>
      <c r="D316" s="102"/>
      <c r="E316" s="102"/>
      <c r="F316" s="102"/>
      <c r="G316" s="102"/>
      <c r="H316" s="102"/>
      <c r="I316" s="102"/>
      <c r="J316" s="102"/>
      <c r="K316" s="102"/>
      <c r="L316" s="102"/>
      <c r="M316" s="102"/>
      <c r="N316" s="102"/>
      <c r="O316" s="102"/>
    </row>
    <row r="317" spans="1:15" ht="15.95" customHeight="1" x14ac:dyDescent="0.25">
      <c r="A317" s="102"/>
      <c r="B317" s="102"/>
      <c r="C317" s="102"/>
      <c r="D317" s="102"/>
      <c r="E317" s="102"/>
      <c r="F317" s="102"/>
      <c r="G317" s="102"/>
      <c r="H317" s="102"/>
      <c r="I317" s="102"/>
      <c r="J317" s="102"/>
      <c r="K317" s="102"/>
      <c r="L317" s="102"/>
      <c r="M317" s="102"/>
      <c r="N317" s="102"/>
      <c r="O317" s="102"/>
    </row>
    <row r="318" spans="1:15" ht="15.95" customHeight="1" x14ac:dyDescent="0.25">
      <c r="A318" s="102"/>
      <c r="B318" s="102"/>
      <c r="C318" s="102"/>
      <c r="D318" s="102"/>
      <c r="E318" s="102"/>
      <c r="F318" s="102"/>
      <c r="G318" s="102"/>
      <c r="H318" s="102"/>
      <c r="I318" s="102"/>
      <c r="J318" s="102"/>
      <c r="K318" s="102"/>
      <c r="L318" s="102"/>
      <c r="M318" s="102"/>
      <c r="N318" s="102"/>
      <c r="O318" s="102"/>
    </row>
    <row r="319" spans="1:15" ht="15.95" customHeight="1" x14ac:dyDescent="0.25">
      <c r="A319" s="102"/>
      <c r="B319" s="102"/>
      <c r="C319" s="102"/>
      <c r="D319" s="102"/>
      <c r="E319" s="102"/>
      <c r="F319" s="102"/>
      <c r="G319" s="102"/>
      <c r="H319" s="102"/>
      <c r="I319" s="102"/>
      <c r="J319" s="102"/>
      <c r="K319" s="102"/>
      <c r="L319" s="102"/>
      <c r="M319" s="102"/>
      <c r="N319" s="102"/>
      <c r="O319" s="102"/>
    </row>
    <row r="320" spans="1:15" ht="15.95" customHeight="1" x14ac:dyDescent="0.25">
      <c r="A320" s="102"/>
      <c r="B320" s="102"/>
      <c r="C320" s="102"/>
      <c r="D320" s="102"/>
      <c r="E320" s="102"/>
      <c r="F320" s="102"/>
      <c r="G320" s="102"/>
      <c r="H320" s="102"/>
      <c r="I320" s="102"/>
      <c r="J320" s="102"/>
      <c r="K320" s="102"/>
      <c r="L320" s="102"/>
      <c r="M320" s="102"/>
      <c r="N320" s="102"/>
      <c r="O320" s="102"/>
    </row>
    <row r="321" spans="1:15" ht="15.95" customHeight="1" x14ac:dyDescent="0.25">
      <c r="A321" s="102"/>
      <c r="B321" s="102"/>
      <c r="C321" s="102"/>
      <c r="D321" s="102"/>
      <c r="E321" s="102"/>
      <c r="F321" s="102"/>
      <c r="G321" s="102"/>
      <c r="H321" s="102"/>
      <c r="I321" s="102"/>
      <c r="J321" s="102"/>
      <c r="K321" s="102"/>
      <c r="L321" s="102"/>
      <c r="M321" s="102"/>
      <c r="N321" s="102"/>
      <c r="O321" s="102"/>
    </row>
    <row r="322" spans="1:15" ht="15.95" customHeight="1" x14ac:dyDescent="0.25">
      <c r="A322" s="102"/>
      <c r="B322" s="102"/>
      <c r="C322" s="102"/>
      <c r="D322" s="102"/>
      <c r="E322" s="102"/>
      <c r="F322" s="102"/>
      <c r="G322" s="102"/>
      <c r="H322" s="102"/>
      <c r="I322" s="102"/>
      <c r="J322" s="102"/>
      <c r="K322" s="102"/>
      <c r="L322" s="102"/>
      <c r="M322" s="102"/>
      <c r="N322" s="102"/>
      <c r="O322" s="102"/>
    </row>
    <row r="323" spans="1:15" ht="15.95" customHeight="1" x14ac:dyDescent="0.25">
      <c r="A323" s="102"/>
      <c r="B323" s="102"/>
      <c r="C323" s="102"/>
      <c r="D323" s="102"/>
      <c r="E323" s="102"/>
      <c r="F323" s="102"/>
      <c r="G323" s="102"/>
      <c r="H323" s="102"/>
      <c r="I323" s="102"/>
      <c r="J323" s="102"/>
      <c r="K323" s="102"/>
      <c r="L323" s="102"/>
      <c r="M323" s="102"/>
      <c r="N323" s="102"/>
      <c r="O323" s="102"/>
    </row>
    <row r="324" spans="1:15" ht="15.95" customHeight="1" x14ac:dyDescent="0.25">
      <c r="A324" s="102"/>
      <c r="B324" s="102"/>
      <c r="C324" s="102"/>
      <c r="D324" s="102"/>
      <c r="E324" s="102"/>
      <c r="F324" s="102"/>
      <c r="G324" s="102"/>
      <c r="H324" s="102"/>
      <c r="I324" s="102"/>
      <c r="J324" s="102"/>
      <c r="K324" s="102"/>
      <c r="L324" s="102"/>
      <c r="M324" s="102"/>
      <c r="N324" s="102"/>
      <c r="O324" s="102"/>
    </row>
    <row r="325" spans="1:15" ht="15.95" customHeight="1" x14ac:dyDescent="0.25">
      <c r="A325" s="102"/>
      <c r="B325" s="102"/>
      <c r="C325" s="102"/>
      <c r="D325" s="102"/>
      <c r="E325" s="102"/>
      <c r="F325" s="102"/>
      <c r="G325" s="102"/>
      <c r="H325" s="102"/>
      <c r="I325" s="102"/>
      <c r="J325" s="102"/>
      <c r="K325" s="102"/>
      <c r="L325" s="102"/>
      <c r="M325" s="102"/>
      <c r="N325" s="102"/>
      <c r="O325" s="102"/>
    </row>
    <row r="326" spans="1:15" ht="15.95" customHeight="1" x14ac:dyDescent="0.25">
      <c r="A326" s="102"/>
      <c r="B326" s="102"/>
      <c r="C326" s="102"/>
      <c r="D326" s="102"/>
      <c r="E326" s="102"/>
      <c r="F326" s="102"/>
      <c r="G326" s="102"/>
      <c r="H326" s="102"/>
      <c r="I326" s="102"/>
      <c r="J326" s="102"/>
      <c r="K326" s="102"/>
      <c r="L326" s="102"/>
      <c r="M326" s="102"/>
      <c r="N326" s="102"/>
      <c r="O326" s="102"/>
    </row>
    <row r="327" spans="1:15" ht="15.95" customHeight="1" x14ac:dyDescent="0.25">
      <c r="A327" s="102"/>
      <c r="B327" s="102"/>
      <c r="C327" s="102"/>
      <c r="D327" s="102"/>
      <c r="E327" s="102"/>
      <c r="F327" s="102"/>
      <c r="G327" s="102"/>
      <c r="H327" s="102"/>
      <c r="I327" s="102"/>
      <c r="J327" s="102"/>
      <c r="K327" s="102"/>
      <c r="L327" s="102"/>
      <c r="M327" s="102"/>
      <c r="N327" s="102"/>
      <c r="O327" s="102"/>
    </row>
    <row r="328" spans="1:15" ht="15.95" customHeight="1" x14ac:dyDescent="0.25">
      <c r="A328" s="102"/>
      <c r="B328" s="102"/>
      <c r="C328" s="102"/>
      <c r="D328" s="102"/>
      <c r="E328" s="102"/>
      <c r="F328" s="102"/>
      <c r="G328" s="102"/>
      <c r="H328" s="102"/>
      <c r="I328" s="102"/>
      <c r="J328" s="102"/>
      <c r="K328" s="102"/>
      <c r="L328" s="102"/>
      <c r="M328" s="102"/>
      <c r="N328" s="102"/>
      <c r="O328" s="102"/>
    </row>
    <row r="329" spans="1:15" ht="15.95" customHeight="1" x14ac:dyDescent="0.25">
      <c r="A329" s="102"/>
      <c r="B329" s="102"/>
      <c r="C329" s="102"/>
      <c r="D329" s="102"/>
      <c r="E329" s="102"/>
      <c r="F329" s="102"/>
      <c r="G329" s="102"/>
      <c r="H329" s="102"/>
      <c r="I329" s="102"/>
      <c r="J329" s="102"/>
      <c r="K329" s="102"/>
      <c r="L329" s="102"/>
      <c r="M329" s="102"/>
      <c r="N329" s="102"/>
      <c r="O329" s="102"/>
    </row>
    <row r="330" spans="1:15" ht="15.95" customHeight="1" x14ac:dyDescent="0.25">
      <c r="A330" s="102"/>
      <c r="B330" s="102"/>
      <c r="C330" s="102"/>
      <c r="D330" s="102"/>
      <c r="E330" s="102"/>
      <c r="F330" s="102"/>
      <c r="G330" s="102"/>
      <c r="H330" s="102"/>
      <c r="I330" s="102"/>
      <c r="J330" s="102"/>
      <c r="K330" s="102"/>
      <c r="L330" s="102"/>
      <c r="M330" s="102"/>
      <c r="N330" s="102"/>
      <c r="O330" s="102"/>
    </row>
    <row r="331" spans="1:15" ht="15.95" customHeight="1" x14ac:dyDescent="0.25">
      <c r="A331" s="102"/>
      <c r="B331" s="102"/>
      <c r="C331" s="102"/>
      <c r="D331" s="102"/>
      <c r="E331" s="102"/>
      <c r="F331" s="102"/>
      <c r="G331" s="102"/>
      <c r="H331" s="102"/>
      <c r="I331" s="102"/>
      <c r="J331" s="102"/>
      <c r="K331" s="102"/>
      <c r="L331" s="102"/>
      <c r="M331" s="102"/>
      <c r="N331" s="102"/>
      <c r="O331" s="102"/>
    </row>
    <row r="332" spans="1:15" ht="15.95" customHeight="1" x14ac:dyDescent="0.25">
      <c r="A332" s="102"/>
      <c r="B332" s="102"/>
      <c r="C332" s="102"/>
      <c r="D332" s="102"/>
      <c r="E332" s="102"/>
      <c r="F332" s="102"/>
      <c r="G332" s="102"/>
      <c r="H332" s="102"/>
      <c r="I332" s="102"/>
      <c r="J332" s="102"/>
      <c r="K332" s="102"/>
      <c r="L332" s="102"/>
      <c r="M332" s="102"/>
      <c r="N332" s="102"/>
      <c r="O332" s="102"/>
    </row>
    <row r="333" spans="1:15" ht="15.95" customHeight="1" x14ac:dyDescent="0.25">
      <c r="A333" s="102"/>
      <c r="B333" s="102"/>
      <c r="C333" s="102"/>
      <c r="D333" s="102"/>
      <c r="E333" s="102"/>
      <c r="F333" s="102"/>
      <c r="G333" s="102"/>
      <c r="H333" s="102"/>
      <c r="I333" s="102"/>
      <c r="J333" s="102"/>
      <c r="K333" s="102"/>
      <c r="L333" s="102"/>
      <c r="M333" s="102"/>
      <c r="N333" s="102"/>
      <c r="O333" s="102"/>
    </row>
    <row r="334" spans="1:15" ht="15.95" customHeight="1" x14ac:dyDescent="0.25">
      <c r="A334" s="102"/>
      <c r="B334" s="102"/>
      <c r="C334" s="102"/>
      <c r="D334" s="102"/>
      <c r="E334" s="102"/>
      <c r="F334" s="102"/>
      <c r="G334" s="102"/>
      <c r="H334" s="102"/>
      <c r="I334" s="102"/>
      <c r="J334" s="102"/>
      <c r="K334" s="102"/>
      <c r="L334" s="102"/>
      <c r="M334" s="102"/>
      <c r="N334" s="102"/>
      <c r="O334" s="102"/>
    </row>
    <row r="335" spans="1:15" ht="15.95" customHeight="1" x14ac:dyDescent="0.25">
      <c r="A335" s="102"/>
      <c r="B335" s="102"/>
      <c r="C335" s="102"/>
      <c r="D335" s="102"/>
      <c r="E335" s="102"/>
      <c r="F335" s="102"/>
      <c r="G335" s="102"/>
      <c r="H335" s="102"/>
      <c r="I335" s="102"/>
      <c r="J335" s="102"/>
      <c r="K335" s="102"/>
      <c r="L335" s="102"/>
      <c r="M335" s="102"/>
      <c r="N335" s="102"/>
      <c r="O335" s="102"/>
    </row>
    <row r="336" spans="1:15" ht="15.95" customHeight="1" x14ac:dyDescent="0.25">
      <c r="A336" s="102"/>
      <c r="B336" s="102"/>
      <c r="C336" s="102"/>
      <c r="D336" s="102"/>
      <c r="E336" s="102"/>
      <c r="F336" s="102"/>
      <c r="G336" s="102"/>
      <c r="H336" s="102"/>
      <c r="I336" s="102"/>
      <c r="J336" s="102"/>
      <c r="K336" s="102"/>
      <c r="L336" s="102"/>
      <c r="M336" s="102"/>
      <c r="N336" s="102"/>
      <c r="O336" s="102"/>
    </row>
    <row r="337" spans="1:15" ht="15.95" customHeight="1" x14ac:dyDescent="0.25">
      <c r="A337" s="102"/>
      <c r="B337" s="102"/>
      <c r="C337" s="102"/>
      <c r="D337" s="102"/>
      <c r="E337" s="102"/>
      <c r="F337" s="102"/>
      <c r="G337" s="102"/>
      <c r="H337" s="102"/>
      <c r="I337" s="102"/>
      <c r="J337" s="102"/>
      <c r="K337" s="102"/>
      <c r="L337" s="102"/>
      <c r="M337" s="102"/>
      <c r="N337" s="102"/>
      <c r="O337" s="102"/>
    </row>
    <row r="338" spans="1:15" ht="15.95" customHeight="1" x14ac:dyDescent="0.25">
      <c r="A338" s="102"/>
      <c r="B338" s="102"/>
      <c r="C338" s="102"/>
      <c r="D338" s="102"/>
      <c r="E338" s="102"/>
      <c r="F338" s="102"/>
      <c r="G338" s="102"/>
      <c r="H338" s="102"/>
      <c r="I338" s="102"/>
      <c r="J338" s="102"/>
      <c r="K338" s="102"/>
      <c r="L338" s="102"/>
      <c r="M338" s="102"/>
      <c r="N338" s="102"/>
      <c r="O338" s="102"/>
    </row>
    <row r="339" spans="1:15" ht="15.95" customHeight="1" x14ac:dyDescent="0.25">
      <c r="A339" s="102"/>
      <c r="B339" s="102"/>
      <c r="C339" s="102"/>
      <c r="D339" s="102"/>
      <c r="E339" s="102"/>
      <c r="F339" s="102"/>
      <c r="G339" s="102"/>
      <c r="H339" s="102"/>
      <c r="I339" s="102"/>
      <c r="J339" s="102"/>
      <c r="K339" s="102"/>
      <c r="L339" s="102"/>
      <c r="M339" s="102"/>
      <c r="N339" s="102"/>
      <c r="O339" s="102"/>
    </row>
    <row r="340" spans="1:15" ht="15.95" customHeight="1" x14ac:dyDescent="0.25">
      <c r="A340" s="102"/>
      <c r="B340" s="102"/>
      <c r="C340" s="102"/>
      <c r="D340" s="102"/>
      <c r="E340" s="102"/>
      <c r="F340" s="102"/>
      <c r="G340" s="102"/>
      <c r="H340" s="102"/>
      <c r="I340" s="102"/>
      <c r="J340" s="102"/>
      <c r="K340" s="102"/>
      <c r="L340" s="102"/>
      <c r="M340" s="102"/>
      <c r="N340" s="102"/>
      <c r="O340" s="102"/>
    </row>
    <row r="341" spans="1:15" ht="15.95" customHeight="1" x14ac:dyDescent="0.25">
      <c r="A341" s="102"/>
      <c r="B341" s="102"/>
      <c r="C341" s="102"/>
      <c r="D341" s="102"/>
      <c r="E341" s="102"/>
      <c r="F341" s="102"/>
      <c r="G341" s="102"/>
      <c r="H341" s="102"/>
      <c r="I341" s="102"/>
      <c r="J341" s="102"/>
      <c r="K341" s="102"/>
      <c r="L341" s="102"/>
      <c r="M341" s="102"/>
      <c r="N341" s="102"/>
      <c r="O341" s="102"/>
    </row>
    <row r="342" spans="1:15" ht="15.95" customHeight="1" x14ac:dyDescent="0.25">
      <c r="A342" s="102"/>
      <c r="B342" s="102"/>
      <c r="C342" s="102"/>
      <c r="D342" s="102"/>
      <c r="E342" s="102"/>
      <c r="F342" s="102"/>
      <c r="G342" s="102"/>
      <c r="H342" s="102"/>
      <c r="I342" s="102"/>
      <c r="J342" s="102"/>
      <c r="K342" s="102"/>
      <c r="L342" s="102"/>
      <c r="M342" s="102"/>
      <c r="N342" s="102"/>
      <c r="O342" s="102"/>
    </row>
    <row r="343" spans="1:15" ht="15.95" customHeight="1" x14ac:dyDescent="0.25">
      <c r="A343" s="102"/>
      <c r="B343" s="102"/>
      <c r="C343" s="102"/>
      <c r="D343" s="102"/>
      <c r="E343" s="102"/>
      <c r="F343" s="102"/>
      <c r="G343" s="102"/>
      <c r="H343" s="102"/>
      <c r="I343" s="102"/>
      <c r="J343" s="102"/>
      <c r="K343" s="102"/>
      <c r="L343" s="102"/>
      <c r="M343" s="102"/>
      <c r="N343" s="102"/>
      <c r="O343" s="102"/>
    </row>
    <row r="344" spans="1:15" ht="15.95" customHeight="1" x14ac:dyDescent="0.25">
      <c r="A344" s="102"/>
      <c r="B344" s="102"/>
      <c r="C344" s="102"/>
      <c r="D344" s="102"/>
      <c r="E344" s="102"/>
      <c r="F344" s="102"/>
      <c r="G344" s="102"/>
      <c r="H344" s="102"/>
      <c r="I344" s="102"/>
      <c r="J344" s="102"/>
      <c r="K344" s="102"/>
      <c r="L344" s="102"/>
      <c r="M344" s="102"/>
      <c r="N344" s="102"/>
      <c r="O344" s="102"/>
    </row>
    <row r="345" spans="1:15" ht="15.95" customHeight="1" x14ac:dyDescent="0.25">
      <c r="A345" s="102"/>
      <c r="B345" s="102"/>
      <c r="C345" s="102"/>
      <c r="D345" s="102"/>
      <c r="E345" s="102"/>
      <c r="F345" s="102"/>
      <c r="G345" s="102"/>
      <c r="H345" s="102"/>
      <c r="I345" s="102"/>
      <c r="J345" s="102"/>
      <c r="K345" s="102"/>
      <c r="L345" s="102"/>
      <c r="M345" s="102"/>
      <c r="N345" s="102"/>
      <c r="O345" s="102"/>
    </row>
    <row r="346" spans="1:15" ht="15.95" customHeight="1" x14ac:dyDescent="0.25">
      <c r="A346" s="102"/>
      <c r="B346" s="102"/>
      <c r="C346" s="102"/>
      <c r="D346" s="102"/>
      <c r="E346" s="102"/>
      <c r="F346" s="102"/>
      <c r="G346" s="102"/>
      <c r="H346" s="102"/>
      <c r="I346" s="102"/>
      <c r="J346" s="102"/>
      <c r="K346" s="102"/>
      <c r="L346" s="102"/>
      <c r="M346" s="102"/>
      <c r="N346" s="102"/>
      <c r="O346" s="102"/>
    </row>
    <row r="347" spans="1:15" ht="15.95" customHeight="1" x14ac:dyDescent="0.25">
      <c r="A347" s="102"/>
      <c r="B347" s="102"/>
      <c r="C347" s="102"/>
      <c r="D347" s="102"/>
      <c r="E347" s="102"/>
      <c r="F347" s="102"/>
      <c r="G347" s="102"/>
      <c r="H347" s="102"/>
      <c r="I347" s="102"/>
      <c r="J347" s="102"/>
      <c r="K347" s="102"/>
      <c r="L347" s="102"/>
      <c r="M347" s="102"/>
      <c r="N347" s="102"/>
      <c r="O347" s="102"/>
    </row>
    <row r="348" spans="1:15" ht="15.95" customHeight="1" x14ac:dyDescent="0.25">
      <c r="A348" s="102"/>
      <c r="B348" s="102"/>
      <c r="C348" s="102"/>
      <c r="D348" s="102"/>
      <c r="E348" s="102"/>
      <c r="F348" s="102"/>
      <c r="G348" s="102"/>
      <c r="H348" s="102"/>
      <c r="I348" s="102"/>
      <c r="J348" s="102"/>
      <c r="K348" s="102"/>
      <c r="L348" s="102"/>
      <c r="M348" s="102"/>
      <c r="N348" s="102"/>
      <c r="O348" s="102"/>
    </row>
    <row r="349" spans="1:15" ht="15.95" customHeight="1" x14ac:dyDescent="0.25">
      <c r="A349" s="102"/>
      <c r="B349" s="102"/>
      <c r="C349" s="102"/>
      <c r="D349" s="102"/>
      <c r="E349" s="102"/>
      <c r="F349" s="102"/>
      <c r="G349" s="102"/>
      <c r="H349" s="102"/>
      <c r="I349" s="102"/>
      <c r="J349" s="102"/>
      <c r="K349" s="102"/>
      <c r="L349" s="102"/>
      <c r="M349" s="102"/>
      <c r="N349" s="102"/>
      <c r="O349" s="102"/>
    </row>
    <row r="350" spans="1:15" ht="15.95" customHeight="1" x14ac:dyDescent="0.25">
      <c r="A350" s="102"/>
      <c r="B350" s="102"/>
      <c r="C350" s="102"/>
      <c r="D350" s="102"/>
      <c r="E350" s="102"/>
      <c r="F350" s="102"/>
      <c r="G350" s="102"/>
      <c r="H350" s="102"/>
      <c r="I350" s="102"/>
      <c r="J350" s="102"/>
      <c r="K350" s="102"/>
      <c r="L350" s="102"/>
      <c r="M350" s="102"/>
      <c r="N350" s="102"/>
      <c r="O350" s="102"/>
    </row>
    <row r="351" spans="1:15" ht="15.95" customHeight="1" x14ac:dyDescent="0.25">
      <c r="A351" s="102"/>
      <c r="B351" s="102"/>
      <c r="C351" s="102"/>
      <c r="D351" s="102"/>
      <c r="E351" s="102"/>
      <c r="F351" s="102"/>
      <c r="G351" s="102"/>
      <c r="H351" s="102"/>
      <c r="I351" s="102"/>
      <c r="J351" s="102"/>
      <c r="K351" s="102"/>
      <c r="L351" s="102"/>
      <c r="M351" s="102"/>
      <c r="N351" s="102"/>
      <c r="O351" s="102"/>
    </row>
    <row r="352" spans="1:15" ht="15.95" customHeight="1" x14ac:dyDescent="0.25">
      <c r="A352" s="102"/>
      <c r="B352" s="102"/>
      <c r="C352" s="102"/>
      <c r="D352" s="102"/>
      <c r="E352" s="102"/>
      <c r="F352" s="102"/>
      <c r="G352" s="102"/>
      <c r="H352" s="102"/>
      <c r="I352" s="102"/>
      <c r="J352" s="102"/>
      <c r="K352" s="102"/>
      <c r="L352" s="102"/>
      <c r="M352" s="102"/>
      <c r="N352" s="102"/>
      <c r="O352" s="102"/>
    </row>
    <row r="353" spans="1:15" ht="15.95" customHeight="1" x14ac:dyDescent="0.25">
      <c r="A353" s="102"/>
      <c r="B353" s="102"/>
      <c r="C353" s="102"/>
      <c r="D353" s="102"/>
      <c r="E353" s="102"/>
      <c r="F353" s="102"/>
      <c r="G353" s="102"/>
      <c r="H353" s="102"/>
      <c r="I353" s="102"/>
      <c r="J353" s="102"/>
      <c r="K353" s="102"/>
      <c r="L353" s="102"/>
      <c r="M353" s="102"/>
      <c r="N353" s="102"/>
      <c r="O353" s="102"/>
    </row>
    <row r="354" spans="1:15" ht="15.95" customHeight="1" x14ac:dyDescent="0.25">
      <c r="A354" s="102"/>
      <c r="B354" s="102"/>
      <c r="C354" s="102"/>
      <c r="D354" s="102"/>
      <c r="E354" s="102"/>
      <c r="F354" s="102"/>
      <c r="G354" s="102"/>
      <c r="H354" s="102"/>
      <c r="I354" s="102"/>
      <c r="J354" s="102"/>
      <c r="K354" s="102"/>
      <c r="L354" s="102"/>
      <c r="M354" s="102"/>
      <c r="N354" s="102"/>
      <c r="O354" s="102"/>
    </row>
    <row r="355" spans="1:15" ht="15.95" customHeight="1" x14ac:dyDescent="0.25">
      <c r="A355" s="102"/>
      <c r="B355" s="102"/>
      <c r="C355" s="102"/>
      <c r="D355" s="102"/>
      <c r="E355" s="102"/>
      <c r="F355" s="102"/>
      <c r="G355" s="102"/>
      <c r="H355" s="102"/>
      <c r="I355" s="102"/>
      <c r="J355" s="102"/>
      <c r="K355" s="102"/>
      <c r="L355" s="102"/>
      <c r="M355" s="102"/>
      <c r="N355" s="102"/>
      <c r="O355" s="102"/>
    </row>
    <row r="356" spans="1:15" ht="15.95" customHeight="1" x14ac:dyDescent="0.25">
      <c r="A356" s="102"/>
      <c r="B356" s="102"/>
      <c r="C356" s="102"/>
      <c r="D356" s="102"/>
      <c r="E356" s="102"/>
      <c r="F356" s="102"/>
      <c r="G356" s="102"/>
      <c r="H356" s="102"/>
      <c r="I356" s="102"/>
      <c r="J356" s="102"/>
      <c r="K356" s="102"/>
      <c r="L356" s="102"/>
      <c r="M356" s="102"/>
      <c r="N356" s="102"/>
      <c r="O356" s="102"/>
    </row>
    <row r="357" spans="1:15" ht="15.95" customHeight="1" x14ac:dyDescent="0.25">
      <c r="A357" s="102"/>
      <c r="B357" s="102"/>
      <c r="C357" s="102"/>
      <c r="D357" s="102"/>
      <c r="E357" s="102"/>
      <c r="F357" s="102"/>
      <c r="G357" s="102"/>
      <c r="H357" s="102"/>
      <c r="I357" s="102"/>
      <c r="J357" s="102"/>
      <c r="K357" s="102"/>
      <c r="L357" s="102"/>
      <c r="M357" s="102"/>
      <c r="N357" s="102"/>
      <c r="O357" s="102"/>
    </row>
    <row r="358" spans="1:15" ht="15.95" customHeight="1" x14ac:dyDescent="0.25">
      <c r="A358" s="102"/>
      <c r="B358" s="102"/>
      <c r="C358" s="102"/>
      <c r="D358" s="102"/>
      <c r="E358" s="102"/>
      <c r="F358" s="102"/>
      <c r="G358" s="102"/>
      <c r="H358" s="102"/>
      <c r="I358" s="102"/>
      <c r="J358" s="102"/>
      <c r="K358" s="102"/>
      <c r="L358" s="102"/>
      <c r="M358" s="102"/>
      <c r="N358" s="102"/>
      <c r="O358" s="102"/>
    </row>
    <row r="359" spans="1:15" ht="15.95" customHeight="1" x14ac:dyDescent="0.25">
      <c r="A359" s="102"/>
      <c r="B359" s="102"/>
      <c r="C359" s="102"/>
      <c r="D359" s="102"/>
      <c r="E359" s="102"/>
      <c r="F359" s="102"/>
      <c r="G359" s="102"/>
      <c r="H359" s="102"/>
      <c r="I359" s="102"/>
      <c r="J359" s="102"/>
      <c r="K359" s="102"/>
      <c r="L359" s="102"/>
      <c r="M359" s="102"/>
      <c r="N359" s="102"/>
      <c r="O359" s="102"/>
    </row>
    <row r="360" spans="1:15" ht="15.95" customHeight="1" x14ac:dyDescent="0.25">
      <c r="A360" s="102"/>
      <c r="B360" s="102"/>
      <c r="C360" s="102"/>
      <c r="D360" s="102"/>
      <c r="E360" s="102"/>
      <c r="F360" s="102"/>
      <c r="G360" s="102"/>
      <c r="H360" s="102"/>
      <c r="I360" s="102"/>
      <c r="J360" s="102"/>
      <c r="K360" s="102"/>
      <c r="L360" s="102"/>
      <c r="M360" s="102"/>
      <c r="N360" s="102"/>
      <c r="O360" s="102"/>
    </row>
    <row r="361" spans="1:15" ht="15.95" customHeight="1" x14ac:dyDescent="0.25">
      <c r="A361" s="102"/>
      <c r="B361" s="102"/>
      <c r="C361" s="102"/>
      <c r="D361" s="102"/>
      <c r="E361" s="102"/>
      <c r="F361" s="102"/>
      <c r="G361" s="102"/>
      <c r="H361" s="102"/>
      <c r="I361" s="102"/>
      <c r="J361" s="102"/>
      <c r="K361" s="102"/>
      <c r="L361" s="102"/>
      <c r="M361" s="102"/>
      <c r="N361" s="102"/>
      <c r="O361" s="102"/>
    </row>
    <row r="362" spans="1:15" ht="15.95" customHeight="1" x14ac:dyDescent="0.25">
      <c r="A362" s="102"/>
      <c r="B362" s="102"/>
      <c r="C362" s="102"/>
      <c r="D362" s="102"/>
      <c r="E362" s="102"/>
      <c r="F362" s="102"/>
      <c r="G362" s="102"/>
      <c r="H362" s="102"/>
      <c r="I362" s="102"/>
      <c r="J362" s="102"/>
      <c r="K362" s="102"/>
      <c r="L362" s="102"/>
      <c r="M362" s="102"/>
      <c r="N362" s="102"/>
      <c r="O362" s="102"/>
    </row>
    <row r="363" spans="1:15" ht="15.95" customHeight="1" x14ac:dyDescent="0.25">
      <c r="A363" s="102"/>
      <c r="B363" s="102"/>
      <c r="C363" s="102"/>
      <c r="D363" s="102"/>
      <c r="E363" s="102"/>
      <c r="F363" s="102"/>
      <c r="G363" s="102"/>
      <c r="H363" s="102"/>
      <c r="I363" s="102"/>
      <c r="J363" s="102"/>
      <c r="K363" s="102"/>
      <c r="L363" s="102"/>
      <c r="M363" s="102"/>
      <c r="N363" s="102"/>
      <c r="O363" s="102"/>
    </row>
    <row r="364" spans="1:15" ht="15.95" customHeight="1" x14ac:dyDescent="0.25">
      <c r="A364" s="102"/>
      <c r="B364" s="102"/>
      <c r="C364" s="102"/>
      <c r="D364" s="102"/>
      <c r="E364" s="102"/>
      <c r="F364" s="102"/>
      <c r="G364" s="102"/>
      <c r="H364" s="102"/>
      <c r="I364" s="102"/>
      <c r="J364" s="102"/>
      <c r="K364" s="102"/>
      <c r="L364" s="102"/>
      <c r="M364" s="102"/>
      <c r="N364" s="102"/>
      <c r="O364" s="102"/>
    </row>
    <row r="365" spans="1:15" ht="15.95" customHeight="1" x14ac:dyDescent="0.25">
      <c r="A365" s="102"/>
      <c r="B365" s="102"/>
      <c r="C365" s="102"/>
      <c r="D365" s="102"/>
      <c r="E365" s="102"/>
      <c r="F365" s="102"/>
      <c r="G365" s="102"/>
      <c r="H365" s="102"/>
      <c r="I365" s="102"/>
      <c r="J365" s="102"/>
      <c r="K365" s="102"/>
      <c r="L365" s="102"/>
      <c r="M365" s="102"/>
      <c r="N365" s="102"/>
      <c r="O365" s="102"/>
    </row>
    <row r="366" spans="1:15" ht="15.95" customHeight="1" x14ac:dyDescent="0.25">
      <c r="A366" s="102"/>
      <c r="B366" s="102"/>
      <c r="C366" s="102"/>
      <c r="D366" s="102"/>
      <c r="E366" s="102"/>
      <c r="F366" s="102"/>
      <c r="G366" s="102"/>
      <c r="H366" s="102"/>
      <c r="I366" s="102"/>
      <c r="J366" s="102"/>
      <c r="K366" s="102"/>
      <c r="L366" s="102"/>
      <c r="M366" s="102"/>
      <c r="N366" s="102"/>
      <c r="O366" s="102"/>
    </row>
    <row r="367" spans="1:15" ht="15.95" customHeight="1" x14ac:dyDescent="0.25">
      <c r="A367" s="102"/>
      <c r="B367" s="102"/>
      <c r="C367" s="102"/>
      <c r="D367" s="102"/>
      <c r="E367" s="102"/>
      <c r="F367" s="102"/>
      <c r="G367" s="102"/>
      <c r="H367" s="102"/>
      <c r="I367" s="102"/>
      <c r="J367" s="102"/>
      <c r="K367" s="102"/>
      <c r="L367" s="102"/>
      <c r="M367" s="102"/>
      <c r="N367" s="102"/>
      <c r="O367" s="102"/>
    </row>
    <row r="368" spans="1:15" ht="15.95" customHeight="1" x14ac:dyDescent="0.25">
      <c r="A368" s="102"/>
      <c r="B368" s="102"/>
      <c r="C368" s="102"/>
      <c r="D368" s="102"/>
      <c r="E368" s="102"/>
      <c r="F368" s="102"/>
      <c r="G368" s="102"/>
      <c r="H368" s="102"/>
      <c r="I368" s="102"/>
      <c r="J368" s="102"/>
      <c r="K368" s="102"/>
      <c r="L368" s="102"/>
      <c r="M368" s="102"/>
      <c r="N368" s="102"/>
      <c r="O368" s="102"/>
    </row>
    <row r="369" spans="1:15" ht="15.95" customHeight="1" x14ac:dyDescent="0.25">
      <c r="A369" s="102"/>
      <c r="B369" s="102"/>
      <c r="C369" s="102"/>
      <c r="D369" s="102"/>
      <c r="E369" s="102"/>
      <c r="F369" s="102"/>
      <c r="G369" s="102"/>
      <c r="H369" s="102"/>
      <c r="I369" s="102"/>
      <c r="J369" s="102"/>
      <c r="K369" s="102"/>
      <c r="L369" s="102"/>
      <c r="M369" s="102"/>
      <c r="N369" s="102"/>
      <c r="O369" s="102"/>
    </row>
    <row r="370" spans="1:15" ht="15.95" customHeight="1" x14ac:dyDescent="0.25">
      <c r="A370" s="102"/>
      <c r="B370" s="102"/>
      <c r="C370" s="102"/>
      <c r="D370" s="102"/>
      <c r="E370" s="102"/>
      <c r="F370" s="102"/>
      <c r="G370" s="102"/>
      <c r="H370" s="102"/>
      <c r="I370" s="102"/>
      <c r="J370" s="102"/>
      <c r="K370" s="102"/>
      <c r="L370" s="102"/>
      <c r="M370" s="102"/>
      <c r="N370" s="102"/>
      <c r="O370" s="102"/>
    </row>
    <row r="371" spans="1:15" ht="15.95" customHeight="1" x14ac:dyDescent="0.25">
      <c r="A371" s="102"/>
      <c r="B371" s="102"/>
      <c r="C371" s="102"/>
      <c r="D371" s="102"/>
      <c r="E371" s="102"/>
      <c r="F371" s="102"/>
      <c r="G371" s="102"/>
      <c r="H371" s="102"/>
      <c r="I371" s="102"/>
      <c r="J371" s="102"/>
      <c r="K371" s="102"/>
      <c r="L371" s="102"/>
      <c r="M371" s="102"/>
      <c r="N371" s="102"/>
      <c r="O371" s="102"/>
    </row>
    <row r="372" spans="1:15" ht="15.95" customHeight="1" x14ac:dyDescent="0.25">
      <c r="A372" s="102"/>
      <c r="B372" s="102"/>
      <c r="C372" s="102"/>
      <c r="D372" s="102"/>
      <c r="E372" s="102"/>
      <c r="F372" s="102"/>
      <c r="G372" s="102"/>
      <c r="H372" s="102"/>
      <c r="I372" s="102"/>
      <c r="J372" s="102"/>
      <c r="K372" s="102"/>
      <c r="L372" s="102"/>
      <c r="M372" s="102"/>
      <c r="N372" s="102"/>
      <c r="O372" s="102"/>
    </row>
    <row r="373" spans="1:15" ht="15.95" customHeight="1" x14ac:dyDescent="0.25">
      <c r="A373" s="102"/>
      <c r="B373" s="102"/>
      <c r="C373" s="102"/>
      <c r="D373" s="102"/>
      <c r="E373" s="102"/>
      <c r="F373" s="102"/>
      <c r="G373" s="102"/>
      <c r="H373" s="102"/>
      <c r="I373" s="102"/>
      <c r="J373" s="102"/>
      <c r="K373" s="102"/>
      <c r="L373" s="102"/>
      <c r="M373" s="102"/>
      <c r="N373" s="102"/>
      <c r="O373" s="102"/>
    </row>
    <row r="374" spans="1:15" ht="15.95" customHeight="1" x14ac:dyDescent="0.25">
      <c r="A374" s="102"/>
      <c r="B374" s="102"/>
      <c r="C374" s="102"/>
      <c r="D374" s="102"/>
      <c r="E374" s="102"/>
      <c r="F374" s="102"/>
      <c r="G374" s="102"/>
      <c r="H374" s="102"/>
      <c r="I374" s="102"/>
      <c r="J374" s="102"/>
      <c r="K374" s="102"/>
      <c r="L374" s="102"/>
      <c r="M374" s="102"/>
      <c r="N374" s="102"/>
      <c r="O374" s="102"/>
    </row>
    <row r="375" spans="1:15" ht="15.95" customHeight="1" x14ac:dyDescent="0.25">
      <c r="A375" s="102"/>
      <c r="B375" s="102"/>
      <c r="C375" s="102"/>
      <c r="D375" s="102"/>
      <c r="E375" s="102"/>
      <c r="F375" s="102"/>
      <c r="G375" s="102"/>
      <c r="H375" s="102"/>
      <c r="I375" s="102"/>
      <c r="J375" s="102"/>
      <c r="K375" s="102"/>
      <c r="L375" s="102"/>
      <c r="M375" s="102"/>
      <c r="N375" s="102"/>
      <c r="O375" s="102"/>
    </row>
    <row r="376" spans="1:15" ht="15.95" customHeight="1" x14ac:dyDescent="0.25">
      <c r="A376" s="102"/>
      <c r="B376" s="102"/>
      <c r="C376" s="102"/>
      <c r="D376" s="102"/>
      <c r="E376" s="102"/>
      <c r="F376" s="102"/>
      <c r="G376" s="102"/>
      <c r="H376" s="102"/>
      <c r="I376" s="102"/>
      <c r="J376" s="102"/>
      <c r="K376" s="102"/>
      <c r="L376" s="102"/>
      <c r="M376" s="102"/>
      <c r="N376" s="102"/>
      <c r="O376" s="102"/>
    </row>
    <row r="377" spans="1:15" ht="15.95" customHeight="1" x14ac:dyDescent="0.25">
      <c r="A377" s="102"/>
      <c r="B377" s="102"/>
      <c r="C377" s="102"/>
      <c r="D377" s="102"/>
      <c r="E377" s="102"/>
      <c r="F377" s="102"/>
      <c r="G377" s="102"/>
      <c r="H377" s="102"/>
      <c r="I377" s="102"/>
      <c r="J377" s="102"/>
      <c r="K377" s="102"/>
      <c r="L377" s="102"/>
      <c r="M377" s="102"/>
      <c r="N377" s="102"/>
      <c r="O377" s="102"/>
    </row>
    <row r="378" spans="1:15" ht="15.95" customHeight="1" x14ac:dyDescent="0.25">
      <c r="A378" s="102"/>
      <c r="B378" s="102"/>
      <c r="C378" s="102"/>
      <c r="D378" s="102"/>
      <c r="E378" s="102"/>
      <c r="F378" s="102"/>
      <c r="G378" s="102"/>
      <c r="H378" s="102"/>
      <c r="I378" s="102"/>
      <c r="J378" s="102"/>
      <c r="K378" s="102"/>
      <c r="L378" s="102"/>
      <c r="M378" s="102"/>
      <c r="N378" s="102"/>
      <c r="O378" s="102"/>
    </row>
    <row r="379" spans="1:15" ht="15.95" customHeight="1" x14ac:dyDescent="0.25">
      <c r="A379" s="102"/>
      <c r="B379" s="102"/>
      <c r="C379" s="102"/>
      <c r="D379" s="102"/>
      <c r="E379" s="102"/>
      <c r="F379" s="102"/>
      <c r="G379" s="102"/>
      <c r="H379" s="102"/>
      <c r="I379" s="102"/>
      <c r="J379" s="102"/>
      <c r="K379" s="102"/>
      <c r="L379" s="102"/>
      <c r="M379" s="102"/>
      <c r="N379" s="102"/>
      <c r="O379" s="102"/>
    </row>
    <row r="380" spans="1:15" ht="15.95" customHeight="1" x14ac:dyDescent="0.25">
      <c r="A380" s="102"/>
      <c r="B380" s="102"/>
      <c r="C380" s="102"/>
      <c r="D380" s="102"/>
      <c r="E380" s="102"/>
      <c r="F380" s="102"/>
      <c r="G380" s="102"/>
      <c r="H380" s="102"/>
      <c r="I380" s="102"/>
      <c r="J380" s="102"/>
      <c r="K380" s="102"/>
      <c r="L380" s="102"/>
      <c r="M380" s="102"/>
      <c r="N380" s="102"/>
      <c r="O380" s="102"/>
    </row>
    <row r="381" spans="1:15" ht="15.95" customHeight="1" x14ac:dyDescent="0.25">
      <c r="A381" s="102"/>
      <c r="B381" s="102"/>
      <c r="C381" s="102"/>
      <c r="D381" s="102"/>
      <c r="E381" s="102"/>
      <c r="F381" s="102"/>
      <c r="G381" s="102"/>
      <c r="H381" s="102"/>
      <c r="I381" s="102"/>
      <c r="J381" s="102"/>
      <c r="K381" s="102"/>
      <c r="L381" s="102"/>
      <c r="M381" s="102"/>
      <c r="N381" s="102"/>
      <c r="O381" s="102"/>
    </row>
    <row r="382" spans="1:15" ht="15.95" customHeight="1" x14ac:dyDescent="0.25">
      <c r="A382" s="102"/>
      <c r="B382" s="102"/>
      <c r="C382" s="102"/>
      <c r="D382" s="102"/>
      <c r="E382" s="102"/>
      <c r="F382" s="102"/>
      <c r="G382" s="102"/>
      <c r="H382" s="102"/>
      <c r="I382" s="102"/>
      <c r="J382" s="102"/>
      <c r="K382" s="102"/>
      <c r="L382" s="102"/>
      <c r="M382" s="102"/>
      <c r="N382" s="102"/>
      <c r="O382" s="102"/>
    </row>
    <row r="383" spans="1:15" ht="15.95" customHeight="1" x14ac:dyDescent="0.25">
      <c r="A383" s="102"/>
      <c r="B383" s="102"/>
      <c r="C383" s="102"/>
      <c r="D383" s="102"/>
      <c r="E383" s="102"/>
      <c r="F383" s="102"/>
      <c r="G383" s="102"/>
      <c r="H383" s="102"/>
      <c r="I383" s="102"/>
      <c r="J383" s="102"/>
      <c r="K383" s="102"/>
      <c r="L383" s="102"/>
      <c r="M383" s="102"/>
      <c r="N383" s="102"/>
      <c r="O383" s="102"/>
    </row>
    <row r="384" spans="1:15" ht="15.95" customHeight="1" x14ac:dyDescent="0.25">
      <c r="A384" s="102"/>
      <c r="B384" s="102"/>
      <c r="C384" s="102"/>
      <c r="D384" s="102"/>
      <c r="E384" s="102"/>
      <c r="F384" s="102"/>
      <c r="G384" s="102"/>
      <c r="H384" s="102"/>
      <c r="I384" s="102"/>
      <c r="J384" s="102"/>
      <c r="K384" s="102"/>
      <c r="L384" s="102"/>
      <c r="M384" s="102"/>
      <c r="N384" s="102"/>
      <c r="O384" s="102"/>
    </row>
    <row r="385" spans="1:15" ht="15.95" customHeight="1" x14ac:dyDescent="0.25">
      <c r="A385" s="102"/>
      <c r="B385" s="102"/>
      <c r="C385" s="102"/>
      <c r="D385" s="102"/>
      <c r="E385" s="102"/>
      <c r="F385" s="102"/>
      <c r="G385" s="102"/>
      <c r="H385" s="102"/>
      <c r="I385" s="102"/>
      <c r="J385" s="102"/>
      <c r="K385" s="102"/>
      <c r="L385" s="102"/>
      <c r="M385" s="102"/>
      <c r="N385" s="102"/>
      <c r="O385" s="102"/>
    </row>
    <row r="386" spans="1:15" ht="15.95" customHeight="1" x14ac:dyDescent="0.25">
      <c r="A386" s="102"/>
      <c r="B386" s="102"/>
      <c r="C386" s="102"/>
      <c r="D386" s="102"/>
      <c r="E386" s="102"/>
      <c r="F386" s="102"/>
      <c r="G386" s="102"/>
      <c r="H386" s="102"/>
      <c r="I386" s="102"/>
      <c r="J386" s="102"/>
      <c r="K386" s="102"/>
      <c r="L386" s="102"/>
      <c r="M386" s="102"/>
      <c r="N386" s="102"/>
      <c r="O386" s="102"/>
    </row>
    <row r="387" spans="1:15" ht="15.95" customHeight="1" x14ac:dyDescent="0.25">
      <c r="A387" s="102"/>
      <c r="B387" s="102"/>
      <c r="C387" s="102"/>
      <c r="D387" s="102"/>
      <c r="E387" s="102"/>
      <c r="F387" s="102"/>
      <c r="G387" s="102"/>
      <c r="H387" s="102"/>
      <c r="I387" s="102"/>
      <c r="J387" s="102"/>
      <c r="K387" s="102"/>
      <c r="L387" s="102"/>
      <c r="M387" s="102"/>
      <c r="N387" s="102"/>
      <c r="O387" s="102"/>
    </row>
    <row r="388" spans="1:15" ht="15.95" customHeight="1" x14ac:dyDescent="0.25">
      <c r="A388" s="102"/>
      <c r="B388" s="102"/>
      <c r="C388" s="102"/>
      <c r="D388" s="102"/>
      <c r="E388" s="102"/>
      <c r="F388" s="102"/>
      <c r="G388" s="102"/>
      <c r="H388" s="102"/>
      <c r="I388" s="102"/>
      <c r="J388" s="102"/>
      <c r="K388" s="102"/>
      <c r="L388" s="102"/>
      <c r="M388" s="102"/>
      <c r="N388" s="102"/>
      <c r="O388" s="102"/>
    </row>
    <row r="389" spans="1:15" ht="15.95" customHeight="1" x14ac:dyDescent="0.25">
      <c r="A389" s="102"/>
      <c r="B389" s="102"/>
      <c r="C389" s="102"/>
      <c r="D389" s="102"/>
      <c r="E389" s="102"/>
      <c r="F389" s="102"/>
      <c r="G389" s="102"/>
      <c r="H389" s="102"/>
      <c r="I389" s="102"/>
      <c r="J389" s="102"/>
      <c r="K389" s="102"/>
      <c r="L389" s="102"/>
      <c r="M389" s="102"/>
      <c r="N389" s="102"/>
      <c r="O389" s="102"/>
    </row>
    <row r="390" spans="1:15" ht="15.95" customHeight="1" x14ac:dyDescent="0.25">
      <c r="A390" s="102"/>
      <c r="B390" s="102"/>
      <c r="C390" s="102"/>
      <c r="D390" s="102"/>
      <c r="E390" s="102"/>
      <c r="F390" s="102"/>
      <c r="G390" s="102"/>
      <c r="H390" s="102"/>
      <c r="I390" s="102"/>
      <c r="J390" s="102"/>
      <c r="K390" s="102"/>
      <c r="L390" s="102"/>
      <c r="M390" s="102"/>
      <c r="N390" s="102"/>
      <c r="O390" s="102"/>
    </row>
    <row r="391" spans="1:15" ht="15.95" customHeight="1" x14ac:dyDescent="0.25">
      <c r="A391" s="102"/>
      <c r="B391" s="102"/>
      <c r="C391" s="102"/>
      <c r="D391" s="102"/>
      <c r="E391" s="102"/>
      <c r="F391" s="102"/>
      <c r="G391" s="102"/>
      <c r="H391" s="102"/>
      <c r="I391" s="102"/>
      <c r="J391" s="102"/>
      <c r="K391" s="102"/>
      <c r="L391" s="102"/>
      <c r="M391" s="102"/>
      <c r="N391" s="102"/>
      <c r="O391" s="102"/>
    </row>
    <row r="392" spans="1:15" ht="15.95" customHeight="1" x14ac:dyDescent="0.25">
      <c r="A392" s="102"/>
      <c r="B392" s="102"/>
      <c r="C392" s="102"/>
      <c r="D392" s="102"/>
      <c r="E392" s="102"/>
      <c r="F392" s="102"/>
      <c r="G392" s="102"/>
      <c r="H392" s="102"/>
      <c r="I392" s="102"/>
      <c r="J392" s="102"/>
      <c r="K392" s="102"/>
      <c r="L392" s="102"/>
      <c r="M392" s="102"/>
      <c r="N392" s="102"/>
      <c r="O392" s="102"/>
    </row>
    <row r="393" spans="1:15" ht="15.95" customHeight="1" x14ac:dyDescent="0.25">
      <c r="A393" s="102"/>
      <c r="B393" s="102"/>
      <c r="C393" s="102"/>
      <c r="D393" s="102"/>
      <c r="E393" s="102"/>
      <c r="F393" s="102"/>
      <c r="G393" s="102"/>
      <c r="H393" s="102"/>
      <c r="I393" s="102"/>
      <c r="J393" s="102"/>
      <c r="K393" s="102"/>
      <c r="L393" s="102"/>
      <c r="M393" s="102"/>
      <c r="N393" s="102"/>
      <c r="O393" s="102"/>
    </row>
    <row r="394" spans="1:15" ht="15.95" customHeight="1" x14ac:dyDescent="0.25">
      <c r="A394" s="102"/>
      <c r="B394" s="102"/>
      <c r="C394" s="102"/>
      <c r="D394" s="102"/>
      <c r="E394" s="102"/>
      <c r="F394" s="102"/>
      <c r="G394" s="102"/>
      <c r="H394" s="102"/>
      <c r="I394" s="102"/>
      <c r="J394" s="102"/>
      <c r="K394" s="102"/>
      <c r="L394" s="102"/>
      <c r="M394" s="102"/>
      <c r="N394" s="102"/>
      <c r="O394" s="102"/>
    </row>
    <row r="395" spans="1:15" ht="15.95" customHeight="1" x14ac:dyDescent="0.25">
      <c r="A395" s="102"/>
      <c r="B395" s="102"/>
      <c r="C395" s="102"/>
      <c r="D395" s="102"/>
      <c r="E395" s="102"/>
      <c r="F395" s="102"/>
      <c r="G395" s="102"/>
      <c r="H395" s="102"/>
      <c r="I395" s="102"/>
      <c r="J395" s="102"/>
      <c r="K395" s="102"/>
      <c r="L395" s="102"/>
      <c r="M395" s="102"/>
      <c r="N395" s="102"/>
      <c r="O395" s="102"/>
    </row>
    <row r="396" spans="1:15" ht="15.95" customHeight="1" x14ac:dyDescent="0.25">
      <c r="A396" s="102"/>
      <c r="B396" s="102"/>
      <c r="C396" s="102"/>
      <c r="D396" s="102"/>
      <c r="E396" s="102"/>
      <c r="F396" s="102"/>
      <c r="G396" s="102"/>
      <c r="H396" s="102"/>
      <c r="I396" s="102"/>
      <c r="J396" s="102"/>
      <c r="K396" s="102"/>
      <c r="L396" s="102"/>
      <c r="M396" s="102"/>
      <c r="N396" s="102"/>
      <c r="O396" s="102"/>
    </row>
    <row r="397" spans="1:15" ht="15.95" customHeight="1" x14ac:dyDescent="0.25">
      <c r="A397" s="102"/>
      <c r="B397" s="102"/>
      <c r="C397" s="102"/>
      <c r="D397" s="102"/>
      <c r="E397" s="102"/>
      <c r="F397" s="102"/>
      <c r="G397" s="102"/>
      <c r="H397" s="102"/>
      <c r="I397" s="102"/>
      <c r="J397" s="102"/>
      <c r="K397" s="102"/>
      <c r="L397" s="102"/>
      <c r="M397" s="102"/>
      <c r="N397" s="102"/>
      <c r="O397" s="102"/>
    </row>
    <row r="398" spans="1:15" ht="15.95" customHeight="1" x14ac:dyDescent="0.25">
      <c r="A398" s="102"/>
      <c r="B398" s="102"/>
      <c r="C398" s="102"/>
      <c r="D398" s="102"/>
      <c r="E398" s="102"/>
      <c r="F398" s="102"/>
      <c r="G398" s="102"/>
      <c r="H398" s="102"/>
      <c r="I398" s="102"/>
      <c r="J398" s="102"/>
      <c r="K398" s="102"/>
      <c r="L398" s="102"/>
      <c r="M398" s="102"/>
      <c r="N398" s="102"/>
      <c r="O398" s="102"/>
    </row>
    <row r="399" spans="1:15" ht="15.95" customHeight="1" x14ac:dyDescent="0.25">
      <c r="A399" s="102"/>
      <c r="B399" s="102"/>
      <c r="C399" s="102"/>
      <c r="D399" s="102"/>
      <c r="E399" s="102"/>
      <c r="F399" s="102"/>
      <c r="G399" s="102"/>
      <c r="H399" s="102"/>
      <c r="I399" s="102"/>
      <c r="J399" s="102"/>
      <c r="K399" s="102"/>
      <c r="L399" s="102"/>
      <c r="M399" s="102"/>
      <c r="N399" s="102"/>
      <c r="O399" s="102"/>
    </row>
    <row r="400" spans="1:15" ht="15.95" customHeight="1" x14ac:dyDescent="0.25">
      <c r="A400" s="102"/>
      <c r="B400" s="102"/>
      <c r="C400" s="102"/>
      <c r="D400" s="102"/>
      <c r="E400" s="102"/>
      <c r="F400" s="102"/>
      <c r="G400" s="102"/>
      <c r="H400" s="102"/>
      <c r="I400" s="102"/>
      <c r="J400" s="102"/>
      <c r="K400" s="102"/>
      <c r="L400" s="102"/>
      <c r="M400" s="102"/>
      <c r="N400" s="102"/>
      <c r="O400" s="102"/>
    </row>
    <row r="401" spans="1:15" ht="15.95" customHeight="1" x14ac:dyDescent="0.25">
      <c r="A401" s="102"/>
      <c r="B401" s="102"/>
      <c r="C401" s="102"/>
      <c r="D401" s="102"/>
      <c r="E401" s="102"/>
      <c r="F401" s="102"/>
      <c r="G401" s="102"/>
      <c r="H401" s="102"/>
      <c r="I401" s="102"/>
      <c r="J401" s="102"/>
      <c r="K401" s="102"/>
      <c r="L401" s="102"/>
      <c r="M401" s="102"/>
      <c r="N401" s="102"/>
      <c r="O401" s="102"/>
    </row>
    <row r="402" spans="1:15" ht="15.95" customHeight="1" x14ac:dyDescent="0.25">
      <c r="A402" s="102"/>
      <c r="B402" s="102"/>
      <c r="C402" s="102"/>
      <c r="D402" s="102"/>
      <c r="E402" s="102"/>
      <c r="F402" s="102"/>
      <c r="G402" s="102"/>
      <c r="H402" s="102"/>
      <c r="I402" s="102"/>
      <c r="J402" s="102"/>
      <c r="K402" s="102"/>
      <c r="L402" s="102"/>
      <c r="M402" s="102"/>
      <c r="N402" s="102"/>
      <c r="O402" s="102"/>
    </row>
    <row r="403" spans="1:15" ht="15.95" customHeight="1" x14ac:dyDescent="0.25">
      <c r="A403" s="102"/>
      <c r="B403" s="102"/>
      <c r="C403" s="102"/>
      <c r="D403" s="102"/>
      <c r="E403" s="102"/>
      <c r="F403" s="102"/>
      <c r="G403" s="102"/>
      <c r="H403" s="102"/>
      <c r="I403" s="102"/>
      <c r="J403" s="102"/>
      <c r="K403" s="102"/>
      <c r="L403" s="102"/>
      <c r="M403" s="102"/>
      <c r="N403" s="102"/>
      <c r="O403" s="102"/>
    </row>
    <row r="404" spans="1:15" ht="15.95" customHeight="1" x14ac:dyDescent="0.25">
      <c r="A404" s="102"/>
      <c r="B404" s="102"/>
      <c r="C404" s="102"/>
      <c r="D404" s="102"/>
      <c r="E404" s="102"/>
      <c r="F404" s="102"/>
      <c r="G404" s="102"/>
      <c r="H404" s="102"/>
      <c r="I404" s="102"/>
      <c r="J404" s="102"/>
      <c r="K404" s="102"/>
      <c r="L404" s="102"/>
      <c r="M404" s="102"/>
      <c r="N404" s="102"/>
      <c r="O404" s="102"/>
    </row>
    <row r="405" spans="1:15" ht="15.95" customHeight="1" x14ac:dyDescent="0.25">
      <c r="A405" s="102"/>
      <c r="B405" s="102"/>
      <c r="C405" s="102"/>
      <c r="D405" s="102"/>
      <c r="E405" s="102"/>
      <c r="F405" s="102"/>
      <c r="G405" s="102"/>
      <c r="H405" s="102"/>
      <c r="I405" s="102"/>
      <c r="J405" s="102"/>
      <c r="K405" s="102"/>
      <c r="L405" s="102"/>
      <c r="M405" s="102"/>
      <c r="N405" s="102"/>
      <c r="O405" s="102"/>
    </row>
    <row r="406" spans="1:15" ht="15.95" customHeight="1" x14ac:dyDescent="0.25">
      <c r="A406" s="102"/>
      <c r="B406" s="102"/>
      <c r="C406" s="102"/>
      <c r="D406" s="102"/>
      <c r="E406" s="102"/>
      <c r="F406" s="102"/>
      <c r="G406" s="102"/>
      <c r="H406" s="102"/>
      <c r="I406" s="102"/>
      <c r="J406" s="102"/>
      <c r="K406" s="102"/>
      <c r="L406" s="102"/>
      <c r="M406" s="102"/>
      <c r="N406" s="102"/>
      <c r="O406" s="102"/>
    </row>
    <row r="407" spans="1:15" ht="15.95" customHeight="1" x14ac:dyDescent="0.25">
      <c r="A407" s="102"/>
      <c r="B407" s="102"/>
      <c r="C407" s="102"/>
      <c r="D407" s="102"/>
      <c r="E407" s="102"/>
      <c r="F407" s="102"/>
      <c r="G407" s="102"/>
      <c r="H407" s="102"/>
      <c r="I407" s="102"/>
      <c r="J407" s="102"/>
      <c r="K407" s="102"/>
      <c r="L407" s="102"/>
      <c r="M407" s="102"/>
      <c r="N407" s="102"/>
      <c r="O407" s="102"/>
    </row>
    <row r="408" spans="1:15" ht="15.95" customHeight="1" x14ac:dyDescent="0.25">
      <c r="A408" s="102"/>
      <c r="B408" s="102"/>
      <c r="C408" s="102"/>
      <c r="D408" s="102"/>
      <c r="E408" s="102"/>
      <c r="F408" s="102"/>
      <c r="G408" s="102"/>
      <c r="H408" s="102"/>
      <c r="I408" s="102"/>
      <c r="J408" s="102"/>
      <c r="K408" s="102"/>
      <c r="L408" s="102"/>
      <c r="M408" s="102"/>
      <c r="N408" s="102"/>
      <c r="O408" s="102"/>
    </row>
    <row r="409" spans="1:15" ht="15.95" customHeight="1" x14ac:dyDescent="0.25">
      <c r="A409" s="102"/>
      <c r="B409" s="102"/>
      <c r="C409" s="102"/>
      <c r="D409" s="102"/>
      <c r="E409" s="102"/>
      <c r="F409" s="102"/>
      <c r="G409" s="102"/>
      <c r="H409" s="102"/>
      <c r="I409" s="102"/>
      <c r="J409" s="102"/>
      <c r="K409" s="102"/>
      <c r="L409" s="102"/>
      <c r="M409" s="102"/>
      <c r="N409" s="102"/>
      <c r="O409" s="102"/>
    </row>
    <row r="410" spans="1:15" ht="15.95" customHeight="1" x14ac:dyDescent="0.25">
      <c r="A410" s="102"/>
      <c r="B410" s="102"/>
      <c r="C410" s="102"/>
      <c r="D410" s="102"/>
      <c r="E410" s="102"/>
      <c r="F410" s="102"/>
      <c r="G410" s="102"/>
      <c r="H410" s="102"/>
      <c r="I410" s="102"/>
      <c r="J410" s="102"/>
      <c r="K410" s="102"/>
      <c r="L410" s="102"/>
      <c r="M410" s="102"/>
      <c r="N410" s="102"/>
      <c r="O410" s="102"/>
    </row>
    <row r="411" spans="1:15" ht="15.95" customHeight="1" x14ac:dyDescent="0.25">
      <c r="A411" s="102"/>
      <c r="B411" s="102"/>
      <c r="C411" s="102"/>
      <c r="D411" s="102"/>
      <c r="E411" s="102"/>
      <c r="F411" s="102"/>
      <c r="G411" s="102"/>
      <c r="H411" s="102"/>
      <c r="I411" s="102"/>
      <c r="J411" s="102"/>
      <c r="K411" s="102"/>
      <c r="L411" s="102"/>
      <c r="M411" s="102"/>
      <c r="N411" s="102"/>
      <c r="O411" s="102"/>
    </row>
    <row r="412" spans="1:15" ht="15.95" customHeight="1" x14ac:dyDescent="0.25">
      <c r="A412" s="102"/>
      <c r="B412" s="102"/>
      <c r="C412" s="102"/>
      <c r="D412" s="102"/>
      <c r="E412" s="102"/>
      <c r="F412" s="102"/>
      <c r="G412" s="102"/>
      <c r="H412" s="102"/>
      <c r="I412" s="102"/>
      <c r="J412" s="102"/>
      <c r="K412" s="102"/>
      <c r="L412" s="102"/>
      <c r="M412" s="102"/>
      <c r="N412" s="102"/>
      <c r="O412" s="102"/>
    </row>
    <row r="413" spans="1:15" ht="15.95" customHeight="1" x14ac:dyDescent="0.25">
      <c r="A413" s="102"/>
      <c r="B413" s="102"/>
      <c r="C413" s="102"/>
      <c r="D413" s="102"/>
      <c r="E413" s="102"/>
      <c r="F413" s="102"/>
      <c r="G413" s="102"/>
      <c r="H413" s="102"/>
      <c r="I413" s="102"/>
      <c r="J413" s="102"/>
      <c r="K413" s="102"/>
      <c r="L413" s="102"/>
      <c r="M413" s="102"/>
      <c r="N413" s="102"/>
      <c r="O413" s="102"/>
    </row>
    <row r="414" spans="1:15" ht="15.95" customHeight="1" x14ac:dyDescent="0.25">
      <c r="A414" s="102"/>
      <c r="B414" s="102"/>
      <c r="C414" s="102"/>
      <c r="D414" s="102"/>
      <c r="E414" s="102"/>
      <c r="F414" s="102"/>
      <c r="G414" s="102"/>
      <c r="H414" s="102"/>
      <c r="I414" s="102"/>
      <c r="J414" s="102"/>
      <c r="K414" s="102"/>
      <c r="L414" s="102"/>
      <c r="M414" s="102"/>
      <c r="N414" s="102"/>
      <c r="O414" s="102"/>
    </row>
    <row r="415" spans="1:15" ht="15.95" customHeight="1" x14ac:dyDescent="0.25">
      <c r="A415" s="102"/>
      <c r="B415" s="102"/>
      <c r="C415" s="102"/>
      <c r="D415" s="102"/>
      <c r="E415" s="102"/>
      <c r="F415" s="102"/>
      <c r="G415" s="102"/>
      <c r="H415" s="102"/>
      <c r="I415" s="102"/>
      <c r="J415" s="102"/>
      <c r="K415" s="102"/>
      <c r="L415" s="102"/>
      <c r="M415" s="102"/>
      <c r="N415" s="102"/>
      <c r="O415" s="102"/>
    </row>
    <row r="416" spans="1:15" ht="15.95" customHeight="1" x14ac:dyDescent="0.25">
      <c r="A416" s="102"/>
      <c r="B416" s="102"/>
      <c r="C416" s="102"/>
      <c r="D416" s="102"/>
      <c r="E416" s="102"/>
      <c r="F416" s="102"/>
      <c r="G416" s="102"/>
      <c r="H416" s="102"/>
      <c r="I416" s="102"/>
      <c r="J416" s="102"/>
      <c r="K416" s="102"/>
      <c r="L416" s="102"/>
      <c r="M416" s="102"/>
      <c r="N416" s="102"/>
      <c r="O416" s="102"/>
    </row>
    <row r="417" spans="1:15" ht="15.95" customHeight="1" x14ac:dyDescent="0.25">
      <c r="A417" s="102"/>
      <c r="B417" s="102"/>
      <c r="C417" s="102"/>
      <c r="D417" s="102"/>
      <c r="E417" s="102"/>
      <c r="F417" s="102"/>
      <c r="G417" s="102"/>
      <c r="H417" s="102"/>
      <c r="I417" s="102"/>
      <c r="J417" s="102"/>
      <c r="K417" s="102"/>
      <c r="L417" s="102"/>
      <c r="M417" s="102"/>
      <c r="N417" s="102"/>
      <c r="O417" s="102"/>
    </row>
    <row r="418" spans="1:15" ht="15.95" customHeight="1" x14ac:dyDescent="0.25">
      <c r="A418" s="102"/>
      <c r="B418" s="102"/>
      <c r="C418" s="102"/>
      <c r="D418" s="102"/>
      <c r="E418" s="102"/>
      <c r="F418" s="102"/>
      <c r="G418" s="102"/>
      <c r="H418" s="102"/>
      <c r="I418" s="102"/>
      <c r="J418" s="102"/>
      <c r="K418" s="102"/>
      <c r="L418" s="102"/>
      <c r="M418" s="102"/>
      <c r="N418" s="102"/>
      <c r="O418" s="102"/>
    </row>
    <row r="419" spans="1:15" ht="15.95" customHeight="1" x14ac:dyDescent="0.25">
      <c r="A419" s="102"/>
      <c r="B419" s="102"/>
      <c r="C419" s="102"/>
      <c r="D419" s="102"/>
      <c r="E419" s="102"/>
      <c r="F419" s="102"/>
      <c r="G419" s="102"/>
      <c r="H419" s="102"/>
      <c r="I419" s="102"/>
      <c r="J419" s="102"/>
      <c r="K419" s="102"/>
      <c r="L419" s="102"/>
      <c r="M419" s="102"/>
      <c r="N419" s="102"/>
      <c r="O419" s="102"/>
    </row>
    <row r="420" spans="1:15" ht="15.95" customHeight="1" x14ac:dyDescent="0.25">
      <c r="A420" s="102"/>
      <c r="B420" s="102"/>
      <c r="C420" s="102"/>
      <c r="D420" s="102"/>
      <c r="E420" s="102"/>
      <c r="F420" s="102"/>
      <c r="G420" s="102"/>
      <c r="H420" s="102"/>
      <c r="I420" s="102"/>
      <c r="J420" s="102"/>
      <c r="K420" s="102"/>
      <c r="L420" s="102"/>
      <c r="M420" s="102"/>
      <c r="N420" s="102"/>
      <c r="O420" s="102"/>
    </row>
    <row r="421" spans="1:15" ht="15.95" customHeight="1" x14ac:dyDescent="0.25">
      <c r="A421" s="102"/>
      <c r="B421" s="102"/>
      <c r="C421" s="102"/>
      <c r="D421" s="102"/>
      <c r="E421" s="102"/>
      <c r="F421" s="102"/>
      <c r="G421" s="102"/>
      <c r="H421" s="102"/>
      <c r="I421" s="102"/>
      <c r="J421" s="102"/>
      <c r="K421" s="102"/>
      <c r="L421" s="102"/>
      <c r="M421" s="102"/>
      <c r="N421" s="102"/>
      <c r="O421" s="102"/>
    </row>
    <row r="422" spans="1:15" ht="15.95" customHeight="1" x14ac:dyDescent="0.25">
      <c r="A422" s="102"/>
      <c r="B422" s="102"/>
      <c r="C422" s="102"/>
      <c r="D422" s="102"/>
      <c r="E422" s="102"/>
      <c r="F422" s="102"/>
      <c r="G422" s="102"/>
      <c r="H422" s="102"/>
      <c r="I422" s="102"/>
      <c r="J422" s="102"/>
      <c r="K422" s="102"/>
      <c r="L422" s="102"/>
      <c r="M422" s="102"/>
      <c r="N422" s="102"/>
      <c r="O422" s="102"/>
    </row>
    <row r="423" spans="1:15" ht="15.95" customHeight="1" x14ac:dyDescent="0.25">
      <c r="A423" s="102"/>
      <c r="B423" s="102"/>
      <c r="C423" s="102"/>
      <c r="D423" s="102"/>
      <c r="E423" s="102"/>
      <c r="F423" s="102"/>
      <c r="G423" s="102"/>
      <c r="H423" s="102"/>
      <c r="I423" s="102"/>
      <c r="J423" s="102"/>
      <c r="K423" s="102"/>
      <c r="L423" s="102"/>
      <c r="M423" s="102"/>
      <c r="N423" s="102"/>
      <c r="O423" s="102"/>
    </row>
    <row r="424" spans="1:15" ht="15.95" customHeight="1" x14ac:dyDescent="0.25">
      <c r="A424" s="102"/>
      <c r="B424" s="102"/>
      <c r="C424" s="102"/>
      <c r="D424" s="102"/>
      <c r="E424" s="102"/>
      <c r="F424" s="102"/>
      <c r="G424" s="102"/>
      <c r="H424" s="102"/>
      <c r="I424" s="102"/>
      <c r="J424" s="102"/>
      <c r="K424" s="102"/>
      <c r="L424" s="102"/>
      <c r="M424" s="102"/>
      <c r="N424" s="102"/>
      <c r="O424" s="102"/>
    </row>
    <row r="425" spans="1:15" ht="15.95" customHeight="1" x14ac:dyDescent="0.25">
      <c r="A425" s="102"/>
      <c r="B425" s="102"/>
      <c r="C425" s="102"/>
      <c r="D425" s="102"/>
      <c r="E425" s="102"/>
      <c r="F425" s="102"/>
      <c r="G425" s="102"/>
      <c r="H425" s="102"/>
      <c r="I425" s="102"/>
      <c r="J425" s="102"/>
      <c r="K425" s="102"/>
      <c r="L425" s="102"/>
      <c r="M425" s="102"/>
      <c r="N425" s="102"/>
      <c r="O425" s="102"/>
    </row>
    <row r="426" spans="1:15" ht="15.95" customHeight="1" x14ac:dyDescent="0.25">
      <c r="A426" s="102"/>
      <c r="B426" s="102"/>
      <c r="C426" s="102"/>
      <c r="D426" s="102"/>
      <c r="E426" s="102"/>
      <c r="F426" s="102"/>
      <c r="G426" s="102"/>
      <c r="H426" s="102"/>
      <c r="I426" s="102"/>
      <c r="J426" s="102"/>
      <c r="K426" s="102"/>
      <c r="L426" s="102"/>
      <c r="M426" s="102"/>
      <c r="N426" s="102"/>
      <c r="O426" s="102"/>
    </row>
    <row r="427" spans="1:15" ht="15.95" customHeight="1" x14ac:dyDescent="0.25">
      <c r="A427" s="102"/>
      <c r="B427" s="102"/>
      <c r="C427" s="102"/>
      <c r="D427" s="102"/>
      <c r="E427" s="102"/>
      <c r="F427" s="102"/>
      <c r="G427" s="102"/>
      <c r="H427" s="102"/>
      <c r="I427" s="102"/>
      <c r="J427" s="102"/>
      <c r="K427" s="102"/>
      <c r="L427" s="102"/>
      <c r="M427" s="102"/>
      <c r="N427" s="102"/>
      <c r="O427" s="102"/>
    </row>
    <row r="428" spans="1:15" ht="15.95" customHeight="1" x14ac:dyDescent="0.25">
      <c r="A428" s="102"/>
      <c r="B428" s="102"/>
      <c r="C428" s="102"/>
      <c r="D428" s="102"/>
      <c r="E428" s="102"/>
      <c r="F428" s="102"/>
      <c r="G428" s="102"/>
      <c r="H428" s="102"/>
      <c r="I428" s="102"/>
      <c r="J428" s="102"/>
      <c r="K428" s="102"/>
      <c r="L428" s="102"/>
      <c r="M428" s="102"/>
      <c r="N428" s="102"/>
      <c r="O428" s="102"/>
    </row>
    <row r="429" spans="1:15" ht="15.95" customHeight="1" x14ac:dyDescent="0.25">
      <c r="A429" s="102"/>
      <c r="B429" s="102"/>
      <c r="C429" s="102"/>
      <c r="D429" s="102"/>
      <c r="E429" s="102"/>
      <c r="F429" s="102"/>
      <c r="G429" s="102"/>
      <c r="H429" s="102"/>
      <c r="I429" s="102"/>
      <c r="J429" s="102"/>
      <c r="K429" s="102"/>
      <c r="L429" s="102"/>
      <c r="M429" s="102"/>
      <c r="N429" s="102"/>
      <c r="O429" s="102"/>
    </row>
    <row r="430" spans="1:15" ht="15.95" customHeight="1" x14ac:dyDescent="0.25">
      <c r="A430" s="102"/>
      <c r="B430" s="102"/>
      <c r="C430" s="102"/>
      <c r="D430" s="102"/>
      <c r="E430" s="102"/>
      <c r="F430" s="102"/>
      <c r="G430" s="102"/>
      <c r="H430" s="102"/>
      <c r="I430" s="102"/>
      <c r="J430" s="102"/>
      <c r="K430" s="102"/>
      <c r="L430" s="102"/>
      <c r="M430" s="102"/>
      <c r="N430" s="102"/>
      <c r="O430" s="102"/>
    </row>
    <row r="431" spans="1:15" ht="15.95" customHeight="1" x14ac:dyDescent="0.25">
      <c r="A431" s="102"/>
      <c r="B431" s="102"/>
      <c r="C431" s="102"/>
      <c r="D431" s="102"/>
      <c r="E431" s="102"/>
      <c r="F431" s="102"/>
      <c r="G431" s="102"/>
      <c r="H431" s="102"/>
      <c r="I431" s="102"/>
      <c r="J431" s="102"/>
      <c r="K431" s="102"/>
      <c r="L431" s="102"/>
      <c r="M431" s="102"/>
      <c r="N431" s="102"/>
      <c r="O431" s="102"/>
    </row>
    <row r="432" spans="1:15" ht="15.95" customHeight="1" x14ac:dyDescent="0.25">
      <c r="A432" s="102"/>
      <c r="B432" s="102"/>
      <c r="C432" s="102"/>
      <c r="D432" s="102"/>
      <c r="E432" s="102"/>
      <c r="F432" s="102"/>
      <c r="G432" s="102"/>
      <c r="H432" s="102"/>
      <c r="I432" s="102"/>
      <c r="J432" s="102"/>
      <c r="K432" s="102"/>
      <c r="L432" s="102"/>
      <c r="M432" s="102"/>
      <c r="N432" s="102"/>
      <c r="O432" s="102"/>
    </row>
    <row r="433" spans="1:15" ht="15.95" customHeight="1" x14ac:dyDescent="0.25">
      <c r="A433" s="102"/>
      <c r="B433" s="102"/>
      <c r="C433" s="102"/>
      <c r="D433" s="102"/>
      <c r="E433" s="102"/>
      <c r="F433" s="102"/>
      <c r="G433" s="102"/>
      <c r="H433" s="102"/>
      <c r="I433" s="102"/>
      <c r="J433" s="102"/>
      <c r="K433" s="102"/>
      <c r="L433" s="102"/>
      <c r="M433" s="102"/>
      <c r="N433" s="102"/>
      <c r="O433" s="102"/>
    </row>
    <row r="434" spans="1:15" ht="15.95" customHeight="1" x14ac:dyDescent="0.25">
      <c r="A434" s="102"/>
      <c r="B434" s="102"/>
      <c r="C434" s="102"/>
      <c r="D434" s="102"/>
      <c r="E434" s="102"/>
      <c r="F434" s="102"/>
      <c r="G434" s="102"/>
      <c r="H434" s="102"/>
      <c r="I434" s="102"/>
      <c r="J434" s="102"/>
      <c r="K434" s="102"/>
      <c r="L434" s="102"/>
      <c r="M434" s="102"/>
      <c r="N434" s="102"/>
      <c r="O434" s="102"/>
    </row>
    <row r="435" spans="1:15" ht="15.95" customHeight="1" x14ac:dyDescent="0.25">
      <c r="A435" s="102"/>
      <c r="B435" s="102"/>
      <c r="C435" s="102"/>
      <c r="D435" s="102"/>
      <c r="E435" s="102"/>
      <c r="F435" s="102"/>
      <c r="G435" s="102"/>
      <c r="H435" s="102"/>
      <c r="I435" s="102"/>
      <c r="J435" s="102"/>
      <c r="K435" s="102"/>
      <c r="L435" s="102"/>
      <c r="M435" s="102"/>
      <c r="N435" s="102"/>
      <c r="O435" s="102"/>
    </row>
    <row r="436" spans="1:15" ht="15.95" customHeight="1" x14ac:dyDescent="0.25">
      <c r="A436" s="102"/>
      <c r="B436" s="102"/>
      <c r="C436" s="102"/>
      <c r="D436" s="102"/>
      <c r="E436" s="102"/>
      <c r="F436" s="102"/>
      <c r="G436" s="102"/>
      <c r="H436" s="102"/>
      <c r="I436" s="102"/>
      <c r="J436" s="102"/>
      <c r="K436" s="102"/>
      <c r="L436" s="102"/>
      <c r="M436" s="102"/>
      <c r="N436" s="102"/>
      <c r="O436" s="102"/>
    </row>
    <row r="437" spans="1:15" ht="15.95" customHeight="1" x14ac:dyDescent="0.25">
      <c r="A437" s="102"/>
      <c r="B437" s="102"/>
      <c r="C437" s="102"/>
      <c r="D437" s="102"/>
      <c r="E437" s="102"/>
      <c r="F437" s="102"/>
      <c r="G437" s="102"/>
      <c r="H437" s="102"/>
      <c r="I437" s="102"/>
      <c r="J437" s="102"/>
      <c r="K437" s="102"/>
      <c r="L437" s="102"/>
      <c r="M437" s="102"/>
      <c r="N437" s="102"/>
      <c r="O437" s="102"/>
    </row>
    <row r="438" spans="1:15" ht="15.95" customHeight="1" x14ac:dyDescent="0.25">
      <c r="A438" s="102"/>
      <c r="B438" s="102"/>
      <c r="C438" s="102"/>
      <c r="D438" s="102"/>
      <c r="E438" s="102"/>
      <c r="F438" s="102"/>
      <c r="G438" s="102"/>
      <c r="H438" s="102"/>
      <c r="I438" s="102"/>
      <c r="J438" s="102"/>
      <c r="K438" s="102"/>
      <c r="L438" s="102"/>
      <c r="M438" s="102"/>
      <c r="N438" s="102"/>
      <c r="O438" s="102"/>
    </row>
    <row r="439" spans="1:15" ht="15.95" customHeight="1" x14ac:dyDescent="0.25">
      <c r="A439" s="102"/>
      <c r="B439" s="102"/>
      <c r="C439" s="102"/>
      <c r="D439" s="102"/>
      <c r="E439" s="102"/>
      <c r="F439" s="102"/>
      <c r="G439" s="102"/>
      <c r="H439" s="102"/>
      <c r="I439" s="102"/>
      <c r="J439" s="102"/>
      <c r="K439" s="102"/>
      <c r="L439" s="102"/>
      <c r="M439" s="102"/>
      <c r="N439" s="102"/>
      <c r="O439" s="102"/>
    </row>
    <row r="440" spans="1:15" ht="15.95" customHeight="1" x14ac:dyDescent="0.25">
      <c r="A440" s="102"/>
      <c r="B440" s="102"/>
      <c r="C440" s="102"/>
      <c r="D440" s="102"/>
      <c r="E440" s="102"/>
      <c r="F440" s="102"/>
      <c r="G440" s="102"/>
      <c r="H440" s="102"/>
      <c r="I440" s="102"/>
      <c r="J440" s="102"/>
      <c r="K440" s="102"/>
      <c r="L440" s="102"/>
      <c r="M440" s="102"/>
      <c r="N440" s="102"/>
      <c r="O440" s="102"/>
    </row>
    <row r="441" spans="1:15" ht="15.95" customHeight="1" x14ac:dyDescent="0.25">
      <c r="A441" s="102"/>
      <c r="B441" s="102"/>
      <c r="C441" s="102"/>
      <c r="D441" s="102"/>
      <c r="E441" s="102"/>
      <c r="F441" s="102"/>
      <c r="G441" s="102"/>
      <c r="H441" s="102"/>
      <c r="I441" s="102"/>
      <c r="J441" s="102"/>
      <c r="K441" s="102"/>
      <c r="L441" s="102"/>
      <c r="M441" s="102"/>
      <c r="N441" s="102"/>
      <c r="O441" s="102"/>
    </row>
    <row r="442" spans="1:15" ht="15.95" customHeight="1" x14ac:dyDescent="0.25">
      <c r="A442" s="102"/>
      <c r="B442" s="102"/>
      <c r="C442" s="102"/>
      <c r="D442" s="102"/>
      <c r="E442" s="102"/>
      <c r="F442" s="102"/>
      <c r="G442" s="102"/>
      <c r="H442" s="102"/>
      <c r="I442" s="102"/>
      <c r="J442" s="102"/>
      <c r="K442" s="102"/>
      <c r="L442" s="102"/>
      <c r="M442" s="102"/>
      <c r="N442" s="102"/>
      <c r="O442" s="102"/>
    </row>
    <row r="443" spans="1:15" ht="15.95" customHeight="1" x14ac:dyDescent="0.25">
      <c r="A443" s="102"/>
      <c r="B443" s="102"/>
      <c r="C443" s="102"/>
      <c r="D443" s="102"/>
      <c r="E443" s="102"/>
      <c r="F443" s="102"/>
      <c r="G443" s="102"/>
      <c r="H443" s="102"/>
      <c r="I443" s="102"/>
      <c r="J443" s="102"/>
      <c r="K443" s="102"/>
      <c r="L443" s="102"/>
      <c r="M443" s="102"/>
      <c r="N443" s="102"/>
      <c r="O443" s="102"/>
    </row>
    <row r="444" spans="1:15" ht="15.95" customHeight="1" x14ac:dyDescent="0.25">
      <c r="A444" s="102"/>
      <c r="B444" s="102"/>
      <c r="C444" s="102"/>
      <c r="D444" s="102"/>
      <c r="E444" s="102"/>
      <c r="F444" s="102"/>
      <c r="G444" s="102"/>
      <c r="H444" s="102"/>
      <c r="I444" s="102"/>
      <c r="J444" s="102"/>
      <c r="K444" s="102"/>
      <c r="L444" s="102"/>
      <c r="M444" s="102"/>
      <c r="N444" s="102"/>
      <c r="O444" s="102"/>
    </row>
    <row r="445" spans="1:15" ht="15.95" customHeight="1" x14ac:dyDescent="0.25">
      <c r="A445" s="102"/>
      <c r="B445" s="102"/>
      <c r="C445" s="102"/>
      <c r="D445" s="102"/>
      <c r="E445" s="102"/>
      <c r="F445" s="102"/>
      <c r="G445" s="102"/>
      <c r="H445" s="102"/>
      <c r="I445" s="102"/>
      <c r="J445" s="102"/>
      <c r="K445" s="102"/>
      <c r="L445" s="102"/>
      <c r="M445" s="102"/>
      <c r="N445" s="102"/>
      <c r="O445" s="102"/>
    </row>
    <row r="446" spans="1:15" ht="15.95" customHeight="1" x14ac:dyDescent="0.25">
      <c r="A446" s="102"/>
      <c r="B446" s="102"/>
      <c r="C446" s="102"/>
      <c r="D446" s="102"/>
      <c r="E446" s="102"/>
      <c r="F446" s="102"/>
      <c r="G446" s="102"/>
      <c r="H446" s="102"/>
      <c r="I446" s="102"/>
      <c r="J446" s="102"/>
      <c r="K446" s="102"/>
      <c r="L446" s="102"/>
      <c r="M446" s="102"/>
      <c r="N446" s="102"/>
      <c r="O446" s="102"/>
    </row>
    <row r="447" spans="1:15" ht="15.95" customHeight="1" x14ac:dyDescent="0.25">
      <c r="A447" s="102"/>
      <c r="B447" s="102"/>
      <c r="C447" s="102"/>
      <c r="D447" s="102"/>
      <c r="E447" s="102"/>
      <c r="F447" s="102"/>
      <c r="G447" s="102"/>
      <c r="H447" s="102"/>
      <c r="I447" s="102"/>
      <c r="J447" s="102"/>
      <c r="K447" s="102"/>
      <c r="L447" s="102"/>
      <c r="M447" s="102"/>
      <c r="N447" s="102"/>
      <c r="O447" s="102"/>
    </row>
    <row r="448" spans="1:15" ht="15.95" customHeight="1" x14ac:dyDescent="0.25">
      <c r="A448" s="102"/>
      <c r="B448" s="102"/>
      <c r="C448" s="102"/>
      <c r="D448" s="102"/>
      <c r="E448" s="102"/>
      <c r="F448" s="102"/>
      <c r="G448" s="102"/>
      <c r="H448" s="102"/>
      <c r="I448" s="102"/>
      <c r="J448" s="102"/>
      <c r="K448" s="102"/>
      <c r="L448" s="102"/>
      <c r="M448" s="102"/>
      <c r="N448" s="102"/>
      <c r="O448" s="102"/>
    </row>
    <row r="449" spans="1:15" ht="15.95" customHeight="1" x14ac:dyDescent="0.25">
      <c r="A449" s="102"/>
      <c r="B449" s="102"/>
      <c r="C449" s="102"/>
      <c r="D449" s="102"/>
      <c r="E449" s="102"/>
      <c r="F449" s="102"/>
      <c r="G449" s="102"/>
      <c r="H449" s="102"/>
      <c r="I449" s="102"/>
      <c r="J449" s="102"/>
      <c r="K449" s="102"/>
      <c r="L449" s="102"/>
      <c r="M449" s="102"/>
      <c r="N449" s="102"/>
      <c r="O449" s="102"/>
    </row>
    <row r="450" spans="1:15" ht="15.95" customHeight="1" x14ac:dyDescent="0.25">
      <c r="A450" s="102"/>
      <c r="B450" s="102"/>
      <c r="C450" s="102"/>
      <c r="D450" s="102"/>
      <c r="E450" s="102"/>
      <c r="F450" s="102"/>
      <c r="G450" s="102"/>
      <c r="H450" s="102"/>
      <c r="I450" s="102"/>
      <c r="J450" s="102"/>
      <c r="K450" s="102"/>
      <c r="L450" s="102"/>
      <c r="M450" s="102"/>
      <c r="N450" s="102"/>
      <c r="O450" s="102"/>
    </row>
    <row r="451" spans="1:15" ht="15.95" customHeight="1" x14ac:dyDescent="0.25">
      <c r="A451" s="102"/>
      <c r="B451" s="102"/>
      <c r="C451" s="102"/>
      <c r="D451" s="102"/>
      <c r="E451" s="102"/>
      <c r="F451" s="102"/>
      <c r="G451" s="102"/>
      <c r="H451" s="102"/>
      <c r="I451" s="102"/>
      <c r="J451" s="102"/>
      <c r="K451" s="102"/>
      <c r="L451" s="102"/>
      <c r="M451" s="102"/>
      <c r="N451" s="102"/>
      <c r="O451" s="102"/>
    </row>
    <row r="452" spans="1:15" ht="15.95" customHeight="1" x14ac:dyDescent="0.25">
      <c r="A452" s="102"/>
      <c r="B452" s="102"/>
      <c r="C452" s="102"/>
      <c r="D452" s="102"/>
      <c r="E452" s="102"/>
      <c r="F452" s="102"/>
      <c r="G452" s="102"/>
      <c r="H452" s="102"/>
      <c r="I452" s="102"/>
      <c r="J452" s="102"/>
      <c r="K452" s="102"/>
      <c r="L452" s="102"/>
      <c r="M452" s="102"/>
      <c r="N452" s="102"/>
      <c r="O452" s="102"/>
    </row>
    <row r="453" spans="1:15" ht="15.95" customHeight="1" x14ac:dyDescent="0.25">
      <c r="A453" s="102"/>
      <c r="B453" s="102"/>
      <c r="C453" s="102"/>
      <c r="D453" s="102"/>
      <c r="E453" s="102"/>
      <c r="F453" s="102"/>
      <c r="G453" s="102"/>
      <c r="H453" s="102"/>
      <c r="I453" s="102"/>
      <c r="J453" s="102"/>
      <c r="K453" s="102"/>
      <c r="L453" s="102"/>
      <c r="M453" s="102"/>
      <c r="N453" s="102"/>
      <c r="O453" s="102"/>
    </row>
    <row r="454" spans="1:15" ht="15.95" customHeight="1" x14ac:dyDescent="0.25">
      <c r="A454" s="102"/>
      <c r="B454" s="102"/>
      <c r="C454" s="102"/>
      <c r="D454" s="102"/>
      <c r="E454" s="102"/>
      <c r="F454" s="102"/>
      <c r="G454" s="102"/>
      <c r="H454" s="102"/>
      <c r="I454" s="102"/>
      <c r="J454" s="102"/>
      <c r="K454" s="102"/>
      <c r="L454" s="102"/>
      <c r="M454" s="102"/>
      <c r="N454" s="102"/>
      <c r="O454" s="102"/>
    </row>
    <row r="455" spans="1:15" ht="15.95" customHeight="1" x14ac:dyDescent="0.25">
      <c r="A455" s="102"/>
      <c r="B455" s="102"/>
      <c r="C455" s="102"/>
      <c r="D455" s="102"/>
      <c r="E455" s="102"/>
      <c r="F455" s="102"/>
      <c r="G455" s="102"/>
      <c r="H455" s="102"/>
      <c r="I455" s="102"/>
      <c r="J455" s="102"/>
      <c r="K455" s="102"/>
      <c r="L455" s="102"/>
      <c r="M455" s="102"/>
      <c r="N455" s="102"/>
      <c r="O455" s="102"/>
    </row>
    <row r="456" spans="1:15" ht="15.95" customHeight="1" x14ac:dyDescent="0.25">
      <c r="A456" s="102"/>
      <c r="B456" s="102"/>
      <c r="C456" s="102"/>
      <c r="D456" s="102"/>
      <c r="E456" s="102"/>
      <c r="F456" s="102"/>
      <c r="G456" s="102"/>
      <c r="H456" s="102"/>
      <c r="I456" s="102"/>
      <c r="J456" s="102"/>
      <c r="K456" s="102"/>
      <c r="L456" s="102"/>
      <c r="M456" s="102"/>
      <c r="N456" s="102"/>
      <c r="O456" s="102"/>
    </row>
    <row r="457" spans="1:15" ht="15.95" customHeight="1" x14ac:dyDescent="0.25">
      <c r="A457" s="102"/>
      <c r="B457" s="102"/>
      <c r="C457" s="102"/>
      <c r="D457" s="102"/>
      <c r="E457" s="102"/>
      <c r="F457" s="102"/>
      <c r="G457" s="102"/>
      <c r="H457" s="102"/>
      <c r="I457" s="102"/>
      <c r="J457" s="102"/>
      <c r="K457" s="102"/>
      <c r="L457" s="102"/>
      <c r="M457" s="102"/>
      <c r="N457" s="102"/>
      <c r="O457" s="102"/>
    </row>
    <row r="458" spans="1:15" ht="15.95" customHeight="1" x14ac:dyDescent="0.25">
      <c r="A458" s="102"/>
      <c r="B458" s="102"/>
      <c r="C458" s="102"/>
      <c r="D458" s="102"/>
      <c r="E458" s="102"/>
      <c r="F458" s="102"/>
      <c r="G458" s="102"/>
      <c r="H458" s="102"/>
      <c r="I458" s="102"/>
      <c r="J458" s="102"/>
      <c r="K458" s="102"/>
      <c r="L458" s="102"/>
      <c r="M458" s="102"/>
      <c r="N458" s="102"/>
      <c r="O458" s="102"/>
    </row>
    <row r="459" spans="1:15" ht="15.95" customHeight="1" x14ac:dyDescent="0.25">
      <c r="A459" s="102"/>
      <c r="B459" s="102"/>
      <c r="C459" s="102"/>
      <c r="D459" s="102"/>
      <c r="E459" s="102"/>
      <c r="F459" s="102"/>
      <c r="G459" s="102"/>
      <c r="H459" s="102"/>
      <c r="I459" s="102"/>
      <c r="J459" s="102"/>
      <c r="K459" s="102"/>
      <c r="L459" s="102"/>
      <c r="M459" s="102"/>
      <c r="N459" s="102"/>
      <c r="O459" s="102"/>
    </row>
    <row r="460" spans="1:15" ht="15.95" customHeight="1" x14ac:dyDescent="0.25">
      <c r="A460" s="102"/>
      <c r="B460" s="102"/>
      <c r="C460" s="102"/>
      <c r="D460" s="102"/>
      <c r="E460" s="102"/>
      <c r="F460" s="102"/>
      <c r="G460" s="102"/>
      <c r="H460" s="102"/>
      <c r="I460" s="102"/>
      <c r="J460" s="102"/>
      <c r="K460" s="102"/>
      <c r="L460" s="102"/>
      <c r="M460" s="102"/>
      <c r="N460" s="102"/>
      <c r="O460" s="102"/>
    </row>
    <row r="461" spans="1:15" ht="15.95" customHeight="1" x14ac:dyDescent="0.25">
      <c r="A461" s="102"/>
      <c r="B461" s="102"/>
      <c r="C461" s="102"/>
      <c r="D461" s="102"/>
      <c r="E461" s="102"/>
      <c r="F461" s="102"/>
      <c r="G461" s="102"/>
      <c r="H461" s="102"/>
      <c r="I461" s="102"/>
      <c r="J461" s="102"/>
      <c r="K461" s="102"/>
      <c r="L461" s="102"/>
      <c r="M461" s="102"/>
      <c r="N461" s="102"/>
      <c r="O461" s="102"/>
    </row>
    <row r="462" spans="1:15" ht="15.95" customHeight="1" x14ac:dyDescent="0.25">
      <c r="A462" s="102"/>
      <c r="B462" s="102"/>
      <c r="C462" s="102"/>
      <c r="D462" s="102"/>
      <c r="E462" s="102"/>
      <c r="F462" s="102"/>
      <c r="G462" s="102"/>
      <c r="H462" s="102"/>
      <c r="I462" s="102"/>
      <c r="J462" s="102"/>
      <c r="K462" s="102"/>
      <c r="L462" s="102"/>
      <c r="M462" s="102"/>
      <c r="N462" s="102"/>
      <c r="O462" s="102"/>
    </row>
    <row r="463" spans="1:15" ht="15.95" customHeight="1" x14ac:dyDescent="0.25">
      <c r="A463" s="102"/>
      <c r="B463" s="102"/>
      <c r="C463" s="102"/>
      <c r="D463" s="102"/>
      <c r="E463" s="102"/>
      <c r="F463" s="102"/>
      <c r="G463" s="102"/>
      <c r="H463" s="102"/>
      <c r="I463" s="102"/>
      <c r="J463" s="102"/>
      <c r="K463" s="102"/>
      <c r="L463" s="102"/>
      <c r="M463" s="102"/>
      <c r="N463" s="102"/>
      <c r="O463" s="102"/>
    </row>
    <row r="464" spans="1:15" ht="15.95" customHeight="1" x14ac:dyDescent="0.25">
      <c r="A464" s="102"/>
      <c r="B464" s="102"/>
      <c r="C464" s="102"/>
      <c r="D464" s="102"/>
      <c r="E464" s="102"/>
      <c r="F464" s="102"/>
      <c r="G464" s="102"/>
      <c r="H464" s="102"/>
      <c r="I464" s="102"/>
      <c r="J464" s="102"/>
      <c r="K464" s="102"/>
      <c r="L464" s="102"/>
      <c r="M464" s="102"/>
      <c r="N464" s="102"/>
      <c r="O464" s="102"/>
    </row>
    <row r="465" spans="1:15" ht="15.95" customHeight="1" x14ac:dyDescent="0.25">
      <c r="A465" s="102"/>
      <c r="B465" s="102"/>
      <c r="C465" s="102"/>
      <c r="D465" s="102"/>
      <c r="E465" s="102"/>
      <c r="F465" s="102"/>
      <c r="G465" s="102"/>
      <c r="H465" s="102"/>
      <c r="I465" s="102"/>
      <c r="J465" s="102"/>
      <c r="K465" s="102"/>
      <c r="L465" s="102"/>
      <c r="M465" s="102"/>
      <c r="N465" s="102"/>
      <c r="O465" s="102"/>
    </row>
    <row r="466" spans="1:15" ht="15.95" customHeight="1" x14ac:dyDescent="0.25">
      <c r="A466" s="102"/>
      <c r="B466" s="102"/>
      <c r="C466" s="102"/>
      <c r="D466" s="102"/>
      <c r="E466" s="102"/>
      <c r="F466" s="102"/>
      <c r="G466" s="102"/>
      <c r="H466" s="102"/>
      <c r="I466" s="102"/>
      <c r="J466" s="102"/>
      <c r="K466" s="102"/>
      <c r="L466" s="102"/>
      <c r="M466" s="102"/>
      <c r="N466" s="102"/>
      <c r="O466" s="102"/>
    </row>
    <row r="467" spans="1:15" ht="15.95" customHeight="1" x14ac:dyDescent="0.25">
      <c r="A467" s="102"/>
      <c r="B467" s="102"/>
      <c r="C467" s="102"/>
      <c r="D467" s="102"/>
      <c r="E467" s="102"/>
      <c r="F467" s="102"/>
      <c r="G467" s="102"/>
      <c r="H467" s="102"/>
      <c r="I467" s="102"/>
      <c r="J467" s="102"/>
      <c r="K467" s="102"/>
      <c r="L467" s="102"/>
      <c r="M467" s="102"/>
      <c r="N467" s="102"/>
      <c r="O467" s="102"/>
    </row>
    <row r="468" spans="1:15" ht="15.95" customHeight="1" x14ac:dyDescent="0.25">
      <c r="A468" s="102"/>
      <c r="B468" s="102"/>
      <c r="C468" s="102"/>
      <c r="D468" s="102"/>
      <c r="E468" s="102"/>
      <c r="F468" s="102"/>
      <c r="G468" s="102"/>
      <c r="H468" s="102"/>
      <c r="I468" s="102"/>
      <c r="J468" s="102"/>
      <c r="K468" s="102"/>
      <c r="L468" s="102"/>
      <c r="M468" s="102"/>
      <c r="N468" s="102"/>
      <c r="O468" s="102"/>
    </row>
    <row r="469" spans="1:15" ht="15.95" customHeight="1" x14ac:dyDescent="0.25">
      <c r="A469" s="102"/>
      <c r="B469" s="102"/>
      <c r="C469" s="102"/>
      <c r="D469" s="102"/>
      <c r="E469" s="102"/>
      <c r="F469" s="102"/>
      <c r="G469" s="102"/>
      <c r="H469" s="102"/>
      <c r="I469" s="102"/>
      <c r="J469" s="102"/>
      <c r="K469" s="102"/>
      <c r="L469" s="102"/>
      <c r="M469" s="102"/>
      <c r="N469" s="102"/>
      <c r="O469" s="102"/>
    </row>
    <row r="470" spans="1:15" ht="15.95" customHeight="1" x14ac:dyDescent="0.25">
      <c r="A470" s="102"/>
      <c r="B470" s="102"/>
      <c r="C470" s="102"/>
      <c r="D470" s="102"/>
      <c r="E470" s="102"/>
      <c r="F470" s="102"/>
      <c r="G470" s="102"/>
      <c r="H470" s="102"/>
      <c r="I470" s="102"/>
      <c r="J470" s="102"/>
      <c r="K470" s="102"/>
      <c r="L470" s="102"/>
      <c r="M470" s="102"/>
      <c r="N470" s="102"/>
      <c r="O470" s="102"/>
    </row>
    <row r="471" spans="1:15" ht="15.95" customHeight="1" x14ac:dyDescent="0.25">
      <c r="A471" s="102"/>
      <c r="B471" s="102"/>
      <c r="C471" s="102"/>
      <c r="D471" s="102"/>
      <c r="E471" s="102"/>
      <c r="F471" s="102"/>
      <c r="G471" s="102"/>
      <c r="H471" s="102"/>
      <c r="I471" s="102"/>
      <c r="J471" s="102"/>
      <c r="K471" s="102"/>
      <c r="L471" s="102"/>
      <c r="M471" s="102"/>
      <c r="N471" s="102"/>
      <c r="O471" s="102"/>
    </row>
    <row r="472" spans="1:15" ht="15.95" customHeight="1" x14ac:dyDescent="0.25">
      <c r="A472" s="102"/>
      <c r="B472" s="102"/>
      <c r="C472" s="102"/>
      <c r="D472" s="102"/>
      <c r="E472" s="102"/>
      <c r="F472" s="102"/>
      <c r="G472" s="102"/>
      <c r="H472" s="102"/>
      <c r="I472" s="102"/>
      <c r="J472" s="102"/>
      <c r="K472" s="102"/>
      <c r="L472" s="102"/>
      <c r="M472" s="102"/>
      <c r="N472" s="102"/>
      <c r="O472" s="102"/>
    </row>
    <row r="473" spans="1:15" ht="15.95" customHeight="1" x14ac:dyDescent="0.25">
      <c r="A473" s="102"/>
      <c r="B473" s="102"/>
      <c r="C473" s="102"/>
      <c r="D473" s="102"/>
      <c r="E473" s="102"/>
      <c r="F473" s="102"/>
      <c r="G473" s="102"/>
      <c r="H473" s="102"/>
      <c r="I473" s="102"/>
      <c r="J473" s="102"/>
      <c r="K473" s="102"/>
      <c r="L473" s="102"/>
      <c r="M473" s="102"/>
      <c r="N473" s="102"/>
      <c r="O473" s="102"/>
    </row>
    <row r="474" spans="1:15" ht="15.95" customHeight="1" x14ac:dyDescent="0.25">
      <c r="A474" s="102"/>
      <c r="B474" s="102"/>
      <c r="C474" s="102"/>
      <c r="D474" s="102"/>
      <c r="E474" s="102"/>
      <c r="F474" s="102"/>
      <c r="G474" s="102"/>
      <c r="H474" s="102"/>
      <c r="I474" s="102"/>
      <c r="J474" s="102"/>
      <c r="K474" s="102"/>
      <c r="L474" s="102"/>
      <c r="M474" s="102"/>
      <c r="N474" s="102"/>
      <c r="O474" s="102"/>
    </row>
    <row r="475" spans="1:15" ht="15.95" customHeight="1" x14ac:dyDescent="0.25">
      <c r="A475" s="102"/>
      <c r="B475" s="102"/>
      <c r="C475" s="102"/>
      <c r="D475" s="102"/>
      <c r="E475" s="102"/>
      <c r="F475" s="102"/>
      <c r="G475" s="102"/>
      <c r="H475" s="102"/>
      <c r="I475" s="102"/>
      <c r="J475" s="102"/>
      <c r="K475" s="102"/>
      <c r="L475" s="102"/>
      <c r="M475" s="102"/>
      <c r="N475" s="102"/>
      <c r="O475" s="102"/>
    </row>
    <row r="476" spans="1:15" ht="15.95" customHeight="1" x14ac:dyDescent="0.25">
      <c r="A476" s="102"/>
      <c r="B476" s="102"/>
      <c r="C476" s="102"/>
      <c r="D476" s="102"/>
      <c r="E476" s="102"/>
      <c r="F476" s="102"/>
      <c r="G476" s="102"/>
      <c r="H476" s="102"/>
      <c r="I476" s="102"/>
      <c r="J476" s="102"/>
      <c r="K476" s="102"/>
      <c r="L476" s="102"/>
      <c r="M476" s="102"/>
      <c r="N476" s="102"/>
      <c r="O476" s="102"/>
    </row>
    <row r="477" spans="1:15" ht="15.95" customHeight="1" x14ac:dyDescent="0.25">
      <c r="A477" s="102"/>
      <c r="B477" s="102"/>
      <c r="C477" s="102"/>
      <c r="D477" s="102"/>
      <c r="E477" s="102"/>
      <c r="F477" s="102"/>
      <c r="G477" s="102"/>
      <c r="H477" s="102"/>
      <c r="I477" s="102"/>
      <c r="J477" s="102"/>
      <c r="K477" s="102"/>
      <c r="L477" s="102"/>
      <c r="M477" s="102"/>
      <c r="N477" s="102"/>
      <c r="O477" s="102"/>
    </row>
    <row r="478" spans="1:15" ht="15.95" customHeight="1" x14ac:dyDescent="0.25">
      <c r="A478" s="102"/>
      <c r="B478" s="102"/>
      <c r="C478" s="102"/>
      <c r="D478" s="102"/>
      <c r="E478" s="102"/>
      <c r="F478" s="102"/>
      <c r="G478" s="102"/>
      <c r="H478" s="102"/>
      <c r="I478" s="102"/>
      <c r="J478" s="102"/>
      <c r="K478" s="102"/>
      <c r="L478" s="102"/>
      <c r="M478" s="102"/>
      <c r="N478" s="102"/>
      <c r="O478" s="102"/>
    </row>
    <row r="479" spans="1:15" ht="15.95" customHeight="1" x14ac:dyDescent="0.25">
      <c r="A479" s="102"/>
      <c r="B479" s="102"/>
      <c r="C479" s="102"/>
      <c r="D479" s="102"/>
      <c r="E479" s="102"/>
      <c r="F479" s="102"/>
      <c r="G479" s="102"/>
      <c r="H479" s="102"/>
      <c r="I479" s="102"/>
      <c r="J479" s="102"/>
      <c r="K479" s="102"/>
      <c r="L479" s="102"/>
      <c r="M479" s="102"/>
      <c r="N479" s="102"/>
      <c r="O479" s="102"/>
    </row>
    <row r="480" spans="1:15" ht="15.95" customHeight="1" x14ac:dyDescent="0.25">
      <c r="A480" s="102"/>
      <c r="B480" s="102"/>
      <c r="C480" s="102"/>
      <c r="D480" s="102"/>
      <c r="E480" s="102"/>
      <c r="F480" s="102"/>
      <c r="G480" s="102"/>
      <c r="H480" s="102"/>
      <c r="I480" s="102"/>
      <c r="J480" s="102"/>
      <c r="K480" s="102"/>
      <c r="L480" s="102"/>
      <c r="M480" s="102"/>
      <c r="N480" s="102"/>
      <c r="O480" s="102"/>
    </row>
    <row r="481" spans="1:15" ht="15.95" customHeight="1" x14ac:dyDescent="0.25">
      <c r="A481" s="102"/>
      <c r="B481" s="102"/>
      <c r="C481" s="102"/>
      <c r="D481" s="102"/>
      <c r="E481" s="102"/>
      <c r="F481" s="102"/>
      <c r="G481" s="102"/>
      <c r="H481" s="102"/>
      <c r="I481" s="102"/>
      <c r="J481" s="102"/>
      <c r="K481" s="102"/>
      <c r="L481" s="102"/>
      <c r="M481" s="102"/>
      <c r="N481" s="102"/>
      <c r="O481" s="102"/>
    </row>
    <row r="482" spans="1:15" ht="15.95" customHeight="1" x14ac:dyDescent="0.25">
      <c r="A482" s="102"/>
      <c r="B482" s="102"/>
      <c r="C482" s="102"/>
      <c r="D482" s="102"/>
      <c r="E482" s="102"/>
      <c r="F482" s="102"/>
      <c r="G482" s="102"/>
      <c r="H482" s="102"/>
      <c r="I482" s="102"/>
      <c r="J482" s="102"/>
      <c r="K482" s="102"/>
      <c r="L482" s="102"/>
      <c r="M482" s="102"/>
      <c r="N482" s="102"/>
      <c r="O482" s="102"/>
    </row>
    <row r="483" spans="1:15" ht="15.95" customHeight="1" x14ac:dyDescent="0.25">
      <c r="A483" s="102"/>
      <c r="B483" s="102"/>
      <c r="C483" s="102"/>
      <c r="D483" s="102"/>
      <c r="E483" s="102"/>
      <c r="F483" s="102"/>
      <c r="G483" s="102"/>
      <c r="H483" s="102"/>
      <c r="I483" s="102"/>
      <c r="J483" s="102"/>
      <c r="K483" s="102"/>
      <c r="L483" s="102"/>
      <c r="M483" s="102"/>
      <c r="N483" s="102"/>
      <c r="O483" s="102"/>
    </row>
    <row r="484" spans="1:15" ht="15.95" customHeight="1" x14ac:dyDescent="0.25">
      <c r="A484" s="102"/>
      <c r="B484" s="102"/>
      <c r="C484" s="102"/>
      <c r="D484" s="102"/>
      <c r="E484" s="102"/>
      <c r="F484" s="102"/>
      <c r="G484" s="102"/>
      <c r="H484" s="102"/>
      <c r="I484" s="102"/>
      <c r="J484" s="102"/>
      <c r="K484" s="102"/>
      <c r="L484" s="102"/>
      <c r="M484" s="102"/>
      <c r="N484" s="102"/>
      <c r="O484" s="102"/>
    </row>
    <row r="485" spans="1:15" ht="15.95" customHeight="1" x14ac:dyDescent="0.25">
      <c r="A485" s="102"/>
      <c r="B485" s="102"/>
      <c r="C485" s="102"/>
      <c r="D485" s="102"/>
      <c r="E485" s="102"/>
      <c r="F485" s="102"/>
      <c r="G485" s="102"/>
      <c r="H485" s="102"/>
      <c r="I485" s="102"/>
      <c r="J485" s="102"/>
      <c r="K485" s="102"/>
      <c r="L485" s="102"/>
      <c r="M485" s="102"/>
      <c r="N485" s="102"/>
      <c r="O485" s="102"/>
    </row>
    <row r="486" spans="1:15" ht="15.95" customHeight="1" x14ac:dyDescent="0.25">
      <c r="A486" s="102"/>
      <c r="B486" s="102"/>
      <c r="C486" s="102"/>
      <c r="D486" s="102"/>
      <c r="E486" s="102"/>
      <c r="F486" s="102"/>
      <c r="G486" s="102"/>
      <c r="H486" s="102"/>
      <c r="I486" s="102"/>
      <c r="J486" s="102"/>
      <c r="K486" s="102"/>
      <c r="L486" s="102"/>
      <c r="M486" s="102"/>
      <c r="N486" s="102"/>
      <c r="O486" s="102"/>
    </row>
    <row r="487" spans="1:15" ht="15.95" customHeight="1" x14ac:dyDescent="0.25">
      <c r="A487" s="102"/>
      <c r="B487" s="102"/>
      <c r="C487" s="102"/>
      <c r="D487" s="102"/>
      <c r="E487" s="102"/>
      <c r="F487" s="102"/>
      <c r="G487" s="102"/>
      <c r="H487" s="102"/>
      <c r="I487" s="102"/>
      <c r="J487" s="102"/>
      <c r="K487" s="102"/>
      <c r="L487" s="102"/>
      <c r="M487" s="102"/>
      <c r="N487" s="102"/>
      <c r="O487" s="102"/>
    </row>
    <row r="488" spans="1:15" ht="15.95" customHeight="1" x14ac:dyDescent="0.25">
      <c r="A488" s="102"/>
      <c r="B488" s="102"/>
      <c r="C488" s="102"/>
      <c r="D488" s="102"/>
      <c r="E488" s="102"/>
      <c r="F488" s="102"/>
      <c r="G488" s="102"/>
      <c r="H488" s="102"/>
      <c r="I488" s="102"/>
      <c r="J488" s="102"/>
      <c r="K488" s="102"/>
      <c r="L488" s="102"/>
      <c r="M488" s="102"/>
      <c r="N488" s="102"/>
      <c r="O488" s="102"/>
    </row>
    <row r="489" spans="1:15" ht="15.95" customHeight="1" x14ac:dyDescent="0.25">
      <c r="A489" s="102"/>
      <c r="B489" s="102"/>
      <c r="C489" s="102"/>
      <c r="D489" s="102"/>
      <c r="E489" s="102"/>
      <c r="F489" s="102"/>
      <c r="G489" s="102"/>
      <c r="H489" s="102"/>
      <c r="I489" s="102"/>
      <c r="J489" s="102"/>
      <c r="K489" s="102"/>
      <c r="L489" s="102"/>
      <c r="M489" s="102"/>
      <c r="N489" s="102"/>
      <c r="O489" s="102"/>
    </row>
    <row r="490" spans="1:15" ht="15.95" customHeight="1" x14ac:dyDescent="0.25">
      <c r="A490" s="102"/>
      <c r="B490" s="102"/>
      <c r="C490" s="102"/>
      <c r="D490" s="102"/>
      <c r="E490" s="102"/>
      <c r="F490" s="102"/>
      <c r="G490" s="102"/>
      <c r="H490" s="102"/>
      <c r="I490" s="102"/>
      <c r="J490" s="102"/>
      <c r="K490" s="102"/>
      <c r="L490" s="102"/>
      <c r="M490" s="102"/>
      <c r="N490" s="102"/>
      <c r="O490" s="102"/>
    </row>
    <row r="491" spans="1:15" ht="15.95" customHeight="1" x14ac:dyDescent="0.25">
      <c r="A491" s="102"/>
      <c r="B491" s="102"/>
      <c r="C491" s="102"/>
      <c r="D491" s="102"/>
      <c r="E491" s="102"/>
      <c r="F491" s="102"/>
      <c r="G491" s="102"/>
      <c r="H491" s="102"/>
      <c r="I491" s="102"/>
      <c r="J491" s="102"/>
      <c r="K491" s="102"/>
      <c r="L491" s="102"/>
      <c r="M491" s="102"/>
      <c r="N491" s="102"/>
      <c r="O491" s="102"/>
    </row>
    <row r="492" spans="1:15" ht="15.95" customHeight="1" x14ac:dyDescent="0.25">
      <c r="A492" s="102"/>
      <c r="B492" s="102"/>
      <c r="C492" s="102"/>
      <c r="D492" s="102"/>
      <c r="E492" s="102"/>
      <c r="F492" s="102"/>
      <c r="G492" s="102"/>
      <c r="H492" s="102"/>
      <c r="I492" s="102"/>
      <c r="J492" s="102"/>
      <c r="K492" s="102"/>
      <c r="L492" s="102"/>
      <c r="M492" s="102"/>
      <c r="N492" s="102"/>
      <c r="O492" s="102"/>
    </row>
    <row r="493" spans="1:15" ht="15.95" customHeight="1" x14ac:dyDescent="0.25">
      <c r="A493" s="102"/>
      <c r="B493" s="102"/>
      <c r="C493" s="102"/>
      <c r="D493" s="102"/>
      <c r="E493" s="102"/>
      <c r="F493" s="102"/>
      <c r="G493" s="102"/>
      <c r="H493" s="102"/>
      <c r="I493" s="102"/>
      <c r="J493" s="102"/>
      <c r="K493" s="102"/>
      <c r="L493" s="102"/>
      <c r="M493" s="102"/>
      <c r="N493" s="102"/>
      <c r="O493" s="102"/>
    </row>
    <row r="494" spans="1:15" ht="15.95" customHeight="1" x14ac:dyDescent="0.25">
      <c r="A494" s="102"/>
      <c r="B494" s="102"/>
      <c r="C494" s="102"/>
      <c r="D494" s="102"/>
      <c r="E494" s="102"/>
      <c r="F494" s="102"/>
      <c r="G494" s="102"/>
      <c r="H494" s="102"/>
      <c r="I494" s="102"/>
      <c r="J494" s="102"/>
      <c r="K494" s="102"/>
      <c r="L494" s="102"/>
      <c r="M494" s="102"/>
      <c r="N494" s="102"/>
      <c r="O494" s="102"/>
    </row>
    <row r="495" spans="1:15" ht="15.95" customHeight="1" x14ac:dyDescent="0.25">
      <c r="A495" s="102"/>
      <c r="B495" s="102"/>
      <c r="C495" s="102"/>
      <c r="D495" s="102"/>
      <c r="E495" s="102"/>
      <c r="F495" s="102"/>
      <c r="G495" s="102"/>
      <c r="H495" s="102"/>
      <c r="I495" s="102"/>
      <c r="J495" s="102"/>
      <c r="K495" s="102"/>
      <c r="L495" s="102"/>
      <c r="M495" s="102"/>
      <c r="N495" s="102"/>
      <c r="O495" s="102"/>
    </row>
    <row r="496" spans="1:15" ht="15.95" customHeight="1" x14ac:dyDescent="0.25">
      <c r="A496" s="102"/>
      <c r="B496" s="102"/>
      <c r="C496" s="102"/>
      <c r="D496" s="102"/>
      <c r="E496" s="102"/>
      <c r="F496" s="102"/>
      <c r="G496" s="102"/>
      <c r="H496" s="102"/>
      <c r="I496" s="102"/>
      <c r="J496" s="102"/>
      <c r="K496" s="102"/>
      <c r="L496" s="102"/>
      <c r="M496" s="102"/>
      <c r="N496" s="102"/>
      <c r="O496" s="102"/>
    </row>
    <row r="497" spans="1:15" ht="15.95" customHeight="1" x14ac:dyDescent="0.25">
      <c r="A497" s="102"/>
      <c r="B497" s="102"/>
      <c r="C497" s="102"/>
      <c r="D497" s="102"/>
      <c r="E497" s="102"/>
      <c r="F497" s="102"/>
      <c r="G497" s="102"/>
      <c r="H497" s="102"/>
      <c r="I497" s="102"/>
      <c r="J497" s="102"/>
      <c r="K497" s="102"/>
      <c r="L497" s="102"/>
      <c r="M497" s="102"/>
      <c r="N497" s="102"/>
      <c r="O497" s="102"/>
    </row>
    <row r="498" spans="1:15" ht="15.95" customHeight="1" x14ac:dyDescent="0.25">
      <c r="A498" s="102"/>
      <c r="B498" s="102"/>
      <c r="C498" s="102"/>
      <c r="D498" s="102"/>
      <c r="E498" s="102"/>
      <c r="F498" s="102"/>
      <c r="G498" s="102"/>
      <c r="H498" s="102"/>
      <c r="I498" s="102"/>
      <c r="J498" s="102"/>
      <c r="K498" s="102"/>
      <c r="L498" s="102"/>
      <c r="M498" s="102"/>
      <c r="N498" s="102"/>
      <c r="O498" s="102"/>
    </row>
    <row r="499" spans="1:15" ht="15.95" customHeight="1" x14ac:dyDescent="0.25">
      <c r="A499" s="102"/>
      <c r="B499" s="102"/>
      <c r="C499" s="102"/>
      <c r="D499" s="102"/>
      <c r="E499" s="102"/>
      <c r="F499" s="102"/>
      <c r="G499" s="102"/>
      <c r="H499" s="102"/>
      <c r="I499" s="102"/>
      <c r="J499" s="102"/>
      <c r="K499" s="102"/>
      <c r="L499" s="102"/>
      <c r="M499" s="102"/>
      <c r="N499" s="102"/>
      <c r="O499" s="102"/>
    </row>
    <row r="500" spans="1:15" ht="15.95" customHeight="1" x14ac:dyDescent="0.25">
      <c r="A500" s="102"/>
      <c r="B500" s="102"/>
      <c r="C500" s="102"/>
      <c r="D500" s="102"/>
      <c r="E500" s="102"/>
      <c r="F500" s="102"/>
      <c r="G500" s="102"/>
      <c r="H500" s="102"/>
      <c r="I500" s="102"/>
      <c r="J500" s="102"/>
      <c r="K500" s="102"/>
      <c r="L500" s="102"/>
      <c r="M500" s="102"/>
      <c r="N500" s="102"/>
      <c r="O500" s="102"/>
    </row>
    <row r="501" spans="1:15" ht="15.95" customHeight="1" x14ac:dyDescent="0.25">
      <c r="A501" s="102"/>
      <c r="B501" s="102"/>
      <c r="C501" s="102"/>
      <c r="D501" s="102"/>
      <c r="E501" s="102"/>
      <c r="F501" s="102"/>
      <c r="G501" s="102"/>
      <c r="H501" s="102"/>
      <c r="I501" s="102"/>
      <c r="J501" s="102"/>
      <c r="K501" s="102"/>
      <c r="L501" s="102"/>
      <c r="M501" s="102"/>
      <c r="N501" s="102"/>
      <c r="O501" s="102"/>
    </row>
    <row r="502" spans="1:15" ht="15.95" customHeight="1" x14ac:dyDescent="0.25">
      <c r="A502" s="102"/>
      <c r="B502" s="102"/>
      <c r="C502" s="102"/>
      <c r="D502" s="102"/>
      <c r="E502" s="102"/>
      <c r="F502" s="102"/>
      <c r="G502" s="102"/>
      <c r="H502" s="102"/>
      <c r="I502" s="102"/>
      <c r="J502" s="102"/>
      <c r="K502" s="102"/>
      <c r="L502" s="102"/>
      <c r="M502" s="102"/>
      <c r="N502" s="102"/>
      <c r="O502" s="102"/>
    </row>
    <row r="503" spans="1:15" ht="15.95" customHeight="1" x14ac:dyDescent="0.25">
      <c r="A503" s="102"/>
      <c r="B503" s="102"/>
      <c r="C503" s="102"/>
      <c r="D503" s="102"/>
      <c r="E503" s="102"/>
      <c r="F503" s="102"/>
      <c r="G503" s="102"/>
      <c r="H503" s="102"/>
      <c r="I503" s="102"/>
      <c r="J503" s="102"/>
      <c r="K503" s="102"/>
      <c r="L503" s="102"/>
      <c r="M503" s="102"/>
      <c r="N503" s="102"/>
      <c r="O503" s="102"/>
    </row>
    <row r="504" spans="1:15" ht="15.95" customHeight="1" x14ac:dyDescent="0.25">
      <c r="A504" s="102"/>
      <c r="B504" s="102"/>
      <c r="C504" s="102"/>
      <c r="D504" s="102"/>
      <c r="E504" s="102"/>
      <c r="F504" s="102"/>
      <c r="G504" s="102"/>
      <c r="H504" s="102"/>
      <c r="I504" s="102"/>
      <c r="J504" s="102"/>
      <c r="K504" s="102"/>
      <c r="L504" s="102"/>
      <c r="M504" s="102"/>
      <c r="N504" s="102"/>
      <c r="O504" s="102"/>
    </row>
    <row r="505" spans="1:15" ht="15.95" customHeight="1" x14ac:dyDescent="0.25">
      <c r="A505" s="102"/>
      <c r="B505" s="102"/>
      <c r="C505" s="102"/>
      <c r="D505" s="102"/>
      <c r="E505" s="102"/>
      <c r="F505" s="102"/>
      <c r="G505" s="102"/>
      <c r="H505" s="102"/>
      <c r="I505" s="102"/>
      <c r="J505" s="102"/>
      <c r="K505" s="102"/>
      <c r="L505" s="102"/>
      <c r="M505" s="102"/>
      <c r="N505" s="102"/>
      <c r="O505" s="102"/>
    </row>
    <row r="506" spans="1:15" ht="15.95" customHeight="1" x14ac:dyDescent="0.25">
      <c r="A506" s="102"/>
      <c r="B506" s="102"/>
      <c r="C506" s="102"/>
      <c r="D506" s="102"/>
      <c r="E506" s="102"/>
      <c r="F506" s="102"/>
      <c r="G506" s="102"/>
      <c r="H506" s="102"/>
      <c r="I506" s="102"/>
      <c r="J506" s="102"/>
      <c r="K506" s="102"/>
      <c r="L506" s="102"/>
      <c r="M506" s="102"/>
      <c r="N506" s="102"/>
      <c r="O506" s="102"/>
    </row>
    <row r="507" spans="1:15" ht="15.95" customHeight="1" x14ac:dyDescent="0.25">
      <c r="A507" s="102"/>
      <c r="B507" s="102"/>
      <c r="C507" s="102"/>
      <c r="D507" s="102"/>
      <c r="E507" s="102"/>
      <c r="F507" s="102"/>
      <c r="G507" s="102"/>
      <c r="H507" s="102"/>
      <c r="I507" s="102"/>
      <c r="J507" s="102"/>
      <c r="K507" s="102"/>
      <c r="L507" s="102"/>
      <c r="M507" s="102"/>
      <c r="N507" s="102"/>
      <c r="O507" s="102"/>
    </row>
    <row r="508" spans="1:15" ht="15.95" customHeight="1" x14ac:dyDescent="0.25">
      <c r="A508" s="102"/>
      <c r="B508" s="102"/>
      <c r="C508" s="102"/>
      <c r="D508" s="102"/>
      <c r="E508" s="102"/>
      <c r="F508" s="102"/>
      <c r="G508" s="102"/>
      <c r="H508" s="102"/>
      <c r="I508" s="102"/>
      <c r="J508" s="102"/>
      <c r="K508" s="102"/>
      <c r="L508" s="102"/>
      <c r="M508" s="102"/>
      <c r="N508" s="102"/>
      <c r="O508" s="102"/>
    </row>
    <row r="509" spans="1:15" ht="15.95" customHeight="1" x14ac:dyDescent="0.25">
      <c r="A509" s="102"/>
      <c r="B509" s="102"/>
      <c r="C509" s="102"/>
      <c r="D509" s="102"/>
      <c r="E509" s="102"/>
      <c r="F509" s="102"/>
      <c r="G509" s="102"/>
      <c r="H509" s="102"/>
      <c r="I509" s="102"/>
      <c r="J509" s="102"/>
      <c r="K509" s="102"/>
      <c r="L509" s="102"/>
      <c r="M509" s="102"/>
      <c r="N509" s="102"/>
      <c r="O509" s="102"/>
    </row>
    <row r="510" spans="1:15" ht="15.95" customHeight="1" x14ac:dyDescent="0.25">
      <c r="A510" s="102"/>
      <c r="B510" s="102"/>
      <c r="C510" s="102"/>
      <c r="D510" s="102"/>
      <c r="E510" s="102"/>
      <c r="F510" s="102"/>
      <c r="G510" s="102"/>
      <c r="H510" s="102"/>
      <c r="I510" s="102"/>
      <c r="J510" s="102"/>
      <c r="K510" s="102"/>
      <c r="L510" s="102"/>
      <c r="M510" s="102"/>
      <c r="N510" s="102"/>
      <c r="O510" s="102"/>
    </row>
    <row r="511" spans="1:15" ht="15.95" customHeight="1" x14ac:dyDescent="0.25">
      <c r="A511" s="102"/>
      <c r="B511" s="102"/>
      <c r="C511" s="102"/>
      <c r="D511" s="102"/>
      <c r="E511" s="102"/>
      <c r="F511" s="102"/>
      <c r="G511" s="102"/>
      <c r="H511" s="102"/>
      <c r="I511" s="102"/>
      <c r="J511" s="102"/>
      <c r="K511" s="102"/>
      <c r="L511" s="102"/>
      <c r="M511" s="102"/>
      <c r="N511" s="102"/>
      <c r="O511" s="102"/>
    </row>
    <row r="512" spans="1:15" ht="15.95" customHeight="1" x14ac:dyDescent="0.25">
      <c r="A512" s="102"/>
      <c r="B512" s="102"/>
      <c r="C512" s="102"/>
      <c r="D512" s="102"/>
      <c r="E512" s="102"/>
      <c r="F512" s="102"/>
      <c r="G512" s="102"/>
      <c r="H512" s="102"/>
      <c r="I512" s="102"/>
      <c r="J512" s="102"/>
      <c r="K512" s="102"/>
      <c r="L512" s="102"/>
      <c r="M512" s="102"/>
      <c r="N512" s="102"/>
      <c r="O512" s="102"/>
    </row>
    <row r="513" spans="1:15" ht="15.95" customHeight="1" x14ac:dyDescent="0.25">
      <c r="A513" s="102"/>
      <c r="B513" s="102"/>
      <c r="C513" s="102"/>
      <c r="D513" s="102"/>
      <c r="E513" s="102"/>
      <c r="F513" s="102"/>
      <c r="G513" s="102"/>
      <c r="H513" s="102"/>
      <c r="I513" s="102"/>
      <c r="J513" s="102"/>
      <c r="K513" s="102"/>
      <c r="L513" s="102"/>
      <c r="M513" s="102"/>
      <c r="N513" s="102"/>
      <c r="O513" s="102"/>
    </row>
    <row r="514" spans="1:15" ht="15.95" customHeight="1" x14ac:dyDescent="0.25">
      <c r="A514" s="102"/>
      <c r="B514" s="102"/>
      <c r="C514" s="102"/>
      <c r="D514" s="102"/>
      <c r="E514" s="102"/>
      <c r="F514" s="102"/>
      <c r="G514" s="102"/>
      <c r="H514" s="102"/>
      <c r="I514" s="102"/>
      <c r="J514" s="102"/>
      <c r="K514" s="102"/>
      <c r="L514" s="102"/>
      <c r="M514" s="102"/>
      <c r="N514" s="102"/>
      <c r="O514" s="102"/>
    </row>
    <row r="515" spans="1:15" ht="15.95" customHeight="1" x14ac:dyDescent="0.25">
      <c r="A515" s="102"/>
      <c r="B515" s="102"/>
      <c r="C515" s="102"/>
      <c r="D515" s="102"/>
      <c r="E515" s="102"/>
      <c r="F515" s="102"/>
      <c r="G515" s="102"/>
      <c r="H515" s="102"/>
      <c r="I515" s="102"/>
      <c r="J515" s="102"/>
      <c r="K515" s="102"/>
      <c r="L515" s="102"/>
      <c r="M515" s="102"/>
      <c r="N515" s="102"/>
      <c r="O515" s="102"/>
    </row>
    <row r="516" spans="1:15" ht="15.95" customHeight="1" x14ac:dyDescent="0.25">
      <c r="A516" s="102"/>
      <c r="B516" s="102"/>
      <c r="C516" s="102"/>
      <c r="D516" s="102"/>
      <c r="E516" s="102"/>
      <c r="F516" s="102"/>
      <c r="G516" s="102"/>
      <c r="H516" s="102"/>
      <c r="I516" s="102"/>
      <c r="J516" s="102"/>
      <c r="K516" s="102"/>
      <c r="L516" s="102"/>
      <c r="M516" s="102"/>
      <c r="N516" s="102"/>
      <c r="O516" s="102"/>
    </row>
    <row r="517" spans="1:15" ht="15.95" customHeight="1" x14ac:dyDescent="0.25">
      <c r="A517" s="102"/>
      <c r="B517" s="102"/>
      <c r="C517" s="102"/>
      <c r="D517" s="102"/>
      <c r="E517" s="102"/>
      <c r="F517" s="102"/>
      <c r="G517" s="102"/>
      <c r="H517" s="102"/>
      <c r="I517" s="102"/>
      <c r="J517" s="102"/>
      <c r="K517" s="102"/>
      <c r="L517" s="102"/>
      <c r="M517" s="102"/>
      <c r="N517" s="102"/>
      <c r="O517" s="102"/>
    </row>
    <row r="518" spans="1:15" ht="15.95" customHeight="1" x14ac:dyDescent="0.25">
      <c r="A518" s="102"/>
      <c r="B518" s="102"/>
      <c r="C518" s="102"/>
      <c r="D518" s="102"/>
      <c r="E518" s="102"/>
      <c r="F518" s="102"/>
      <c r="G518" s="102"/>
      <c r="H518" s="102"/>
      <c r="I518" s="102"/>
      <c r="J518" s="102"/>
      <c r="K518" s="102"/>
      <c r="L518" s="102"/>
      <c r="M518" s="102"/>
      <c r="N518" s="102"/>
      <c r="O518" s="102"/>
    </row>
    <row r="519" spans="1:15" ht="15.95" customHeight="1" x14ac:dyDescent="0.25">
      <c r="A519" s="102"/>
      <c r="B519" s="102"/>
      <c r="C519" s="102"/>
      <c r="D519" s="102"/>
      <c r="E519" s="102"/>
      <c r="F519" s="102"/>
      <c r="G519" s="102"/>
      <c r="H519" s="102"/>
      <c r="I519" s="102"/>
      <c r="J519" s="102"/>
      <c r="K519" s="102"/>
      <c r="L519" s="102"/>
      <c r="M519" s="102"/>
      <c r="N519" s="102"/>
      <c r="O519" s="102"/>
    </row>
    <row r="520" spans="1:15" ht="15.95" customHeight="1" x14ac:dyDescent="0.25">
      <c r="A520" s="102"/>
      <c r="B520" s="102"/>
      <c r="C520" s="102"/>
      <c r="D520" s="102"/>
      <c r="E520" s="102"/>
      <c r="F520" s="102"/>
      <c r="G520" s="102"/>
      <c r="H520" s="102"/>
      <c r="I520" s="102"/>
      <c r="J520" s="102"/>
      <c r="K520" s="102"/>
      <c r="L520" s="102"/>
      <c r="M520" s="102"/>
      <c r="N520" s="102"/>
      <c r="O520" s="102"/>
    </row>
    <row r="521" spans="1:15" ht="15.95" customHeight="1" x14ac:dyDescent="0.25">
      <c r="A521" s="102"/>
      <c r="B521" s="102"/>
      <c r="C521" s="102"/>
      <c r="D521" s="102"/>
      <c r="E521" s="102"/>
      <c r="F521" s="102"/>
      <c r="G521" s="102"/>
      <c r="H521" s="102"/>
      <c r="I521" s="102"/>
      <c r="J521" s="102"/>
      <c r="K521" s="102"/>
      <c r="L521" s="102"/>
      <c r="M521" s="102"/>
      <c r="N521" s="102"/>
      <c r="O521" s="102"/>
    </row>
    <row r="522" spans="1:15" ht="15.95" customHeight="1" x14ac:dyDescent="0.25">
      <c r="A522" s="102"/>
      <c r="B522" s="102"/>
      <c r="C522" s="102"/>
      <c r="D522" s="102"/>
      <c r="E522" s="102"/>
      <c r="F522" s="102"/>
      <c r="G522" s="102"/>
      <c r="H522" s="102"/>
      <c r="I522" s="102"/>
      <c r="J522" s="102"/>
      <c r="K522" s="102"/>
      <c r="L522" s="102"/>
      <c r="M522" s="102"/>
      <c r="N522" s="102"/>
      <c r="O522" s="102"/>
    </row>
    <row r="523" spans="1:15" ht="15.95" customHeight="1" x14ac:dyDescent="0.25">
      <c r="A523" s="102"/>
      <c r="B523" s="102"/>
      <c r="C523" s="102"/>
      <c r="D523" s="102"/>
      <c r="E523" s="102"/>
      <c r="F523" s="102"/>
      <c r="G523" s="102"/>
      <c r="H523" s="102"/>
      <c r="I523" s="102"/>
      <c r="J523" s="102"/>
      <c r="K523" s="102"/>
      <c r="L523" s="102"/>
      <c r="M523" s="102"/>
      <c r="N523" s="102"/>
      <c r="O523" s="102"/>
    </row>
    <row r="524" spans="1:15" ht="15.95" customHeight="1" x14ac:dyDescent="0.25">
      <c r="A524" s="102"/>
      <c r="B524" s="102"/>
      <c r="C524" s="102"/>
      <c r="D524" s="102"/>
      <c r="E524" s="102"/>
      <c r="F524" s="102"/>
      <c r="G524" s="102"/>
      <c r="H524" s="102"/>
      <c r="I524" s="102"/>
      <c r="J524" s="102"/>
      <c r="K524" s="102"/>
      <c r="L524" s="102"/>
      <c r="M524" s="102"/>
      <c r="N524" s="102"/>
      <c r="O524" s="102"/>
    </row>
    <row r="525" spans="1:15" ht="15.95" customHeight="1" x14ac:dyDescent="0.25">
      <c r="A525" s="102"/>
      <c r="B525" s="102"/>
      <c r="C525" s="102"/>
      <c r="D525" s="102"/>
      <c r="E525" s="102"/>
      <c r="F525" s="102"/>
      <c r="G525" s="102"/>
      <c r="H525" s="102"/>
      <c r="I525" s="102"/>
      <c r="J525" s="102"/>
      <c r="K525" s="102"/>
      <c r="L525" s="102"/>
      <c r="M525" s="102"/>
      <c r="N525" s="102"/>
      <c r="O525" s="102"/>
    </row>
    <row r="526" spans="1:15" ht="15.95" customHeight="1" x14ac:dyDescent="0.25">
      <c r="A526" s="102"/>
      <c r="B526" s="102"/>
      <c r="C526" s="102"/>
      <c r="D526" s="102"/>
      <c r="E526" s="102"/>
      <c r="F526" s="102"/>
      <c r="G526" s="102"/>
      <c r="H526" s="102"/>
      <c r="I526" s="102"/>
      <c r="J526" s="102"/>
      <c r="K526" s="102"/>
      <c r="L526" s="102"/>
      <c r="M526" s="102"/>
      <c r="N526" s="102"/>
      <c r="O526" s="102"/>
    </row>
    <row r="527" spans="1:15" ht="15.95" customHeight="1" x14ac:dyDescent="0.25">
      <c r="A527" s="102"/>
      <c r="B527" s="102"/>
      <c r="C527" s="102"/>
      <c r="D527" s="102"/>
      <c r="E527" s="102"/>
      <c r="F527" s="102"/>
      <c r="G527" s="102"/>
      <c r="H527" s="102"/>
      <c r="I527" s="102"/>
      <c r="J527" s="102"/>
      <c r="K527" s="102"/>
      <c r="L527" s="102"/>
      <c r="M527" s="102"/>
      <c r="N527" s="102"/>
      <c r="O527" s="102"/>
    </row>
    <row r="528" spans="1:15" ht="15.95" customHeight="1" x14ac:dyDescent="0.25">
      <c r="A528" s="102"/>
      <c r="B528" s="102"/>
      <c r="C528" s="102"/>
      <c r="D528" s="102"/>
      <c r="E528" s="102"/>
      <c r="F528" s="102"/>
      <c r="G528" s="102"/>
      <c r="H528" s="102"/>
      <c r="I528" s="102"/>
      <c r="J528" s="102"/>
      <c r="K528" s="102"/>
      <c r="L528" s="102"/>
      <c r="M528" s="102"/>
      <c r="N528" s="102"/>
      <c r="O528" s="102"/>
    </row>
    <row r="529" spans="1:15" ht="15.95" customHeight="1" x14ac:dyDescent="0.25">
      <c r="A529" s="102"/>
      <c r="B529" s="102"/>
      <c r="C529" s="102"/>
      <c r="D529" s="102"/>
      <c r="E529" s="102"/>
      <c r="F529" s="102"/>
      <c r="G529" s="102"/>
      <c r="H529" s="102"/>
      <c r="I529" s="102"/>
      <c r="J529" s="102"/>
      <c r="K529" s="102"/>
      <c r="L529" s="102"/>
      <c r="M529" s="102"/>
      <c r="N529" s="102"/>
      <c r="O529" s="102"/>
    </row>
    <row r="530" spans="1:15" ht="15.95" customHeight="1" x14ac:dyDescent="0.25">
      <c r="A530" s="102"/>
      <c r="B530" s="102"/>
      <c r="C530" s="102"/>
      <c r="D530" s="102"/>
      <c r="E530" s="102"/>
      <c r="F530" s="102"/>
      <c r="G530" s="102"/>
      <c r="H530" s="102"/>
      <c r="I530" s="102"/>
      <c r="J530" s="102"/>
      <c r="K530" s="102"/>
      <c r="L530" s="102"/>
      <c r="M530" s="102"/>
      <c r="N530" s="102"/>
      <c r="O530" s="102"/>
    </row>
    <row r="531" spans="1:15" ht="15.95" customHeight="1" x14ac:dyDescent="0.25">
      <c r="A531" s="102"/>
      <c r="B531" s="102"/>
      <c r="C531" s="102"/>
      <c r="D531" s="102"/>
      <c r="E531" s="102"/>
      <c r="F531" s="102"/>
      <c r="G531" s="102"/>
      <c r="H531" s="102"/>
      <c r="I531" s="102"/>
      <c r="J531" s="102"/>
      <c r="K531" s="102"/>
      <c r="L531" s="102"/>
      <c r="M531" s="102"/>
      <c r="N531" s="102"/>
      <c r="O531" s="102"/>
    </row>
    <row r="532" spans="1:15" ht="15.95" customHeight="1" x14ac:dyDescent="0.25">
      <c r="A532" s="102"/>
      <c r="B532" s="102"/>
      <c r="C532" s="102"/>
      <c r="D532" s="102"/>
      <c r="E532" s="102"/>
      <c r="F532" s="102"/>
      <c r="G532" s="102"/>
      <c r="H532" s="102"/>
      <c r="I532" s="102"/>
      <c r="J532" s="102"/>
      <c r="K532" s="102"/>
      <c r="L532" s="102"/>
      <c r="M532" s="102"/>
      <c r="N532" s="102"/>
      <c r="O532" s="102"/>
    </row>
    <row r="533" spans="1:15" ht="15.95" customHeight="1" x14ac:dyDescent="0.25">
      <c r="A533" s="102"/>
      <c r="B533" s="102"/>
      <c r="C533" s="102"/>
      <c r="D533" s="102"/>
      <c r="E533" s="102"/>
      <c r="F533" s="102"/>
      <c r="G533" s="102"/>
      <c r="H533" s="102"/>
      <c r="I533" s="102"/>
      <c r="J533" s="102"/>
      <c r="K533" s="102"/>
      <c r="L533" s="102"/>
      <c r="M533" s="102"/>
      <c r="N533" s="102"/>
      <c r="O533" s="102"/>
    </row>
    <row r="534" spans="1:15" ht="15.95" customHeight="1" x14ac:dyDescent="0.25">
      <c r="A534" s="102"/>
      <c r="B534" s="102"/>
      <c r="C534" s="102"/>
      <c r="D534" s="102"/>
      <c r="E534" s="102"/>
      <c r="F534" s="102"/>
      <c r="G534" s="102"/>
      <c r="H534" s="102"/>
      <c r="I534" s="102"/>
      <c r="J534" s="102"/>
      <c r="K534" s="102"/>
      <c r="L534" s="102"/>
      <c r="M534" s="102"/>
      <c r="N534" s="102"/>
      <c r="O534" s="102"/>
    </row>
    <row r="535" spans="1:15" ht="15.95" customHeight="1" x14ac:dyDescent="0.25">
      <c r="A535" s="102"/>
      <c r="B535" s="102"/>
      <c r="C535" s="102"/>
      <c r="D535" s="102"/>
      <c r="E535" s="102"/>
      <c r="F535" s="102"/>
      <c r="G535" s="102"/>
      <c r="H535" s="102"/>
      <c r="I535" s="102"/>
      <c r="J535" s="102"/>
      <c r="K535" s="102"/>
      <c r="L535" s="102"/>
      <c r="M535" s="102"/>
      <c r="N535" s="102"/>
      <c r="O535" s="102"/>
    </row>
    <row r="536" spans="1:15" ht="15.95" customHeight="1" x14ac:dyDescent="0.25">
      <c r="A536" s="102"/>
      <c r="B536" s="102"/>
      <c r="C536" s="102"/>
      <c r="D536" s="102"/>
      <c r="E536" s="102"/>
      <c r="F536" s="102"/>
      <c r="G536" s="102"/>
      <c r="H536" s="102"/>
      <c r="I536" s="102"/>
      <c r="J536" s="102"/>
      <c r="K536" s="102"/>
      <c r="L536" s="102"/>
      <c r="M536" s="102"/>
      <c r="N536" s="102"/>
      <c r="O536" s="102"/>
    </row>
    <row r="537" spans="1:15" ht="15.95" customHeight="1" x14ac:dyDescent="0.25">
      <c r="A537" s="102"/>
      <c r="B537" s="102"/>
      <c r="C537" s="102"/>
      <c r="D537" s="102"/>
      <c r="E537" s="102"/>
      <c r="F537" s="102"/>
      <c r="G537" s="102"/>
      <c r="H537" s="102"/>
      <c r="I537" s="102"/>
      <c r="J537" s="102"/>
      <c r="K537" s="102"/>
      <c r="L537" s="102"/>
      <c r="M537" s="102"/>
      <c r="N537" s="102"/>
      <c r="O537" s="102"/>
    </row>
    <row r="538" spans="1:15" ht="15.95" customHeight="1" x14ac:dyDescent="0.25">
      <c r="A538" s="102"/>
      <c r="B538" s="102"/>
      <c r="C538" s="102"/>
      <c r="D538" s="102"/>
      <c r="E538" s="102"/>
      <c r="F538" s="102"/>
      <c r="G538" s="102"/>
      <c r="H538" s="102"/>
      <c r="I538" s="102"/>
      <c r="J538" s="102"/>
      <c r="K538" s="102"/>
      <c r="L538" s="102"/>
      <c r="M538" s="102"/>
      <c r="N538" s="102"/>
      <c r="O538" s="102"/>
    </row>
    <row r="539" spans="1:15" ht="15.95" customHeight="1" x14ac:dyDescent="0.25">
      <c r="A539" s="102"/>
      <c r="B539" s="102"/>
      <c r="C539" s="102"/>
      <c r="D539" s="102"/>
      <c r="E539" s="102"/>
      <c r="F539" s="102"/>
      <c r="G539" s="102"/>
      <c r="H539" s="102"/>
      <c r="I539" s="102"/>
      <c r="J539" s="102"/>
      <c r="K539" s="102"/>
      <c r="L539" s="102"/>
      <c r="M539" s="102"/>
      <c r="N539" s="102"/>
      <c r="O539" s="102"/>
    </row>
    <row r="540" spans="1:15" ht="15.95" customHeight="1" x14ac:dyDescent="0.25">
      <c r="A540" s="102"/>
      <c r="B540" s="102"/>
      <c r="C540" s="102"/>
      <c r="D540" s="102"/>
      <c r="E540" s="102"/>
      <c r="F540" s="102"/>
      <c r="G540" s="102"/>
      <c r="H540" s="102"/>
      <c r="I540" s="102"/>
      <c r="J540" s="102"/>
      <c r="K540" s="102"/>
      <c r="L540" s="102"/>
      <c r="M540" s="102"/>
      <c r="N540" s="102"/>
      <c r="O540" s="102"/>
    </row>
    <row r="541" spans="1:15" ht="15.95" customHeight="1" x14ac:dyDescent="0.25">
      <c r="A541" s="102"/>
      <c r="B541" s="102"/>
      <c r="C541" s="102"/>
      <c r="D541" s="102"/>
      <c r="E541" s="102"/>
      <c r="F541" s="102"/>
      <c r="G541" s="102"/>
      <c r="H541" s="102"/>
      <c r="I541" s="102"/>
      <c r="J541" s="102"/>
      <c r="K541" s="102"/>
      <c r="L541" s="102"/>
      <c r="M541" s="102"/>
      <c r="N541" s="102"/>
      <c r="O541" s="102"/>
    </row>
    <row r="542" spans="1:15" ht="15.95" customHeight="1" x14ac:dyDescent="0.25">
      <c r="A542" s="102"/>
      <c r="B542" s="102"/>
      <c r="C542" s="102"/>
      <c r="D542" s="102"/>
      <c r="E542" s="102"/>
      <c r="F542" s="102"/>
      <c r="G542" s="102"/>
      <c r="H542" s="102"/>
      <c r="I542" s="102"/>
      <c r="J542" s="102"/>
      <c r="K542" s="102"/>
      <c r="L542" s="102"/>
      <c r="M542" s="102"/>
      <c r="N542" s="102"/>
      <c r="O542" s="102"/>
    </row>
    <row r="543" spans="1:15" ht="15.95" customHeight="1" x14ac:dyDescent="0.25">
      <c r="A543" s="102"/>
      <c r="B543" s="102"/>
      <c r="C543" s="102"/>
      <c r="D543" s="102"/>
      <c r="E543" s="102"/>
      <c r="F543" s="102"/>
      <c r="G543" s="102"/>
      <c r="H543" s="102"/>
      <c r="I543" s="102"/>
      <c r="J543" s="102"/>
      <c r="K543" s="102"/>
      <c r="L543" s="102"/>
      <c r="M543" s="102"/>
      <c r="N543" s="102"/>
      <c r="O543" s="102"/>
    </row>
    <row r="544" spans="1:15" ht="15.95" customHeight="1" x14ac:dyDescent="0.25">
      <c r="A544" s="102"/>
      <c r="B544" s="102"/>
      <c r="C544" s="102"/>
      <c r="D544" s="102"/>
      <c r="E544" s="102"/>
      <c r="F544" s="102"/>
      <c r="G544" s="102"/>
      <c r="H544" s="102"/>
      <c r="I544" s="102"/>
      <c r="J544" s="102"/>
      <c r="K544" s="102"/>
      <c r="L544" s="102"/>
      <c r="M544" s="102"/>
      <c r="N544" s="102"/>
      <c r="O544" s="102"/>
    </row>
    <row r="545" spans="1:15" ht="15.95" customHeight="1" x14ac:dyDescent="0.25">
      <c r="A545" s="102"/>
      <c r="B545" s="102"/>
      <c r="C545" s="102"/>
      <c r="D545" s="102"/>
      <c r="E545" s="102"/>
      <c r="F545" s="102"/>
      <c r="G545" s="102"/>
      <c r="H545" s="102"/>
      <c r="I545" s="102"/>
      <c r="J545" s="102"/>
      <c r="K545" s="102"/>
      <c r="L545" s="102"/>
      <c r="M545" s="102"/>
      <c r="N545" s="102"/>
      <c r="O545" s="102"/>
    </row>
    <row r="546" spans="1:15" ht="15.95" customHeight="1" x14ac:dyDescent="0.25">
      <c r="A546" s="102"/>
      <c r="B546" s="102"/>
      <c r="C546" s="102"/>
      <c r="D546" s="102"/>
      <c r="E546" s="102"/>
      <c r="F546" s="102"/>
      <c r="G546" s="102"/>
      <c r="H546" s="102"/>
      <c r="I546" s="102"/>
      <c r="J546" s="102"/>
      <c r="K546" s="102"/>
      <c r="L546" s="102"/>
      <c r="M546" s="102"/>
      <c r="N546" s="102"/>
      <c r="O546" s="102"/>
    </row>
    <row r="547" spans="1:15" ht="15.95" customHeight="1" x14ac:dyDescent="0.25">
      <c r="A547" s="102"/>
      <c r="B547" s="102"/>
      <c r="C547" s="102"/>
      <c r="D547" s="102"/>
      <c r="E547" s="102"/>
      <c r="F547" s="102"/>
      <c r="G547" s="102"/>
      <c r="H547" s="102"/>
      <c r="I547" s="102"/>
      <c r="J547" s="102"/>
      <c r="K547" s="102"/>
      <c r="L547" s="102"/>
      <c r="M547" s="102"/>
      <c r="N547" s="102"/>
      <c r="O547" s="102"/>
    </row>
    <row r="548" spans="1:15" ht="15.95" customHeight="1" x14ac:dyDescent="0.25">
      <c r="A548" s="102"/>
      <c r="B548" s="102"/>
      <c r="C548" s="102"/>
      <c r="D548" s="102"/>
      <c r="E548" s="102"/>
      <c r="F548" s="102"/>
      <c r="G548" s="102"/>
      <c r="H548" s="102"/>
      <c r="I548" s="102"/>
      <c r="J548" s="102"/>
      <c r="K548" s="102"/>
      <c r="L548" s="102"/>
      <c r="M548" s="102"/>
      <c r="N548" s="102"/>
      <c r="O548" s="102"/>
    </row>
    <row r="549" spans="1:15" ht="15.95" customHeight="1" x14ac:dyDescent="0.25">
      <c r="A549" s="102"/>
      <c r="B549" s="102"/>
      <c r="C549" s="102"/>
      <c r="D549" s="102"/>
      <c r="E549" s="102"/>
      <c r="F549" s="102"/>
      <c r="G549" s="102"/>
      <c r="H549" s="102"/>
      <c r="I549" s="102"/>
      <c r="J549" s="102"/>
      <c r="K549" s="102"/>
      <c r="L549" s="102"/>
      <c r="M549" s="102"/>
      <c r="N549" s="102"/>
      <c r="O549" s="102"/>
    </row>
    <row r="550" spans="1:15" ht="15.95" customHeight="1" x14ac:dyDescent="0.25">
      <c r="A550" s="102"/>
      <c r="B550" s="102"/>
      <c r="C550" s="102"/>
      <c r="D550" s="102"/>
      <c r="E550" s="102"/>
      <c r="F550" s="102"/>
      <c r="G550" s="102"/>
      <c r="H550" s="102"/>
      <c r="I550" s="102"/>
      <c r="J550" s="102"/>
      <c r="K550" s="102"/>
      <c r="L550" s="102"/>
      <c r="M550" s="102"/>
      <c r="N550" s="102"/>
      <c r="O550" s="102"/>
    </row>
    <row r="551" spans="1:15" ht="15.95" customHeight="1" x14ac:dyDescent="0.25">
      <c r="A551" s="102"/>
      <c r="B551" s="102"/>
      <c r="C551" s="102"/>
      <c r="D551" s="102"/>
      <c r="E551" s="102"/>
      <c r="F551" s="102"/>
      <c r="G551" s="102"/>
      <c r="H551" s="102"/>
      <c r="I551" s="102"/>
      <c r="J551" s="102"/>
      <c r="K551" s="102"/>
      <c r="L551" s="102"/>
      <c r="M551" s="102"/>
      <c r="N551" s="102"/>
      <c r="O551" s="102"/>
    </row>
    <row r="552" spans="1:15" ht="15.95" customHeight="1" x14ac:dyDescent="0.25">
      <c r="A552" s="102"/>
      <c r="B552" s="102"/>
      <c r="C552" s="102"/>
      <c r="D552" s="102"/>
      <c r="E552" s="102"/>
      <c r="F552" s="102"/>
      <c r="G552" s="102"/>
      <c r="H552" s="102"/>
      <c r="I552" s="102"/>
      <c r="J552" s="102"/>
      <c r="K552" s="102"/>
      <c r="L552" s="102"/>
      <c r="M552" s="102"/>
      <c r="N552" s="102"/>
      <c r="O552" s="102"/>
    </row>
    <row r="553" spans="1:15" ht="15.95" customHeight="1" x14ac:dyDescent="0.25">
      <c r="A553" s="102"/>
      <c r="B553" s="102"/>
      <c r="C553" s="102"/>
      <c r="D553" s="102"/>
      <c r="E553" s="102"/>
      <c r="F553" s="102"/>
      <c r="G553" s="102"/>
      <c r="H553" s="102"/>
      <c r="I553" s="102"/>
      <c r="J553" s="102"/>
      <c r="K553" s="102"/>
      <c r="L553" s="102"/>
      <c r="M553" s="102"/>
      <c r="N553" s="102"/>
      <c r="O553" s="102"/>
    </row>
    <row r="554" spans="1:15" ht="15.95" customHeight="1" x14ac:dyDescent="0.25">
      <c r="A554" s="102"/>
      <c r="B554" s="102"/>
      <c r="C554" s="102"/>
      <c r="D554" s="102"/>
      <c r="E554" s="102"/>
      <c r="F554" s="102"/>
      <c r="G554" s="102"/>
      <c r="H554" s="102"/>
      <c r="I554" s="102"/>
      <c r="J554" s="102"/>
      <c r="K554" s="102"/>
      <c r="L554" s="102"/>
      <c r="M554" s="102"/>
      <c r="N554" s="102"/>
      <c r="O554" s="102"/>
    </row>
    <row r="555" spans="1:15" ht="15.95" customHeight="1" x14ac:dyDescent="0.25">
      <c r="A555" s="102"/>
      <c r="B555" s="102"/>
      <c r="C555" s="102"/>
      <c r="D555" s="102"/>
      <c r="E555" s="102"/>
      <c r="F555" s="102"/>
      <c r="G555" s="102"/>
      <c r="H555" s="102"/>
      <c r="I555" s="102"/>
      <c r="J555" s="102"/>
      <c r="K555" s="102"/>
      <c r="L555" s="102"/>
      <c r="M555" s="102"/>
      <c r="N555" s="102"/>
      <c r="O555" s="102"/>
    </row>
    <row r="556" spans="1:15" ht="15.95" customHeight="1" x14ac:dyDescent="0.25">
      <c r="A556" s="102"/>
      <c r="B556" s="102"/>
      <c r="C556" s="102"/>
      <c r="D556" s="102"/>
      <c r="E556" s="102"/>
      <c r="F556" s="102"/>
      <c r="G556" s="102"/>
      <c r="H556" s="102"/>
      <c r="I556" s="102"/>
      <c r="J556" s="102"/>
      <c r="K556" s="102"/>
      <c r="L556" s="102"/>
      <c r="M556" s="102"/>
      <c r="N556" s="102"/>
      <c r="O556" s="102"/>
    </row>
    <row r="557" spans="1:15" ht="15.95" customHeight="1" x14ac:dyDescent="0.25">
      <c r="A557" s="102"/>
      <c r="B557" s="102"/>
      <c r="C557" s="102"/>
      <c r="D557" s="102"/>
      <c r="E557" s="102"/>
      <c r="F557" s="102"/>
      <c r="G557" s="102"/>
      <c r="H557" s="102"/>
      <c r="I557" s="102"/>
      <c r="J557" s="102"/>
      <c r="K557" s="102"/>
      <c r="L557" s="102"/>
      <c r="M557" s="102"/>
      <c r="N557" s="102"/>
      <c r="O557" s="102"/>
    </row>
    <row r="558" spans="1:15" ht="15.95" customHeight="1" x14ac:dyDescent="0.25">
      <c r="A558" s="102"/>
      <c r="B558" s="102"/>
      <c r="C558" s="102"/>
      <c r="D558" s="102"/>
      <c r="E558" s="102"/>
      <c r="F558" s="102"/>
      <c r="G558" s="102"/>
      <c r="H558" s="102"/>
      <c r="I558" s="102"/>
      <c r="J558" s="102"/>
      <c r="K558" s="102"/>
      <c r="L558" s="102"/>
      <c r="M558" s="102"/>
      <c r="N558" s="102"/>
      <c r="O558" s="102"/>
    </row>
    <row r="559" spans="1:15" ht="15.95" customHeight="1" x14ac:dyDescent="0.25">
      <c r="A559" s="102"/>
      <c r="B559" s="102"/>
      <c r="C559" s="102"/>
      <c r="D559" s="102"/>
      <c r="E559" s="102"/>
      <c r="F559" s="102"/>
      <c r="G559" s="102"/>
      <c r="H559" s="102"/>
      <c r="I559" s="102"/>
      <c r="J559" s="102"/>
      <c r="K559" s="102"/>
      <c r="L559" s="102"/>
      <c r="M559" s="102"/>
      <c r="N559" s="102"/>
      <c r="O559" s="102"/>
    </row>
    <row r="560" spans="1:15" ht="15.95" customHeight="1" x14ac:dyDescent="0.25">
      <c r="A560" s="102"/>
      <c r="B560" s="102"/>
      <c r="C560" s="102"/>
      <c r="D560" s="102"/>
      <c r="E560" s="102"/>
      <c r="F560" s="102"/>
      <c r="G560" s="102"/>
      <c r="H560" s="102"/>
      <c r="I560" s="102"/>
      <c r="J560" s="102"/>
      <c r="K560" s="102"/>
      <c r="L560" s="102"/>
      <c r="M560" s="102"/>
      <c r="N560" s="102"/>
      <c r="O560" s="102"/>
    </row>
    <row r="561" spans="1:15" ht="15.95" customHeight="1" x14ac:dyDescent="0.25">
      <c r="A561" s="102"/>
      <c r="B561" s="102"/>
      <c r="C561" s="102"/>
      <c r="D561" s="102"/>
      <c r="E561" s="102"/>
      <c r="F561" s="102"/>
      <c r="G561" s="102"/>
      <c r="H561" s="102"/>
      <c r="I561" s="102"/>
      <c r="J561" s="102"/>
      <c r="K561" s="102"/>
      <c r="L561" s="102"/>
      <c r="M561" s="102"/>
      <c r="N561" s="102"/>
      <c r="O561" s="102"/>
    </row>
    <row r="562" spans="1:15" ht="15.95" customHeight="1" x14ac:dyDescent="0.25">
      <c r="A562" s="102"/>
      <c r="B562" s="102"/>
      <c r="C562" s="102"/>
      <c r="D562" s="102"/>
      <c r="E562" s="102"/>
      <c r="F562" s="102"/>
      <c r="G562" s="102"/>
      <c r="H562" s="102"/>
      <c r="I562" s="102"/>
      <c r="J562" s="102"/>
      <c r="K562" s="102"/>
      <c r="L562" s="102"/>
      <c r="M562" s="102"/>
      <c r="N562" s="102"/>
      <c r="O562" s="102"/>
    </row>
    <row r="563" spans="1:15" ht="15.95" customHeight="1" x14ac:dyDescent="0.25">
      <c r="A563" s="102"/>
      <c r="B563" s="102"/>
      <c r="C563" s="102"/>
      <c r="D563" s="102"/>
      <c r="E563" s="102"/>
      <c r="F563" s="102"/>
      <c r="G563" s="102"/>
      <c r="H563" s="102"/>
      <c r="I563" s="102"/>
      <c r="J563" s="102"/>
      <c r="K563" s="102"/>
      <c r="L563" s="102"/>
      <c r="M563" s="102"/>
      <c r="N563" s="102"/>
      <c r="O563" s="102"/>
    </row>
    <row r="564" spans="1:15" ht="15.95" customHeight="1" x14ac:dyDescent="0.25">
      <c r="A564" s="102"/>
      <c r="B564" s="102"/>
      <c r="C564" s="102"/>
      <c r="D564" s="102"/>
      <c r="E564" s="102"/>
      <c r="F564" s="102"/>
      <c r="G564" s="102"/>
      <c r="H564" s="102"/>
      <c r="I564" s="102"/>
      <c r="J564" s="102"/>
      <c r="K564" s="102"/>
      <c r="L564" s="102"/>
      <c r="M564" s="102"/>
      <c r="N564" s="102"/>
      <c r="O564" s="102"/>
    </row>
    <row r="565" spans="1:15" ht="15.95" customHeight="1" x14ac:dyDescent="0.25">
      <c r="A565" s="102"/>
      <c r="B565" s="102"/>
      <c r="C565" s="102"/>
      <c r="D565" s="102"/>
      <c r="E565" s="102"/>
      <c r="F565" s="102"/>
      <c r="G565" s="102"/>
      <c r="H565" s="102"/>
      <c r="I565" s="102"/>
      <c r="J565" s="102"/>
      <c r="K565" s="102"/>
      <c r="L565" s="102"/>
      <c r="M565" s="102"/>
      <c r="N565" s="102"/>
      <c r="O565" s="102"/>
    </row>
    <row r="566" spans="1:15" ht="15.95" customHeight="1" x14ac:dyDescent="0.25">
      <c r="A566" s="102"/>
      <c r="B566" s="102"/>
      <c r="C566" s="102"/>
      <c r="D566" s="102"/>
      <c r="E566" s="102"/>
      <c r="F566" s="102"/>
      <c r="G566" s="102"/>
      <c r="H566" s="102"/>
      <c r="I566" s="102"/>
      <c r="J566" s="102"/>
      <c r="K566" s="102"/>
      <c r="L566" s="102"/>
      <c r="M566" s="102"/>
      <c r="N566" s="102"/>
      <c r="O566" s="102"/>
    </row>
    <row r="567" spans="1:15" ht="15.95" customHeight="1" x14ac:dyDescent="0.25">
      <c r="A567" s="102"/>
      <c r="B567" s="102"/>
      <c r="C567" s="102"/>
      <c r="D567" s="102"/>
      <c r="E567" s="102"/>
      <c r="F567" s="102"/>
      <c r="G567" s="102"/>
      <c r="H567" s="102"/>
      <c r="I567" s="102"/>
      <c r="J567" s="102"/>
      <c r="K567" s="102"/>
      <c r="L567" s="102"/>
      <c r="M567" s="102"/>
      <c r="N567" s="102"/>
      <c r="O567" s="102"/>
    </row>
    <row r="568" spans="1:15" ht="15.95" customHeight="1" x14ac:dyDescent="0.25">
      <c r="A568" s="102"/>
      <c r="B568" s="102"/>
      <c r="C568" s="102"/>
      <c r="D568" s="102"/>
      <c r="E568" s="102"/>
      <c r="F568" s="102"/>
      <c r="G568" s="102"/>
      <c r="H568" s="102"/>
      <c r="I568" s="102"/>
      <c r="J568" s="102"/>
      <c r="K568" s="102"/>
      <c r="L568" s="102"/>
      <c r="M568" s="102"/>
      <c r="N568" s="102"/>
      <c r="O568" s="102"/>
    </row>
    <row r="569" spans="1:15" ht="15.95" customHeight="1" x14ac:dyDescent="0.25">
      <c r="A569" s="102"/>
      <c r="B569" s="102"/>
      <c r="C569" s="102"/>
      <c r="D569" s="102"/>
      <c r="E569" s="102"/>
      <c r="F569" s="102"/>
      <c r="G569" s="102"/>
      <c r="H569" s="102"/>
      <c r="I569" s="102"/>
      <c r="J569" s="102"/>
      <c r="K569" s="102"/>
      <c r="L569" s="102"/>
      <c r="M569" s="102"/>
      <c r="N569" s="102"/>
      <c r="O569" s="102"/>
    </row>
    <row r="570" spans="1:15" ht="15.95" customHeight="1" x14ac:dyDescent="0.25">
      <c r="A570" s="102"/>
      <c r="B570" s="102"/>
      <c r="C570" s="102"/>
      <c r="D570" s="102"/>
      <c r="E570" s="102"/>
      <c r="F570" s="102"/>
      <c r="G570" s="102"/>
      <c r="H570" s="102"/>
      <c r="I570" s="102"/>
      <c r="J570" s="102"/>
      <c r="K570" s="102"/>
      <c r="L570" s="102"/>
      <c r="M570" s="102"/>
      <c r="N570" s="102"/>
      <c r="O570" s="102"/>
    </row>
    <row r="571" spans="1:15" ht="15.95" customHeight="1" x14ac:dyDescent="0.25">
      <c r="A571" s="102"/>
      <c r="B571" s="102"/>
      <c r="C571" s="102"/>
      <c r="D571" s="102"/>
      <c r="E571" s="102"/>
      <c r="F571" s="102"/>
      <c r="G571" s="102"/>
      <c r="H571" s="102"/>
      <c r="I571" s="102"/>
      <c r="J571" s="102"/>
      <c r="K571" s="102"/>
      <c r="L571" s="102"/>
      <c r="M571" s="102"/>
      <c r="N571" s="102"/>
      <c r="O571" s="102"/>
    </row>
    <row r="572" spans="1:15" ht="15.95" customHeight="1" x14ac:dyDescent="0.25">
      <c r="A572" s="102"/>
      <c r="B572" s="102"/>
      <c r="C572" s="102"/>
      <c r="D572" s="102"/>
      <c r="E572" s="102"/>
      <c r="F572" s="102"/>
      <c r="G572" s="102"/>
      <c r="H572" s="102"/>
      <c r="I572" s="102"/>
      <c r="J572" s="102"/>
      <c r="K572" s="102"/>
      <c r="L572" s="102"/>
      <c r="M572" s="102"/>
      <c r="N572" s="102"/>
      <c r="O572" s="102"/>
    </row>
    <row r="573" spans="1:15" ht="15.95" customHeight="1" x14ac:dyDescent="0.25">
      <c r="A573" s="102"/>
      <c r="B573" s="102"/>
      <c r="C573" s="102"/>
      <c r="D573" s="102"/>
      <c r="E573" s="102"/>
      <c r="F573" s="102"/>
      <c r="G573" s="102"/>
      <c r="H573" s="102"/>
      <c r="I573" s="102"/>
      <c r="J573" s="102"/>
      <c r="K573" s="102"/>
      <c r="L573" s="102"/>
      <c r="M573" s="102"/>
      <c r="N573" s="102"/>
      <c r="O573" s="102"/>
    </row>
    <row r="574" spans="1:15" ht="15.95" customHeight="1" x14ac:dyDescent="0.25">
      <c r="A574" s="102"/>
      <c r="B574" s="102"/>
      <c r="C574" s="102"/>
      <c r="D574" s="102"/>
      <c r="E574" s="102"/>
      <c r="F574" s="102"/>
      <c r="G574" s="102"/>
      <c r="H574" s="102"/>
      <c r="I574" s="102"/>
      <c r="J574" s="102"/>
      <c r="K574" s="102"/>
      <c r="L574" s="102"/>
      <c r="M574" s="102"/>
      <c r="N574" s="102"/>
      <c r="O574" s="102"/>
    </row>
    <row r="575" spans="1:15" ht="15.95" customHeight="1" x14ac:dyDescent="0.25">
      <c r="A575" s="102"/>
      <c r="B575" s="102"/>
      <c r="C575" s="102"/>
      <c r="D575" s="102"/>
      <c r="E575" s="102"/>
      <c r="F575" s="102"/>
      <c r="G575" s="102"/>
      <c r="H575" s="102"/>
      <c r="I575" s="102"/>
      <c r="J575" s="102"/>
      <c r="K575" s="102"/>
      <c r="L575" s="102"/>
      <c r="M575" s="102"/>
      <c r="N575" s="102"/>
      <c r="O575" s="102"/>
    </row>
    <row r="576" spans="1:15" ht="15.95" customHeight="1" x14ac:dyDescent="0.25">
      <c r="A576" s="102"/>
      <c r="B576" s="102"/>
      <c r="C576" s="102"/>
      <c r="D576" s="102"/>
      <c r="E576" s="102"/>
      <c r="F576" s="102"/>
      <c r="G576" s="102"/>
      <c r="H576" s="102"/>
      <c r="I576" s="102"/>
      <c r="J576" s="102"/>
      <c r="K576" s="102"/>
      <c r="L576" s="102"/>
      <c r="M576" s="102"/>
      <c r="N576" s="102"/>
      <c r="O576" s="102"/>
    </row>
    <row r="577" spans="1:15" ht="15.95" customHeight="1" x14ac:dyDescent="0.25">
      <c r="A577" s="102"/>
      <c r="B577" s="102"/>
      <c r="C577" s="102"/>
      <c r="D577" s="102"/>
      <c r="E577" s="102"/>
      <c r="F577" s="102"/>
      <c r="G577" s="102"/>
      <c r="H577" s="102"/>
      <c r="I577" s="102"/>
      <c r="J577" s="102"/>
      <c r="K577" s="102"/>
      <c r="L577" s="102"/>
      <c r="M577" s="102"/>
      <c r="N577" s="102"/>
      <c r="O577" s="102"/>
    </row>
    <row r="578" spans="1:15" ht="15.95" customHeight="1" x14ac:dyDescent="0.25">
      <c r="A578" s="102"/>
      <c r="B578" s="102"/>
      <c r="C578" s="102"/>
      <c r="D578" s="102"/>
      <c r="E578" s="102"/>
      <c r="F578" s="102"/>
      <c r="G578" s="102"/>
      <c r="H578" s="102"/>
      <c r="I578" s="102"/>
      <c r="J578" s="102"/>
      <c r="K578" s="102"/>
      <c r="L578" s="102"/>
      <c r="M578" s="102"/>
      <c r="N578" s="102"/>
      <c r="O578" s="102"/>
    </row>
    <row r="579" spans="1:15" ht="15.95" customHeight="1" x14ac:dyDescent="0.25">
      <c r="A579" s="102"/>
      <c r="B579" s="102"/>
      <c r="C579" s="102"/>
      <c r="D579" s="102"/>
      <c r="E579" s="102"/>
      <c r="F579" s="102"/>
      <c r="G579" s="102"/>
      <c r="H579" s="102"/>
      <c r="I579" s="102"/>
      <c r="J579" s="102"/>
      <c r="K579" s="102"/>
      <c r="L579" s="102"/>
      <c r="M579" s="102"/>
      <c r="N579" s="102"/>
      <c r="O579" s="102"/>
    </row>
    <row r="580" spans="1:15" ht="15.95" customHeight="1" x14ac:dyDescent="0.25">
      <c r="A580" s="102"/>
      <c r="B580" s="102"/>
      <c r="C580" s="102"/>
      <c r="D580" s="102"/>
      <c r="E580" s="102"/>
      <c r="F580" s="102"/>
      <c r="G580" s="102"/>
      <c r="H580" s="102"/>
      <c r="I580" s="102"/>
      <c r="J580" s="102"/>
      <c r="K580" s="102"/>
      <c r="L580" s="102"/>
      <c r="M580" s="102"/>
      <c r="N580" s="102"/>
      <c r="O580" s="102"/>
    </row>
    <row r="581" spans="1:15" ht="15.95" customHeight="1" x14ac:dyDescent="0.25">
      <c r="A581" s="102"/>
      <c r="B581" s="102"/>
      <c r="C581" s="102"/>
      <c r="D581" s="102"/>
      <c r="E581" s="102"/>
      <c r="F581" s="102"/>
      <c r="G581" s="102"/>
      <c r="H581" s="102"/>
      <c r="I581" s="102"/>
      <c r="J581" s="102"/>
      <c r="K581" s="102"/>
      <c r="L581" s="102"/>
      <c r="M581" s="102"/>
      <c r="N581" s="102"/>
      <c r="O581" s="102"/>
    </row>
    <row r="582" spans="1:15" ht="15.95" customHeight="1" x14ac:dyDescent="0.25">
      <c r="A582" s="102"/>
      <c r="B582" s="102"/>
      <c r="C582" s="102"/>
      <c r="D582" s="102"/>
      <c r="E582" s="102"/>
      <c r="F582" s="102"/>
      <c r="G582" s="102"/>
      <c r="H582" s="102"/>
      <c r="I582" s="102"/>
      <c r="J582" s="102"/>
      <c r="K582" s="102"/>
      <c r="L582" s="102"/>
      <c r="M582" s="102"/>
      <c r="N582" s="102"/>
      <c r="O582" s="102"/>
    </row>
    <row r="583" spans="1:15" ht="15.95" customHeight="1" x14ac:dyDescent="0.25">
      <c r="A583" s="102"/>
      <c r="B583" s="102"/>
      <c r="C583" s="102"/>
      <c r="D583" s="102"/>
      <c r="E583" s="102"/>
      <c r="F583" s="102"/>
      <c r="G583" s="102"/>
      <c r="H583" s="102"/>
      <c r="I583" s="102"/>
      <c r="J583" s="102"/>
      <c r="K583" s="102"/>
      <c r="L583" s="102"/>
      <c r="M583" s="102"/>
      <c r="N583" s="102"/>
      <c r="O583" s="102"/>
    </row>
    <row r="584" spans="1:15" ht="15.95" customHeight="1" x14ac:dyDescent="0.25">
      <c r="A584" s="102"/>
      <c r="B584" s="102"/>
      <c r="C584" s="102"/>
      <c r="D584" s="102"/>
      <c r="E584" s="102"/>
      <c r="F584" s="102"/>
      <c r="G584" s="102"/>
      <c r="H584" s="102"/>
      <c r="I584" s="102"/>
      <c r="J584" s="102"/>
      <c r="K584" s="102"/>
      <c r="L584" s="102"/>
      <c r="M584" s="102"/>
      <c r="N584" s="102"/>
      <c r="O584" s="102"/>
    </row>
    <row r="585" spans="1:15" ht="15.95" customHeight="1" x14ac:dyDescent="0.25">
      <c r="A585" s="102"/>
      <c r="B585" s="102"/>
      <c r="C585" s="102"/>
      <c r="D585" s="102"/>
      <c r="E585" s="102"/>
      <c r="F585" s="102"/>
      <c r="G585" s="102"/>
      <c r="H585" s="102"/>
      <c r="I585" s="102"/>
      <c r="J585" s="102"/>
      <c r="K585" s="102"/>
      <c r="L585" s="102"/>
      <c r="M585" s="102"/>
      <c r="N585" s="102"/>
      <c r="O585" s="102"/>
    </row>
    <row r="586" spans="1:15" ht="15.95" customHeight="1" x14ac:dyDescent="0.25">
      <c r="A586" s="102"/>
      <c r="B586" s="102"/>
      <c r="C586" s="102"/>
      <c r="D586" s="102"/>
      <c r="E586" s="102"/>
      <c r="F586" s="102"/>
      <c r="G586" s="102"/>
      <c r="H586" s="102"/>
      <c r="I586" s="102"/>
      <c r="J586" s="102"/>
      <c r="K586" s="102"/>
      <c r="L586" s="102"/>
      <c r="M586" s="102"/>
      <c r="N586" s="102"/>
      <c r="O586" s="102"/>
    </row>
    <row r="587" spans="1:15" ht="15.95" customHeight="1" x14ac:dyDescent="0.25">
      <c r="A587" s="102"/>
      <c r="B587" s="102"/>
      <c r="C587" s="102"/>
      <c r="D587" s="102"/>
      <c r="E587" s="102"/>
      <c r="F587" s="102"/>
      <c r="G587" s="102"/>
      <c r="H587" s="102"/>
      <c r="I587" s="102"/>
      <c r="J587" s="102"/>
      <c r="K587" s="102"/>
      <c r="L587" s="102"/>
      <c r="M587" s="102"/>
      <c r="N587" s="102"/>
      <c r="O587" s="102"/>
    </row>
    <row r="588" spans="1:15" ht="15.95" customHeight="1" x14ac:dyDescent="0.25">
      <c r="A588" s="102"/>
      <c r="B588" s="102"/>
      <c r="C588" s="102"/>
      <c r="D588" s="102"/>
      <c r="E588" s="102"/>
      <c r="F588" s="102"/>
      <c r="G588" s="102"/>
      <c r="H588" s="102"/>
      <c r="I588" s="102"/>
      <c r="J588" s="102"/>
      <c r="K588" s="102"/>
      <c r="L588" s="102"/>
      <c r="M588" s="102"/>
      <c r="N588" s="102"/>
      <c r="O588" s="102"/>
    </row>
    <row r="589" spans="1:15" ht="15.95" customHeight="1" x14ac:dyDescent="0.25">
      <c r="A589" s="102"/>
      <c r="B589" s="102"/>
      <c r="C589" s="102"/>
      <c r="D589" s="102"/>
      <c r="E589" s="102"/>
      <c r="F589" s="102"/>
      <c r="G589" s="102"/>
      <c r="H589" s="102"/>
      <c r="I589" s="102"/>
      <c r="J589" s="102"/>
      <c r="K589" s="102"/>
      <c r="L589" s="102"/>
      <c r="M589" s="102"/>
      <c r="N589" s="102"/>
      <c r="O589" s="102"/>
    </row>
    <row r="590" spans="1:15" ht="15.95" customHeight="1" x14ac:dyDescent="0.25">
      <c r="A590" s="102"/>
      <c r="B590" s="102"/>
      <c r="C590" s="102"/>
      <c r="D590" s="102"/>
      <c r="E590" s="102"/>
      <c r="F590" s="102"/>
      <c r="G590" s="102"/>
      <c r="H590" s="102"/>
      <c r="I590" s="102"/>
      <c r="J590" s="102"/>
      <c r="K590" s="102"/>
      <c r="L590" s="102"/>
      <c r="M590" s="102"/>
      <c r="N590" s="102"/>
      <c r="O590" s="102"/>
    </row>
    <row r="591" spans="1:15" ht="15.95" customHeight="1" x14ac:dyDescent="0.25">
      <c r="A591" s="102"/>
      <c r="B591" s="102"/>
      <c r="C591" s="102"/>
      <c r="D591" s="102"/>
      <c r="E591" s="102"/>
      <c r="F591" s="102"/>
      <c r="G591" s="102"/>
      <c r="H591" s="102"/>
      <c r="I591" s="102"/>
      <c r="J591" s="102"/>
      <c r="K591" s="102"/>
      <c r="L591" s="102"/>
      <c r="M591" s="102"/>
      <c r="N591" s="102"/>
      <c r="O591" s="102"/>
    </row>
    <row r="592" spans="1:15" ht="15.95" customHeight="1" x14ac:dyDescent="0.25">
      <c r="A592" s="102"/>
      <c r="B592" s="102"/>
      <c r="C592" s="102"/>
      <c r="D592" s="102"/>
      <c r="E592" s="102"/>
      <c r="F592" s="102"/>
      <c r="G592" s="102"/>
      <c r="H592" s="102"/>
      <c r="I592" s="102"/>
      <c r="J592" s="102"/>
      <c r="K592" s="102"/>
      <c r="L592" s="102"/>
      <c r="M592" s="102"/>
      <c r="N592" s="102"/>
      <c r="O592" s="102"/>
    </row>
    <row r="593" spans="1:15" ht="15.95" customHeight="1" x14ac:dyDescent="0.25">
      <c r="A593" s="102"/>
      <c r="B593" s="102"/>
      <c r="C593" s="102"/>
      <c r="D593" s="102"/>
      <c r="E593" s="102"/>
      <c r="F593" s="102"/>
      <c r="G593" s="102"/>
      <c r="H593" s="102"/>
      <c r="I593" s="102"/>
      <c r="J593" s="102"/>
      <c r="K593" s="102"/>
      <c r="L593" s="102"/>
      <c r="M593" s="102"/>
      <c r="N593" s="102"/>
      <c r="O593" s="102"/>
    </row>
    <row r="594" spans="1:15" ht="15.95" customHeight="1" x14ac:dyDescent="0.25">
      <c r="A594" s="102"/>
      <c r="B594" s="102"/>
      <c r="C594" s="102"/>
      <c r="D594" s="102"/>
      <c r="E594" s="102"/>
      <c r="F594" s="102"/>
      <c r="G594" s="102"/>
      <c r="H594" s="102"/>
      <c r="I594" s="102"/>
      <c r="J594" s="102"/>
      <c r="K594" s="102"/>
      <c r="L594" s="102"/>
      <c r="M594" s="102"/>
      <c r="N594" s="102"/>
      <c r="O594" s="102"/>
    </row>
    <row r="595" spans="1:15" ht="15.95" customHeight="1" x14ac:dyDescent="0.25">
      <c r="A595" s="102"/>
      <c r="B595" s="102"/>
      <c r="C595" s="102"/>
      <c r="D595" s="102"/>
      <c r="E595" s="102"/>
      <c r="F595" s="102"/>
      <c r="G595" s="102"/>
      <c r="H595" s="102"/>
      <c r="I595" s="102"/>
      <c r="J595" s="102"/>
      <c r="K595" s="102"/>
      <c r="L595" s="102"/>
      <c r="M595" s="102"/>
      <c r="N595" s="102"/>
      <c r="O595" s="102"/>
    </row>
    <row r="596" spans="1:15" ht="15.95" customHeight="1" x14ac:dyDescent="0.25">
      <c r="A596" s="102"/>
      <c r="B596" s="102"/>
      <c r="C596" s="102"/>
      <c r="D596" s="102"/>
      <c r="E596" s="102"/>
      <c r="F596" s="102"/>
      <c r="G596" s="102"/>
      <c r="H596" s="102"/>
      <c r="I596" s="102"/>
      <c r="J596" s="102"/>
      <c r="K596" s="102"/>
      <c r="L596" s="102"/>
      <c r="M596" s="102"/>
      <c r="N596" s="102"/>
      <c r="O596" s="102"/>
    </row>
    <row r="597" spans="1:15" ht="15.95" customHeight="1" x14ac:dyDescent="0.25">
      <c r="A597" s="102"/>
      <c r="B597" s="102"/>
      <c r="C597" s="102"/>
      <c r="D597" s="102"/>
      <c r="E597" s="102"/>
      <c r="F597" s="102"/>
      <c r="G597" s="102"/>
      <c r="H597" s="102"/>
      <c r="I597" s="102"/>
      <c r="J597" s="102"/>
      <c r="K597" s="102"/>
      <c r="L597" s="102"/>
      <c r="M597" s="102"/>
      <c r="N597" s="102"/>
      <c r="O597" s="102"/>
    </row>
    <row r="598" spans="1:15" ht="15.95" customHeight="1" x14ac:dyDescent="0.25">
      <c r="A598" s="102"/>
      <c r="B598" s="102"/>
      <c r="C598" s="102"/>
      <c r="D598" s="102"/>
      <c r="E598" s="102"/>
      <c r="F598" s="102"/>
      <c r="G598" s="102"/>
      <c r="H598" s="102"/>
      <c r="I598" s="102"/>
      <c r="J598" s="102"/>
      <c r="K598" s="102"/>
      <c r="L598" s="102"/>
      <c r="M598" s="102"/>
      <c r="N598" s="102"/>
      <c r="O598" s="102"/>
    </row>
    <row r="599" spans="1:15" ht="15.95" customHeight="1" x14ac:dyDescent="0.25">
      <c r="A599" s="102"/>
      <c r="B599" s="102"/>
      <c r="C599" s="102"/>
      <c r="D599" s="102"/>
      <c r="E599" s="102"/>
      <c r="F599" s="102"/>
      <c r="G599" s="102"/>
      <c r="H599" s="102"/>
      <c r="I599" s="102"/>
      <c r="J599" s="102"/>
      <c r="K599" s="102"/>
      <c r="L599" s="102"/>
      <c r="M599" s="102"/>
      <c r="N599" s="102"/>
      <c r="O599" s="102"/>
    </row>
    <row r="600" spans="1:15" ht="15.95" customHeight="1" x14ac:dyDescent="0.25">
      <c r="A600" s="102"/>
      <c r="B600" s="102"/>
      <c r="C600" s="102"/>
      <c r="D600" s="102"/>
      <c r="E600" s="102"/>
      <c r="F600" s="102"/>
      <c r="G600" s="102"/>
      <c r="H600" s="102"/>
      <c r="I600" s="102"/>
      <c r="J600" s="102"/>
      <c r="K600" s="102"/>
      <c r="L600" s="102"/>
      <c r="M600" s="102"/>
      <c r="N600" s="102"/>
      <c r="O600" s="102"/>
    </row>
    <row r="601" spans="1:15" ht="15.95" customHeight="1" x14ac:dyDescent="0.25">
      <c r="A601" s="102"/>
      <c r="B601" s="102"/>
      <c r="C601" s="102"/>
      <c r="D601" s="102"/>
      <c r="E601" s="102"/>
      <c r="F601" s="102"/>
      <c r="G601" s="102"/>
      <c r="H601" s="102"/>
      <c r="I601" s="102"/>
      <c r="J601" s="102"/>
      <c r="K601" s="102"/>
      <c r="L601" s="102"/>
      <c r="M601" s="102"/>
      <c r="N601" s="102"/>
      <c r="O601" s="102"/>
    </row>
    <row r="602" spans="1:15" ht="15.95" customHeight="1" x14ac:dyDescent="0.25">
      <c r="A602" s="102"/>
      <c r="B602" s="102"/>
      <c r="C602" s="102"/>
      <c r="D602" s="102"/>
      <c r="E602" s="102"/>
      <c r="F602" s="102"/>
      <c r="G602" s="102"/>
      <c r="H602" s="102"/>
      <c r="I602" s="102"/>
      <c r="J602" s="102"/>
      <c r="K602" s="102"/>
      <c r="L602" s="102"/>
      <c r="M602" s="102"/>
      <c r="N602" s="102"/>
      <c r="O602" s="102"/>
    </row>
    <row r="603" spans="1:15" ht="15.95" customHeight="1" x14ac:dyDescent="0.25">
      <c r="A603" s="102"/>
      <c r="B603" s="102"/>
      <c r="C603" s="102"/>
      <c r="D603" s="102"/>
      <c r="E603" s="102"/>
      <c r="F603" s="102"/>
      <c r="G603" s="102"/>
      <c r="H603" s="102"/>
      <c r="I603" s="102"/>
      <c r="J603" s="102"/>
      <c r="K603" s="102"/>
      <c r="L603" s="102"/>
      <c r="M603" s="102"/>
      <c r="N603" s="102"/>
      <c r="O603" s="102"/>
    </row>
    <row r="604" spans="1:15" ht="15.95" customHeight="1" x14ac:dyDescent="0.25">
      <c r="A604" s="102"/>
      <c r="B604" s="102"/>
      <c r="C604" s="102"/>
      <c r="D604" s="102"/>
      <c r="E604" s="102"/>
      <c r="F604" s="102"/>
      <c r="G604" s="102"/>
      <c r="H604" s="102"/>
      <c r="I604" s="102"/>
      <c r="J604" s="102"/>
      <c r="K604" s="102"/>
      <c r="L604" s="102"/>
      <c r="M604" s="102"/>
      <c r="N604" s="102"/>
      <c r="O604" s="102"/>
    </row>
    <row r="605" spans="1:15" ht="15.95" customHeight="1" x14ac:dyDescent="0.25">
      <c r="A605" s="102"/>
      <c r="B605" s="102"/>
      <c r="C605" s="102"/>
      <c r="D605" s="102"/>
      <c r="E605" s="102"/>
      <c r="F605" s="102"/>
      <c r="G605" s="102"/>
      <c r="H605" s="102"/>
      <c r="I605" s="102"/>
      <c r="J605" s="102"/>
      <c r="K605" s="102"/>
      <c r="L605" s="102"/>
      <c r="M605" s="102"/>
      <c r="N605" s="102"/>
      <c r="O605" s="102"/>
    </row>
    <row r="606" spans="1:15" ht="15.95" customHeight="1" x14ac:dyDescent="0.25">
      <c r="A606" s="102"/>
      <c r="B606" s="102"/>
      <c r="C606" s="102"/>
      <c r="D606" s="102"/>
      <c r="E606" s="102"/>
      <c r="F606" s="102"/>
      <c r="G606" s="102"/>
      <c r="H606" s="102"/>
      <c r="I606" s="102"/>
      <c r="J606" s="102"/>
      <c r="K606" s="102"/>
      <c r="L606" s="102"/>
      <c r="M606" s="102"/>
      <c r="N606" s="102"/>
      <c r="O606" s="102"/>
    </row>
    <row r="607" spans="1:15" ht="15.95" customHeight="1" x14ac:dyDescent="0.25">
      <c r="A607" s="102"/>
      <c r="B607" s="102"/>
      <c r="C607" s="102"/>
      <c r="D607" s="102"/>
      <c r="E607" s="102"/>
      <c r="F607" s="102"/>
      <c r="G607" s="102"/>
      <c r="H607" s="102"/>
      <c r="I607" s="102"/>
      <c r="J607" s="102"/>
      <c r="K607" s="102"/>
      <c r="L607" s="102"/>
      <c r="M607" s="102"/>
      <c r="N607" s="102"/>
      <c r="O607" s="102"/>
    </row>
    <row r="608" spans="1:15" ht="15.95" customHeight="1" x14ac:dyDescent="0.25">
      <c r="A608" s="102"/>
      <c r="B608" s="102"/>
      <c r="C608" s="102"/>
      <c r="D608" s="102"/>
      <c r="E608" s="102"/>
      <c r="F608" s="102"/>
      <c r="G608" s="102"/>
      <c r="H608" s="102"/>
      <c r="I608" s="102"/>
      <c r="J608" s="102"/>
      <c r="K608" s="102"/>
      <c r="L608" s="102"/>
      <c r="M608" s="102"/>
      <c r="N608" s="102"/>
      <c r="O608" s="102"/>
    </row>
    <row r="609" spans="1:15" ht="15.95" customHeight="1" x14ac:dyDescent="0.25">
      <c r="A609" s="102"/>
      <c r="B609" s="102"/>
      <c r="C609" s="102"/>
      <c r="D609" s="102"/>
      <c r="E609" s="102"/>
      <c r="F609" s="102"/>
      <c r="G609" s="102"/>
      <c r="H609" s="102"/>
      <c r="I609" s="102"/>
      <c r="J609" s="102"/>
      <c r="K609" s="102"/>
      <c r="L609" s="102"/>
      <c r="M609" s="102"/>
      <c r="N609" s="102"/>
      <c r="O609" s="102"/>
    </row>
    <row r="610" spans="1:15" ht="15.95" customHeight="1" x14ac:dyDescent="0.25">
      <c r="A610" s="102"/>
      <c r="B610" s="102"/>
      <c r="C610" s="102"/>
      <c r="D610" s="102"/>
      <c r="E610" s="102"/>
      <c r="F610" s="102"/>
      <c r="G610" s="102"/>
      <c r="H610" s="102"/>
      <c r="I610" s="102"/>
      <c r="J610" s="102"/>
      <c r="K610" s="102"/>
      <c r="L610" s="102"/>
      <c r="M610" s="102"/>
      <c r="N610" s="102"/>
      <c r="O610" s="102"/>
    </row>
    <row r="611" spans="1:15" ht="15.95" customHeight="1" x14ac:dyDescent="0.25">
      <c r="A611" s="102"/>
      <c r="B611" s="102"/>
      <c r="C611" s="102"/>
      <c r="D611" s="102"/>
      <c r="E611" s="102"/>
      <c r="F611" s="102"/>
      <c r="G611" s="102"/>
      <c r="H611" s="102"/>
      <c r="I611" s="102"/>
      <c r="J611" s="102"/>
      <c r="K611" s="102"/>
      <c r="L611" s="102"/>
      <c r="M611" s="102"/>
      <c r="N611" s="102"/>
      <c r="O611" s="102"/>
    </row>
    <row r="612" spans="1:15" ht="15.95" customHeight="1" x14ac:dyDescent="0.25">
      <c r="A612" s="102"/>
      <c r="B612" s="102"/>
      <c r="C612" s="102"/>
      <c r="D612" s="102"/>
      <c r="E612" s="102"/>
      <c r="F612" s="102"/>
      <c r="G612" s="102"/>
      <c r="H612" s="102"/>
      <c r="I612" s="102"/>
      <c r="J612" s="102"/>
      <c r="K612" s="102"/>
      <c r="L612" s="102"/>
      <c r="M612" s="102"/>
      <c r="N612" s="102"/>
      <c r="O612" s="102"/>
    </row>
    <row r="613" spans="1:15" ht="15.95" customHeight="1" x14ac:dyDescent="0.25">
      <c r="A613" s="102"/>
      <c r="B613" s="102"/>
      <c r="C613" s="102"/>
      <c r="D613" s="102"/>
      <c r="E613" s="102"/>
      <c r="F613" s="102"/>
      <c r="G613" s="102"/>
      <c r="H613" s="102"/>
      <c r="I613" s="102"/>
      <c r="J613" s="102"/>
      <c r="K613" s="102"/>
      <c r="L613" s="102"/>
      <c r="M613" s="102"/>
      <c r="N613" s="102"/>
      <c r="O613" s="102"/>
    </row>
    <row r="614" spans="1:15" ht="15.95" customHeight="1" x14ac:dyDescent="0.25">
      <c r="A614" s="102"/>
      <c r="B614" s="102"/>
      <c r="C614" s="102"/>
      <c r="D614" s="102"/>
      <c r="E614" s="102"/>
      <c r="F614" s="102"/>
      <c r="G614" s="102"/>
      <c r="H614" s="102"/>
      <c r="I614" s="102"/>
      <c r="J614" s="102"/>
      <c r="K614" s="102"/>
      <c r="L614" s="102"/>
      <c r="M614" s="102"/>
      <c r="N614" s="102"/>
      <c r="O614" s="102"/>
    </row>
    <row r="615" spans="1:15" ht="15.95" customHeight="1" x14ac:dyDescent="0.25">
      <c r="A615" s="102"/>
      <c r="B615" s="102"/>
      <c r="C615" s="102"/>
      <c r="D615" s="102"/>
      <c r="E615" s="102"/>
      <c r="F615" s="102"/>
      <c r="G615" s="102"/>
      <c r="H615" s="102"/>
      <c r="I615" s="102"/>
      <c r="J615" s="102"/>
      <c r="K615" s="102"/>
      <c r="L615" s="102"/>
      <c r="M615" s="102"/>
      <c r="N615" s="102"/>
      <c r="O615" s="102"/>
    </row>
    <row r="616" spans="1:15" ht="15.95" customHeight="1" x14ac:dyDescent="0.25">
      <c r="A616" s="102"/>
      <c r="B616" s="102"/>
      <c r="C616" s="102"/>
      <c r="D616" s="102"/>
      <c r="E616" s="102"/>
      <c r="F616" s="102"/>
      <c r="G616" s="102"/>
      <c r="H616" s="102"/>
      <c r="I616" s="102"/>
      <c r="J616" s="102"/>
      <c r="K616" s="102"/>
      <c r="L616" s="102"/>
      <c r="M616" s="102"/>
      <c r="N616" s="102"/>
      <c r="O616" s="102"/>
    </row>
    <row r="617" spans="1:15" ht="15.95" customHeight="1" x14ac:dyDescent="0.25">
      <c r="A617" s="102"/>
      <c r="B617" s="102"/>
      <c r="C617" s="102"/>
      <c r="D617" s="102"/>
      <c r="E617" s="102"/>
      <c r="F617" s="102"/>
      <c r="G617" s="102"/>
      <c r="H617" s="102"/>
      <c r="I617" s="102"/>
      <c r="J617" s="102"/>
      <c r="K617" s="102"/>
      <c r="L617" s="102"/>
      <c r="M617" s="102"/>
      <c r="N617" s="102"/>
      <c r="O617" s="102"/>
    </row>
    <row r="618" spans="1:15" ht="15.95" customHeight="1" x14ac:dyDescent="0.25">
      <c r="A618" s="102"/>
      <c r="B618" s="102"/>
      <c r="C618" s="102"/>
      <c r="D618" s="102"/>
      <c r="E618" s="102"/>
      <c r="F618" s="102"/>
      <c r="G618" s="102"/>
      <c r="H618" s="102"/>
      <c r="I618" s="102"/>
      <c r="J618" s="102"/>
      <c r="K618" s="102"/>
      <c r="L618" s="102"/>
      <c r="M618" s="102"/>
      <c r="N618" s="102"/>
      <c r="O618" s="102"/>
    </row>
    <row r="619" spans="1:15" ht="15.95" customHeight="1" x14ac:dyDescent="0.25">
      <c r="A619" s="102"/>
      <c r="B619" s="102"/>
      <c r="C619" s="102"/>
      <c r="D619" s="102"/>
      <c r="E619" s="102"/>
      <c r="F619" s="102"/>
      <c r="G619" s="102"/>
      <c r="H619" s="102"/>
      <c r="I619" s="102"/>
      <c r="J619" s="102"/>
      <c r="K619" s="102"/>
      <c r="L619" s="102"/>
      <c r="M619" s="102"/>
      <c r="N619" s="102"/>
      <c r="O619" s="102"/>
    </row>
    <row r="620" spans="1:15" ht="15.95" customHeight="1" x14ac:dyDescent="0.25">
      <c r="A620" s="102"/>
      <c r="B620" s="102"/>
      <c r="C620" s="102"/>
      <c r="D620" s="102"/>
      <c r="E620" s="102"/>
      <c r="F620" s="102"/>
      <c r="G620" s="102"/>
      <c r="H620" s="102"/>
      <c r="I620" s="102"/>
      <c r="J620" s="102"/>
      <c r="K620" s="102"/>
      <c r="L620" s="102"/>
      <c r="M620" s="102"/>
      <c r="N620" s="102"/>
      <c r="O620" s="102"/>
    </row>
    <row r="621" spans="1:15" ht="15.95" customHeight="1" x14ac:dyDescent="0.25">
      <c r="A621" s="102"/>
      <c r="B621" s="102"/>
      <c r="C621" s="102"/>
      <c r="D621" s="102"/>
      <c r="E621" s="102"/>
      <c r="F621" s="102"/>
      <c r="G621" s="102"/>
      <c r="H621" s="102"/>
      <c r="I621" s="102"/>
      <c r="J621" s="102"/>
      <c r="K621" s="102"/>
      <c r="L621" s="102"/>
      <c r="M621" s="102"/>
      <c r="N621" s="102"/>
      <c r="O621" s="102"/>
    </row>
    <row r="622" spans="1:15" ht="15.95" customHeight="1" x14ac:dyDescent="0.25">
      <c r="A622" s="102"/>
      <c r="B622" s="102"/>
      <c r="C622" s="102"/>
      <c r="D622" s="102"/>
      <c r="E622" s="102"/>
      <c r="F622" s="102"/>
      <c r="G622" s="102"/>
      <c r="H622" s="102"/>
      <c r="I622" s="102"/>
      <c r="J622" s="102"/>
      <c r="K622" s="102"/>
      <c r="L622" s="102"/>
      <c r="M622" s="102"/>
      <c r="N622" s="102"/>
      <c r="O622" s="102"/>
    </row>
    <row r="623" spans="1:15" ht="15.95" customHeight="1" x14ac:dyDescent="0.25">
      <c r="A623" s="102"/>
      <c r="B623" s="102"/>
      <c r="C623" s="102"/>
      <c r="D623" s="102"/>
      <c r="E623" s="102"/>
      <c r="F623" s="102"/>
      <c r="G623" s="102"/>
      <c r="H623" s="102"/>
      <c r="I623" s="102"/>
      <c r="J623" s="102"/>
      <c r="K623" s="102"/>
      <c r="L623" s="102"/>
      <c r="M623" s="102"/>
      <c r="N623" s="102"/>
      <c r="O623" s="102"/>
    </row>
    <row r="624" spans="1:15" ht="15.95" customHeight="1" x14ac:dyDescent="0.25">
      <c r="A624" s="102"/>
      <c r="B624" s="102"/>
      <c r="C624" s="102"/>
      <c r="D624" s="102"/>
      <c r="E624" s="102"/>
      <c r="F624" s="102"/>
      <c r="G624" s="102"/>
      <c r="H624" s="102"/>
      <c r="I624" s="102"/>
      <c r="J624" s="102"/>
      <c r="K624" s="102"/>
      <c r="L624" s="102"/>
      <c r="M624" s="102"/>
      <c r="N624" s="102"/>
      <c r="O624" s="102"/>
    </row>
    <row r="625" spans="1:15" ht="15.95" customHeight="1" x14ac:dyDescent="0.25">
      <c r="A625" s="102"/>
      <c r="B625" s="102"/>
      <c r="C625" s="102"/>
      <c r="D625" s="102"/>
      <c r="E625" s="102"/>
      <c r="F625" s="102"/>
      <c r="G625" s="102"/>
      <c r="H625" s="102"/>
      <c r="I625" s="102"/>
      <c r="J625" s="102"/>
      <c r="K625" s="102"/>
      <c r="L625" s="102"/>
      <c r="M625" s="102"/>
      <c r="N625" s="102"/>
      <c r="O625" s="102"/>
    </row>
    <row r="626" spans="1:15" ht="15.95" customHeight="1" x14ac:dyDescent="0.25">
      <c r="A626" s="102"/>
      <c r="B626" s="102"/>
      <c r="C626" s="102"/>
      <c r="D626" s="102"/>
      <c r="E626" s="102"/>
      <c r="F626" s="102"/>
      <c r="G626" s="102"/>
      <c r="H626" s="102"/>
      <c r="I626" s="102"/>
      <c r="J626" s="102"/>
      <c r="K626" s="102"/>
      <c r="L626" s="102"/>
      <c r="M626" s="102"/>
      <c r="N626" s="102"/>
      <c r="O626" s="102"/>
    </row>
    <row r="627" spans="1:15" ht="15.95" customHeight="1" x14ac:dyDescent="0.25">
      <c r="A627" s="102"/>
      <c r="B627" s="102"/>
      <c r="C627" s="102"/>
      <c r="D627" s="102"/>
      <c r="E627" s="102"/>
      <c r="F627" s="102"/>
      <c r="G627" s="102"/>
      <c r="H627" s="102"/>
      <c r="I627" s="102"/>
      <c r="J627" s="102"/>
      <c r="K627" s="102"/>
      <c r="L627" s="102"/>
      <c r="M627" s="102"/>
      <c r="N627" s="102"/>
      <c r="O627" s="102"/>
    </row>
    <row r="628" spans="1:15" ht="15.95" customHeight="1" x14ac:dyDescent="0.25">
      <c r="A628" s="102"/>
      <c r="B628" s="102"/>
      <c r="C628" s="102"/>
      <c r="D628" s="102"/>
      <c r="E628" s="102"/>
      <c r="F628" s="102"/>
      <c r="G628" s="102"/>
      <c r="H628" s="102"/>
      <c r="I628" s="102"/>
      <c r="J628" s="102"/>
      <c r="K628" s="102"/>
      <c r="L628" s="102"/>
      <c r="M628" s="102"/>
      <c r="N628" s="102"/>
      <c r="O628" s="102"/>
    </row>
    <row r="629" spans="1:15" ht="15.95" customHeight="1" x14ac:dyDescent="0.25">
      <c r="A629" s="102"/>
      <c r="B629" s="102"/>
      <c r="C629" s="102"/>
      <c r="D629" s="102"/>
      <c r="E629" s="102"/>
      <c r="F629" s="102"/>
      <c r="G629" s="102"/>
      <c r="H629" s="102"/>
      <c r="I629" s="102"/>
      <c r="J629" s="102"/>
      <c r="K629" s="102"/>
      <c r="L629" s="102"/>
      <c r="M629" s="102"/>
      <c r="N629" s="102"/>
      <c r="O629" s="102"/>
    </row>
    <row r="630" spans="1:15" ht="15.95" customHeight="1" x14ac:dyDescent="0.25">
      <c r="A630" s="102"/>
      <c r="B630" s="102"/>
      <c r="C630" s="102"/>
      <c r="D630" s="102"/>
      <c r="E630" s="102"/>
      <c r="F630" s="102"/>
      <c r="G630" s="102"/>
      <c r="H630" s="102"/>
      <c r="I630" s="102"/>
      <c r="J630" s="102"/>
      <c r="K630" s="102"/>
      <c r="L630" s="102"/>
      <c r="M630" s="102"/>
      <c r="N630" s="102"/>
      <c r="O630" s="102"/>
    </row>
    <row r="631" spans="1:15" ht="15.95" customHeight="1" x14ac:dyDescent="0.25">
      <c r="A631" s="102"/>
      <c r="B631" s="102"/>
      <c r="C631" s="102"/>
      <c r="D631" s="102"/>
      <c r="E631" s="102"/>
      <c r="F631" s="102"/>
      <c r="G631" s="102"/>
      <c r="H631" s="102"/>
      <c r="I631" s="102"/>
      <c r="J631" s="102"/>
      <c r="K631" s="102"/>
      <c r="L631" s="102"/>
      <c r="M631" s="102"/>
      <c r="N631" s="102"/>
      <c r="O631" s="102"/>
    </row>
    <row r="632" spans="1:15" ht="15.95" customHeight="1" x14ac:dyDescent="0.25">
      <c r="A632" s="102"/>
      <c r="B632" s="102"/>
      <c r="C632" s="102"/>
      <c r="D632" s="102"/>
      <c r="E632" s="102"/>
      <c r="F632" s="102"/>
      <c r="G632" s="102"/>
      <c r="H632" s="102"/>
      <c r="I632" s="102"/>
      <c r="J632" s="102"/>
      <c r="K632" s="102"/>
      <c r="L632" s="102"/>
      <c r="M632" s="102"/>
      <c r="N632" s="102"/>
      <c r="O632" s="102"/>
    </row>
    <row r="633" spans="1:15" ht="15.95" customHeight="1" x14ac:dyDescent="0.25">
      <c r="A633" s="102"/>
      <c r="B633" s="102"/>
      <c r="C633" s="102"/>
      <c r="D633" s="102"/>
      <c r="E633" s="102"/>
      <c r="F633" s="102"/>
      <c r="G633" s="102"/>
      <c r="H633" s="102"/>
      <c r="I633" s="102"/>
      <c r="J633" s="102"/>
      <c r="K633" s="102"/>
      <c r="L633" s="102"/>
      <c r="M633" s="102"/>
      <c r="N633" s="102"/>
      <c r="O633" s="102"/>
    </row>
    <row r="634" spans="1:15" ht="15.95" customHeight="1" x14ac:dyDescent="0.25">
      <c r="A634" s="102"/>
      <c r="B634" s="102"/>
      <c r="C634" s="102"/>
      <c r="D634" s="102"/>
      <c r="E634" s="102"/>
      <c r="F634" s="102"/>
      <c r="G634" s="102"/>
      <c r="H634" s="102"/>
      <c r="I634" s="102"/>
      <c r="J634" s="102"/>
      <c r="K634" s="102"/>
      <c r="L634" s="102"/>
      <c r="M634" s="102"/>
      <c r="N634" s="102"/>
      <c r="O634" s="102"/>
    </row>
    <row r="635" spans="1:15" ht="15.95" customHeight="1" x14ac:dyDescent="0.25">
      <c r="A635" s="102"/>
      <c r="B635" s="102"/>
      <c r="C635" s="102"/>
      <c r="D635" s="102"/>
      <c r="E635" s="102"/>
      <c r="F635" s="102"/>
      <c r="G635" s="102"/>
      <c r="H635" s="102"/>
      <c r="I635" s="102"/>
      <c r="J635" s="102"/>
      <c r="K635" s="102"/>
      <c r="L635" s="102"/>
      <c r="M635" s="102"/>
      <c r="N635" s="102"/>
      <c r="O635" s="102"/>
    </row>
    <row r="636" spans="1:15" ht="15.95" customHeight="1" x14ac:dyDescent="0.25">
      <c r="A636" s="102"/>
      <c r="B636" s="102"/>
      <c r="C636" s="102"/>
      <c r="D636" s="102"/>
      <c r="E636" s="102"/>
      <c r="F636" s="102"/>
      <c r="G636" s="102"/>
      <c r="H636" s="102"/>
      <c r="I636" s="102"/>
      <c r="J636" s="102"/>
      <c r="K636" s="102"/>
      <c r="L636" s="102"/>
      <c r="M636" s="102"/>
      <c r="N636" s="102"/>
      <c r="O636" s="102"/>
    </row>
    <row r="637" spans="1:15" ht="15.95" customHeight="1" x14ac:dyDescent="0.25">
      <c r="A637" s="102"/>
      <c r="B637" s="102"/>
      <c r="C637" s="102"/>
      <c r="D637" s="102"/>
      <c r="E637" s="102"/>
      <c r="F637" s="102"/>
      <c r="G637" s="102"/>
      <c r="H637" s="102"/>
      <c r="I637" s="102"/>
      <c r="J637" s="102"/>
      <c r="K637" s="102"/>
      <c r="L637" s="102"/>
      <c r="M637" s="102"/>
      <c r="N637" s="102"/>
      <c r="O637" s="102"/>
    </row>
    <row r="638" spans="1:15" ht="15.95" customHeight="1" x14ac:dyDescent="0.25">
      <c r="A638" s="102"/>
      <c r="B638" s="102"/>
      <c r="C638" s="102"/>
      <c r="D638" s="102"/>
      <c r="E638" s="102"/>
      <c r="F638" s="102"/>
      <c r="G638" s="102"/>
      <c r="H638" s="102"/>
      <c r="I638" s="102"/>
      <c r="J638" s="102"/>
      <c r="K638" s="102"/>
      <c r="L638" s="102"/>
      <c r="M638" s="102"/>
      <c r="N638" s="102"/>
      <c r="O638" s="102"/>
    </row>
    <row r="639" spans="1:15" ht="15.95" customHeight="1" x14ac:dyDescent="0.25">
      <c r="A639" s="102"/>
      <c r="B639" s="102"/>
      <c r="C639" s="102"/>
      <c r="D639" s="102"/>
      <c r="E639" s="102"/>
      <c r="F639" s="102"/>
      <c r="G639" s="102"/>
      <c r="H639" s="102"/>
      <c r="I639" s="102"/>
      <c r="J639" s="102"/>
      <c r="K639" s="102"/>
      <c r="L639" s="102"/>
      <c r="M639" s="102"/>
      <c r="N639" s="102"/>
      <c r="O639" s="102"/>
    </row>
    <row r="640" spans="1:15" ht="15.95" customHeight="1" x14ac:dyDescent="0.25">
      <c r="A640" s="102"/>
      <c r="B640" s="102"/>
      <c r="C640" s="102"/>
      <c r="D640" s="102"/>
      <c r="E640" s="102"/>
      <c r="F640" s="102"/>
      <c r="G640" s="102"/>
      <c r="H640" s="102"/>
      <c r="I640" s="102"/>
      <c r="J640" s="102"/>
      <c r="K640" s="102"/>
      <c r="L640" s="102"/>
      <c r="M640" s="102"/>
      <c r="N640" s="102"/>
      <c r="O640" s="102"/>
    </row>
    <row r="641" spans="1:15" ht="15.95" customHeight="1" x14ac:dyDescent="0.25">
      <c r="A641" s="102"/>
      <c r="B641" s="102"/>
      <c r="C641" s="102"/>
      <c r="D641" s="102"/>
      <c r="E641" s="102"/>
      <c r="F641" s="102"/>
      <c r="G641" s="102"/>
      <c r="H641" s="102"/>
      <c r="I641" s="102"/>
      <c r="J641" s="102"/>
      <c r="K641" s="102"/>
      <c r="L641" s="102"/>
      <c r="M641" s="102"/>
      <c r="N641" s="102"/>
      <c r="O641" s="102"/>
    </row>
    <row r="642" spans="1:15" ht="15.95" customHeight="1" x14ac:dyDescent="0.25">
      <c r="A642" s="102"/>
      <c r="B642" s="102"/>
      <c r="C642" s="102"/>
      <c r="D642" s="102"/>
      <c r="E642" s="102"/>
      <c r="F642" s="102"/>
      <c r="G642" s="102"/>
      <c r="H642" s="102"/>
      <c r="I642" s="102"/>
      <c r="J642" s="102"/>
      <c r="K642" s="102"/>
      <c r="L642" s="102"/>
      <c r="M642" s="102"/>
      <c r="N642" s="102"/>
      <c r="O642" s="102"/>
    </row>
    <row r="643" spans="1:15" ht="15.95" customHeight="1" x14ac:dyDescent="0.25">
      <c r="A643" s="102"/>
      <c r="B643" s="102"/>
      <c r="C643" s="102"/>
      <c r="D643" s="102"/>
      <c r="E643" s="102"/>
      <c r="F643" s="102"/>
      <c r="G643" s="102"/>
      <c r="H643" s="102"/>
      <c r="I643" s="102"/>
      <c r="J643" s="102"/>
      <c r="K643" s="102"/>
      <c r="L643" s="102"/>
      <c r="M643" s="102"/>
      <c r="N643" s="102"/>
      <c r="O643" s="102"/>
    </row>
    <row r="644" spans="1:15" ht="15.95" customHeight="1" x14ac:dyDescent="0.25">
      <c r="A644" s="102"/>
      <c r="B644" s="102"/>
      <c r="C644" s="102"/>
      <c r="D644" s="102"/>
      <c r="E644" s="102"/>
      <c r="F644" s="102"/>
      <c r="G644" s="102"/>
      <c r="H644" s="102"/>
      <c r="I644" s="102"/>
      <c r="J644" s="102"/>
      <c r="K644" s="102"/>
      <c r="L644" s="102"/>
      <c r="M644" s="102"/>
      <c r="N644" s="102"/>
      <c r="O644" s="102"/>
    </row>
    <row r="645" spans="1:15" ht="15.95" customHeight="1" x14ac:dyDescent="0.25">
      <c r="A645" s="102"/>
      <c r="B645" s="102"/>
      <c r="C645" s="102"/>
      <c r="D645" s="102"/>
      <c r="E645" s="102"/>
      <c r="F645" s="102"/>
      <c r="G645" s="102"/>
      <c r="H645" s="102"/>
      <c r="I645" s="102"/>
      <c r="J645" s="102"/>
      <c r="K645" s="102"/>
      <c r="L645" s="102"/>
      <c r="M645" s="102"/>
      <c r="N645" s="102"/>
      <c r="O645" s="102"/>
    </row>
    <row r="646" spans="1:15" ht="15.95" customHeight="1" x14ac:dyDescent="0.25">
      <c r="A646" s="102"/>
      <c r="B646" s="102"/>
      <c r="C646" s="102"/>
      <c r="D646" s="102"/>
      <c r="E646" s="102"/>
      <c r="F646" s="102"/>
      <c r="G646" s="102"/>
      <c r="H646" s="102"/>
      <c r="I646" s="102"/>
      <c r="J646" s="102"/>
      <c r="K646" s="102"/>
      <c r="L646" s="102"/>
      <c r="M646" s="102"/>
      <c r="N646" s="102"/>
      <c r="O646" s="102"/>
    </row>
    <row r="647" spans="1:15" ht="15.95" customHeight="1" x14ac:dyDescent="0.25">
      <c r="A647" s="102"/>
      <c r="B647" s="102"/>
      <c r="C647" s="102"/>
      <c r="D647" s="102"/>
      <c r="E647" s="102"/>
      <c r="F647" s="102"/>
      <c r="G647" s="102"/>
      <c r="H647" s="102"/>
      <c r="I647" s="102"/>
      <c r="J647" s="102"/>
      <c r="K647" s="102"/>
      <c r="L647" s="102"/>
      <c r="M647" s="102"/>
      <c r="N647" s="102"/>
      <c r="O647" s="102"/>
    </row>
    <row r="648" spans="1:15" ht="15.95" customHeight="1" x14ac:dyDescent="0.25">
      <c r="A648" s="102"/>
      <c r="B648" s="102"/>
      <c r="C648" s="102"/>
      <c r="D648" s="102"/>
      <c r="E648" s="102"/>
      <c r="F648" s="102"/>
      <c r="G648" s="102"/>
      <c r="H648" s="102"/>
      <c r="I648" s="102"/>
      <c r="J648" s="102"/>
      <c r="K648" s="102"/>
      <c r="L648" s="102"/>
      <c r="M648" s="102"/>
      <c r="N648" s="102"/>
      <c r="O648" s="102"/>
    </row>
    <row r="649" spans="1:15" ht="15.95" customHeight="1" x14ac:dyDescent="0.25">
      <c r="A649" s="102"/>
      <c r="B649" s="102"/>
      <c r="C649" s="102"/>
      <c r="D649" s="102"/>
      <c r="E649" s="102"/>
      <c r="F649" s="102"/>
      <c r="G649" s="102"/>
      <c r="H649" s="102"/>
      <c r="I649" s="102"/>
      <c r="J649" s="102"/>
      <c r="K649" s="102"/>
      <c r="L649" s="102"/>
      <c r="M649" s="102"/>
      <c r="N649" s="102"/>
      <c r="O649" s="102"/>
    </row>
    <row r="650" spans="1:15" ht="15.95" customHeight="1" x14ac:dyDescent="0.25">
      <c r="A650" s="102"/>
      <c r="B650" s="102"/>
      <c r="C650" s="102"/>
      <c r="D650" s="102"/>
      <c r="E650" s="102"/>
      <c r="F650" s="102"/>
      <c r="G650" s="102"/>
      <c r="H650" s="102"/>
      <c r="I650" s="102"/>
      <c r="J650" s="102"/>
      <c r="K650" s="102"/>
      <c r="L650" s="102"/>
      <c r="M650" s="102"/>
      <c r="N650" s="102"/>
      <c r="O650" s="102"/>
    </row>
    <row r="651" spans="1:15" ht="15.95" customHeight="1" x14ac:dyDescent="0.25">
      <c r="A651" s="102"/>
      <c r="B651" s="102"/>
      <c r="C651" s="102"/>
      <c r="D651" s="102"/>
      <c r="E651" s="102"/>
      <c r="F651" s="102"/>
      <c r="G651" s="102"/>
      <c r="H651" s="102"/>
      <c r="I651" s="102"/>
      <c r="J651" s="102"/>
      <c r="K651" s="102"/>
      <c r="L651" s="102"/>
      <c r="M651" s="102"/>
      <c r="N651" s="102"/>
      <c r="O651" s="102"/>
    </row>
    <row r="652" spans="1:15" ht="15.95" customHeight="1" x14ac:dyDescent="0.25">
      <c r="A652" s="102"/>
      <c r="B652" s="102"/>
      <c r="C652" s="102"/>
      <c r="D652" s="102"/>
      <c r="E652" s="102"/>
      <c r="F652" s="102"/>
      <c r="G652" s="102"/>
      <c r="H652" s="102"/>
      <c r="I652" s="102"/>
      <c r="J652" s="102"/>
      <c r="K652" s="102"/>
      <c r="L652" s="102"/>
      <c r="M652" s="102"/>
      <c r="N652" s="102"/>
      <c r="O652" s="102"/>
    </row>
    <row r="653" spans="1:15" ht="15.95" customHeight="1" x14ac:dyDescent="0.25">
      <c r="A653" s="102"/>
      <c r="B653" s="102"/>
      <c r="C653" s="102"/>
      <c r="D653" s="102"/>
      <c r="E653" s="102"/>
      <c r="F653" s="102"/>
      <c r="G653" s="102"/>
      <c r="H653" s="102"/>
      <c r="I653" s="102"/>
      <c r="J653" s="102"/>
      <c r="K653" s="102"/>
      <c r="L653" s="102"/>
      <c r="M653" s="102"/>
      <c r="N653" s="102"/>
      <c r="O653" s="102"/>
    </row>
    <row r="654" spans="1:15" ht="15.95" customHeight="1" x14ac:dyDescent="0.25">
      <c r="A654" s="102"/>
      <c r="B654" s="102"/>
      <c r="C654" s="102"/>
      <c r="D654" s="102"/>
      <c r="E654" s="102"/>
      <c r="F654" s="102"/>
      <c r="G654" s="102"/>
      <c r="H654" s="102"/>
      <c r="I654" s="102"/>
      <c r="J654" s="102"/>
      <c r="K654" s="102"/>
      <c r="L654" s="102"/>
      <c r="M654" s="102"/>
      <c r="N654" s="102"/>
      <c r="O654" s="102"/>
    </row>
    <row r="655" spans="1:15" ht="15.95" customHeight="1" x14ac:dyDescent="0.25">
      <c r="A655" s="102"/>
      <c r="B655" s="102"/>
      <c r="C655" s="102"/>
      <c r="D655" s="102"/>
      <c r="E655" s="102"/>
      <c r="F655" s="102"/>
      <c r="G655" s="102"/>
      <c r="H655" s="102"/>
      <c r="I655" s="102"/>
      <c r="J655" s="102"/>
      <c r="K655" s="102"/>
      <c r="L655" s="102"/>
      <c r="M655" s="102"/>
      <c r="N655" s="102"/>
      <c r="O655" s="102"/>
    </row>
    <row r="656" spans="1:15" ht="15.95" customHeight="1" x14ac:dyDescent="0.25">
      <c r="A656" s="102"/>
      <c r="B656" s="102"/>
      <c r="C656" s="102"/>
      <c r="D656" s="102"/>
      <c r="E656" s="102"/>
      <c r="F656" s="102"/>
      <c r="G656" s="102"/>
      <c r="H656" s="102"/>
      <c r="I656" s="102"/>
      <c r="J656" s="102"/>
      <c r="K656" s="102"/>
      <c r="L656" s="102"/>
      <c r="M656" s="102"/>
      <c r="N656" s="102"/>
      <c r="O656" s="102"/>
    </row>
    <row r="657" spans="1:15" ht="15.95" customHeight="1" x14ac:dyDescent="0.25">
      <c r="A657" s="102"/>
      <c r="B657" s="102"/>
      <c r="C657" s="102"/>
      <c r="D657" s="102"/>
      <c r="E657" s="102"/>
      <c r="F657" s="102"/>
      <c r="G657" s="102"/>
      <c r="H657" s="102"/>
      <c r="I657" s="102"/>
      <c r="J657" s="102"/>
      <c r="K657" s="102"/>
      <c r="L657" s="102"/>
      <c r="M657" s="102"/>
      <c r="N657" s="102"/>
      <c r="O657" s="102"/>
    </row>
    <row r="658" spans="1:15" ht="15.95" customHeight="1" x14ac:dyDescent="0.25">
      <c r="A658" s="102"/>
      <c r="B658" s="102"/>
      <c r="C658" s="102"/>
      <c r="D658" s="102"/>
      <c r="E658" s="102"/>
      <c r="F658" s="102"/>
      <c r="G658" s="102"/>
      <c r="H658" s="102"/>
      <c r="I658" s="102"/>
      <c r="J658" s="102"/>
      <c r="K658" s="102"/>
      <c r="L658" s="102"/>
      <c r="M658" s="102"/>
      <c r="N658" s="102"/>
      <c r="O658" s="102"/>
    </row>
    <row r="659" spans="1:15" ht="15.95" customHeight="1" x14ac:dyDescent="0.25">
      <c r="A659" s="102"/>
      <c r="B659" s="102"/>
      <c r="C659" s="102"/>
      <c r="D659" s="102"/>
      <c r="E659" s="102"/>
      <c r="F659" s="102"/>
      <c r="G659" s="102"/>
      <c r="H659" s="102"/>
      <c r="I659" s="102"/>
      <c r="J659" s="102"/>
      <c r="K659" s="102"/>
      <c r="L659" s="102"/>
      <c r="M659" s="102"/>
      <c r="N659" s="102"/>
      <c r="O659" s="102"/>
    </row>
    <row r="660" spans="1:15" ht="15.95" customHeight="1" x14ac:dyDescent="0.25">
      <c r="A660" s="102"/>
      <c r="B660" s="102"/>
      <c r="C660" s="102"/>
      <c r="D660" s="102"/>
      <c r="E660" s="102"/>
      <c r="F660" s="102"/>
      <c r="G660" s="102"/>
      <c r="H660" s="102"/>
      <c r="I660" s="102"/>
      <c r="J660" s="102"/>
      <c r="K660" s="102"/>
      <c r="L660" s="102"/>
      <c r="M660" s="102"/>
      <c r="N660" s="102"/>
      <c r="O660" s="102"/>
    </row>
    <row r="661" spans="1:15" ht="15.95" customHeight="1" x14ac:dyDescent="0.25">
      <c r="A661" s="102"/>
      <c r="B661" s="102"/>
      <c r="C661" s="102"/>
      <c r="D661" s="102"/>
      <c r="E661" s="102"/>
      <c r="F661" s="102"/>
      <c r="G661" s="102"/>
      <c r="H661" s="102"/>
      <c r="I661" s="102"/>
      <c r="J661" s="102"/>
      <c r="K661" s="102"/>
      <c r="L661" s="102"/>
      <c r="M661" s="102"/>
      <c r="N661" s="102"/>
      <c r="O661" s="102"/>
    </row>
    <row r="662" spans="1:15" ht="15.95" customHeight="1" x14ac:dyDescent="0.25">
      <c r="A662" s="102"/>
      <c r="B662" s="102"/>
      <c r="C662" s="102"/>
      <c r="D662" s="102"/>
      <c r="E662" s="102"/>
      <c r="F662" s="102"/>
      <c r="G662" s="102"/>
      <c r="H662" s="102"/>
      <c r="I662" s="102"/>
      <c r="J662" s="102"/>
      <c r="K662" s="102"/>
      <c r="L662" s="102"/>
      <c r="M662" s="102"/>
      <c r="N662" s="102"/>
      <c r="O662" s="102"/>
    </row>
    <row r="663" spans="1:15" ht="15.95" customHeight="1" x14ac:dyDescent="0.25">
      <c r="A663" s="102"/>
      <c r="B663" s="102"/>
      <c r="C663" s="102"/>
      <c r="D663" s="102"/>
      <c r="E663" s="102"/>
      <c r="F663" s="102"/>
      <c r="G663" s="102"/>
      <c r="H663" s="102"/>
      <c r="I663" s="102"/>
      <c r="J663" s="102"/>
      <c r="K663" s="102"/>
      <c r="L663" s="102"/>
      <c r="M663" s="102"/>
      <c r="N663" s="102"/>
      <c r="O663" s="102"/>
    </row>
    <row r="664" spans="1:15" ht="15.95" customHeight="1" x14ac:dyDescent="0.25">
      <c r="A664" s="102"/>
      <c r="B664" s="102"/>
      <c r="C664" s="102"/>
      <c r="D664" s="102"/>
      <c r="E664" s="102"/>
      <c r="F664" s="102"/>
      <c r="G664" s="102"/>
      <c r="H664" s="102"/>
      <c r="I664" s="102"/>
      <c r="J664" s="102"/>
      <c r="K664" s="102"/>
      <c r="L664" s="102"/>
      <c r="M664" s="102"/>
      <c r="N664" s="102"/>
      <c r="O664" s="102"/>
    </row>
    <row r="665" spans="1:15" ht="15.95" customHeight="1" x14ac:dyDescent="0.25">
      <c r="A665" s="102"/>
      <c r="B665" s="102"/>
      <c r="C665" s="102"/>
      <c r="D665" s="102"/>
      <c r="E665" s="102"/>
      <c r="F665" s="102"/>
      <c r="G665" s="102"/>
      <c r="H665" s="102"/>
      <c r="I665" s="102"/>
      <c r="J665" s="102"/>
      <c r="K665" s="102"/>
      <c r="L665" s="102"/>
      <c r="M665" s="102"/>
      <c r="N665" s="102"/>
      <c r="O665" s="102"/>
    </row>
    <row r="666" spans="1:15" ht="15.95" customHeight="1" x14ac:dyDescent="0.25">
      <c r="A666" s="102"/>
      <c r="B666" s="102"/>
      <c r="C666" s="102"/>
      <c r="D666" s="102"/>
      <c r="E666" s="102"/>
      <c r="F666" s="102"/>
      <c r="G666" s="102"/>
      <c r="H666" s="102"/>
      <c r="I666" s="102"/>
      <c r="J666" s="102"/>
      <c r="K666" s="102"/>
      <c r="L666" s="102"/>
      <c r="M666" s="102"/>
      <c r="N666" s="102"/>
      <c r="O666" s="102"/>
    </row>
    <row r="667" spans="1:15" ht="15.95" customHeight="1" x14ac:dyDescent="0.25">
      <c r="A667" s="102"/>
      <c r="B667" s="102"/>
      <c r="C667" s="102"/>
      <c r="D667" s="102"/>
      <c r="E667" s="102"/>
      <c r="F667" s="102"/>
      <c r="G667" s="102"/>
      <c r="H667" s="102"/>
      <c r="I667" s="102"/>
      <c r="J667" s="102"/>
      <c r="K667" s="102"/>
      <c r="L667" s="102"/>
      <c r="M667" s="102"/>
      <c r="N667" s="102"/>
      <c r="O667" s="102"/>
    </row>
    <row r="668" spans="1:15" ht="15.95" customHeight="1" x14ac:dyDescent="0.25">
      <c r="A668" s="102"/>
      <c r="B668" s="102"/>
      <c r="C668" s="102"/>
      <c r="D668" s="102"/>
      <c r="E668" s="102"/>
      <c r="F668" s="102"/>
      <c r="G668" s="102"/>
      <c r="H668" s="102"/>
      <c r="I668" s="102"/>
      <c r="J668" s="102"/>
      <c r="K668" s="102"/>
      <c r="L668" s="102"/>
      <c r="M668" s="102"/>
      <c r="N668" s="102"/>
      <c r="O668" s="102"/>
    </row>
    <row r="669" spans="1:15" ht="15.95" customHeight="1" x14ac:dyDescent="0.25">
      <c r="A669" s="102"/>
      <c r="B669" s="102"/>
      <c r="C669" s="102"/>
      <c r="D669" s="102"/>
      <c r="E669" s="102"/>
      <c r="F669" s="102"/>
      <c r="G669" s="102"/>
      <c r="H669" s="102"/>
      <c r="I669" s="102"/>
      <c r="J669" s="102"/>
      <c r="K669" s="102"/>
      <c r="L669" s="102"/>
      <c r="M669" s="102"/>
      <c r="N669" s="102"/>
      <c r="O669" s="102"/>
    </row>
    <row r="670" spans="1:15" ht="15.95" customHeight="1" x14ac:dyDescent="0.25">
      <c r="A670" s="102"/>
      <c r="B670" s="102"/>
      <c r="C670" s="102"/>
      <c r="D670" s="102"/>
      <c r="E670" s="102"/>
      <c r="F670" s="102"/>
      <c r="G670" s="102"/>
      <c r="H670" s="102"/>
      <c r="I670" s="102"/>
      <c r="J670" s="102"/>
      <c r="K670" s="102"/>
      <c r="L670" s="102"/>
      <c r="M670" s="102"/>
      <c r="N670" s="102"/>
      <c r="O670" s="102"/>
    </row>
    <row r="671" spans="1:15" ht="15.95" customHeight="1" x14ac:dyDescent="0.25">
      <c r="A671" s="102"/>
      <c r="B671" s="102"/>
      <c r="C671" s="102"/>
      <c r="D671" s="102"/>
      <c r="E671" s="102"/>
      <c r="F671" s="102"/>
      <c r="G671" s="102"/>
      <c r="H671" s="102"/>
      <c r="I671" s="102"/>
      <c r="J671" s="102"/>
      <c r="K671" s="102"/>
      <c r="L671" s="102"/>
      <c r="M671" s="102"/>
      <c r="N671" s="102"/>
      <c r="O671" s="102"/>
    </row>
    <row r="672" spans="1:15" ht="15.95" customHeight="1" x14ac:dyDescent="0.25">
      <c r="A672" s="102"/>
      <c r="B672" s="102"/>
      <c r="C672" s="102"/>
      <c r="D672" s="102"/>
      <c r="E672" s="102"/>
      <c r="F672" s="102"/>
      <c r="G672" s="102"/>
      <c r="H672" s="102"/>
      <c r="I672" s="102"/>
      <c r="J672" s="102"/>
      <c r="K672" s="102"/>
      <c r="L672" s="102"/>
      <c r="M672" s="102"/>
      <c r="N672" s="102"/>
      <c r="O672" s="102"/>
    </row>
    <row r="673" spans="1:15" ht="15.95" customHeight="1" x14ac:dyDescent="0.25">
      <c r="A673" s="102"/>
      <c r="B673" s="102"/>
      <c r="C673" s="102"/>
      <c r="D673" s="102"/>
      <c r="E673" s="102"/>
      <c r="F673" s="102"/>
      <c r="G673" s="102"/>
      <c r="H673" s="102"/>
      <c r="I673" s="102"/>
      <c r="J673" s="102"/>
      <c r="K673" s="102"/>
      <c r="L673" s="102"/>
      <c r="M673" s="102"/>
      <c r="N673" s="102"/>
      <c r="O673" s="102"/>
    </row>
    <row r="674" spans="1:15" ht="15.95" customHeight="1" x14ac:dyDescent="0.25">
      <c r="A674" s="102"/>
      <c r="B674" s="102"/>
      <c r="C674" s="102"/>
      <c r="D674" s="102"/>
      <c r="E674" s="102"/>
      <c r="F674" s="102"/>
      <c r="G674" s="102"/>
      <c r="H674" s="102"/>
      <c r="I674" s="102"/>
      <c r="J674" s="102"/>
      <c r="K674" s="102"/>
      <c r="L674" s="102"/>
      <c r="M674" s="102"/>
      <c r="N674" s="102"/>
      <c r="O674" s="102"/>
    </row>
    <row r="675" spans="1:15" ht="15.95" customHeight="1" x14ac:dyDescent="0.25">
      <c r="A675" s="102"/>
      <c r="B675" s="102"/>
      <c r="C675" s="102"/>
      <c r="D675" s="102"/>
      <c r="E675" s="102"/>
      <c r="F675" s="102"/>
      <c r="G675" s="102"/>
      <c r="H675" s="102"/>
      <c r="I675" s="102"/>
      <c r="J675" s="102"/>
      <c r="K675" s="102"/>
      <c r="L675" s="102"/>
      <c r="M675" s="102"/>
      <c r="N675" s="102"/>
      <c r="O675" s="102"/>
    </row>
    <row r="676" spans="1:15" ht="15.95" customHeight="1" x14ac:dyDescent="0.25">
      <c r="A676" s="102"/>
      <c r="B676" s="102"/>
      <c r="C676" s="102"/>
      <c r="D676" s="102"/>
      <c r="E676" s="102"/>
      <c r="F676" s="102"/>
      <c r="G676" s="102"/>
      <c r="H676" s="102"/>
      <c r="I676" s="102"/>
      <c r="J676" s="102"/>
      <c r="K676" s="102"/>
      <c r="L676" s="102"/>
      <c r="M676" s="102"/>
      <c r="N676" s="102"/>
      <c r="O676" s="102"/>
    </row>
    <row r="677" spans="1:15" ht="15.95" customHeight="1" x14ac:dyDescent="0.25">
      <c r="A677" s="102"/>
      <c r="B677" s="102"/>
      <c r="C677" s="102"/>
      <c r="D677" s="102"/>
      <c r="E677" s="102"/>
      <c r="F677" s="102"/>
      <c r="G677" s="102"/>
      <c r="H677" s="102"/>
      <c r="I677" s="102"/>
      <c r="J677" s="102"/>
      <c r="K677" s="102"/>
      <c r="L677" s="102"/>
      <c r="M677" s="102"/>
      <c r="N677" s="102"/>
      <c r="O677" s="102"/>
    </row>
    <row r="678" spans="1:15" ht="15.95" customHeight="1" x14ac:dyDescent="0.25">
      <c r="A678" s="102"/>
      <c r="B678" s="102"/>
      <c r="C678" s="102"/>
      <c r="D678" s="102"/>
      <c r="E678" s="102"/>
      <c r="F678" s="102"/>
      <c r="G678" s="102"/>
      <c r="H678" s="102"/>
      <c r="I678" s="102"/>
      <c r="J678" s="102"/>
      <c r="K678" s="102"/>
      <c r="L678" s="102"/>
      <c r="M678" s="102"/>
      <c r="N678" s="102"/>
      <c r="O678" s="102"/>
    </row>
    <row r="679" spans="1:15" ht="15.95" customHeight="1" x14ac:dyDescent="0.25">
      <c r="A679" s="102"/>
      <c r="B679" s="102"/>
      <c r="C679" s="102"/>
      <c r="D679" s="102"/>
      <c r="E679" s="102"/>
      <c r="F679" s="102"/>
      <c r="G679" s="102"/>
      <c r="H679" s="102"/>
      <c r="I679" s="102"/>
      <c r="J679" s="102"/>
      <c r="K679" s="102"/>
      <c r="L679" s="102"/>
      <c r="M679" s="102"/>
      <c r="N679" s="102"/>
      <c r="O679" s="102"/>
    </row>
    <row r="680" spans="1:15" ht="15.95" customHeight="1" x14ac:dyDescent="0.25">
      <c r="A680" s="102"/>
      <c r="B680" s="102"/>
      <c r="C680" s="102"/>
      <c r="D680" s="102"/>
      <c r="E680" s="102"/>
      <c r="F680" s="102"/>
      <c r="G680" s="102"/>
      <c r="H680" s="102"/>
      <c r="I680" s="102"/>
      <c r="J680" s="102"/>
      <c r="K680" s="102"/>
      <c r="L680" s="102"/>
      <c r="M680" s="102"/>
      <c r="N680" s="102"/>
      <c r="O680" s="102"/>
    </row>
    <row r="681" spans="1:15" ht="15.95" customHeight="1" x14ac:dyDescent="0.25">
      <c r="A681" s="102"/>
      <c r="B681" s="102"/>
      <c r="C681" s="102"/>
      <c r="D681" s="102"/>
      <c r="E681" s="102"/>
      <c r="F681" s="102"/>
      <c r="G681" s="102"/>
      <c r="H681" s="102"/>
      <c r="I681" s="102"/>
      <c r="J681" s="102"/>
      <c r="K681" s="102"/>
      <c r="L681" s="102"/>
      <c r="M681" s="102"/>
      <c r="N681" s="102"/>
      <c r="O681" s="102"/>
    </row>
    <row r="682" spans="1:15" ht="15.95" customHeight="1" x14ac:dyDescent="0.25">
      <c r="A682" s="102"/>
      <c r="B682" s="102"/>
      <c r="C682" s="102"/>
      <c r="D682" s="102"/>
      <c r="E682" s="102"/>
      <c r="F682" s="102"/>
      <c r="G682" s="102"/>
      <c r="H682" s="102"/>
      <c r="I682" s="102"/>
      <c r="J682" s="102"/>
      <c r="K682" s="102"/>
      <c r="L682" s="102"/>
      <c r="M682" s="102"/>
      <c r="N682" s="102"/>
      <c r="O682" s="102"/>
    </row>
    <row r="683" spans="1:15" ht="15.95" customHeight="1" x14ac:dyDescent="0.25">
      <c r="A683" s="102"/>
      <c r="B683" s="102"/>
      <c r="C683" s="102"/>
      <c r="D683" s="102"/>
      <c r="E683" s="102"/>
      <c r="F683" s="102"/>
      <c r="G683" s="102"/>
      <c r="H683" s="102"/>
      <c r="I683" s="102"/>
      <c r="J683" s="102"/>
      <c r="K683" s="102"/>
      <c r="L683" s="102"/>
      <c r="M683" s="102"/>
      <c r="N683" s="102"/>
      <c r="O683" s="102"/>
    </row>
    <row r="684" spans="1:15" ht="15.95" customHeight="1" x14ac:dyDescent="0.25">
      <c r="A684" s="102"/>
      <c r="B684" s="102"/>
      <c r="C684" s="102"/>
      <c r="D684" s="102"/>
      <c r="E684" s="102"/>
      <c r="F684" s="102"/>
      <c r="G684" s="102"/>
      <c r="H684" s="102"/>
      <c r="I684" s="102"/>
      <c r="J684" s="102"/>
      <c r="K684" s="102"/>
      <c r="L684" s="102"/>
      <c r="M684" s="102"/>
      <c r="N684" s="102"/>
      <c r="O684" s="102"/>
    </row>
    <row r="685" spans="1:15" ht="15.95" customHeight="1" x14ac:dyDescent="0.25">
      <c r="A685" s="102"/>
      <c r="B685" s="102"/>
      <c r="C685" s="102"/>
      <c r="D685" s="102"/>
      <c r="E685" s="102"/>
      <c r="F685" s="102"/>
      <c r="G685" s="102"/>
      <c r="H685" s="102"/>
      <c r="I685" s="102"/>
      <c r="J685" s="102"/>
      <c r="K685" s="102"/>
      <c r="L685" s="102"/>
      <c r="M685" s="102"/>
      <c r="N685" s="102"/>
      <c r="O685" s="102"/>
    </row>
    <row r="686" spans="1:15" ht="15.95" customHeight="1" x14ac:dyDescent="0.25">
      <c r="A686" s="102"/>
      <c r="B686" s="102"/>
      <c r="C686" s="102"/>
      <c r="D686" s="102"/>
      <c r="E686" s="102"/>
      <c r="F686" s="102"/>
      <c r="G686" s="102"/>
      <c r="H686" s="102"/>
      <c r="I686" s="102"/>
      <c r="J686" s="102"/>
      <c r="K686" s="102"/>
      <c r="L686" s="102"/>
      <c r="M686" s="102"/>
      <c r="N686" s="102"/>
      <c r="O686" s="102"/>
    </row>
    <row r="687" spans="1:15" ht="15.95" customHeight="1" x14ac:dyDescent="0.25">
      <c r="A687" s="102"/>
      <c r="B687" s="102"/>
      <c r="C687" s="102"/>
      <c r="D687" s="102"/>
      <c r="E687" s="102"/>
      <c r="F687" s="102"/>
      <c r="G687" s="102"/>
      <c r="H687" s="102"/>
      <c r="I687" s="102"/>
      <c r="J687" s="102"/>
      <c r="K687" s="102"/>
      <c r="L687" s="102"/>
      <c r="M687" s="102"/>
      <c r="N687" s="102"/>
      <c r="O687" s="102"/>
    </row>
    <row r="688" spans="1:15" ht="15.95" customHeight="1" x14ac:dyDescent="0.25">
      <c r="A688" s="102"/>
      <c r="B688" s="102"/>
      <c r="C688" s="102"/>
      <c r="D688" s="102"/>
      <c r="E688" s="102"/>
      <c r="F688" s="102"/>
      <c r="G688" s="102"/>
      <c r="H688" s="102"/>
      <c r="I688" s="102"/>
      <c r="J688" s="102"/>
      <c r="K688" s="102"/>
      <c r="L688" s="102"/>
      <c r="M688" s="102"/>
      <c r="N688" s="102"/>
      <c r="O688" s="102"/>
    </row>
    <row r="689" spans="1:15" ht="15.95" customHeight="1" x14ac:dyDescent="0.25">
      <c r="A689" s="102"/>
      <c r="B689" s="102"/>
      <c r="C689" s="102"/>
      <c r="D689" s="102"/>
      <c r="E689" s="102"/>
      <c r="F689" s="102"/>
      <c r="G689" s="102"/>
      <c r="H689" s="102"/>
      <c r="I689" s="102"/>
      <c r="J689" s="102"/>
      <c r="K689" s="102"/>
      <c r="L689" s="102"/>
      <c r="M689" s="102"/>
      <c r="N689" s="102"/>
      <c r="O689" s="102"/>
    </row>
    <row r="690" spans="1:15" ht="15.95" customHeight="1" x14ac:dyDescent="0.25">
      <c r="A690" s="102"/>
      <c r="B690" s="102"/>
      <c r="C690" s="102"/>
      <c r="D690" s="102"/>
      <c r="E690" s="102"/>
      <c r="F690" s="102"/>
      <c r="G690" s="102"/>
      <c r="H690" s="102"/>
      <c r="I690" s="102"/>
      <c r="J690" s="102"/>
      <c r="K690" s="102"/>
      <c r="L690" s="102"/>
      <c r="M690" s="102"/>
      <c r="N690" s="102"/>
      <c r="O690" s="102"/>
    </row>
    <row r="691" spans="1:15" ht="15.95" customHeight="1" x14ac:dyDescent="0.25">
      <c r="A691" s="102"/>
      <c r="B691" s="102"/>
      <c r="C691" s="102"/>
      <c r="D691" s="102"/>
      <c r="E691" s="102"/>
      <c r="F691" s="102"/>
      <c r="G691" s="102"/>
      <c r="H691" s="102"/>
      <c r="I691" s="102"/>
      <c r="J691" s="102"/>
      <c r="K691" s="102"/>
      <c r="L691" s="102"/>
      <c r="M691" s="102"/>
      <c r="N691" s="102"/>
      <c r="O691" s="102"/>
    </row>
    <row r="692" spans="1:15" ht="15.95" customHeight="1" x14ac:dyDescent="0.25">
      <c r="A692" s="102"/>
      <c r="B692" s="102"/>
      <c r="C692" s="102"/>
      <c r="D692" s="102"/>
      <c r="E692" s="102"/>
      <c r="F692" s="102"/>
      <c r="G692" s="102"/>
      <c r="H692" s="102"/>
      <c r="I692" s="102"/>
      <c r="J692" s="102"/>
      <c r="K692" s="102"/>
      <c r="L692" s="102"/>
      <c r="M692" s="102"/>
      <c r="N692" s="102"/>
      <c r="O692" s="102"/>
    </row>
    <row r="693" spans="1:15" ht="15.95" customHeight="1" x14ac:dyDescent="0.25">
      <c r="A693" s="102"/>
      <c r="B693" s="102"/>
      <c r="C693" s="102"/>
      <c r="D693" s="102"/>
      <c r="E693" s="102"/>
      <c r="F693" s="102"/>
      <c r="G693" s="102"/>
      <c r="H693" s="102"/>
      <c r="I693" s="102"/>
      <c r="J693" s="102"/>
      <c r="K693" s="102"/>
      <c r="L693" s="102"/>
      <c r="M693" s="102"/>
      <c r="N693" s="102"/>
      <c r="O693" s="102"/>
    </row>
    <row r="694" spans="1:15" ht="15.95" customHeight="1" x14ac:dyDescent="0.25">
      <c r="A694" s="102"/>
      <c r="B694" s="102"/>
      <c r="C694" s="102"/>
      <c r="D694" s="102"/>
      <c r="E694" s="102"/>
      <c r="F694" s="102"/>
      <c r="G694" s="102"/>
      <c r="H694" s="102"/>
      <c r="I694" s="102"/>
      <c r="J694" s="102"/>
      <c r="K694" s="102"/>
      <c r="L694" s="102"/>
      <c r="M694" s="102"/>
      <c r="N694" s="102"/>
      <c r="O694" s="102"/>
    </row>
    <row r="695" spans="1:15" ht="15.95" customHeight="1" x14ac:dyDescent="0.25">
      <c r="A695" s="102"/>
      <c r="B695" s="102"/>
      <c r="C695" s="102"/>
      <c r="D695" s="102"/>
      <c r="E695" s="102"/>
      <c r="F695" s="102"/>
      <c r="G695" s="102"/>
      <c r="H695" s="102"/>
      <c r="I695" s="102"/>
      <c r="J695" s="102"/>
      <c r="K695" s="102"/>
      <c r="L695" s="102"/>
      <c r="M695" s="102"/>
      <c r="N695" s="102"/>
      <c r="O695" s="102"/>
    </row>
    <row r="696" spans="1:15" ht="15.95" customHeight="1" x14ac:dyDescent="0.25">
      <c r="A696" s="102"/>
      <c r="B696" s="102"/>
      <c r="C696" s="102"/>
      <c r="D696" s="102"/>
      <c r="E696" s="102"/>
      <c r="F696" s="102"/>
      <c r="G696" s="102"/>
      <c r="H696" s="102"/>
      <c r="I696" s="102"/>
      <c r="J696" s="102"/>
      <c r="K696" s="102"/>
      <c r="L696" s="102"/>
      <c r="M696" s="102"/>
      <c r="N696" s="102"/>
      <c r="O696" s="102"/>
    </row>
    <row r="697" spans="1:15" ht="15.95" customHeight="1" x14ac:dyDescent="0.25">
      <c r="A697" s="102"/>
      <c r="B697" s="102"/>
      <c r="C697" s="102"/>
      <c r="D697" s="102"/>
      <c r="E697" s="102"/>
      <c r="F697" s="102"/>
      <c r="G697" s="102"/>
      <c r="H697" s="102"/>
      <c r="I697" s="102"/>
      <c r="J697" s="102"/>
      <c r="K697" s="102"/>
      <c r="L697" s="102"/>
      <c r="M697" s="102"/>
      <c r="N697" s="102"/>
      <c r="O697" s="102"/>
    </row>
    <row r="698" spans="1:15" ht="15.95" customHeight="1" x14ac:dyDescent="0.25">
      <c r="A698" s="102"/>
      <c r="B698" s="102"/>
      <c r="C698" s="102"/>
      <c r="D698" s="102"/>
      <c r="E698" s="102"/>
      <c r="F698" s="102"/>
      <c r="G698" s="102"/>
      <c r="H698" s="102"/>
      <c r="I698" s="102"/>
      <c r="J698" s="102"/>
      <c r="K698" s="102"/>
      <c r="L698" s="102"/>
      <c r="M698" s="102"/>
      <c r="N698" s="102"/>
      <c r="O698" s="102"/>
    </row>
    <row r="699" spans="1:15" ht="15.95" customHeight="1" x14ac:dyDescent="0.25">
      <c r="A699" s="102"/>
      <c r="B699" s="102"/>
      <c r="C699" s="102"/>
      <c r="D699" s="102"/>
      <c r="E699" s="102"/>
      <c r="F699" s="102"/>
      <c r="G699" s="102"/>
      <c r="H699" s="102"/>
      <c r="I699" s="102"/>
      <c r="J699" s="102"/>
      <c r="K699" s="102"/>
      <c r="L699" s="102"/>
      <c r="M699" s="102"/>
      <c r="N699" s="102"/>
      <c r="O699" s="102"/>
    </row>
    <row r="700" spans="1:15" ht="15.95" customHeight="1" x14ac:dyDescent="0.25">
      <c r="A700" s="102"/>
      <c r="B700" s="102"/>
      <c r="C700" s="102"/>
      <c r="D700" s="102"/>
      <c r="E700" s="102"/>
      <c r="F700" s="102"/>
      <c r="G700" s="102"/>
      <c r="H700" s="102"/>
      <c r="I700" s="102"/>
      <c r="J700" s="102"/>
      <c r="K700" s="102"/>
      <c r="L700" s="102"/>
      <c r="M700" s="102"/>
      <c r="N700" s="102"/>
      <c r="O700" s="102"/>
    </row>
    <row r="701" spans="1:15" ht="15.95" customHeight="1" x14ac:dyDescent="0.25">
      <c r="A701" s="102"/>
      <c r="B701" s="102"/>
      <c r="C701" s="102"/>
      <c r="D701" s="102"/>
      <c r="E701" s="102"/>
      <c r="F701" s="102"/>
      <c r="G701" s="102"/>
      <c r="H701" s="102"/>
      <c r="I701" s="102"/>
      <c r="J701" s="102"/>
      <c r="K701" s="102"/>
      <c r="L701" s="102"/>
      <c r="M701" s="102"/>
      <c r="N701" s="102"/>
      <c r="O701" s="102"/>
    </row>
    <row r="702" spans="1:15" ht="15.95" customHeight="1" x14ac:dyDescent="0.25">
      <c r="A702" s="102"/>
      <c r="B702" s="102"/>
      <c r="C702" s="102"/>
      <c r="D702" s="102"/>
      <c r="E702" s="102"/>
      <c r="F702" s="102"/>
      <c r="G702" s="102"/>
      <c r="H702" s="102"/>
      <c r="I702" s="102"/>
      <c r="J702" s="102"/>
      <c r="K702" s="102"/>
      <c r="L702" s="102"/>
      <c r="M702" s="102"/>
      <c r="N702" s="102"/>
      <c r="O702" s="102"/>
    </row>
    <row r="703" spans="1:15" ht="15.95" customHeight="1" x14ac:dyDescent="0.25">
      <c r="A703" s="102"/>
      <c r="B703" s="102"/>
      <c r="C703" s="102"/>
      <c r="D703" s="102"/>
      <c r="E703" s="102"/>
      <c r="F703" s="102"/>
      <c r="G703" s="102"/>
      <c r="H703" s="102"/>
      <c r="I703" s="102"/>
      <c r="J703" s="102"/>
      <c r="K703" s="102"/>
      <c r="L703" s="102"/>
      <c r="M703" s="102"/>
      <c r="N703" s="102"/>
      <c r="O703" s="102"/>
    </row>
    <row r="704" spans="1:15" ht="15.95" customHeight="1" x14ac:dyDescent="0.25">
      <c r="A704" s="102"/>
      <c r="B704" s="102"/>
      <c r="C704" s="102"/>
      <c r="D704" s="102"/>
      <c r="E704" s="102"/>
      <c r="F704" s="102"/>
      <c r="G704" s="102"/>
      <c r="H704" s="102"/>
      <c r="I704" s="102"/>
      <c r="J704" s="102"/>
      <c r="K704" s="102"/>
      <c r="L704" s="102"/>
      <c r="M704" s="102"/>
      <c r="N704" s="102"/>
      <c r="O704" s="102"/>
    </row>
    <row r="705" spans="1:15" ht="15.95" customHeight="1" x14ac:dyDescent="0.25">
      <c r="A705" s="102"/>
      <c r="B705" s="102"/>
      <c r="C705" s="102"/>
      <c r="D705" s="102"/>
      <c r="E705" s="102"/>
      <c r="F705" s="102"/>
      <c r="G705" s="102"/>
      <c r="H705" s="102"/>
      <c r="I705" s="102"/>
      <c r="J705" s="102"/>
      <c r="K705" s="102"/>
      <c r="L705" s="102"/>
      <c r="M705" s="102"/>
      <c r="N705" s="102"/>
      <c r="O705" s="102"/>
    </row>
    <row r="706" spans="1:15" ht="15.95" customHeight="1" x14ac:dyDescent="0.25">
      <c r="A706" s="102"/>
      <c r="B706" s="102"/>
      <c r="C706" s="102"/>
      <c r="D706" s="102"/>
      <c r="E706" s="102"/>
      <c r="F706" s="102"/>
      <c r="G706" s="102"/>
      <c r="H706" s="102"/>
      <c r="I706" s="102"/>
      <c r="J706" s="102"/>
      <c r="K706" s="102"/>
      <c r="L706" s="102"/>
      <c r="M706" s="102"/>
      <c r="N706" s="102"/>
      <c r="O706" s="102"/>
    </row>
    <row r="707" spans="1:15" ht="15.95" customHeight="1" x14ac:dyDescent="0.25">
      <c r="A707" s="102"/>
      <c r="B707" s="102"/>
      <c r="C707" s="102"/>
      <c r="D707" s="102"/>
      <c r="E707" s="102"/>
      <c r="F707" s="102"/>
      <c r="G707" s="102"/>
      <c r="H707" s="102"/>
      <c r="I707" s="102"/>
      <c r="J707" s="102"/>
      <c r="K707" s="102"/>
      <c r="L707" s="102"/>
      <c r="M707" s="102"/>
      <c r="N707" s="102"/>
      <c r="O707" s="102"/>
    </row>
    <row r="708" spans="1:15" ht="15.95" customHeight="1" x14ac:dyDescent="0.25">
      <c r="A708" s="102"/>
      <c r="B708" s="102"/>
      <c r="C708" s="102"/>
      <c r="D708" s="102"/>
      <c r="E708" s="102"/>
      <c r="F708" s="102"/>
      <c r="G708" s="102"/>
      <c r="H708" s="102"/>
      <c r="I708" s="102"/>
      <c r="J708" s="102"/>
      <c r="K708" s="102"/>
      <c r="L708" s="102"/>
      <c r="M708" s="102"/>
      <c r="N708" s="102"/>
      <c r="O708" s="102"/>
    </row>
    <row r="709" spans="1:15" ht="15.95" customHeight="1" x14ac:dyDescent="0.25">
      <c r="A709" s="102"/>
      <c r="B709" s="102"/>
      <c r="C709" s="102"/>
      <c r="D709" s="102"/>
      <c r="E709" s="102"/>
      <c r="F709" s="102"/>
      <c r="G709" s="102"/>
      <c r="H709" s="102"/>
      <c r="I709" s="102"/>
      <c r="J709" s="102"/>
      <c r="K709" s="102"/>
      <c r="L709" s="102"/>
      <c r="M709" s="102"/>
      <c r="N709" s="102"/>
      <c r="O709" s="102"/>
    </row>
    <row r="710" spans="1:15" ht="15.95" customHeight="1" x14ac:dyDescent="0.25">
      <c r="A710" s="102"/>
      <c r="B710" s="102"/>
      <c r="C710" s="102"/>
      <c r="D710" s="102"/>
      <c r="E710" s="102"/>
      <c r="F710" s="102"/>
      <c r="G710" s="102"/>
      <c r="H710" s="102"/>
      <c r="I710" s="102"/>
      <c r="J710" s="102"/>
      <c r="K710" s="102"/>
      <c r="L710" s="102"/>
      <c r="M710" s="102"/>
      <c r="N710" s="102"/>
      <c r="O710" s="102"/>
    </row>
    <row r="711" spans="1:15" ht="15.95" customHeight="1" x14ac:dyDescent="0.25">
      <c r="A711" s="102"/>
      <c r="B711" s="102"/>
      <c r="C711" s="102"/>
      <c r="D711" s="102"/>
      <c r="E711" s="102"/>
      <c r="F711" s="102"/>
      <c r="G711" s="102"/>
      <c r="H711" s="102"/>
      <c r="I711" s="102"/>
      <c r="J711" s="102"/>
      <c r="K711" s="102"/>
      <c r="L711" s="102"/>
      <c r="M711" s="102"/>
      <c r="N711" s="102"/>
      <c r="O711" s="102"/>
    </row>
    <row r="712" spans="1:15" ht="15.95" customHeight="1" x14ac:dyDescent="0.25">
      <c r="A712" s="102"/>
      <c r="B712" s="102"/>
      <c r="C712" s="102"/>
      <c r="D712" s="102"/>
      <c r="E712" s="102"/>
      <c r="F712" s="102"/>
      <c r="G712" s="102"/>
      <c r="H712" s="102"/>
      <c r="I712" s="102"/>
      <c r="J712" s="102"/>
      <c r="K712" s="102"/>
      <c r="L712" s="102"/>
      <c r="M712" s="102"/>
      <c r="N712" s="102"/>
      <c r="O712" s="102"/>
    </row>
    <row r="713" spans="1:15" ht="15.95" customHeight="1" x14ac:dyDescent="0.25">
      <c r="A713" s="102"/>
      <c r="B713" s="102"/>
      <c r="C713" s="102"/>
      <c r="D713" s="102"/>
      <c r="E713" s="102"/>
      <c r="F713" s="102"/>
      <c r="G713" s="102"/>
      <c r="H713" s="102"/>
      <c r="I713" s="102"/>
      <c r="J713" s="102"/>
      <c r="K713" s="102"/>
      <c r="L713" s="102"/>
      <c r="M713" s="102"/>
      <c r="N713" s="102"/>
      <c r="O713" s="102"/>
    </row>
    <row r="714" spans="1:15" ht="15.95" customHeight="1" x14ac:dyDescent="0.25">
      <c r="A714" s="102"/>
      <c r="B714" s="102"/>
      <c r="C714" s="102"/>
      <c r="D714" s="102"/>
      <c r="E714" s="102"/>
      <c r="F714" s="102"/>
      <c r="G714" s="102"/>
      <c r="H714" s="102"/>
      <c r="I714" s="102"/>
      <c r="J714" s="102"/>
      <c r="K714" s="102"/>
      <c r="L714" s="102"/>
      <c r="M714" s="102"/>
      <c r="N714" s="102"/>
      <c r="O714" s="102"/>
    </row>
    <row r="715" spans="1:15" ht="15.95" customHeight="1" x14ac:dyDescent="0.25">
      <c r="A715" s="102"/>
      <c r="B715" s="102"/>
      <c r="C715" s="102"/>
      <c r="D715" s="102"/>
      <c r="E715" s="102"/>
      <c r="F715" s="102"/>
      <c r="G715" s="102"/>
      <c r="H715" s="102"/>
      <c r="I715" s="102"/>
      <c r="J715" s="102"/>
      <c r="K715" s="102"/>
      <c r="L715" s="102"/>
      <c r="M715" s="102"/>
      <c r="N715" s="102"/>
      <c r="O715" s="102"/>
    </row>
    <row r="716" spans="1:15" ht="15.95" customHeight="1" x14ac:dyDescent="0.25">
      <c r="A716" s="102"/>
      <c r="B716" s="102"/>
      <c r="C716" s="102"/>
      <c r="D716" s="102"/>
      <c r="E716" s="102"/>
      <c r="F716" s="102"/>
      <c r="G716" s="102"/>
      <c r="H716" s="102"/>
      <c r="I716" s="102"/>
      <c r="J716" s="102"/>
      <c r="K716" s="102"/>
      <c r="L716" s="102"/>
      <c r="M716" s="102"/>
      <c r="N716" s="102"/>
      <c r="O716" s="102"/>
    </row>
    <row r="717" spans="1:15" ht="15.95" customHeight="1" x14ac:dyDescent="0.25">
      <c r="A717" s="102"/>
      <c r="B717" s="102"/>
      <c r="C717" s="102"/>
      <c r="D717" s="102"/>
      <c r="E717" s="102"/>
      <c r="F717" s="102"/>
      <c r="G717" s="102"/>
      <c r="H717" s="102"/>
      <c r="I717" s="102"/>
      <c r="J717" s="102"/>
      <c r="K717" s="102"/>
      <c r="L717" s="102"/>
      <c r="M717" s="102"/>
      <c r="N717" s="102"/>
      <c r="O717" s="102"/>
    </row>
    <row r="718" spans="1:15" ht="15.95" customHeight="1" x14ac:dyDescent="0.25">
      <c r="A718" s="102"/>
      <c r="B718" s="102"/>
      <c r="C718" s="102"/>
      <c r="D718" s="102"/>
      <c r="E718" s="102"/>
      <c r="F718" s="102"/>
      <c r="G718" s="102"/>
      <c r="H718" s="102"/>
      <c r="I718" s="102"/>
      <c r="J718" s="102"/>
      <c r="K718" s="102"/>
      <c r="L718" s="102"/>
      <c r="M718" s="102"/>
      <c r="N718" s="102"/>
      <c r="O718" s="102"/>
    </row>
    <row r="719" spans="1:15" ht="15.95" customHeight="1" x14ac:dyDescent="0.25">
      <c r="A719" s="102"/>
      <c r="B719" s="102"/>
      <c r="C719" s="102"/>
      <c r="D719" s="102"/>
      <c r="E719" s="102"/>
      <c r="F719" s="102"/>
      <c r="G719" s="102"/>
      <c r="H719" s="102"/>
      <c r="I719" s="102"/>
      <c r="J719" s="102"/>
      <c r="K719" s="102"/>
      <c r="L719" s="102"/>
      <c r="M719" s="102"/>
      <c r="N719" s="102"/>
      <c r="O719" s="102"/>
    </row>
    <row r="720" spans="1:15" ht="15.95" customHeight="1" x14ac:dyDescent="0.25">
      <c r="A720" s="102"/>
      <c r="B720" s="102"/>
      <c r="C720" s="102"/>
      <c r="D720" s="102"/>
      <c r="E720" s="102"/>
      <c r="F720" s="102"/>
      <c r="G720" s="102"/>
      <c r="H720" s="102"/>
      <c r="I720" s="102"/>
      <c r="J720" s="102"/>
      <c r="K720" s="102"/>
      <c r="L720" s="102"/>
      <c r="M720" s="102"/>
      <c r="N720" s="102"/>
      <c r="O720" s="102"/>
    </row>
    <row r="721" spans="1:15" ht="15.95" customHeight="1" x14ac:dyDescent="0.25">
      <c r="A721" s="102"/>
      <c r="B721" s="102"/>
      <c r="C721" s="102"/>
      <c r="D721" s="102"/>
      <c r="E721" s="102"/>
      <c r="F721" s="102"/>
      <c r="G721" s="102"/>
      <c r="H721" s="102"/>
      <c r="I721" s="102"/>
      <c r="J721" s="102"/>
      <c r="K721" s="102"/>
      <c r="L721" s="102"/>
      <c r="M721" s="102"/>
      <c r="N721" s="102"/>
      <c r="O721" s="102"/>
    </row>
    <row r="722" spans="1:15" ht="15.95" customHeight="1" x14ac:dyDescent="0.25">
      <c r="A722" s="102"/>
      <c r="B722" s="102"/>
      <c r="C722" s="102"/>
      <c r="D722" s="102"/>
      <c r="E722" s="102"/>
      <c r="F722" s="102"/>
      <c r="G722" s="102"/>
      <c r="H722" s="102"/>
      <c r="I722" s="102"/>
      <c r="J722" s="102"/>
      <c r="K722" s="102"/>
      <c r="L722" s="102"/>
      <c r="M722" s="102"/>
      <c r="N722" s="102"/>
      <c r="O722" s="102"/>
    </row>
    <row r="723" spans="1:15" ht="15.95" customHeight="1" x14ac:dyDescent="0.25">
      <c r="A723" s="102"/>
      <c r="B723" s="102"/>
      <c r="C723" s="102"/>
      <c r="D723" s="102"/>
      <c r="E723" s="102"/>
      <c r="F723" s="102"/>
      <c r="G723" s="102"/>
      <c r="H723" s="102"/>
      <c r="I723" s="102"/>
      <c r="J723" s="102"/>
      <c r="K723" s="102"/>
      <c r="L723" s="102"/>
      <c r="M723" s="102"/>
      <c r="N723" s="102"/>
      <c r="O723" s="102"/>
    </row>
    <row r="724" spans="1:15" ht="15.95" customHeight="1" x14ac:dyDescent="0.25">
      <c r="A724" s="102"/>
      <c r="B724" s="102"/>
      <c r="C724" s="102"/>
      <c r="D724" s="102"/>
      <c r="E724" s="102"/>
      <c r="F724" s="102"/>
      <c r="G724" s="102"/>
      <c r="H724" s="102"/>
      <c r="I724" s="102"/>
      <c r="J724" s="102"/>
      <c r="K724" s="102"/>
      <c r="L724" s="102"/>
      <c r="M724" s="102"/>
      <c r="N724" s="102"/>
      <c r="O724" s="102"/>
    </row>
    <row r="725" spans="1:15" ht="15.95" customHeight="1" x14ac:dyDescent="0.25">
      <c r="A725" s="102"/>
      <c r="B725" s="102"/>
      <c r="C725" s="102"/>
      <c r="D725" s="102"/>
      <c r="E725" s="102"/>
      <c r="F725" s="102"/>
      <c r="G725" s="102"/>
      <c r="H725" s="102"/>
      <c r="I725" s="102"/>
      <c r="J725" s="102"/>
      <c r="K725" s="102"/>
      <c r="L725" s="102"/>
      <c r="M725" s="102"/>
      <c r="N725" s="102"/>
      <c r="O725" s="102"/>
    </row>
    <row r="726" spans="1:15" ht="15.95" customHeight="1" x14ac:dyDescent="0.25">
      <c r="A726" s="102"/>
      <c r="B726" s="102"/>
      <c r="C726" s="102"/>
      <c r="D726" s="102"/>
      <c r="E726" s="102"/>
      <c r="F726" s="102"/>
      <c r="G726" s="102"/>
      <c r="H726" s="102"/>
      <c r="I726" s="102"/>
      <c r="J726" s="102"/>
      <c r="K726" s="102"/>
      <c r="L726" s="102"/>
      <c r="M726" s="102"/>
      <c r="N726" s="102"/>
      <c r="O726" s="102"/>
    </row>
    <row r="727" spans="1:15" ht="15.95" customHeight="1" x14ac:dyDescent="0.25">
      <c r="A727" s="102"/>
      <c r="B727" s="102"/>
      <c r="C727" s="102"/>
      <c r="D727" s="102"/>
      <c r="E727" s="102"/>
      <c r="F727" s="102"/>
      <c r="G727" s="102"/>
      <c r="H727" s="102"/>
      <c r="I727" s="102"/>
      <c r="J727" s="102"/>
      <c r="K727" s="102"/>
      <c r="L727" s="102"/>
      <c r="M727" s="102"/>
      <c r="N727" s="102"/>
      <c r="O727" s="102"/>
    </row>
    <row r="728" spans="1:15" ht="15.95" customHeight="1" x14ac:dyDescent="0.25">
      <c r="A728" s="102"/>
      <c r="B728" s="102"/>
      <c r="C728" s="102"/>
      <c r="D728" s="102"/>
      <c r="E728" s="102"/>
      <c r="F728" s="102"/>
      <c r="G728" s="102"/>
      <c r="H728" s="102"/>
      <c r="I728" s="102"/>
      <c r="J728" s="102"/>
      <c r="K728" s="102"/>
      <c r="L728" s="102"/>
      <c r="M728" s="102"/>
      <c r="N728" s="102"/>
      <c r="O728" s="102"/>
    </row>
    <row r="729" spans="1:15" ht="15.95" customHeight="1" x14ac:dyDescent="0.25">
      <c r="A729" s="102"/>
      <c r="B729" s="102"/>
      <c r="C729" s="102"/>
      <c r="D729" s="102"/>
      <c r="E729" s="102"/>
      <c r="F729" s="102"/>
      <c r="G729" s="102"/>
      <c r="H729" s="102"/>
      <c r="I729" s="102"/>
      <c r="J729" s="102"/>
      <c r="K729" s="102"/>
      <c r="L729" s="102"/>
      <c r="M729" s="102"/>
      <c r="N729" s="102"/>
      <c r="O729" s="102"/>
    </row>
    <row r="730" spans="1:15" ht="15.95" customHeight="1" x14ac:dyDescent="0.25">
      <c r="A730" s="102"/>
      <c r="B730" s="102"/>
      <c r="C730" s="102"/>
      <c r="D730" s="102"/>
      <c r="E730" s="102"/>
      <c r="F730" s="102"/>
      <c r="G730" s="102"/>
      <c r="H730" s="102"/>
      <c r="I730" s="102"/>
      <c r="J730" s="102"/>
      <c r="K730" s="102"/>
      <c r="L730" s="102"/>
      <c r="M730" s="102"/>
      <c r="N730" s="102"/>
      <c r="O730" s="102"/>
    </row>
    <row r="731" spans="1:15" ht="15.95" customHeight="1" x14ac:dyDescent="0.25">
      <c r="A731" s="102"/>
      <c r="B731" s="102"/>
      <c r="C731" s="102"/>
      <c r="D731" s="102"/>
      <c r="E731" s="102"/>
      <c r="F731" s="102"/>
      <c r="G731" s="102"/>
      <c r="H731" s="102"/>
      <c r="I731" s="102"/>
      <c r="J731" s="102"/>
      <c r="K731" s="102"/>
      <c r="L731" s="102"/>
      <c r="M731" s="102"/>
      <c r="N731" s="102"/>
      <c r="O731" s="102"/>
    </row>
    <row r="732" spans="1:15" ht="15.95" customHeight="1" x14ac:dyDescent="0.25">
      <c r="A732" s="102"/>
      <c r="B732" s="102"/>
      <c r="C732" s="102"/>
      <c r="D732" s="102"/>
      <c r="E732" s="102"/>
      <c r="F732" s="102"/>
      <c r="G732" s="102"/>
      <c r="H732" s="102"/>
      <c r="I732" s="102"/>
      <c r="J732" s="102"/>
      <c r="K732" s="102"/>
      <c r="L732" s="102"/>
      <c r="M732" s="102"/>
      <c r="N732" s="102"/>
      <c r="O732" s="102"/>
    </row>
    <row r="733" spans="1:15" ht="15.95" customHeight="1" x14ac:dyDescent="0.25">
      <c r="A733" s="102"/>
      <c r="B733" s="102"/>
      <c r="C733" s="102"/>
      <c r="D733" s="102"/>
      <c r="E733" s="102"/>
      <c r="F733" s="102"/>
      <c r="G733" s="102"/>
      <c r="H733" s="102"/>
      <c r="I733" s="102"/>
      <c r="J733" s="102"/>
      <c r="K733" s="102"/>
      <c r="L733" s="102"/>
      <c r="M733" s="102"/>
      <c r="N733" s="102"/>
      <c r="O733" s="102"/>
    </row>
    <row r="734" spans="1:15" ht="15.95" customHeight="1" x14ac:dyDescent="0.25">
      <c r="A734" s="102"/>
      <c r="B734" s="102"/>
      <c r="C734" s="102"/>
      <c r="D734" s="102"/>
      <c r="E734" s="102"/>
      <c r="F734" s="102"/>
      <c r="G734" s="102"/>
      <c r="H734" s="102"/>
      <c r="I734" s="102"/>
      <c r="J734" s="102"/>
      <c r="K734" s="102"/>
      <c r="L734" s="102"/>
      <c r="M734" s="102"/>
      <c r="N734" s="102"/>
      <c r="O734" s="102"/>
    </row>
    <row r="735" spans="1:15" ht="15.95" customHeight="1" x14ac:dyDescent="0.25">
      <c r="A735" s="102"/>
      <c r="B735" s="102"/>
      <c r="C735" s="102"/>
      <c r="D735" s="102"/>
      <c r="E735" s="102"/>
      <c r="F735" s="102"/>
      <c r="G735" s="102"/>
      <c r="H735" s="102"/>
      <c r="I735" s="102"/>
      <c r="J735" s="102"/>
      <c r="K735" s="102"/>
      <c r="L735" s="102"/>
      <c r="M735" s="102"/>
      <c r="N735" s="102"/>
      <c r="O735" s="102"/>
    </row>
    <row r="736" spans="1:15" ht="15.95" customHeight="1" x14ac:dyDescent="0.25">
      <c r="A736" s="102"/>
      <c r="B736" s="102"/>
      <c r="C736" s="102"/>
      <c r="D736" s="102"/>
      <c r="E736" s="102"/>
      <c r="F736" s="102"/>
      <c r="G736" s="102"/>
      <c r="H736" s="102"/>
      <c r="I736" s="102"/>
      <c r="J736" s="102"/>
      <c r="K736" s="102"/>
      <c r="L736" s="102"/>
      <c r="M736" s="102"/>
      <c r="N736" s="102"/>
      <c r="O736" s="102"/>
    </row>
    <row r="737" spans="1:15" ht="15.95" customHeight="1" x14ac:dyDescent="0.25">
      <c r="A737" s="102"/>
      <c r="B737" s="102"/>
      <c r="C737" s="102"/>
      <c r="D737" s="102"/>
      <c r="E737" s="102"/>
      <c r="F737" s="102"/>
      <c r="G737" s="102"/>
      <c r="H737" s="102"/>
      <c r="I737" s="102"/>
      <c r="J737" s="102"/>
      <c r="K737" s="102"/>
      <c r="L737" s="102"/>
      <c r="M737" s="102"/>
      <c r="N737" s="102"/>
      <c r="O737" s="102"/>
    </row>
    <row r="738" spans="1:15" ht="15.95" customHeight="1" x14ac:dyDescent="0.25">
      <c r="A738" s="102"/>
      <c r="B738" s="102"/>
      <c r="C738" s="102"/>
      <c r="D738" s="102"/>
      <c r="E738" s="102"/>
      <c r="F738" s="102"/>
      <c r="G738" s="102"/>
      <c r="H738" s="102"/>
      <c r="I738" s="102"/>
      <c r="J738" s="102"/>
      <c r="K738" s="102"/>
      <c r="L738" s="102"/>
      <c r="M738" s="102"/>
      <c r="N738" s="102"/>
      <c r="O738" s="102"/>
    </row>
    <row r="739" spans="1:15" ht="15.95" customHeight="1" x14ac:dyDescent="0.25">
      <c r="A739" s="102"/>
      <c r="B739" s="102"/>
      <c r="C739" s="102"/>
      <c r="D739" s="102"/>
      <c r="E739" s="102"/>
      <c r="F739" s="102"/>
      <c r="G739" s="102"/>
      <c r="H739" s="102"/>
      <c r="I739" s="102"/>
      <c r="J739" s="102"/>
      <c r="K739" s="102"/>
      <c r="L739" s="102"/>
      <c r="M739" s="102"/>
      <c r="N739" s="102"/>
      <c r="O739" s="102"/>
    </row>
  </sheetData>
  <sheetProtection insertRows="0"/>
  <mergeCells count="18">
    <mergeCell ref="L5:M5"/>
    <mergeCell ref="A84:C84"/>
    <mergeCell ref="A81:C81"/>
    <mergeCell ref="A68:C68"/>
    <mergeCell ref="A69:C69"/>
    <mergeCell ref="A67:C67"/>
    <mergeCell ref="A75:C75"/>
    <mergeCell ref="A76:C76"/>
    <mergeCell ref="A77:C77"/>
    <mergeCell ref="A78:C78"/>
    <mergeCell ref="A70:C70"/>
    <mergeCell ref="A71:C71"/>
    <mergeCell ref="A72:C72"/>
    <mergeCell ref="A82:C82"/>
    <mergeCell ref="A83:C83"/>
    <mergeCell ref="A73:C73"/>
    <mergeCell ref="A74:C74"/>
    <mergeCell ref="A1:C1"/>
  </mergeCells>
  <printOptions horizontalCentered="1" verticalCentered="1"/>
  <pageMargins left="0.39370078740157483" right="0.39370078740157483" top="0.78740157480314965" bottom="0.98425196850393704" header="0.39370078740157483" footer="0.39370078740157483"/>
  <pageSetup paperSize="8" scale="95" fitToHeight="0" orientation="landscape" r:id="rId1"/>
  <headerFooter>
    <oddHeader>&amp;C&amp;"-,Bold"&amp;16&amp;A</oddHeader>
    <oddFooter>&amp;LFile:  &amp;F&amp;RPrinted:  &amp;D</oddFooter>
  </headerFooter>
  <rowBreaks count="1" manualBreakCount="1">
    <brk id="47"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N1256"/>
  <sheetViews>
    <sheetView zoomScale="90" zoomScaleNormal="90" workbookViewId="0">
      <selection activeCell="D34" sqref="D34"/>
    </sheetView>
  </sheetViews>
  <sheetFormatPr defaultRowHeight="15.95" customHeight="1" x14ac:dyDescent="0.2"/>
  <cols>
    <col min="1" max="1" width="21.5703125" style="5" customWidth="1"/>
    <col min="2" max="2" width="18.85546875" style="5" customWidth="1"/>
    <col min="3" max="3" width="20.85546875" style="5" customWidth="1"/>
    <col min="4" max="4" width="11.85546875" style="5" bestFit="1" customWidth="1"/>
    <col min="5" max="5" width="10.42578125" style="2" bestFit="1" customWidth="1"/>
    <col min="6" max="10" width="13.5703125" style="2" customWidth="1"/>
    <col min="11" max="14" width="13.5703125" style="5" customWidth="1"/>
    <col min="15" max="16384" width="9.140625" style="5"/>
  </cols>
  <sheetData>
    <row r="1" spans="1:14" ht="15.75" customHeight="1" x14ac:dyDescent="0.25">
      <c r="A1" s="890" t="s">
        <v>368</v>
      </c>
      <c r="B1" s="890"/>
      <c r="C1" s="890"/>
      <c r="D1" s="44"/>
      <c r="H1" s="40" t="s">
        <v>228</v>
      </c>
      <c r="I1" s="45" t="s">
        <v>371</v>
      </c>
      <c r="J1" s="5"/>
    </row>
    <row r="2" spans="1:14" ht="15.95" customHeight="1" x14ac:dyDescent="0.2">
      <c r="A2" s="911"/>
      <c r="B2" s="911"/>
      <c r="C2" s="911"/>
      <c r="D2" s="911"/>
      <c r="E2" s="5"/>
      <c r="F2" s="5"/>
      <c r="H2" s="5"/>
      <c r="I2" s="5"/>
      <c r="J2" s="5"/>
    </row>
    <row r="3" spans="1:14" ht="15.75" x14ac:dyDescent="0.25">
      <c r="A3" s="29" t="s">
        <v>133</v>
      </c>
      <c r="B3" s="4"/>
      <c r="C3" s="3"/>
      <c r="D3" s="3"/>
      <c r="G3"/>
      <c r="H3"/>
      <c r="I3"/>
      <c r="J3" s="5"/>
    </row>
    <row r="4" spans="1:14" ht="15.95" customHeight="1" x14ac:dyDescent="0.25">
      <c r="B4" s="3"/>
      <c r="C4" s="3"/>
      <c r="D4" s="50" t="s">
        <v>0</v>
      </c>
      <c r="E4" s="15" t="s">
        <v>4</v>
      </c>
      <c r="F4" s="5"/>
      <c r="G4" s="5"/>
      <c r="H4" s="5"/>
      <c r="I4" s="5"/>
      <c r="J4" s="5"/>
      <c r="L4"/>
      <c r="M4"/>
    </row>
    <row r="5" spans="1:14" ht="15.95" customHeight="1" x14ac:dyDescent="0.25">
      <c r="A5" s="30" t="s">
        <v>15</v>
      </c>
      <c r="B5" s="38"/>
      <c r="C5" s="41" t="s">
        <v>2</v>
      </c>
      <c r="D5" s="500" t="s">
        <v>3</v>
      </c>
      <c r="E5" s="17">
        <v>43191</v>
      </c>
      <c r="F5" s="34"/>
      <c r="G5"/>
      <c r="H5"/>
      <c r="I5"/>
      <c r="J5"/>
      <c r="K5" s="7"/>
      <c r="L5" s="891" t="s">
        <v>296</v>
      </c>
      <c r="M5" s="892"/>
    </row>
    <row r="6" spans="1:14" ht="15.95" customHeight="1" x14ac:dyDescent="0.2">
      <c r="B6" s="16"/>
      <c r="C6" s="43"/>
      <c r="D6" s="50"/>
      <c r="E6" s="9"/>
      <c r="F6" s="6" t="s">
        <v>146</v>
      </c>
      <c r="G6" s="8" t="s">
        <v>172</v>
      </c>
      <c r="H6" s="6" t="s">
        <v>173</v>
      </c>
      <c r="I6" s="8" t="s">
        <v>174</v>
      </c>
      <c r="J6" s="6" t="s">
        <v>175</v>
      </c>
      <c r="K6" s="52" t="s">
        <v>10</v>
      </c>
      <c r="L6" s="8" t="s">
        <v>176</v>
      </c>
      <c r="M6" s="6" t="s">
        <v>177</v>
      </c>
      <c r="N6" s="49" t="s">
        <v>10</v>
      </c>
    </row>
    <row r="7" spans="1:14" ht="15.95" customHeight="1" x14ac:dyDescent="0.2">
      <c r="B7" s="16"/>
      <c r="C7" s="43" t="str">
        <f>'[1]Contract Management'!A9</f>
        <v>Financial Year 1 April to 31 March</v>
      </c>
      <c r="D7" s="501">
        <v>43070</v>
      </c>
      <c r="E7" s="10" t="s">
        <v>152</v>
      </c>
      <c r="F7" s="10" t="s">
        <v>116</v>
      </c>
      <c r="G7" s="11" t="s">
        <v>118</v>
      </c>
      <c r="H7" s="10" t="s">
        <v>144</v>
      </c>
      <c r="I7" s="10" t="s">
        <v>120</v>
      </c>
      <c r="J7" s="10" t="s">
        <v>120</v>
      </c>
      <c r="K7" s="53" t="s">
        <v>12</v>
      </c>
      <c r="L7" s="10" t="s">
        <v>166</v>
      </c>
      <c r="M7" s="10" t="s">
        <v>167</v>
      </c>
      <c r="N7" s="50"/>
    </row>
    <row r="8" spans="1:14" ht="15.95" customHeight="1" x14ac:dyDescent="0.2">
      <c r="B8" s="16"/>
      <c r="C8" s="42" t="s">
        <v>246</v>
      </c>
      <c r="D8" s="51"/>
      <c r="E8" s="12">
        <v>3</v>
      </c>
      <c r="F8" s="12">
        <v>12</v>
      </c>
      <c r="G8" s="13">
        <v>12</v>
      </c>
      <c r="H8" s="12">
        <v>12</v>
      </c>
      <c r="I8" s="12">
        <v>12</v>
      </c>
      <c r="J8" s="12">
        <v>12</v>
      </c>
      <c r="K8" s="54"/>
      <c r="L8" s="12" t="s">
        <v>289</v>
      </c>
      <c r="M8" s="12" t="s">
        <v>289</v>
      </c>
      <c r="N8" s="51" t="s">
        <v>295</v>
      </c>
    </row>
    <row r="9" spans="1:14" ht="15.95" customHeight="1" x14ac:dyDescent="0.2">
      <c r="A9" s="21"/>
      <c r="B9" s="18"/>
      <c r="C9" s="18"/>
      <c r="D9" s="3"/>
      <c r="K9" s="3"/>
      <c r="L9" s="2"/>
      <c r="M9" s="2"/>
      <c r="N9" s="2"/>
    </row>
    <row r="10" spans="1:14" ht="15.95" customHeight="1" x14ac:dyDescent="0.2">
      <c r="A10" s="902" t="s">
        <v>74</v>
      </c>
      <c r="B10" s="903"/>
      <c r="C10" s="904"/>
    </row>
    <row r="11" spans="1:14" ht="15.95" customHeight="1" x14ac:dyDescent="0.2">
      <c r="A11" s="899"/>
      <c r="B11" s="900"/>
      <c r="C11" s="901"/>
      <c r="D11" s="210"/>
      <c r="E11" s="312"/>
      <c r="F11" s="137"/>
      <c r="G11" s="137"/>
      <c r="H11" s="137"/>
      <c r="I11" s="137"/>
      <c r="J11" s="137"/>
      <c r="K11" s="208"/>
      <c r="L11" s="624"/>
      <c r="M11" s="137"/>
      <c r="N11" s="210"/>
    </row>
    <row r="12" spans="1:14" ht="15.95" customHeight="1" x14ac:dyDescent="0.2">
      <c r="A12" s="896" t="s">
        <v>75</v>
      </c>
      <c r="B12" s="897"/>
      <c r="C12" s="898"/>
      <c r="D12" s="62"/>
      <c r="E12" s="22"/>
      <c r="F12" s="22">
        <f>'Vessel Op Manning Cost'!F29</f>
        <v>0</v>
      </c>
      <c r="G12" s="22">
        <f>'Vessel Op Manning Cost'!G29</f>
        <v>0</v>
      </c>
      <c r="H12" s="22">
        <f>'Vessel Op Manning Cost'!H29</f>
        <v>0</v>
      </c>
      <c r="I12" s="22">
        <f>'Vessel Op Manning Cost'!I29</f>
        <v>0</v>
      </c>
      <c r="J12" s="22">
        <f>'Vessel Op Manning Cost'!J29</f>
        <v>0</v>
      </c>
      <c r="K12" s="58">
        <f>SUM(F12:J12)</f>
        <v>0</v>
      </c>
      <c r="L12" s="22">
        <f>'Vessel Op Manning Cost'!L29</f>
        <v>0</v>
      </c>
      <c r="M12" s="22">
        <f>'Vessel Op Manning Cost'!M29</f>
        <v>0</v>
      </c>
      <c r="N12" s="62">
        <f>SUM(L12:M12)</f>
        <v>0</v>
      </c>
    </row>
    <row r="13" spans="1:14" ht="15.95" customHeight="1" x14ac:dyDescent="0.25">
      <c r="A13" s="905" t="s">
        <v>230</v>
      </c>
      <c r="B13" s="906"/>
      <c r="C13" s="907"/>
      <c r="D13" s="503"/>
      <c r="E13" s="20"/>
      <c r="F13" s="32">
        <f t="shared" ref="F13:N13" si="0">SUM(F11:F12)</f>
        <v>0</v>
      </c>
      <c r="G13" s="32">
        <f t="shared" si="0"/>
        <v>0</v>
      </c>
      <c r="H13" s="32">
        <f t="shared" si="0"/>
        <v>0</v>
      </c>
      <c r="I13" s="32">
        <f t="shared" si="0"/>
        <v>0</v>
      </c>
      <c r="J13" s="32">
        <f t="shared" si="0"/>
        <v>0</v>
      </c>
      <c r="K13" s="60">
        <f t="shared" si="0"/>
        <v>0</v>
      </c>
      <c r="L13" s="33">
        <f t="shared" si="0"/>
        <v>0</v>
      </c>
      <c r="M13" s="33">
        <f t="shared" si="0"/>
        <v>0</v>
      </c>
      <c r="N13" s="63">
        <f t="shared" si="0"/>
        <v>0</v>
      </c>
    </row>
    <row r="14" spans="1:14" ht="15.95" customHeight="1" x14ac:dyDescent="0.2">
      <c r="A14" s="23"/>
      <c r="B14" s="16"/>
      <c r="C14" s="293"/>
      <c r="D14" s="25"/>
      <c r="E14" s="24"/>
      <c r="F14" s="24"/>
      <c r="G14" s="24"/>
      <c r="H14" s="24"/>
      <c r="I14" s="24"/>
      <c r="J14" s="24"/>
      <c r="K14" s="604"/>
      <c r="L14" s="24"/>
      <c r="M14" s="24"/>
      <c r="N14" s="24"/>
    </row>
    <row r="15" spans="1:14" ht="15.95" customHeight="1" x14ac:dyDescent="0.2">
      <c r="A15" s="902" t="s">
        <v>316</v>
      </c>
      <c r="B15" s="903"/>
      <c r="C15" s="904"/>
    </row>
    <row r="16" spans="1:14" ht="15.95" customHeight="1" x14ac:dyDescent="0.2">
      <c r="A16" s="908" t="s">
        <v>76</v>
      </c>
      <c r="B16" s="909"/>
      <c r="C16" s="910"/>
      <c r="D16" s="61"/>
      <c r="E16" s="19"/>
      <c r="F16" s="27">
        <f>'Victualing Costs'!J31</f>
        <v>0</v>
      </c>
      <c r="G16" s="27">
        <f>'Victualing Costs'!N31</f>
        <v>0</v>
      </c>
      <c r="H16" s="27">
        <f>'Victualing Costs'!R31</f>
        <v>0</v>
      </c>
      <c r="I16" s="27">
        <f>'Victualing Costs'!V31</f>
        <v>0</v>
      </c>
      <c r="J16" s="27">
        <f>'Victualing Costs'!Z31</f>
        <v>0</v>
      </c>
      <c r="K16" s="57">
        <f>SUM(F16:J16)</f>
        <v>0</v>
      </c>
      <c r="L16" s="27">
        <f>'Victualing Costs'!AB31</f>
        <v>0</v>
      </c>
      <c r="M16" s="27">
        <f>'Victualing Costs'!AC31</f>
        <v>0</v>
      </c>
      <c r="N16" s="61">
        <f>SUM(L16:M16)</f>
        <v>0</v>
      </c>
    </row>
    <row r="17" spans="1:14" ht="15.95" customHeight="1" x14ac:dyDescent="0.2">
      <c r="A17" s="893" t="s">
        <v>163</v>
      </c>
      <c r="B17" s="894"/>
      <c r="C17" s="895"/>
      <c r="D17" s="62"/>
      <c r="E17" s="22"/>
      <c r="F17" s="168"/>
      <c r="G17" s="168"/>
      <c r="H17" s="168"/>
      <c r="I17" s="168"/>
      <c r="J17" s="168"/>
      <c r="K17" s="58">
        <f t="shared" ref="K17:K25" si="1">SUM(F17:J17)</f>
        <v>0</v>
      </c>
      <c r="L17" s="620"/>
      <c r="M17" s="168"/>
      <c r="N17" s="62">
        <f t="shared" ref="N17:N25" si="2">SUM(L17:M17)</f>
        <v>0</v>
      </c>
    </row>
    <row r="18" spans="1:14" ht="15.95" customHeight="1" x14ac:dyDescent="0.2">
      <c r="A18" s="893" t="s">
        <v>164</v>
      </c>
      <c r="B18" s="894"/>
      <c r="C18" s="895"/>
      <c r="D18" s="62"/>
      <c r="E18" s="22"/>
      <c r="F18" s="168"/>
      <c r="G18" s="168"/>
      <c r="H18" s="168"/>
      <c r="I18" s="168"/>
      <c r="J18" s="168"/>
      <c r="K18" s="58">
        <f t="shared" si="1"/>
        <v>0</v>
      </c>
      <c r="L18" s="168"/>
      <c r="M18" s="168"/>
      <c r="N18" s="62">
        <f t="shared" si="2"/>
        <v>0</v>
      </c>
    </row>
    <row r="19" spans="1:14" ht="15.95" customHeight="1" x14ac:dyDescent="0.2">
      <c r="A19" s="776" t="s">
        <v>219</v>
      </c>
      <c r="B19" s="777"/>
      <c r="C19" s="778"/>
      <c r="D19" s="62"/>
      <c r="E19" s="22"/>
      <c r="F19" s="168"/>
      <c r="G19" s="168"/>
      <c r="H19" s="168"/>
      <c r="I19" s="168"/>
      <c r="J19" s="168"/>
      <c r="K19" s="58">
        <f t="shared" si="1"/>
        <v>0</v>
      </c>
      <c r="L19" s="168"/>
      <c r="M19" s="168"/>
      <c r="N19" s="62">
        <f t="shared" si="2"/>
        <v>0</v>
      </c>
    </row>
    <row r="20" spans="1:14" ht="15.95" customHeight="1" x14ac:dyDescent="0.2">
      <c r="A20" s="776" t="s">
        <v>198</v>
      </c>
      <c r="B20" s="777"/>
      <c r="C20" s="778"/>
      <c r="D20" s="62"/>
      <c r="E20" s="22"/>
      <c r="F20" s="168"/>
      <c r="G20" s="168"/>
      <c r="H20" s="168"/>
      <c r="I20" s="168"/>
      <c r="J20" s="168"/>
      <c r="K20" s="58">
        <f t="shared" si="1"/>
        <v>0</v>
      </c>
      <c r="L20" s="168"/>
      <c r="M20" s="168"/>
      <c r="N20" s="62">
        <f t="shared" si="2"/>
        <v>0</v>
      </c>
    </row>
    <row r="21" spans="1:14" ht="15.95" customHeight="1" x14ac:dyDescent="0.2">
      <c r="A21" s="776" t="s">
        <v>199</v>
      </c>
      <c r="B21" s="777"/>
      <c r="C21" s="778"/>
      <c r="D21" s="62"/>
      <c r="E21" s="22"/>
      <c r="F21" s="168"/>
      <c r="G21" s="168"/>
      <c r="H21" s="168"/>
      <c r="I21" s="168"/>
      <c r="J21" s="168"/>
      <c r="K21" s="58">
        <f t="shared" si="1"/>
        <v>0</v>
      </c>
      <c r="L21" s="168"/>
      <c r="M21" s="168"/>
      <c r="N21" s="62">
        <f t="shared" si="2"/>
        <v>0</v>
      </c>
    </row>
    <row r="22" spans="1:14" ht="15.95" customHeight="1" x14ac:dyDescent="0.2">
      <c r="A22" s="776" t="s">
        <v>209</v>
      </c>
      <c r="B22" s="777"/>
      <c r="C22" s="778"/>
      <c r="D22" s="62"/>
      <c r="E22" s="22"/>
      <c r="F22" s="168"/>
      <c r="G22" s="168"/>
      <c r="H22" s="168"/>
      <c r="I22" s="168"/>
      <c r="J22" s="168"/>
      <c r="K22" s="58">
        <f t="shared" si="1"/>
        <v>0</v>
      </c>
      <c r="L22" s="620"/>
      <c r="M22" s="620"/>
      <c r="N22" s="62">
        <f t="shared" si="2"/>
        <v>0</v>
      </c>
    </row>
    <row r="23" spans="1:14" ht="15.95" customHeight="1" x14ac:dyDescent="0.2">
      <c r="A23" s="893" t="s">
        <v>207</v>
      </c>
      <c r="B23" s="894"/>
      <c r="C23" s="895"/>
      <c r="D23" s="62"/>
      <c r="E23" s="22"/>
      <c r="F23" s="168"/>
      <c r="G23" s="168"/>
      <c r="H23" s="168"/>
      <c r="I23" s="168"/>
      <c r="J23" s="168"/>
      <c r="K23" s="58">
        <f t="shared" si="1"/>
        <v>0</v>
      </c>
      <c r="L23" s="620"/>
      <c r="M23" s="620"/>
      <c r="N23" s="62">
        <f t="shared" si="2"/>
        <v>0</v>
      </c>
    </row>
    <row r="24" spans="1:14" ht="15.95" customHeight="1" x14ac:dyDescent="0.2">
      <c r="A24" s="893"/>
      <c r="B24" s="894"/>
      <c r="C24" s="895"/>
      <c r="D24" s="62"/>
      <c r="E24" s="22"/>
      <c r="F24" s="168"/>
      <c r="G24" s="168"/>
      <c r="H24" s="168"/>
      <c r="I24" s="168"/>
      <c r="J24" s="168"/>
      <c r="K24" s="58">
        <f t="shared" si="1"/>
        <v>0</v>
      </c>
      <c r="L24" s="620"/>
      <c r="M24" s="620"/>
      <c r="N24" s="62">
        <f t="shared" si="2"/>
        <v>0</v>
      </c>
    </row>
    <row r="25" spans="1:14" ht="15.95" customHeight="1" x14ac:dyDescent="0.2">
      <c r="A25" s="893"/>
      <c r="B25" s="894"/>
      <c r="C25" s="895"/>
      <c r="D25" s="502"/>
      <c r="E25" s="22"/>
      <c r="F25" s="168"/>
      <c r="G25" s="168"/>
      <c r="H25" s="168"/>
      <c r="I25" s="168"/>
      <c r="J25" s="168"/>
      <c r="K25" s="59">
        <f t="shared" si="1"/>
        <v>0</v>
      </c>
      <c r="L25" s="620"/>
      <c r="M25" s="620"/>
      <c r="N25" s="502">
        <f t="shared" si="2"/>
        <v>0</v>
      </c>
    </row>
    <row r="26" spans="1:14" ht="15.95" customHeight="1" x14ac:dyDescent="0.25">
      <c r="A26" s="14"/>
      <c r="B26" s="18"/>
      <c r="C26" s="39" t="s">
        <v>231</v>
      </c>
      <c r="D26" s="503"/>
      <c r="E26" s="20"/>
      <c r="F26" s="32">
        <f>SUM(F16:F25)</f>
        <v>0</v>
      </c>
      <c r="G26" s="32">
        <f t="shared" ref="G26:J26" si="3">SUM(G16:G25)</f>
        <v>0</v>
      </c>
      <c r="H26" s="32">
        <f t="shared" si="3"/>
        <v>0</v>
      </c>
      <c r="I26" s="32">
        <f t="shared" si="3"/>
        <v>0</v>
      </c>
      <c r="J26" s="32">
        <f t="shared" si="3"/>
        <v>0</v>
      </c>
      <c r="K26" s="60">
        <f>SUM(K16:K25)</f>
        <v>0</v>
      </c>
      <c r="L26" s="32">
        <f t="shared" ref="L26:M26" si="4">SUM(L16:L25)</f>
        <v>0</v>
      </c>
      <c r="M26" s="32">
        <f t="shared" si="4"/>
        <v>0</v>
      </c>
      <c r="N26" s="63">
        <f>SUM(N16:N25)</f>
        <v>0</v>
      </c>
    </row>
    <row r="27" spans="1:14" ht="15.95" customHeight="1" thickBot="1" x14ac:dyDescent="0.25">
      <c r="A27" s="23"/>
      <c r="B27" s="16"/>
      <c r="C27" s="16"/>
      <c r="D27" s="25"/>
      <c r="E27" s="24"/>
      <c r="F27" s="24"/>
      <c r="G27" s="24"/>
      <c r="H27" s="24"/>
      <c r="I27" s="24"/>
      <c r="J27" s="24"/>
      <c r="K27" s="605"/>
      <c r="L27" s="24"/>
      <c r="M27" s="24"/>
      <c r="N27" s="24"/>
    </row>
    <row r="28" spans="1:14" ht="15.95" customHeight="1" thickBot="1" x14ac:dyDescent="0.3">
      <c r="A28" s="48" t="s">
        <v>77</v>
      </c>
      <c r="B28" s="46"/>
      <c r="C28" s="47"/>
      <c r="D28" s="568"/>
      <c r="E28" s="573"/>
      <c r="F28" s="569">
        <f t="shared" ref="F28:K28" si="5">F13+F26</f>
        <v>0</v>
      </c>
      <c r="G28" s="569">
        <f t="shared" si="5"/>
        <v>0</v>
      </c>
      <c r="H28" s="569">
        <f t="shared" si="5"/>
        <v>0</v>
      </c>
      <c r="I28" s="569">
        <f t="shared" si="5"/>
        <v>0</v>
      </c>
      <c r="J28" s="569">
        <f t="shared" si="5"/>
        <v>0</v>
      </c>
      <c r="K28" s="56">
        <f t="shared" si="5"/>
        <v>0</v>
      </c>
      <c r="L28" s="569">
        <f t="shared" ref="L28:M28" si="6">L13+L26</f>
        <v>0</v>
      </c>
      <c r="M28" s="569">
        <f t="shared" si="6"/>
        <v>0</v>
      </c>
      <c r="N28" s="55">
        <f>N13+N26</f>
        <v>0</v>
      </c>
    </row>
    <row r="29" spans="1:14" ht="15.95" customHeight="1" x14ac:dyDescent="0.2">
      <c r="E29" s="5"/>
      <c r="F29" s="5"/>
      <c r="G29" s="5"/>
      <c r="H29" s="5"/>
      <c r="I29" s="5"/>
      <c r="J29" s="5"/>
    </row>
    <row r="30" spans="1:14" ht="15.95" customHeight="1" x14ac:dyDescent="0.2">
      <c r="E30" s="5"/>
      <c r="F30" s="5"/>
      <c r="G30" s="5"/>
      <c r="H30" s="5"/>
      <c r="I30" s="5"/>
      <c r="J30" s="5"/>
    </row>
    <row r="31" spans="1:14" ht="15.95" customHeight="1" x14ac:dyDescent="0.2">
      <c r="E31" s="5"/>
      <c r="F31" s="5"/>
      <c r="G31" s="5"/>
      <c r="H31" s="5"/>
      <c r="I31" s="5"/>
      <c r="J31" s="5"/>
    </row>
    <row r="32" spans="1:14" ht="15.95" customHeight="1" x14ac:dyDescent="0.2">
      <c r="E32" s="5"/>
      <c r="F32" s="5"/>
      <c r="G32" s="5"/>
      <c r="H32" s="5"/>
      <c r="I32" s="5"/>
      <c r="J32" s="5"/>
    </row>
    <row r="33" spans="5:10" ht="15.95" customHeight="1" x14ac:dyDescent="0.2">
      <c r="E33" s="5"/>
      <c r="F33" s="5"/>
      <c r="G33" s="5"/>
      <c r="H33" s="5"/>
      <c r="I33" s="5"/>
      <c r="J33" s="5"/>
    </row>
    <row r="34" spans="5:10" ht="15.95" customHeight="1" x14ac:dyDescent="0.2">
      <c r="E34" s="5"/>
      <c r="F34" s="5"/>
      <c r="G34" s="5"/>
      <c r="H34" s="5"/>
      <c r="I34" s="5"/>
      <c r="J34" s="5"/>
    </row>
    <row r="35" spans="5:10" ht="15.95" customHeight="1" x14ac:dyDescent="0.2">
      <c r="E35" s="5"/>
      <c r="F35" s="5"/>
      <c r="G35" s="5"/>
      <c r="H35" s="5"/>
      <c r="I35" s="5"/>
      <c r="J35" s="5"/>
    </row>
    <row r="36" spans="5:10" ht="15.95" customHeight="1" x14ac:dyDescent="0.2">
      <c r="E36" s="5"/>
      <c r="F36" s="5"/>
      <c r="G36" s="5"/>
      <c r="H36" s="5"/>
      <c r="I36" s="5"/>
      <c r="J36" s="5"/>
    </row>
    <row r="37" spans="5:10" ht="15.95" customHeight="1" x14ac:dyDescent="0.2">
      <c r="E37" s="5"/>
      <c r="F37" s="5"/>
      <c r="G37" s="5"/>
      <c r="H37" s="5"/>
      <c r="I37" s="5"/>
      <c r="J37" s="5"/>
    </row>
    <row r="38" spans="5:10" ht="15.95" customHeight="1" x14ac:dyDescent="0.2">
      <c r="E38" s="5"/>
      <c r="F38" s="5"/>
      <c r="G38" s="5"/>
      <c r="H38" s="5"/>
      <c r="I38" s="5"/>
      <c r="J38" s="5"/>
    </row>
    <row r="39" spans="5:10" ht="15.95" customHeight="1" x14ac:dyDescent="0.2">
      <c r="E39" s="5"/>
      <c r="F39" s="5"/>
      <c r="G39" s="5"/>
      <c r="H39" s="5"/>
      <c r="I39" s="5"/>
      <c r="J39" s="5"/>
    </row>
    <row r="40" spans="5:10" ht="15.95" customHeight="1" x14ac:dyDescent="0.2">
      <c r="E40" s="5"/>
      <c r="F40" s="5"/>
      <c r="G40" s="5"/>
      <c r="H40" s="5"/>
      <c r="I40" s="5"/>
      <c r="J40" s="5"/>
    </row>
    <row r="41" spans="5:10" ht="15.95" customHeight="1" x14ac:dyDescent="0.2">
      <c r="E41" s="5"/>
      <c r="F41" s="5"/>
      <c r="G41" s="5"/>
      <c r="H41" s="5"/>
      <c r="I41" s="5"/>
      <c r="J41" s="5"/>
    </row>
    <row r="42" spans="5:10" ht="15.95" customHeight="1" x14ac:dyDescent="0.2">
      <c r="E42" s="5"/>
      <c r="F42" s="5"/>
      <c r="G42" s="5"/>
      <c r="H42" s="5"/>
      <c r="I42" s="5"/>
      <c r="J42" s="5"/>
    </row>
    <row r="43" spans="5:10" ht="15.95" customHeight="1" x14ac:dyDescent="0.2">
      <c r="E43" s="5"/>
      <c r="F43" s="5"/>
      <c r="G43" s="5"/>
      <c r="H43" s="5"/>
      <c r="I43" s="5"/>
      <c r="J43" s="5"/>
    </row>
    <row r="44" spans="5:10" ht="15.95" customHeight="1" x14ac:dyDescent="0.2">
      <c r="E44" s="5"/>
      <c r="F44" s="5"/>
      <c r="G44" s="5"/>
      <c r="H44" s="5"/>
      <c r="I44" s="5"/>
      <c r="J44" s="5"/>
    </row>
    <row r="45" spans="5:10" ht="15.95" customHeight="1" x14ac:dyDescent="0.2">
      <c r="E45" s="5"/>
      <c r="F45" s="5"/>
      <c r="G45" s="5"/>
      <c r="H45" s="5"/>
      <c r="I45" s="5"/>
      <c r="J45" s="5"/>
    </row>
    <row r="46" spans="5:10" ht="15.95" customHeight="1" x14ac:dyDescent="0.2">
      <c r="E46" s="5"/>
      <c r="F46" s="5"/>
      <c r="G46" s="5"/>
      <c r="H46" s="5"/>
      <c r="I46" s="5"/>
      <c r="J46" s="5"/>
    </row>
    <row r="47" spans="5:10" ht="15.95" customHeight="1" x14ac:dyDescent="0.2">
      <c r="E47" s="5"/>
      <c r="F47" s="5"/>
      <c r="G47" s="5"/>
      <c r="H47" s="5"/>
      <c r="I47" s="5"/>
      <c r="J47" s="5"/>
    </row>
    <row r="48" spans="5:10" ht="15.95" customHeight="1" x14ac:dyDescent="0.2">
      <c r="E48" s="5"/>
      <c r="F48" s="5"/>
      <c r="G48" s="5"/>
      <c r="H48" s="5"/>
      <c r="I48" s="5"/>
      <c r="J48" s="5"/>
    </row>
    <row r="49" spans="5:10" ht="15.95" customHeight="1" x14ac:dyDescent="0.2">
      <c r="E49" s="5"/>
      <c r="F49" s="5"/>
      <c r="G49" s="5"/>
      <c r="H49" s="5"/>
      <c r="I49" s="5"/>
      <c r="J49" s="5"/>
    </row>
    <row r="50" spans="5:10" ht="15.95" customHeight="1" x14ac:dyDescent="0.2">
      <c r="E50" s="5"/>
      <c r="F50" s="5"/>
      <c r="G50" s="5"/>
      <c r="H50" s="5"/>
      <c r="I50" s="5"/>
      <c r="J50" s="5"/>
    </row>
    <row r="51" spans="5:10" ht="15.95" customHeight="1" x14ac:dyDescent="0.2">
      <c r="E51" s="5"/>
      <c r="F51" s="5"/>
      <c r="G51" s="5"/>
      <c r="H51" s="5"/>
      <c r="I51" s="5"/>
      <c r="J51" s="5"/>
    </row>
    <row r="52" spans="5:10" ht="15.95" customHeight="1" x14ac:dyDescent="0.2">
      <c r="E52" s="5"/>
      <c r="F52" s="5"/>
      <c r="G52" s="5"/>
      <c r="H52" s="5"/>
      <c r="I52" s="5"/>
      <c r="J52" s="5"/>
    </row>
    <row r="53" spans="5:10" ht="15.95" customHeight="1" x14ac:dyDescent="0.2">
      <c r="E53" s="5"/>
      <c r="F53" s="5"/>
      <c r="G53" s="5"/>
      <c r="H53" s="5"/>
      <c r="I53" s="5"/>
      <c r="J53" s="5"/>
    </row>
    <row r="54" spans="5:10" ht="15.95" customHeight="1" x14ac:dyDescent="0.2">
      <c r="E54" s="5"/>
      <c r="F54" s="5"/>
      <c r="G54" s="5"/>
      <c r="H54" s="5"/>
      <c r="I54" s="5"/>
      <c r="J54" s="5"/>
    </row>
    <row r="55" spans="5:10" ht="15.95" customHeight="1" x14ac:dyDescent="0.2">
      <c r="E55" s="5"/>
      <c r="F55" s="5"/>
      <c r="G55" s="5"/>
      <c r="H55" s="5"/>
      <c r="I55" s="5"/>
      <c r="J55" s="5"/>
    </row>
    <row r="56" spans="5:10" ht="15.95" customHeight="1" x14ac:dyDescent="0.2">
      <c r="E56" s="5"/>
      <c r="F56" s="5"/>
      <c r="G56" s="5"/>
      <c r="H56" s="5"/>
      <c r="I56" s="5"/>
      <c r="J56" s="5"/>
    </row>
    <row r="57" spans="5:10" ht="15.95" customHeight="1" x14ac:dyDescent="0.2">
      <c r="E57" s="5"/>
      <c r="F57" s="5"/>
      <c r="G57" s="5"/>
      <c r="H57" s="5"/>
      <c r="I57" s="5"/>
      <c r="J57" s="5"/>
    </row>
    <row r="58" spans="5:10" ht="15.95" customHeight="1" x14ac:dyDescent="0.2">
      <c r="E58" s="5"/>
      <c r="F58" s="5"/>
      <c r="G58" s="5"/>
      <c r="H58" s="5"/>
      <c r="I58" s="5"/>
      <c r="J58" s="5"/>
    </row>
    <row r="59" spans="5:10" ht="15.95" customHeight="1" x14ac:dyDescent="0.2">
      <c r="E59" s="5"/>
      <c r="F59" s="5"/>
      <c r="G59" s="5"/>
      <c r="H59" s="5"/>
      <c r="I59" s="5"/>
      <c r="J59" s="5"/>
    </row>
    <row r="60" spans="5:10" ht="15.95" customHeight="1" x14ac:dyDescent="0.2">
      <c r="E60" s="5"/>
      <c r="F60" s="5"/>
      <c r="G60" s="5"/>
      <c r="H60" s="5"/>
      <c r="I60" s="5"/>
      <c r="J60" s="5"/>
    </row>
    <row r="61" spans="5:10" ht="15.95" customHeight="1" x14ac:dyDescent="0.2">
      <c r="E61" s="5"/>
      <c r="F61" s="5"/>
      <c r="G61" s="5"/>
      <c r="H61" s="5"/>
      <c r="I61" s="5"/>
      <c r="J61" s="5"/>
    </row>
    <row r="62" spans="5:10" ht="15.95" customHeight="1" x14ac:dyDescent="0.2">
      <c r="E62" s="5"/>
      <c r="F62" s="5"/>
      <c r="G62" s="5"/>
      <c r="H62" s="5"/>
      <c r="I62" s="5"/>
      <c r="J62" s="5"/>
    </row>
    <row r="63" spans="5:10" ht="15.95" customHeight="1" x14ac:dyDescent="0.2">
      <c r="E63" s="5"/>
      <c r="F63" s="5"/>
      <c r="G63" s="5"/>
      <c r="H63" s="5"/>
      <c r="I63" s="5"/>
      <c r="J63" s="5"/>
    </row>
    <row r="64" spans="5:10" ht="15.95" customHeight="1" x14ac:dyDescent="0.2">
      <c r="E64" s="5"/>
      <c r="F64" s="5"/>
      <c r="G64" s="5"/>
      <c r="H64" s="5"/>
      <c r="I64" s="5"/>
      <c r="J64" s="5"/>
    </row>
    <row r="65" spans="5:10" ht="15.95" customHeight="1" x14ac:dyDescent="0.2">
      <c r="E65" s="5"/>
      <c r="F65" s="5"/>
      <c r="G65" s="5"/>
      <c r="H65" s="5"/>
      <c r="I65" s="5"/>
      <c r="J65" s="5"/>
    </row>
    <row r="66" spans="5:10" ht="15.95" customHeight="1" x14ac:dyDescent="0.2">
      <c r="E66" s="5"/>
      <c r="F66" s="5"/>
      <c r="G66" s="5"/>
      <c r="H66" s="5"/>
      <c r="I66" s="5"/>
      <c r="J66" s="5"/>
    </row>
    <row r="67" spans="5:10" ht="15.95" customHeight="1" x14ac:dyDescent="0.2">
      <c r="E67" s="5"/>
      <c r="F67" s="5"/>
      <c r="G67" s="5"/>
      <c r="H67" s="5"/>
      <c r="I67" s="5"/>
      <c r="J67" s="5"/>
    </row>
    <row r="68" spans="5:10" ht="15.95" customHeight="1" x14ac:dyDescent="0.2">
      <c r="E68" s="5"/>
      <c r="F68" s="5"/>
      <c r="G68" s="5"/>
      <c r="H68" s="5"/>
      <c r="I68" s="5"/>
      <c r="J68" s="5"/>
    </row>
    <row r="69" spans="5:10" ht="15.95" customHeight="1" x14ac:dyDescent="0.2">
      <c r="E69" s="5"/>
      <c r="F69" s="5"/>
      <c r="G69" s="5"/>
      <c r="H69" s="5"/>
      <c r="I69" s="5"/>
      <c r="J69" s="5"/>
    </row>
    <row r="70" spans="5:10" ht="15.95" customHeight="1" x14ac:dyDescent="0.2">
      <c r="E70" s="5"/>
      <c r="F70" s="5"/>
      <c r="G70" s="5"/>
      <c r="H70" s="5"/>
      <c r="I70" s="5"/>
      <c r="J70" s="5"/>
    </row>
    <row r="71" spans="5:10" ht="15.95" customHeight="1" x14ac:dyDescent="0.2">
      <c r="E71" s="5"/>
      <c r="F71" s="5"/>
      <c r="G71" s="5"/>
      <c r="H71" s="5"/>
      <c r="I71" s="5"/>
      <c r="J71" s="5"/>
    </row>
    <row r="72" spans="5:10" ht="15.95" customHeight="1" x14ac:dyDescent="0.2">
      <c r="E72" s="5"/>
      <c r="F72" s="5"/>
      <c r="G72" s="5"/>
      <c r="H72" s="5"/>
      <c r="I72" s="5"/>
      <c r="J72" s="5"/>
    </row>
    <row r="73" spans="5:10" ht="15.95" customHeight="1" x14ac:dyDescent="0.2">
      <c r="E73" s="5"/>
      <c r="F73" s="5"/>
      <c r="G73" s="5"/>
      <c r="H73" s="5"/>
      <c r="I73" s="5"/>
      <c r="J73" s="5"/>
    </row>
    <row r="74" spans="5:10" ht="15.95" customHeight="1" x14ac:dyDescent="0.2">
      <c r="E74" s="5"/>
      <c r="F74" s="5"/>
      <c r="G74" s="5"/>
      <c r="H74" s="5"/>
      <c r="I74" s="5"/>
      <c r="J74" s="5"/>
    </row>
    <row r="75" spans="5:10" ht="15.95" customHeight="1" x14ac:dyDescent="0.2">
      <c r="E75" s="5"/>
      <c r="F75" s="5"/>
      <c r="G75" s="5"/>
      <c r="H75" s="5"/>
      <c r="I75" s="5"/>
      <c r="J75" s="5"/>
    </row>
    <row r="76" spans="5:10" ht="15.95" customHeight="1" x14ac:dyDescent="0.2">
      <c r="E76" s="5"/>
      <c r="F76" s="5"/>
      <c r="G76" s="5"/>
      <c r="H76" s="5"/>
      <c r="I76" s="5"/>
      <c r="J76" s="5"/>
    </row>
    <row r="77" spans="5:10" ht="15.95" customHeight="1" x14ac:dyDescent="0.2">
      <c r="E77" s="5"/>
      <c r="F77" s="5"/>
      <c r="G77" s="5"/>
      <c r="H77" s="5"/>
      <c r="I77" s="5"/>
      <c r="J77" s="5"/>
    </row>
    <row r="78" spans="5:10" ht="15.95" customHeight="1" x14ac:dyDescent="0.2">
      <c r="E78" s="5"/>
      <c r="F78" s="5"/>
      <c r="G78" s="5"/>
      <c r="H78" s="5"/>
      <c r="I78" s="5"/>
      <c r="J78" s="5"/>
    </row>
    <row r="79" spans="5:10" ht="15.95" customHeight="1" x14ac:dyDescent="0.2">
      <c r="E79" s="5"/>
      <c r="F79" s="5"/>
      <c r="G79" s="5"/>
      <c r="H79" s="5"/>
      <c r="I79" s="5"/>
      <c r="J79" s="5"/>
    </row>
    <row r="80" spans="5:10" ht="15.95" customHeight="1" x14ac:dyDescent="0.2">
      <c r="E80" s="5"/>
      <c r="F80" s="5"/>
      <c r="G80" s="5"/>
      <c r="H80" s="5"/>
      <c r="I80" s="5"/>
      <c r="J80" s="5"/>
    </row>
    <row r="81" spans="5:10" ht="15.95" customHeight="1" x14ac:dyDescent="0.2">
      <c r="E81" s="5"/>
      <c r="F81" s="5"/>
      <c r="G81" s="5"/>
      <c r="H81" s="5"/>
      <c r="I81" s="5"/>
      <c r="J81" s="5"/>
    </row>
    <row r="82" spans="5:10" ht="15.95" customHeight="1" x14ac:dyDescent="0.2">
      <c r="E82" s="5"/>
      <c r="F82" s="5"/>
      <c r="G82" s="5"/>
      <c r="H82" s="5"/>
      <c r="I82" s="5"/>
      <c r="J82" s="5"/>
    </row>
    <row r="83" spans="5:10" ht="15.95" customHeight="1" x14ac:dyDescent="0.2">
      <c r="E83" s="5"/>
      <c r="F83" s="5"/>
      <c r="G83" s="5"/>
      <c r="H83" s="5"/>
      <c r="I83" s="5"/>
      <c r="J83" s="5"/>
    </row>
    <row r="84" spans="5:10" ht="15.95" customHeight="1" x14ac:dyDescent="0.2">
      <c r="E84" s="5"/>
      <c r="F84" s="5"/>
      <c r="G84" s="5"/>
      <c r="H84" s="5"/>
      <c r="I84" s="5"/>
      <c r="J84" s="5"/>
    </row>
    <row r="85" spans="5:10" ht="15.95" customHeight="1" x14ac:dyDescent="0.2">
      <c r="E85" s="5"/>
      <c r="F85" s="5"/>
      <c r="G85" s="5"/>
      <c r="H85" s="5"/>
      <c r="I85" s="5"/>
      <c r="J85" s="5"/>
    </row>
    <row r="86" spans="5:10" ht="15.95" customHeight="1" x14ac:dyDescent="0.2">
      <c r="E86" s="5"/>
      <c r="F86" s="5"/>
      <c r="G86" s="5"/>
      <c r="H86" s="5"/>
      <c r="I86" s="5"/>
      <c r="J86" s="5"/>
    </row>
    <row r="87" spans="5:10" ht="15.95" customHeight="1" x14ac:dyDescent="0.2">
      <c r="E87" s="5"/>
      <c r="F87" s="5"/>
      <c r="G87" s="5"/>
      <c r="H87" s="5"/>
      <c r="I87" s="5"/>
      <c r="J87" s="5"/>
    </row>
    <row r="88" spans="5:10" ht="15.95" customHeight="1" x14ac:dyDescent="0.2">
      <c r="E88" s="5"/>
      <c r="F88" s="5"/>
      <c r="G88" s="5"/>
      <c r="H88" s="5"/>
      <c r="I88" s="5"/>
      <c r="J88" s="5"/>
    </row>
    <row r="89" spans="5:10" ht="15.95" customHeight="1" x14ac:dyDescent="0.2">
      <c r="E89" s="5"/>
      <c r="F89" s="5"/>
      <c r="G89" s="5"/>
      <c r="H89" s="5"/>
      <c r="I89" s="5"/>
      <c r="J89" s="5"/>
    </row>
    <row r="90" spans="5:10" ht="15.95" customHeight="1" x14ac:dyDescent="0.2">
      <c r="E90" s="5"/>
      <c r="F90" s="5"/>
      <c r="G90" s="5"/>
      <c r="H90" s="5"/>
      <c r="I90" s="5"/>
      <c r="J90" s="5"/>
    </row>
    <row r="91" spans="5:10" ht="15.95" customHeight="1" x14ac:dyDescent="0.2">
      <c r="E91" s="5"/>
      <c r="F91" s="5"/>
      <c r="G91" s="5"/>
      <c r="H91" s="5"/>
      <c r="I91" s="5"/>
      <c r="J91" s="5"/>
    </row>
    <row r="92" spans="5:10" ht="15.95" customHeight="1" x14ac:dyDescent="0.2">
      <c r="E92" s="5"/>
      <c r="F92" s="5"/>
      <c r="G92" s="5"/>
      <c r="H92" s="5"/>
      <c r="I92" s="5"/>
      <c r="J92" s="5"/>
    </row>
    <row r="93" spans="5:10" ht="15.95" customHeight="1" x14ac:dyDescent="0.2">
      <c r="E93" s="5"/>
      <c r="F93" s="5"/>
      <c r="G93" s="5"/>
      <c r="H93" s="5"/>
      <c r="I93" s="5"/>
      <c r="J93" s="5"/>
    </row>
    <row r="94" spans="5:10" ht="15.95" customHeight="1" x14ac:dyDescent="0.2">
      <c r="E94" s="5"/>
      <c r="F94" s="5"/>
      <c r="G94" s="5"/>
      <c r="H94" s="5"/>
      <c r="I94" s="5"/>
      <c r="J94" s="5"/>
    </row>
    <row r="95" spans="5:10" ht="15.95" customHeight="1" x14ac:dyDescent="0.2">
      <c r="E95" s="5"/>
      <c r="F95" s="5"/>
      <c r="G95" s="5"/>
      <c r="H95" s="5"/>
      <c r="I95" s="5"/>
      <c r="J95" s="5"/>
    </row>
    <row r="96" spans="5:10" ht="15.95" customHeight="1" x14ac:dyDescent="0.2">
      <c r="E96" s="5"/>
      <c r="F96" s="5"/>
      <c r="G96" s="5"/>
      <c r="H96" s="5"/>
      <c r="I96" s="5"/>
      <c r="J96" s="5"/>
    </row>
    <row r="97" spans="5:10" ht="15.95" customHeight="1" x14ac:dyDescent="0.2">
      <c r="E97" s="5"/>
      <c r="F97" s="5"/>
      <c r="G97" s="5"/>
      <c r="H97" s="5"/>
      <c r="I97" s="5"/>
      <c r="J97" s="5"/>
    </row>
    <row r="98" spans="5:10" ht="15.95" customHeight="1" x14ac:dyDescent="0.2">
      <c r="E98" s="5"/>
      <c r="F98" s="5"/>
      <c r="G98" s="5"/>
      <c r="H98" s="5"/>
      <c r="I98" s="5"/>
      <c r="J98" s="5"/>
    </row>
    <row r="99" spans="5:10" ht="15.95" customHeight="1" x14ac:dyDescent="0.2">
      <c r="E99" s="5"/>
      <c r="F99" s="5"/>
      <c r="G99" s="5"/>
      <c r="H99" s="5"/>
      <c r="I99" s="5"/>
      <c r="J99" s="5"/>
    </row>
    <row r="100" spans="5:10" ht="15.95" customHeight="1" x14ac:dyDescent="0.2">
      <c r="E100" s="5"/>
      <c r="F100" s="5"/>
      <c r="G100" s="5"/>
      <c r="H100" s="5"/>
      <c r="I100" s="5"/>
      <c r="J100" s="5"/>
    </row>
    <row r="101" spans="5:10" ht="15.95" customHeight="1" x14ac:dyDescent="0.2">
      <c r="E101" s="5"/>
      <c r="F101" s="5"/>
      <c r="G101" s="5"/>
      <c r="H101" s="5"/>
      <c r="I101" s="5"/>
      <c r="J101" s="5"/>
    </row>
    <row r="102" spans="5:10" ht="15.95" customHeight="1" x14ac:dyDescent="0.2">
      <c r="E102" s="5"/>
      <c r="F102" s="5"/>
      <c r="G102" s="5"/>
      <c r="H102" s="5"/>
      <c r="I102" s="5"/>
      <c r="J102" s="5"/>
    </row>
    <row r="103" spans="5:10" ht="15.95" customHeight="1" x14ac:dyDescent="0.2">
      <c r="E103" s="5"/>
      <c r="F103" s="5"/>
      <c r="G103" s="5"/>
      <c r="H103" s="5"/>
      <c r="I103" s="5"/>
      <c r="J103" s="5"/>
    </row>
    <row r="104" spans="5:10" ht="15.95" customHeight="1" x14ac:dyDescent="0.2">
      <c r="E104" s="5"/>
      <c r="F104" s="5"/>
      <c r="G104" s="5"/>
      <c r="H104" s="5"/>
      <c r="I104" s="5"/>
      <c r="J104" s="5"/>
    </row>
    <row r="105" spans="5:10" ht="15.95" customHeight="1" x14ac:dyDescent="0.2">
      <c r="E105" s="5"/>
      <c r="F105" s="5"/>
      <c r="G105" s="5"/>
      <c r="H105" s="5"/>
      <c r="I105" s="5"/>
      <c r="J105" s="5"/>
    </row>
    <row r="106" spans="5:10" ht="15.95" customHeight="1" x14ac:dyDescent="0.2">
      <c r="E106" s="5"/>
      <c r="F106" s="5"/>
      <c r="G106" s="5"/>
      <c r="H106" s="5"/>
      <c r="I106" s="5"/>
      <c r="J106" s="5"/>
    </row>
    <row r="107" spans="5:10" ht="15.95" customHeight="1" x14ac:dyDescent="0.2">
      <c r="E107" s="5"/>
      <c r="F107" s="5"/>
      <c r="G107" s="5"/>
      <c r="H107" s="5"/>
      <c r="I107" s="5"/>
      <c r="J107" s="5"/>
    </row>
    <row r="108" spans="5:10" ht="15.95" customHeight="1" x14ac:dyDescent="0.2">
      <c r="E108" s="5"/>
      <c r="F108" s="5"/>
      <c r="G108" s="5"/>
      <c r="H108" s="5"/>
      <c r="I108" s="5"/>
      <c r="J108" s="5"/>
    </row>
    <row r="109" spans="5:10" ht="15.95" customHeight="1" x14ac:dyDescent="0.2">
      <c r="E109" s="5"/>
      <c r="F109" s="5"/>
      <c r="G109" s="5"/>
      <c r="H109" s="5"/>
      <c r="I109" s="5"/>
      <c r="J109" s="5"/>
    </row>
    <row r="110" spans="5:10" ht="15.95" customHeight="1" x14ac:dyDescent="0.2">
      <c r="E110" s="5"/>
      <c r="F110" s="5"/>
      <c r="G110" s="5"/>
      <c r="H110" s="5"/>
      <c r="I110" s="5"/>
      <c r="J110" s="5"/>
    </row>
    <row r="111" spans="5:10" ht="15.95" customHeight="1" x14ac:dyDescent="0.2">
      <c r="E111" s="5"/>
      <c r="F111" s="5"/>
      <c r="G111" s="5"/>
      <c r="H111" s="5"/>
      <c r="I111" s="5"/>
      <c r="J111" s="5"/>
    </row>
    <row r="112" spans="5:10" ht="15.95" customHeight="1" x14ac:dyDescent="0.2">
      <c r="E112" s="5"/>
      <c r="F112" s="5"/>
      <c r="G112" s="5"/>
      <c r="H112" s="5"/>
      <c r="I112" s="5"/>
      <c r="J112" s="5"/>
    </row>
    <row r="113" spans="5:10" ht="15.95" customHeight="1" x14ac:dyDescent="0.2">
      <c r="E113" s="5"/>
      <c r="F113" s="5"/>
      <c r="G113" s="5"/>
      <c r="H113" s="5"/>
      <c r="I113" s="5"/>
      <c r="J113" s="5"/>
    </row>
    <row r="114" spans="5:10" ht="15.95" customHeight="1" x14ac:dyDescent="0.2">
      <c r="E114" s="5"/>
      <c r="F114" s="5"/>
      <c r="G114" s="5"/>
      <c r="H114" s="5"/>
      <c r="I114" s="5"/>
      <c r="J114" s="5"/>
    </row>
    <row r="115" spans="5:10" ht="15.95" customHeight="1" x14ac:dyDescent="0.2">
      <c r="E115" s="5"/>
      <c r="F115" s="5"/>
      <c r="G115" s="5"/>
      <c r="H115" s="5"/>
      <c r="I115" s="5"/>
      <c r="J115" s="5"/>
    </row>
    <row r="116" spans="5:10" ht="15.95" customHeight="1" x14ac:dyDescent="0.2">
      <c r="E116" s="5"/>
      <c r="F116" s="5"/>
      <c r="G116" s="5"/>
      <c r="H116" s="5"/>
      <c r="I116" s="5"/>
      <c r="J116" s="5"/>
    </row>
    <row r="117" spans="5:10" ht="15.95" customHeight="1" x14ac:dyDescent="0.2">
      <c r="E117" s="5"/>
      <c r="F117" s="5"/>
      <c r="G117" s="5"/>
      <c r="H117" s="5"/>
      <c r="I117" s="5"/>
      <c r="J117" s="5"/>
    </row>
    <row r="118" spans="5:10" ht="15.95" customHeight="1" x14ac:dyDescent="0.2">
      <c r="E118" s="5"/>
      <c r="F118" s="5"/>
      <c r="G118" s="5"/>
      <c r="H118" s="5"/>
      <c r="I118" s="5"/>
      <c r="J118" s="5"/>
    </row>
    <row r="119" spans="5:10" ht="15.95" customHeight="1" x14ac:dyDescent="0.2">
      <c r="E119" s="5"/>
      <c r="F119" s="5"/>
      <c r="G119" s="5"/>
      <c r="H119" s="5"/>
      <c r="I119" s="5"/>
      <c r="J119" s="5"/>
    </row>
    <row r="120" spans="5:10" ht="15.95" customHeight="1" x14ac:dyDescent="0.2">
      <c r="E120" s="5"/>
      <c r="F120" s="5"/>
      <c r="G120" s="5"/>
      <c r="H120" s="5"/>
      <c r="I120" s="5"/>
      <c r="J120" s="5"/>
    </row>
    <row r="121" spans="5:10" ht="15.95" customHeight="1" x14ac:dyDescent="0.2">
      <c r="E121" s="5"/>
      <c r="F121" s="5"/>
      <c r="G121" s="5"/>
      <c r="H121" s="5"/>
      <c r="I121" s="5"/>
      <c r="J121" s="5"/>
    </row>
    <row r="122" spans="5:10" ht="15.95" customHeight="1" x14ac:dyDescent="0.2">
      <c r="E122" s="5"/>
      <c r="F122" s="5"/>
      <c r="G122" s="5"/>
      <c r="H122" s="5"/>
      <c r="I122" s="5"/>
      <c r="J122" s="5"/>
    </row>
    <row r="123" spans="5:10" ht="15.95" customHeight="1" x14ac:dyDescent="0.2">
      <c r="E123" s="5"/>
      <c r="F123" s="5"/>
      <c r="G123" s="5"/>
      <c r="H123" s="5"/>
      <c r="I123" s="5"/>
      <c r="J123" s="5"/>
    </row>
    <row r="124" spans="5:10" ht="15.95" customHeight="1" x14ac:dyDescent="0.2">
      <c r="E124" s="5"/>
      <c r="F124" s="5"/>
      <c r="G124" s="5"/>
      <c r="H124" s="5"/>
      <c r="I124" s="5"/>
      <c r="J124" s="5"/>
    </row>
    <row r="125" spans="5:10" ht="15.95" customHeight="1" x14ac:dyDescent="0.2">
      <c r="E125" s="5"/>
      <c r="F125" s="5"/>
      <c r="G125" s="5"/>
      <c r="H125" s="5"/>
      <c r="I125" s="5"/>
      <c r="J125" s="5"/>
    </row>
    <row r="126" spans="5:10" ht="15.95" customHeight="1" x14ac:dyDescent="0.2">
      <c r="E126" s="5"/>
      <c r="F126" s="5"/>
      <c r="G126" s="5"/>
      <c r="H126" s="5"/>
      <c r="I126" s="5"/>
      <c r="J126" s="5"/>
    </row>
    <row r="127" spans="5:10" ht="15.95" customHeight="1" x14ac:dyDescent="0.2">
      <c r="E127" s="5"/>
      <c r="F127" s="5"/>
      <c r="G127" s="5"/>
      <c r="H127" s="5"/>
      <c r="I127" s="5"/>
      <c r="J127" s="5"/>
    </row>
    <row r="128" spans="5:10" ht="15.95" customHeight="1" x14ac:dyDescent="0.2">
      <c r="E128" s="5"/>
      <c r="F128" s="5"/>
      <c r="G128" s="5"/>
      <c r="H128" s="5"/>
      <c r="I128" s="5"/>
      <c r="J128" s="5"/>
    </row>
    <row r="129" spans="5:10" ht="15.95" customHeight="1" x14ac:dyDescent="0.2">
      <c r="E129" s="5"/>
      <c r="F129" s="5"/>
      <c r="G129" s="5"/>
      <c r="H129" s="5"/>
      <c r="I129" s="5"/>
      <c r="J129" s="5"/>
    </row>
    <row r="130" spans="5:10" ht="15.95" customHeight="1" x14ac:dyDescent="0.2">
      <c r="E130" s="5"/>
      <c r="F130" s="5"/>
      <c r="G130" s="5"/>
      <c r="H130" s="5"/>
      <c r="I130" s="5"/>
      <c r="J130" s="5"/>
    </row>
    <row r="131" spans="5:10" ht="15.95" customHeight="1" x14ac:dyDescent="0.2">
      <c r="E131" s="5"/>
      <c r="F131" s="5"/>
      <c r="G131" s="5"/>
      <c r="H131" s="5"/>
      <c r="I131" s="5"/>
      <c r="J131" s="5"/>
    </row>
    <row r="132" spans="5:10" ht="15.95" customHeight="1" x14ac:dyDescent="0.2">
      <c r="E132" s="5"/>
      <c r="F132" s="5"/>
      <c r="G132" s="5"/>
      <c r="H132" s="5"/>
      <c r="I132" s="5"/>
      <c r="J132" s="5"/>
    </row>
    <row r="133" spans="5:10" ht="15.95" customHeight="1" x14ac:dyDescent="0.2">
      <c r="E133" s="5"/>
      <c r="F133" s="5"/>
      <c r="G133" s="5"/>
      <c r="H133" s="5"/>
      <c r="I133" s="5"/>
      <c r="J133" s="5"/>
    </row>
    <row r="134" spans="5:10" ht="15.95" customHeight="1" x14ac:dyDescent="0.2">
      <c r="E134" s="5"/>
      <c r="F134" s="5"/>
      <c r="G134" s="5"/>
      <c r="H134" s="5"/>
      <c r="I134" s="5"/>
      <c r="J134" s="5"/>
    </row>
    <row r="135" spans="5:10" ht="15.95" customHeight="1" x14ac:dyDescent="0.2">
      <c r="E135" s="5"/>
      <c r="F135" s="5"/>
      <c r="G135" s="5"/>
      <c r="H135" s="5"/>
      <c r="I135" s="5"/>
      <c r="J135" s="5"/>
    </row>
    <row r="136" spans="5:10" ht="15.95" customHeight="1" x14ac:dyDescent="0.2">
      <c r="E136" s="5"/>
      <c r="F136" s="5"/>
      <c r="G136" s="5"/>
      <c r="H136" s="5"/>
      <c r="I136" s="5"/>
      <c r="J136" s="5"/>
    </row>
    <row r="137" spans="5:10" ht="15.95" customHeight="1" x14ac:dyDescent="0.2">
      <c r="E137" s="5"/>
      <c r="F137" s="5"/>
      <c r="G137" s="5"/>
      <c r="H137" s="5"/>
      <c r="I137" s="5"/>
      <c r="J137" s="5"/>
    </row>
    <row r="138" spans="5:10" ht="15.95" customHeight="1" x14ac:dyDescent="0.2">
      <c r="E138" s="5"/>
      <c r="F138" s="5"/>
      <c r="G138" s="5"/>
      <c r="H138" s="5"/>
      <c r="I138" s="5"/>
      <c r="J138" s="5"/>
    </row>
    <row r="139" spans="5:10" ht="15.95" customHeight="1" x14ac:dyDescent="0.2">
      <c r="E139" s="5"/>
      <c r="F139" s="5"/>
      <c r="G139" s="5"/>
      <c r="H139" s="5"/>
      <c r="I139" s="5"/>
      <c r="J139" s="5"/>
    </row>
    <row r="140" spans="5:10" ht="15.95" customHeight="1" x14ac:dyDescent="0.2">
      <c r="E140" s="5"/>
      <c r="F140" s="5"/>
      <c r="G140" s="5"/>
      <c r="H140" s="5"/>
      <c r="I140" s="5"/>
      <c r="J140" s="5"/>
    </row>
    <row r="141" spans="5:10" ht="15.95" customHeight="1" x14ac:dyDescent="0.2">
      <c r="E141" s="5"/>
      <c r="F141" s="5"/>
      <c r="G141" s="5"/>
      <c r="H141" s="5"/>
      <c r="I141" s="5"/>
      <c r="J141" s="5"/>
    </row>
    <row r="142" spans="5:10" ht="15.95" customHeight="1" x14ac:dyDescent="0.2">
      <c r="E142" s="5"/>
      <c r="F142" s="5"/>
      <c r="G142" s="5"/>
      <c r="H142" s="5"/>
      <c r="I142" s="5"/>
      <c r="J142" s="5"/>
    </row>
    <row r="143" spans="5:10" ht="15.95" customHeight="1" x14ac:dyDescent="0.2">
      <c r="E143" s="5"/>
      <c r="F143" s="5"/>
      <c r="G143" s="5"/>
      <c r="H143" s="5"/>
      <c r="I143" s="5"/>
      <c r="J143" s="5"/>
    </row>
    <row r="144" spans="5:10" ht="15.95" customHeight="1" x14ac:dyDescent="0.2">
      <c r="E144" s="5"/>
      <c r="F144" s="5"/>
      <c r="G144" s="5"/>
      <c r="H144" s="5"/>
      <c r="I144" s="5"/>
      <c r="J144" s="5"/>
    </row>
    <row r="145" spans="5:10" ht="15.95" customHeight="1" x14ac:dyDescent="0.2">
      <c r="E145" s="5"/>
      <c r="F145" s="5"/>
      <c r="G145" s="5"/>
      <c r="H145" s="5"/>
      <c r="I145" s="5"/>
      <c r="J145" s="5"/>
    </row>
    <row r="146" spans="5:10" ht="15.95" customHeight="1" x14ac:dyDescent="0.2">
      <c r="E146" s="5"/>
      <c r="F146" s="5"/>
      <c r="G146" s="5"/>
      <c r="H146" s="5"/>
      <c r="I146" s="5"/>
      <c r="J146" s="5"/>
    </row>
    <row r="147" spans="5:10" ht="15.95" customHeight="1" x14ac:dyDescent="0.2">
      <c r="E147" s="5"/>
      <c r="F147" s="5"/>
      <c r="G147" s="5"/>
      <c r="H147" s="5"/>
      <c r="I147" s="5"/>
      <c r="J147" s="5"/>
    </row>
    <row r="148" spans="5:10" ht="15.95" customHeight="1" x14ac:dyDescent="0.2">
      <c r="E148" s="5"/>
      <c r="F148" s="5"/>
      <c r="G148" s="5"/>
      <c r="H148" s="5"/>
      <c r="I148" s="5"/>
      <c r="J148" s="5"/>
    </row>
    <row r="149" spans="5:10" ht="15.95" customHeight="1" x14ac:dyDescent="0.2">
      <c r="E149" s="5"/>
      <c r="F149" s="5"/>
      <c r="G149" s="5"/>
      <c r="H149" s="5"/>
      <c r="I149" s="5"/>
      <c r="J149" s="5"/>
    </row>
    <row r="150" spans="5:10" ht="15.95" customHeight="1" x14ac:dyDescent="0.2">
      <c r="E150" s="5"/>
      <c r="F150" s="5"/>
      <c r="G150" s="5"/>
      <c r="H150" s="5"/>
      <c r="I150" s="5"/>
      <c r="J150" s="5"/>
    </row>
    <row r="151" spans="5:10" ht="15.95" customHeight="1" x14ac:dyDescent="0.2">
      <c r="E151" s="5"/>
      <c r="F151" s="5"/>
      <c r="G151" s="5"/>
      <c r="H151" s="5"/>
      <c r="I151" s="5"/>
      <c r="J151" s="5"/>
    </row>
    <row r="152" spans="5:10" ht="15.95" customHeight="1" x14ac:dyDescent="0.2">
      <c r="E152" s="5"/>
      <c r="F152" s="5"/>
      <c r="G152" s="5"/>
      <c r="H152" s="5"/>
      <c r="I152" s="5"/>
      <c r="J152" s="5"/>
    </row>
    <row r="153" spans="5:10" ht="15.95" customHeight="1" x14ac:dyDescent="0.2">
      <c r="E153" s="5"/>
      <c r="F153" s="5"/>
      <c r="G153" s="5"/>
      <c r="H153" s="5"/>
      <c r="I153" s="5"/>
      <c r="J153" s="5"/>
    </row>
    <row r="154" spans="5:10" ht="15.95" customHeight="1" x14ac:dyDescent="0.2">
      <c r="E154" s="5"/>
      <c r="F154" s="5"/>
      <c r="G154" s="5"/>
      <c r="H154" s="5"/>
      <c r="I154" s="5"/>
      <c r="J154" s="5"/>
    </row>
    <row r="155" spans="5:10" ht="15.95" customHeight="1" x14ac:dyDescent="0.2">
      <c r="E155" s="5"/>
      <c r="F155" s="5"/>
      <c r="G155" s="5"/>
      <c r="H155" s="5"/>
      <c r="I155" s="5"/>
      <c r="J155" s="5"/>
    </row>
    <row r="156" spans="5:10" ht="15.95" customHeight="1" x14ac:dyDescent="0.2">
      <c r="E156" s="5"/>
      <c r="F156" s="5"/>
      <c r="G156" s="5"/>
      <c r="H156" s="5"/>
      <c r="I156" s="5"/>
      <c r="J156" s="5"/>
    </row>
    <row r="157" spans="5:10" ht="15.95" customHeight="1" x14ac:dyDescent="0.2">
      <c r="E157" s="5"/>
      <c r="F157" s="5"/>
      <c r="G157" s="5"/>
      <c r="H157" s="5"/>
      <c r="I157" s="5"/>
      <c r="J157" s="5"/>
    </row>
    <row r="158" spans="5:10" ht="15.95" customHeight="1" x14ac:dyDescent="0.2">
      <c r="E158" s="5"/>
      <c r="F158" s="5"/>
      <c r="G158" s="5"/>
      <c r="H158" s="5"/>
      <c r="I158" s="5"/>
      <c r="J158" s="5"/>
    </row>
    <row r="159" spans="5:10" ht="15.95" customHeight="1" x14ac:dyDescent="0.2">
      <c r="E159" s="5"/>
      <c r="F159" s="5"/>
      <c r="G159" s="5"/>
      <c r="H159" s="5"/>
      <c r="I159" s="5"/>
      <c r="J159" s="5"/>
    </row>
    <row r="160" spans="5:10" ht="15.95" customHeight="1" x14ac:dyDescent="0.2">
      <c r="E160" s="5"/>
      <c r="F160" s="5"/>
      <c r="G160" s="5"/>
      <c r="H160" s="5"/>
      <c r="I160" s="5"/>
      <c r="J160" s="5"/>
    </row>
    <row r="161" spans="5:10" ht="15.95" customHeight="1" x14ac:dyDescent="0.2">
      <c r="E161" s="5"/>
      <c r="F161" s="5"/>
      <c r="G161" s="5"/>
      <c r="H161" s="5"/>
      <c r="I161" s="5"/>
      <c r="J161" s="5"/>
    </row>
    <row r="162" spans="5:10" ht="15.95" customHeight="1" x14ac:dyDescent="0.2">
      <c r="E162" s="5"/>
      <c r="F162" s="5"/>
      <c r="G162" s="5"/>
      <c r="H162" s="5"/>
      <c r="I162" s="5"/>
      <c r="J162" s="5"/>
    </row>
    <row r="163" spans="5:10" ht="15.95" customHeight="1" x14ac:dyDescent="0.2">
      <c r="E163" s="5"/>
      <c r="F163" s="5"/>
      <c r="G163" s="5"/>
      <c r="H163" s="5"/>
      <c r="I163" s="5"/>
      <c r="J163" s="5"/>
    </row>
    <row r="164" spans="5:10" ht="15.95" customHeight="1" x14ac:dyDescent="0.2">
      <c r="E164" s="5"/>
      <c r="F164" s="5"/>
      <c r="G164" s="5"/>
      <c r="H164" s="5"/>
      <c r="I164" s="5"/>
      <c r="J164" s="5"/>
    </row>
    <row r="165" spans="5:10" ht="15.95" customHeight="1" x14ac:dyDescent="0.2">
      <c r="E165" s="5"/>
      <c r="F165" s="5"/>
      <c r="G165" s="5"/>
      <c r="H165" s="5"/>
      <c r="I165" s="5"/>
      <c r="J165" s="5"/>
    </row>
    <row r="166" spans="5:10" ht="15.95" customHeight="1" x14ac:dyDescent="0.2">
      <c r="E166" s="5"/>
      <c r="F166" s="5"/>
      <c r="G166" s="5"/>
      <c r="H166" s="5"/>
      <c r="I166" s="5"/>
      <c r="J166" s="5"/>
    </row>
    <row r="167" spans="5:10" ht="15.95" customHeight="1" x14ac:dyDescent="0.2">
      <c r="E167" s="5"/>
      <c r="F167" s="5"/>
      <c r="G167" s="5"/>
      <c r="H167" s="5"/>
      <c r="I167" s="5"/>
      <c r="J167" s="5"/>
    </row>
    <row r="168" spans="5:10" ht="15.95" customHeight="1" x14ac:dyDescent="0.2">
      <c r="E168" s="5"/>
      <c r="F168" s="5"/>
      <c r="G168" s="5"/>
      <c r="H168" s="5"/>
      <c r="I168" s="5"/>
      <c r="J168" s="5"/>
    </row>
    <row r="169" spans="5:10" ht="15.95" customHeight="1" x14ac:dyDescent="0.2">
      <c r="E169" s="5"/>
      <c r="F169" s="5"/>
      <c r="G169" s="5"/>
      <c r="H169" s="5"/>
      <c r="I169" s="5"/>
      <c r="J169" s="5"/>
    </row>
    <row r="170" spans="5:10" ht="15.95" customHeight="1" x14ac:dyDescent="0.2">
      <c r="E170" s="5"/>
      <c r="F170" s="5"/>
      <c r="G170" s="5"/>
      <c r="H170" s="5"/>
      <c r="I170" s="5"/>
      <c r="J170" s="5"/>
    </row>
    <row r="171" spans="5:10" ht="15.95" customHeight="1" x14ac:dyDescent="0.2">
      <c r="E171" s="5"/>
      <c r="F171" s="5"/>
      <c r="G171" s="5"/>
      <c r="H171" s="5"/>
      <c r="I171" s="5"/>
      <c r="J171" s="5"/>
    </row>
    <row r="172" spans="5:10" ht="15.95" customHeight="1" x14ac:dyDescent="0.2">
      <c r="E172" s="5"/>
      <c r="F172" s="5"/>
      <c r="G172" s="5"/>
      <c r="H172" s="5"/>
      <c r="I172" s="5"/>
      <c r="J172" s="5"/>
    </row>
    <row r="173" spans="5:10" ht="15.95" customHeight="1" x14ac:dyDescent="0.2">
      <c r="E173" s="5"/>
      <c r="F173" s="5"/>
      <c r="G173" s="5"/>
      <c r="H173" s="5"/>
      <c r="I173" s="5"/>
      <c r="J173" s="5"/>
    </row>
    <row r="174" spans="5:10" ht="15.95" customHeight="1" x14ac:dyDescent="0.2">
      <c r="E174" s="5"/>
      <c r="F174" s="5"/>
      <c r="G174" s="5"/>
      <c r="H174" s="5"/>
      <c r="I174" s="5"/>
      <c r="J174" s="5"/>
    </row>
    <row r="175" spans="5:10" ht="15.95" customHeight="1" x14ac:dyDescent="0.2">
      <c r="E175" s="5"/>
      <c r="F175" s="5"/>
      <c r="G175" s="5"/>
      <c r="H175" s="5"/>
      <c r="I175" s="5"/>
      <c r="J175" s="5"/>
    </row>
    <row r="176" spans="5:10" ht="15.95" customHeight="1" x14ac:dyDescent="0.2">
      <c r="E176" s="5"/>
      <c r="F176" s="5"/>
      <c r="G176" s="5"/>
      <c r="H176" s="5"/>
      <c r="I176" s="5"/>
      <c r="J176" s="5"/>
    </row>
    <row r="177" spans="5:10" ht="15.95" customHeight="1" x14ac:dyDescent="0.2">
      <c r="E177" s="5"/>
      <c r="F177" s="5"/>
      <c r="G177" s="5"/>
      <c r="H177" s="5"/>
      <c r="I177" s="5"/>
      <c r="J177" s="5"/>
    </row>
    <row r="178" spans="5:10" ht="15.95" customHeight="1" x14ac:dyDescent="0.2">
      <c r="E178" s="5"/>
      <c r="F178" s="5"/>
      <c r="G178" s="5"/>
      <c r="H178" s="5"/>
      <c r="I178" s="5"/>
      <c r="J178" s="5"/>
    </row>
    <row r="179" spans="5:10" ht="15.95" customHeight="1" x14ac:dyDescent="0.2">
      <c r="E179" s="5"/>
      <c r="F179" s="5"/>
      <c r="G179" s="5"/>
      <c r="H179" s="5"/>
      <c r="I179" s="5"/>
      <c r="J179" s="5"/>
    </row>
    <row r="180" spans="5:10" ht="15.95" customHeight="1" x14ac:dyDescent="0.2">
      <c r="E180" s="5"/>
      <c r="F180" s="5"/>
      <c r="G180" s="5"/>
      <c r="H180" s="5"/>
      <c r="I180" s="5"/>
      <c r="J180" s="5"/>
    </row>
    <row r="181" spans="5:10" ht="15.95" customHeight="1" x14ac:dyDescent="0.2">
      <c r="E181" s="5"/>
      <c r="F181" s="5"/>
      <c r="G181" s="5"/>
      <c r="H181" s="5"/>
      <c r="I181" s="5"/>
      <c r="J181" s="5"/>
    </row>
    <row r="182" spans="5:10" ht="15.95" customHeight="1" x14ac:dyDescent="0.2">
      <c r="E182" s="5"/>
      <c r="F182" s="5"/>
      <c r="G182" s="5"/>
      <c r="H182" s="5"/>
      <c r="I182" s="5"/>
      <c r="J182" s="5"/>
    </row>
    <row r="183" spans="5:10" ht="15.95" customHeight="1" x14ac:dyDescent="0.2">
      <c r="E183" s="5"/>
      <c r="F183" s="5"/>
      <c r="G183" s="5"/>
      <c r="H183" s="5"/>
      <c r="I183" s="5"/>
      <c r="J183" s="5"/>
    </row>
    <row r="184" spans="5:10" ht="15.95" customHeight="1" x14ac:dyDescent="0.2">
      <c r="E184" s="5"/>
      <c r="F184" s="5"/>
      <c r="G184" s="5"/>
      <c r="H184" s="5"/>
      <c r="I184" s="5"/>
      <c r="J184" s="5"/>
    </row>
    <row r="185" spans="5:10" ht="15.95" customHeight="1" x14ac:dyDescent="0.2">
      <c r="E185" s="5"/>
      <c r="F185" s="5"/>
      <c r="G185" s="5"/>
      <c r="H185" s="5"/>
      <c r="I185" s="5"/>
      <c r="J185" s="5"/>
    </row>
    <row r="186" spans="5:10" ht="15.95" customHeight="1" x14ac:dyDescent="0.2">
      <c r="E186" s="5"/>
      <c r="F186" s="5"/>
      <c r="G186" s="5"/>
      <c r="H186" s="5"/>
      <c r="I186" s="5"/>
      <c r="J186" s="5"/>
    </row>
    <row r="187" spans="5:10" ht="15.95" customHeight="1" x14ac:dyDescent="0.2">
      <c r="E187" s="5"/>
      <c r="F187" s="5"/>
      <c r="G187" s="5"/>
      <c r="H187" s="5"/>
      <c r="I187" s="5"/>
      <c r="J187" s="5"/>
    </row>
    <row r="188" spans="5:10" ht="15.95" customHeight="1" x14ac:dyDescent="0.2">
      <c r="E188" s="5"/>
      <c r="F188" s="5"/>
      <c r="G188" s="5"/>
      <c r="H188" s="5"/>
      <c r="I188" s="5"/>
      <c r="J188" s="5"/>
    </row>
    <row r="189" spans="5:10" ht="15.95" customHeight="1" x14ac:dyDescent="0.2">
      <c r="E189" s="5"/>
      <c r="F189" s="5"/>
      <c r="G189" s="5"/>
      <c r="H189" s="5"/>
      <c r="I189" s="5"/>
      <c r="J189" s="5"/>
    </row>
    <row r="190" spans="5:10" ht="15.95" customHeight="1" x14ac:dyDescent="0.2">
      <c r="E190" s="5"/>
      <c r="F190" s="5"/>
      <c r="G190" s="5"/>
      <c r="H190" s="5"/>
      <c r="I190" s="5"/>
      <c r="J190" s="5"/>
    </row>
    <row r="191" spans="5:10" ht="15.95" customHeight="1" x14ac:dyDescent="0.2">
      <c r="E191" s="5"/>
      <c r="F191" s="5"/>
      <c r="G191" s="5"/>
      <c r="H191" s="5"/>
      <c r="I191" s="5"/>
      <c r="J191" s="5"/>
    </row>
    <row r="192" spans="5:10" ht="15.95" customHeight="1" x14ac:dyDescent="0.2">
      <c r="E192" s="5"/>
      <c r="F192" s="5"/>
      <c r="G192" s="5"/>
      <c r="H192" s="5"/>
      <c r="I192" s="5"/>
      <c r="J192" s="5"/>
    </row>
    <row r="193" spans="5:10" ht="15.95" customHeight="1" x14ac:dyDescent="0.2">
      <c r="E193" s="5"/>
      <c r="F193" s="5"/>
      <c r="G193" s="5"/>
      <c r="H193" s="5"/>
      <c r="I193" s="5"/>
      <c r="J193" s="5"/>
    </row>
    <row r="194" spans="5:10" ht="15.95" customHeight="1" x14ac:dyDescent="0.2">
      <c r="E194" s="5"/>
      <c r="F194" s="5"/>
      <c r="G194" s="5"/>
      <c r="H194" s="5"/>
      <c r="I194" s="5"/>
      <c r="J194" s="5"/>
    </row>
    <row r="195" spans="5:10" ht="15.95" customHeight="1" x14ac:dyDescent="0.2">
      <c r="E195" s="5"/>
      <c r="F195" s="5"/>
      <c r="G195" s="5"/>
      <c r="H195" s="5"/>
      <c r="I195" s="5"/>
      <c r="J195" s="5"/>
    </row>
    <row r="196" spans="5:10" ht="15.95" customHeight="1" x14ac:dyDescent="0.2">
      <c r="E196" s="5"/>
      <c r="F196" s="5"/>
      <c r="G196" s="5"/>
      <c r="H196" s="5"/>
      <c r="I196" s="5"/>
      <c r="J196" s="5"/>
    </row>
    <row r="197" spans="5:10" ht="15.95" customHeight="1" x14ac:dyDescent="0.2">
      <c r="E197" s="5"/>
      <c r="F197" s="5"/>
      <c r="G197" s="5"/>
      <c r="H197" s="5"/>
      <c r="I197" s="5"/>
      <c r="J197" s="5"/>
    </row>
    <row r="198" spans="5:10" ht="15.95" customHeight="1" x14ac:dyDescent="0.2">
      <c r="E198" s="5"/>
      <c r="F198" s="5"/>
      <c r="G198" s="5"/>
      <c r="H198" s="5"/>
      <c r="I198" s="5"/>
      <c r="J198" s="5"/>
    </row>
    <row r="199" spans="5:10" ht="15.95" customHeight="1" x14ac:dyDescent="0.2">
      <c r="E199" s="5"/>
      <c r="F199" s="5"/>
      <c r="G199" s="5"/>
      <c r="H199" s="5"/>
      <c r="I199" s="5"/>
      <c r="J199" s="5"/>
    </row>
    <row r="200" spans="5:10" ht="15.95" customHeight="1" x14ac:dyDescent="0.2">
      <c r="E200" s="5"/>
      <c r="F200" s="5"/>
      <c r="G200" s="5"/>
      <c r="H200" s="5"/>
      <c r="I200" s="5"/>
      <c r="J200" s="5"/>
    </row>
    <row r="201" spans="5:10" ht="15.95" customHeight="1" x14ac:dyDescent="0.2">
      <c r="E201" s="5"/>
      <c r="F201" s="5"/>
      <c r="G201" s="5"/>
      <c r="H201" s="5"/>
      <c r="I201" s="5"/>
      <c r="J201" s="5"/>
    </row>
    <row r="202" spans="5:10" ht="15.95" customHeight="1" x14ac:dyDescent="0.2">
      <c r="E202" s="5"/>
      <c r="F202" s="5"/>
      <c r="G202" s="5"/>
      <c r="H202" s="5"/>
      <c r="I202" s="5"/>
      <c r="J202" s="5"/>
    </row>
    <row r="203" spans="5:10" ht="15.95" customHeight="1" x14ac:dyDescent="0.2">
      <c r="E203" s="5"/>
      <c r="F203" s="5"/>
      <c r="G203" s="5"/>
      <c r="H203" s="5"/>
      <c r="I203" s="5"/>
      <c r="J203" s="5"/>
    </row>
    <row r="204" spans="5:10" ht="15.95" customHeight="1" x14ac:dyDescent="0.2">
      <c r="E204" s="5"/>
      <c r="F204" s="5"/>
      <c r="G204" s="5"/>
      <c r="H204" s="5"/>
      <c r="I204" s="5"/>
      <c r="J204" s="5"/>
    </row>
    <row r="205" spans="5:10" ht="15.95" customHeight="1" x14ac:dyDescent="0.2">
      <c r="E205" s="5"/>
      <c r="F205" s="5"/>
      <c r="G205" s="5"/>
      <c r="H205" s="5"/>
      <c r="I205" s="5"/>
      <c r="J205" s="5"/>
    </row>
    <row r="206" spans="5:10" ht="15.95" customHeight="1" x14ac:dyDescent="0.2">
      <c r="E206" s="5"/>
      <c r="F206" s="5"/>
      <c r="G206" s="5"/>
      <c r="H206" s="5"/>
      <c r="I206" s="5"/>
      <c r="J206" s="5"/>
    </row>
    <row r="207" spans="5:10" ht="15.95" customHeight="1" x14ac:dyDescent="0.2">
      <c r="E207" s="5"/>
      <c r="F207" s="5"/>
      <c r="G207" s="5"/>
      <c r="H207" s="5"/>
      <c r="I207" s="5"/>
      <c r="J207" s="5"/>
    </row>
    <row r="208" spans="5:10" ht="15.95" customHeight="1" x14ac:dyDescent="0.2">
      <c r="E208" s="5"/>
      <c r="F208" s="5"/>
      <c r="G208" s="5"/>
      <c r="H208" s="5"/>
      <c r="I208" s="5"/>
      <c r="J208" s="5"/>
    </row>
    <row r="209" spans="1:10" ht="15.95" customHeight="1" x14ac:dyDescent="0.2">
      <c r="E209" s="5"/>
      <c r="F209" s="5"/>
      <c r="G209" s="5"/>
      <c r="H209" s="5"/>
      <c r="I209" s="5"/>
      <c r="J209" s="5"/>
    </row>
    <row r="210" spans="1:10" ht="15.95" customHeight="1" x14ac:dyDescent="0.2">
      <c r="E210" s="5"/>
      <c r="F210" s="5"/>
      <c r="G210" s="5"/>
      <c r="H210" s="5"/>
      <c r="I210" s="5"/>
      <c r="J210" s="5"/>
    </row>
    <row r="211" spans="1:10" ht="15.95" customHeight="1" x14ac:dyDescent="0.2">
      <c r="A211" s="2"/>
      <c r="B211" s="2"/>
      <c r="C211" s="2"/>
      <c r="D211" s="2"/>
    </row>
    <row r="212" spans="1:10" ht="15.95" customHeight="1" x14ac:dyDescent="0.2">
      <c r="A212" s="2"/>
      <c r="B212" s="2"/>
      <c r="C212" s="2"/>
      <c r="D212" s="2"/>
    </row>
    <row r="213" spans="1:10" ht="15.95" customHeight="1" x14ac:dyDescent="0.2">
      <c r="A213" s="2"/>
      <c r="B213" s="2"/>
      <c r="C213" s="2"/>
      <c r="D213" s="2"/>
    </row>
    <row r="214" spans="1:10" ht="15.95" customHeight="1" x14ac:dyDescent="0.2">
      <c r="A214" s="2"/>
      <c r="B214" s="2"/>
      <c r="C214" s="2"/>
      <c r="D214" s="2"/>
    </row>
    <row r="215" spans="1:10" ht="15.95" customHeight="1" x14ac:dyDescent="0.2">
      <c r="A215" s="2"/>
      <c r="B215" s="2"/>
      <c r="C215" s="2"/>
      <c r="D215" s="2"/>
    </row>
    <row r="216" spans="1:10" ht="15.95" customHeight="1" x14ac:dyDescent="0.2">
      <c r="A216" s="2"/>
      <c r="B216" s="2"/>
      <c r="C216" s="2"/>
      <c r="D216" s="2"/>
    </row>
    <row r="217" spans="1:10" ht="15.95" customHeight="1" x14ac:dyDescent="0.2">
      <c r="A217" s="2"/>
      <c r="B217" s="2"/>
      <c r="C217" s="2"/>
      <c r="D217" s="2"/>
    </row>
    <row r="218" spans="1:10" ht="15.95" customHeight="1" x14ac:dyDescent="0.2">
      <c r="A218" s="2"/>
      <c r="B218" s="2"/>
      <c r="C218" s="2"/>
      <c r="D218" s="2"/>
    </row>
    <row r="219" spans="1:10" ht="15.95" customHeight="1" x14ac:dyDescent="0.2">
      <c r="A219" s="2"/>
      <c r="B219" s="2"/>
      <c r="C219" s="2"/>
      <c r="D219" s="2"/>
    </row>
    <row r="220" spans="1:10" ht="15.95" customHeight="1" x14ac:dyDescent="0.2">
      <c r="A220" s="2"/>
      <c r="B220" s="2"/>
      <c r="C220" s="2"/>
      <c r="D220" s="2"/>
    </row>
    <row r="221" spans="1:10" ht="15.95" customHeight="1" x14ac:dyDescent="0.2">
      <c r="A221" s="2"/>
      <c r="B221" s="2"/>
      <c r="C221" s="2"/>
      <c r="D221" s="2"/>
    </row>
    <row r="222" spans="1:10" ht="15.95" customHeight="1" x14ac:dyDescent="0.2">
      <c r="A222" s="2"/>
      <c r="B222" s="2"/>
      <c r="C222" s="2"/>
      <c r="D222" s="2"/>
    </row>
    <row r="223" spans="1:10" ht="15.95" customHeight="1" x14ac:dyDescent="0.2">
      <c r="A223" s="2"/>
      <c r="B223" s="2"/>
      <c r="C223" s="2"/>
      <c r="D223" s="2"/>
    </row>
    <row r="224" spans="1:10" ht="15.95" customHeight="1" x14ac:dyDescent="0.2">
      <c r="A224" s="2"/>
      <c r="B224" s="2"/>
      <c r="C224" s="2"/>
      <c r="D224" s="2"/>
    </row>
    <row r="225" spans="1:4" ht="15.95" customHeight="1" x14ac:dyDescent="0.2">
      <c r="A225" s="2"/>
      <c r="B225" s="2"/>
      <c r="C225" s="2"/>
      <c r="D225" s="2"/>
    </row>
    <row r="226" spans="1:4" ht="15.95" customHeight="1" x14ac:dyDescent="0.2">
      <c r="A226" s="2"/>
      <c r="B226" s="2"/>
      <c r="C226" s="2"/>
      <c r="D226" s="2"/>
    </row>
    <row r="227" spans="1:4" ht="15.95" customHeight="1" x14ac:dyDescent="0.2">
      <c r="A227" s="2"/>
      <c r="B227" s="2"/>
      <c r="C227" s="2"/>
      <c r="D227" s="2"/>
    </row>
    <row r="228" spans="1:4" ht="15.95" customHeight="1" x14ac:dyDescent="0.2">
      <c r="A228" s="2"/>
      <c r="B228" s="2"/>
      <c r="C228" s="2"/>
      <c r="D228" s="2"/>
    </row>
    <row r="229" spans="1:4" ht="15.95" customHeight="1" x14ac:dyDescent="0.2">
      <c r="A229" s="2"/>
      <c r="B229" s="2"/>
      <c r="C229" s="2"/>
      <c r="D229" s="2"/>
    </row>
    <row r="230" spans="1:4" ht="15.95" customHeight="1" x14ac:dyDescent="0.2">
      <c r="A230" s="2"/>
      <c r="B230" s="2"/>
      <c r="C230" s="2"/>
      <c r="D230" s="2"/>
    </row>
    <row r="231" spans="1:4" ht="15.95" customHeight="1" x14ac:dyDescent="0.2">
      <c r="A231" s="2"/>
      <c r="B231" s="2"/>
      <c r="C231" s="2"/>
      <c r="D231" s="2"/>
    </row>
    <row r="232" spans="1:4" ht="15.95" customHeight="1" x14ac:dyDescent="0.2">
      <c r="A232" s="2"/>
      <c r="B232" s="2"/>
      <c r="C232" s="2"/>
      <c r="D232" s="2"/>
    </row>
    <row r="233" spans="1:4" ht="15.95" customHeight="1" x14ac:dyDescent="0.2">
      <c r="A233" s="2"/>
      <c r="B233" s="2"/>
      <c r="C233" s="2"/>
      <c r="D233" s="2"/>
    </row>
    <row r="234" spans="1:4" ht="15.95" customHeight="1" x14ac:dyDescent="0.2">
      <c r="A234" s="2"/>
      <c r="B234" s="2"/>
      <c r="C234" s="2"/>
      <c r="D234" s="2"/>
    </row>
    <row r="235" spans="1:4" ht="15.95" customHeight="1" x14ac:dyDescent="0.2">
      <c r="A235" s="2"/>
      <c r="B235" s="2"/>
      <c r="C235" s="2"/>
      <c r="D235" s="2"/>
    </row>
    <row r="236" spans="1:4" ht="15.95" customHeight="1" x14ac:dyDescent="0.2">
      <c r="A236" s="2"/>
      <c r="B236" s="2"/>
      <c r="C236" s="2"/>
      <c r="D236" s="2"/>
    </row>
    <row r="237" spans="1:4" ht="15.95" customHeight="1" x14ac:dyDescent="0.2">
      <c r="A237" s="2"/>
      <c r="B237" s="2"/>
      <c r="C237" s="2"/>
      <c r="D237" s="2"/>
    </row>
    <row r="238" spans="1:4" ht="15.95" customHeight="1" x14ac:dyDescent="0.2">
      <c r="A238" s="2"/>
      <c r="B238" s="2"/>
      <c r="C238" s="2"/>
      <c r="D238" s="2"/>
    </row>
    <row r="239" spans="1:4" ht="15.95" customHeight="1" x14ac:dyDescent="0.2">
      <c r="A239" s="2"/>
      <c r="B239" s="2"/>
      <c r="C239" s="2"/>
      <c r="D239" s="2"/>
    </row>
    <row r="240" spans="1:4" ht="15.95" customHeight="1" x14ac:dyDescent="0.2">
      <c r="A240" s="2"/>
      <c r="B240" s="2"/>
      <c r="C240" s="2"/>
      <c r="D240" s="2"/>
    </row>
    <row r="241" spans="1:4" ht="15.95" customHeight="1" x14ac:dyDescent="0.2">
      <c r="A241" s="2"/>
      <c r="B241" s="2"/>
      <c r="C241" s="2"/>
      <c r="D241" s="2"/>
    </row>
    <row r="242" spans="1:4" ht="15.95" customHeight="1" x14ac:dyDescent="0.2">
      <c r="A242" s="2"/>
      <c r="B242" s="2"/>
      <c r="C242" s="2"/>
      <c r="D242" s="2"/>
    </row>
    <row r="243" spans="1:4" ht="15.95" customHeight="1" x14ac:dyDescent="0.2">
      <c r="A243" s="2"/>
      <c r="B243" s="2"/>
      <c r="C243" s="2"/>
      <c r="D243" s="2"/>
    </row>
    <row r="244" spans="1:4" ht="15.95" customHeight="1" x14ac:dyDescent="0.2">
      <c r="A244" s="2"/>
      <c r="B244" s="2"/>
      <c r="C244" s="2"/>
      <c r="D244" s="2"/>
    </row>
    <row r="245" spans="1:4" ht="15.95" customHeight="1" x14ac:dyDescent="0.2">
      <c r="A245" s="2"/>
      <c r="B245" s="2"/>
      <c r="C245" s="2"/>
      <c r="D245" s="2"/>
    </row>
    <row r="246" spans="1:4" ht="15.95" customHeight="1" x14ac:dyDescent="0.2">
      <c r="A246" s="2"/>
      <c r="B246" s="2"/>
      <c r="C246" s="2"/>
      <c r="D246" s="2"/>
    </row>
    <row r="247" spans="1:4" ht="15.95" customHeight="1" x14ac:dyDescent="0.2">
      <c r="A247" s="2"/>
      <c r="B247" s="2"/>
      <c r="C247" s="2"/>
      <c r="D247" s="2"/>
    </row>
    <row r="248" spans="1:4" ht="15.95" customHeight="1" x14ac:dyDescent="0.2">
      <c r="A248" s="2"/>
      <c r="B248" s="2"/>
      <c r="C248" s="2"/>
      <c r="D248" s="2"/>
    </row>
    <row r="249" spans="1:4" ht="15.95" customHeight="1" x14ac:dyDescent="0.2">
      <c r="A249" s="2"/>
      <c r="B249" s="2"/>
      <c r="C249" s="2"/>
      <c r="D249" s="2"/>
    </row>
    <row r="250" spans="1:4" ht="15.95" customHeight="1" x14ac:dyDescent="0.2">
      <c r="A250" s="2"/>
      <c r="B250" s="2"/>
      <c r="C250" s="2"/>
      <c r="D250" s="2"/>
    </row>
    <row r="251" spans="1:4" ht="15.95" customHeight="1" x14ac:dyDescent="0.2">
      <c r="A251" s="2"/>
      <c r="B251" s="2"/>
      <c r="C251" s="2"/>
      <c r="D251" s="2"/>
    </row>
    <row r="252" spans="1:4" ht="15.95" customHeight="1" x14ac:dyDescent="0.2">
      <c r="A252" s="2"/>
      <c r="B252" s="2"/>
      <c r="C252" s="2"/>
      <c r="D252" s="2"/>
    </row>
    <row r="253" spans="1:4" ht="15.95" customHeight="1" x14ac:dyDescent="0.2">
      <c r="A253" s="2"/>
      <c r="B253" s="2"/>
      <c r="C253" s="2"/>
      <c r="D253" s="2"/>
    </row>
    <row r="254" spans="1:4" ht="15.95" customHeight="1" x14ac:dyDescent="0.2">
      <c r="A254" s="2"/>
      <c r="B254" s="2"/>
      <c r="C254" s="2"/>
      <c r="D254" s="2"/>
    </row>
    <row r="255" spans="1:4" ht="15.95" customHeight="1" x14ac:dyDescent="0.2">
      <c r="A255" s="2"/>
      <c r="B255" s="2"/>
      <c r="C255" s="2"/>
      <c r="D255" s="2"/>
    </row>
    <row r="256" spans="1:4" ht="15.95" customHeight="1" x14ac:dyDescent="0.2">
      <c r="A256" s="2"/>
      <c r="B256" s="2"/>
      <c r="C256" s="2"/>
      <c r="D256" s="2"/>
    </row>
    <row r="257" spans="1:4" ht="15.95" customHeight="1" x14ac:dyDescent="0.2">
      <c r="A257" s="2"/>
      <c r="B257" s="2"/>
      <c r="C257" s="2"/>
      <c r="D257" s="2"/>
    </row>
    <row r="258" spans="1:4" ht="15.95" customHeight="1" x14ac:dyDescent="0.2">
      <c r="A258" s="2"/>
      <c r="B258" s="2"/>
      <c r="C258" s="2"/>
      <c r="D258" s="2"/>
    </row>
    <row r="259" spans="1:4" ht="15.95" customHeight="1" x14ac:dyDescent="0.2">
      <c r="A259" s="2"/>
      <c r="B259" s="2"/>
      <c r="C259" s="2"/>
      <c r="D259" s="2"/>
    </row>
    <row r="260" spans="1:4" ht="15.95" customHeight="1" x14ac:dyDescent="0.2">
      <c r="A260" s="2"/>
      <c r="B260" s="2"/>
      <c r="C260" s="2"/>
      <c r="D260" s="2"/>
    </row>
    <row r="261" spans="1:4" ht="15.95" customHeight="1" x14ac:dyDescent="0.2">
      <c r="A261" s="2"/>
      <c r="B261" s="2"/>
      <c r="C261" s="2"/>
      <c r="D261" s="2"/>
    </row>
    <row r="262" spans="1:4" ht="15.95" customHeight="1" x14ac:dyDescent="0.2">
      <c r="A262" s="2"/>
      <c r="B262" s="2"/>
      <c r="C262" s="2"/>
      <c r="D262" s="2"/>
    </row>
    <row r="263" spans="1:4" ht="15.95" customHeight="1" x14ac:dyDescent="0.2">
      <c r="A263" s="2"/>
      <c r="B263" s="2"/>
      <c r="C263" s="2"/>
      <c r="D263" s="2"/>
    </row>
    <row r="264" spans="1:4" ht="15.95" customHeight="1" x14ac:dyDescent="0.2">
      <c r="A264" s="2"/>
      <c r="B264" s="2"/>
      <c r="C264" s="2"/>
      <c r="D264" s="2"/>
    </row>
    <row r="265" spans="1:4" ht="15.95" customHeight="1" x14ac:dyDescent="0.2">
      <c r="A265" s="2"/>
      <c r="B265" s="2"/>
      <c r="C265" s="2"/>
      <c r="D265" s="2"/>
    </row>
    <row r="266" spans="1:4" ht="15.95" customHeight="1" x14ac:dyDescent="0.2">
      <c r="A266" s="2"/>
      <c r="B266" s="2"/>
      <c r="C266" s="2"/>
      <c r="D266" s="2"/>
    </row>
    <row r="267" spans="1:4" ht="15.95" customHeight="1" x14ac:dyDescent="0.2">
      <c r="A267" s="2"/>
      <c r="B267" s="2"/>
      <c r="C267" s="2"/>
      <c r="D267" s="2"/>
    </row>
    <row r="268" spans="1:4" ht="15.95" customHeight="1" x14ac:dyDescent="0.2">
      <c r="A268" s="2"/>
      <c r="B268" s="2"/>
      <c r="C268" s="2"/>
      <c r="D268" s="2"/>
    </row>
    <row r="269" spans="1:4" ht="15.95" customHeight="1" x14ac:dyDescent="0.2">
      <c r="A269" s="2"/>
      <c r="B269" s="2"/>
      <c r="C269" s="2"/>
      <c r="D269" s="2"/>
    </row>
    <row r="270" spans="1:4" ht="15.95" customHeight="1" x14ac:dyDescent="0.2">
      <c r="A270" s="2"/>
      <c r="B270" s="2"/>
      <c r="C270" s="2"/>
      <c r="D270" s="2"/>
    </row>
    <row r="271" spans="1:4" ht="15.95" customHeight="1" x14ac:dyDescent="0.2">
      <c r="A271" s="2"/>
      <c r="B271" s="2"/>
      <c r="C271" s="2"/>
      <c r="D271" s="2"/>
    </row>
    <row r="272" spans="1:4" ht="15.95" customHeight="1" x14ac:dyDescent="0.2">
      <c r="A272" s="2"/>
      <c r="B272" s="2"/>
      <c r="C272" s="2"/>
      <c r="D272" s="2"/>
    </row>
    <row r="273" spans="1:4" ht="15.95" customHeight="1" x14ac:dyDescent="0.2">
      <c r="A273" s="2"/>
      <c r="B273" s="2"/>
      <c r="C273" s="2"/>
      <c r="D273" s="2"/>
    </row>
    <row r="274" spans="1:4" ht="15.95" customHeight="1" x14ac:dyDescent="0.2">
      <c r="A274" s="2"/>
      <c r="B274" s="2"/>
      <c r="C274" s="2"/>
      <c r="D274" s="2"/>
    </row>
    <row r="275" spans="1:4" ht="15.95" customHeight="1" x14ac:dyDescent="0.2">
      <c r="A275" s="2"/>
      <c r="B275" s="2"/>
      <c r="C275" s="2"/>
      <c r="D275" s="2"/>
    </row>
    <row r="276" spans="1:4" ht="15.95" customHeight="1" x14ac:dyDescent="0.2">
      <c r="A276" s="2"/>
      <c r="B276" s="2"/>
      <c r="C276" s="2"/>
      <c r="D276" s="2"/>
    </row>
    <row r="277" spans="1:4" ht="15.95" customHeight="1" x14ac:dyDescent="0.2">
      <c r="A277" s="2"/>
      <c r="B277" s="2"/>
      <c r="C277" s="2"/>
      <c r="D277" s="2"/>
    </row>
    <row r="278" spans="1:4" ht="15.95" customHeight="1" x14ac:dyDescent="0.2">
      <c r="A278" s="2"/>
      <c r="B278" s="2"/>
      <c r="C278" s="2"/>
      <c r="D278" s="2"/>
    </row>
    <row r="279" spans="1:4" ht="15.95" customHeight="1" x14ac:dyDescent="0.2">
      <c r="A279" s="2"/>
      <c r="B279" s="2"/>
      <c r="C279" s="2"/>
      <c r="D279" s="2"/>
    </row>
    <row r="280" spans="1:4" ht="15.95" customHeight="1" x14ac:dyDescent="0.2">
      <c r="A280" s="2"/>
      <c r="B280" s="2"/>
      <c r="C280" s="2"/>
      <c r="D280" s="2"/>
    </row>
    <row r="281" spans="1:4" ht="15.95" customHeight="1" x14ac:dyDescent="0.2">
      <c r="A281" s="2"/>
      <c r="B281" s="2"/>
      <c r="C281" s="2"/>
      <c r="D281" s="2"/>
    </row>
    <row r="282" spans="1:4" ht="15.95" customHeight="1" x14ac:dyDescent="0.2">
      <c r="A282" s="2"/>
      <c r="B282" s="2"/>
      <c r="C282" s="2"/>
      <c r="D282" s="2"/>
    </row>
    <row r="283" spans="1:4" ht="15.95" customHeight="1" x14ac:dyDescent="0.2">
      <c r="A283" s="2"/>
      <c r="B283" s="2"/>
      <c r="C283" s="2"/>
      <c r="D283" s="2"/>
    </row>
    <row r="284" spans="1:4" ht="15.95" customHeight="1" x14ac:dyDescent="0.2">
      <c r="A284" s="2"/>
      <c r="B284" s="2"/>
      <c r="C284" s="2"/>
      <c r="D284" s="2"/>
    </row>
    <row r="285" spans="1:4" ht="15.95" customHeight="1" x14ac:dyDescent="0.2">
      <c r="A285" s="2"/>
      <c r="B285" s="2"/>
      <c r="C285" s="2"/>
      <c r="D285" s="2"/>
    </row>
    <row r="286" spans="1:4" ht="15.95" customHeight="1" x14ac:dyDescent="0.2">
      <c r="A286" s="2"/>
      <c r="B286" s="2"/>
      <c r="C286" s="2"/>
      <c r="D286" s="2"/>
    </row>
    <row r="287" spans="1:4" ht="15.95" customHeight="1" x14ac:dyDescent="0.2">
      <c r="A287" s="2"/>
      <c r="B287" s="2"/>
      <c r="C287" s="2"/>
      <c r="D287" s="2"/>
    </row>
    <row r="288" spans="1:4" ht="15.95" customHeight="1" x14ac:dyDescent="0.2">
      <c r="A288" s="2"/>
      <c r="B288" s="2"/>
      <c r="C288" s="2"/>
      <c r="D288" s="2"/>
    </row>
    <row r="289" spans="1:4" ht="15.95" customHeight="1" x14ac:dyDescent="0.2">
      <c r="A289" s="2"/>
      <c r="B289" s="2"/>
      <c r="C289" s="2"/>
      <c r="D289" s="2"/>
    </row>
    <row r="290" spans="1:4" ht="15.95" customHeight="1" x14ac:dyDescent="0.2">
      <c r="A290" s="2"/>
      <c r="B290" s="2"/>
      <c r="C290" s="2"/>
      <c r="D290" s="2"/>
    </row>
    <row r="291" spans="1:4" ht="15.95" customHeight="1" x14ac:dyDescent="0.2">
      <c r="A291" s="2"/>
      <c r="B291" s="2"/>
      <c r="C291" s="2"/>
      <c r="D291" s="2"/>
    </row>
    <row r="292" spans="1:4" ht="15.95" customHeight="1" x14ac:dyDescent="0.2">
      <c r="A292" s="2"/>
      <c r="B292" s="2"/>
      <c r="C292" s="2"/>
      <c r="D292" s="2"/>
    </row>
    <row r="293" spans="1:4" ht="15.95" customHeight="1" x14ac:dyDescent="0.2">
      <c r="A293" s="2"/>
      <c r="B293" s="2"/>
      <c r="C293" s="2"/>
      <c r="D293" s="2"/>
    </row>
    <row r="294" spans="1:4" ht="15.95" customHeight="1" x14ac:dyDescent="0.2">
      <c r="A294" s="2"/>
      <c r="B294" s="2"/>
      <c r="C294" s="2"/>
      <c r="D294" s="2"/>
    </row>
    <row r="295" spans="1:4" ht="15.95" customHeight="1" x14ac:dyDescent="0.2">
      <c r="A295" s="2"/>
      <c r="B295" s="2"/>
      <c r="C295" s="2"/>
      <c r="D295" s="2"/>
    </row>
    <row r="296" spans="1:4" ht="15.95" customHeight="1" x14ac:dyDescent="0.2">
      <c r="A296" s="2"/>
      <c r="B296" s="2"/>
      <c r="C296" s="2"/>
      <c r="D296" s="2"/>
    </row>
    <row r="297" spans="1:4" ht="15.95" customHeight="1" x14ac:dyDescent="0.2">
      <c r="A297" s="2"/>
      <c r="B297" s="2"/>
      <c r="C297" s="2"/>
      <c r="D297" s="2"/>
    </row>
    <row r="298" spans="1:4" ht="15.95" customHeight="1" x14ac:dyDescent="0.2">
      <c r="A298" s="2"/>
      <c r="B298" s="2"/>
      <c r="C298" s="2"/>
      <c r="D298" s="2"/>
    </row>
    <row r="299" spans="1:4" ht="15.95" customHeight="1" x14ac:dyDescent="0.2">
      <c r="A299" s="2"/>
      <c r="B299" s="2"/>
      <c r="C299" s="2"/>
      <c r="D299" s="2"/>
    </row>
    <row r="300" spans="1:4" ht="15.95" customHeight="1" x14ac:dyDescent="0.2">
      <c r="A300" s="2"/>
      <c r="B300" s="2"/>
      <c r="C300" s="2"/>
      <c r="D300" s="2"/>
    </row>
    <row r="301" spans="1:4" ht="15.95" customHeight="1" x14ac:dyDescent="0.2">
      <c r="A301" s="2"/>
      <c r="B301" s="2"/>
      <c r="C301" s="2"/>
      <c r="D301" s="2"/>
    </row>
    <row r="302" spans="1:4" ht="15.95" customHeight="1" x14ac:dyDescent="0.2">
      <c r="A302" s="2"/>
      <c r="B302" s="2"/>
      <c r="C302" s="2"/>
      <c r="D302" s="2"/>
    </row>
    <row r="303" spans="1:4" ht="15.95" customHeight="1" x14ac:dyDescent="0.2">
      <c r="A303" s="2"/>
      <c r="B303" s="2"/>
      <c r="C303" s="2"/>
      <c r="D303" s="2"/>
    </row>
    <row r="304" spans="1:4" ht="15.95" customHeight="1" x14ac:dyDescent="0.2">
      <c r="A304" s="2"/>
      <c r="B304" s="2"/>
      <c r="C304" s="2"/>
      <c r="D304" s="2"/>
    </row>
    <row r="305" spans="1:4" ht="15.95" customHeight="1" x14ac:dyDescent="0.2">
      <c r="A305" s="2"/>
      <c r="B305" s="2"/>
      <c r="C305" s="2"/>
      <c r="D305" s="2"/>
    </row>
    <row r="306" spans="1:4" ht="15.95" customHeight="1" x14ac:dyDescent="0.2">
      <c r="A306" s="2"/>
      <c r="B306" s="2"/>
      <c r="C306" s="2"/>
      <c r="D306" s="2"/>
    </row>
    <row r="307" spans="1:4" ht="15.95" customHeight="1" x14ac:dyDescent="0.2">
      <c r="A307" s="2"/>
      <c r="B307" s="2"/>
      <c r="C307" s="2"/>
      <c r="D307" s="2"/>
    </row>
    <row r="308" spans="1:4" ht="15.95" customHeight="1" x14ac:dyDescent="0.2">
      <c r="A308" s="2"/>
      <c r="B308" s="2"/>
      <c r="C308" s="2"/>
      <c r="D308" s="2"/>
    </row>
    <row r="309" spans="1:4" ht="15.95" customHeight="1" x14ac:dyDescent="0.2">
      <c r="A309" s="2"/>
      <c r="B309" s="2"/>
      <c r="C309" s="2"/>
      <c r="D309" s="2"/>
    </row>
    <row r="310" spans="1:4" ht="15.95" customHeight="1" x14ac:dyDescent="0.2">
      <c r="A310" s="2"/>
      <c r="B310" s="2"/>
      <c r="C310" s="2"/>
      <c r="D310" s="2"/>
    </row>
    <row r="311" spans="1:4" ht="15.95" customHeight="1" x14ac:dyDescent="0.2">
      <c r="A311" s="2"/>
      <c r="B311" s="2"/>
      <c r="C311" s="2"/>
      <c r="D311" s="2"/>
    </row>
    <row r="312" spans="1:4" ht="15.95" customHeight="1" x14ac:dyDescent="0.2">
      <c r="A312" s="2"/>
      <c r="B312" s="2"/>
      <c r="C312" s="2"/>
      <c r="D312" s="2"/>
    </row>
    <row r="313" spans="1:4" ht="15.95" customHeight="1" x14ac:dyDescent="0.2">
      <c r="A313" s="2"/>
      <c r="B313" s="2"/>
      <c r="C313" s="2"/>
      <c r="D313" s="2"/>
    </row>
    <row r="314" spans="1:4" ht="15.95" customHeight="1" x14ac:dyDescent="0.2">
      <c r="A314" s="2"/>
      <c r="B314" s="2"/>
      <c r="C314" s="2"/>
      <c r="D314" s="2"/>
    </row>
    <row r="315" spans="1:4" ht="15.95" customHeight="1" x14ac:dyDescent="0.2">
      <c r="A315" s="2"/>
      <c r="B315" s="2"/>
      <c r="C315" s="2"/>
      <c r="D315" s="2"/>
    </row>
    <row r="316" spans="1:4" ht="15.95" customHeight="1" x14ac:dyDescent="0.2">
      <c r="A316" s="2"/>
      <c r="B316" s="2"/>
      <c r="C316" s="2"/>
      <c r="D316" s="2"/>
    </row>
    <row r="317" spans="1:4" ht="15.95" customHeight="1" x14ac:dyDescent="0.2">
      <c r="A317" s="2"/>
      <c r="B317" s="2"/>
      <c r="C317" s="2"/>
      <c r="D317" s="2"/>
    </row>
    <row r="318" spans="1:4" ht="15.95" customHeight="1" x14ac:dyDescent="0.2">
      <c r="A318" s="2"/>
      <c r="B318" s="2"/>
      <c r="C318" s="2"/>
      <c r="D318" s="2"/>
    </row>
    <row r="319" spans="1:4" ht="15.95" customHeight="1" x14ac:dyDescent="0.2">
      <c r="A319" s="2"/>
      <c r="B319" s="2"/>
      <c r="C319" s="2"/>
      <c r="D319" s="2"/>
    </row>
    <row r="320" spans="1:4" ht="15.95" customHeight="1" x14ac:dyDescent="0.2">
      <c r="A320" s="2"/>
      <c r="B320" s="2"/>
      <c r="C320" s="2"/>
      <c r="D320" s="2"/>
    </row>
    <row r="321" spans="1:4" ht="15.95" customHeight="1" x14ac:dyDescent="0.2">
      <c r="A321" s="2"/>
      <c r="B321" s="2"/>
      <c r="C321" s="2"/>
      <c r="D321" s="2"/>
    </row>
    <row r="322" spans="1:4" ht="15.95" customHeight="1" x14ac:dyDescent="0.2">
      <c r="A322" s="2"/>
      <c r="B322" s="2"/>
      <c r="C322" s="2"/>
      <c r="D322" s="2"/>
    </row>
    <row r="323" spans="1:4" ht="15.95" customHeight="1" x14ac:dyDescent="0.2">
      <c r="A323" s="2"/>
      <c r="B323" s="2"/>
      <c r="C323" s="2"/>
      <c r="D323" s="2"/>
    </row>
    <row r="324" spans="1:4" ht="15.95" customHeight="1" x14ac:dyDescent="0.2">
      <c r="A324" s="2"/>
      <c r="B324" s="2"/>
      <c r="C324" s="2"/>
      <c r="D324" s="2"/>
    </row>
    <row r="325" spans="1:4" ht="15.95" customHeight="1" x14ac:dyDescent="0.2">
      <c r="A325" s="2"/>
      <c r="B325" s="2"/>
      <c r="C325" s="2"/>
      <c r="D325" s="2"/>
    </row>
    <row r="326" spans="1:4" ht="15.95" customHeight="1" x14ac:dyDescent="0.2">
      <c r="A326" s="2"/>
      <c r="B326" s="2"/>
      <c r="C326" s="2"/>
      <c r="D326" s="2"/>
    </row>
    <row r="327" spans="1:4" ht="15.95" customHeight="1" x14ac:dyDescent="0.2">
      <c r="A327" s="2"/>
      <c r="B327" s="2"/>
      <c r="C327" s="2"/>
      <c r="D327" s="2"/>
    </row>
    <row r="328" spans="1:4" ht="15.95" customHeight="1" x14ac:dyDescent="0.2">
      <c r="A328" s="2"/>
      <c r="B328" s="2"/>
      <c r="C328" s="2"/>
      <c r="D328" s="2"/>
    </row>
    <row r="329" spans="1:4" ht="15.95" customHeight="1" x14ac:dyDescent="0.2">
      <c r="A329" s="2"/>
      <c r="B329" s="2"/>
      <c r="C329" s="2"/>
      <c r="D329" s="2"/>
    </row>
    <row r="330" spans="1:4" ht="15.95" customHeight="1" x14ac:dyDescent="0.2">
      <c r="A330" s="2"/>
      <c r="B330" s="2"/>
      <c r="C330" s="2"/>
      <c r="D330" s="2"/>
    </row>
    <row r="331" spans="1:4" ht="15.95" customHeight="1" x14ac:dyDescent="0.2">
      <c r="A331" s="2"/>
      <c r="B331" s="2"/>
      <c r="C331" s="2"/>
      <c r="D331" s="2"/>
    </row>
    <row r="332" spans="1:4" ht="15.95" customHeight="1" x14ac:dyDescent="0.2">
      <c r="A332" s="2"/>
      <c r="B332" s="2"/>
      <c r="C332" s="2"/>
      <c r="D332" s="2"/>
    </row>
    <row r="333" spans="1:4" ht="15.95" customHeight="1" x14ac:dyDescent="0.2">
      <c r="A333" s="2"/>
      <c r="B333" s="2"/>
      <c r="C333" s="2"/>
      <c r="D333" s="2"/>
    </row>
    <row r="334" spans="1:4" ht="15.95" customHeight="1" x14ac:dyDescent="0.2">
      <c r="A334" s="2"/>
      <c r="B334" s="2"/>
      <c r="C334" s="2"/>
      <c r="D334" s="2"/>
    </row>
    <row r="335" spans="1:4" ht="15.95" customHeight="1" x14ac:dyDescent="0.2">
      <c r="A335" s="2"/>
      <c r="B335" s="2"/>
      <c r="C335" s="2"/>
      <c r="D335" s="2"/>
    </row>
    <row r="336" spans="1:4" ht="15.95" customHeight="1" x14ac:dyDescent="0.2">
      <c r="A336" s="2"/>
      <c r="B336" s="2"/>
      <c r="C336" s="2"/>
      <c r="D336" s="2"/>
    </row>
    <row r="337" spans="1:4" ht="15.95" customHeight="1" x14ac:dyDescent="0.2">
      <c r="A337" s="2"/>
      <c r="B337" s="2"/>
      <c r="C337" s="2"/>
      <c r="D337" s="2"/>
    </row>
    <row r="338" spans="1:4" ht="15.95" customHeight="1" x14ac:dyDescent="0.2">
      <c r="A338" s="2"/>
      <c r="B338" s="2"/>
      <c r="C338" s="2"/>
      <c r="D338" s="2"/>
    </row>
    <row r="339" spans="1:4" ht="15.95" customHeight="1" x14ac:dyDescent="0.2">
      <c r="A339" s="2"/>
      <c r="B339" s="2"/>
      <c r="C339" s="2"/>
      <c r="D339" s="2"/>
    </row>
    <row r="340" spans="1:4" ht="15.95" customHeight="1" x14ac:dyDescent="0.2">
      <c r="A340" s="2"/>
      <c r="B340" s="2"/>
      <c r="C340" s="2"/>
      <c r="D340" s="2"/>
    </row>
    <row r="341" spans="1:4" ht="15.95" customHeight="1" x14ac:dyDescent="0.2">
      <c r="A341" s="2"/>
      <c r="B341" s="2"/>
      <c r="C341" s="2"/>
      <c r="D341" s="2"/>
    </row>
    <row r="342" spans="1:4" ht="15.95" customHeight="1" x14ac:dyDescent="0.2">
      <c r="A342" s="2"/>
      <c r="B342" s="2"/>
      <c r="C342" s="2"/>
      <c r="D342" s="2"/>
    </row>
    <row r="343" spans="1:4" ht="15.95" customHeight="1" x14ac:dyDescent="0.2">
      <c r="A343" s="2"/>
      <c r="B343" s="2"/>
      <c r="C343" s="2"/>
      <c r="D343" s="2"/>
    </row>
    <row r="344" spans="1:4" ht="15.95" customHeight="1" x14ac:dyDescent="0.2">
      <c r="A344" s="2"/>
      <c r="B344" s="2"/>
      <c r="C344" s="2"/>
      <c r="D344" s="2"/>
    </row>
    <row r="345" spans="1:4" ht="15.95" customHeight="1" x14ac:dyDescent="0.2">
      <c r="A345" s="2"/>
      <c r="B345" s="2"/>
      <c r="C345" s="2"/>
      <c r="D345" s="2"/>
    </row>
    <row r="346" spans="1:4" ht="15.95" customHeight="1" x14ac:dyDescent="0.2">
      <c r="A346" s="2"/>
      <c r="B346" s="2"/>
      <c r="C346" s="2"/>
      <c r="D346" s="2"/>
    </row>
    <row r="347" spans="1:4" ht="15.95" customHeight="1" x14ac:dyDescent="0.2">
      <c r="A347" s="2"/>
      <c r="B347" s="2"/>
      <c r="C347" s="2"/>
      <c r="D347" s="2"/>
    </row>
    <row r="348" spans="1:4" ht="15.95" customHeight="1" x14ac:dyDescent="0.2">
      <c r="A348" s="2"/>
      <c r="B348" s="2"/>
      <c r="C348" s="2"/>
      <c r="D348" s="2"/>
    </row>
    <row r="349" spans="1:4" ht="15.95" customHeight="1" x14ac:dyDescent="0.2">
      <c r="A349" s="2"/>
      <c r="B349" s="2"/>
      <c r="C349" s="2"/>
      <c r="D349" s="2"/>
    </row>
    <row r="350" spans="1:4" ht="15.95" customHeight="1" x14ac:dyDescent="0.2">
      <c r="A350" s="2"/>
      <c r="B350" s="2"/>
      <c r="C350" s="2"/>
      <c r="D350" s="2"/>
    </row>
    <row r="351" spans="1:4" ht="15.95" customHeight="1" x14ac:dyDescent="0.2">
      <c r="A351" s="2"/>
      <c r="B351" s="2"/>
      <c r="C351" s="2"/>
      <c r="D351" s="2"/>
    </row>
    <row r="352" spans="1:4" ht="15.95" customHeight="1" x14ac:dyDescent="0.2">
      <c r="A352" s="2"/>
      <c r="B352" s="2"/>
      <c r="C352" s="2"/>
      <c r="D352" s="2"/>
    </row>
    <row r="353" spans="1:4" ht="15.95" customHeight="1" x14ac:dyDescent="0.2">
      <c r="A353" s="2"/>
      <c r="B353" s="2"/>
      <c r="C353" s="2"/>
      <c r="D353" s="2"/>
    </row>
    <row r="354" spans="1:4" ht="15.95" customHeight="1" x14ac:dyDescent="0.2">
      <c r="A354" s="2"/>
      <c r="B354" s="2"/>
      <c r="C354" s="2"/>
      <c r="D354" s="2"/>
    </row>
    <row r="355" spans="1:4" ht="15.95" customHeight="1" x14ac:dyDescent="0.2">
      <c r="A355" s="2"/>
      <c r="B355" s="2"/>
      <c r="C355" s="2"/>
      <c r="D355" s="2"/>
    </row>
    <row r="356" spans="1:4" ht="15.95" customHeight="1" x14ac:dyDescent="0.2">
      <c r="A356" s="2"/>
      <c r="B356" s="2"/>
      <c r="C356" s="2"/>
      <c r="D356" s="2"/>
    </row>
    <row r="357" spans="1:4" ht="15.95" customHeight="1" x14ac:dyDescent="0.2">
      <c r="A357" s="2"/>
      <c r="B357" s="2"/>
      <c r="C357" s="2"/>
      <c r="D357" s="2"/>
    </row>
    <row r="358" spans="1:4" ht="15.95" customHeight="1" x14ac:dyDescent="0.2">
      <c r="A358" s="2"/>
      <c r="B358" s="2"/>
      <c r="C358" s="2"/>
      <c r="D358" s="2"/>
    </row>
    <row r="359" spans="1:4" ht="15.95" customHeight="1" x14ac:dyDescent="0.2">
      <c r="A359" s="2"/>
      <c r="B359" s="2"/>
      <c r="C359" s="2"/>
      <c r="D359" s="2"/>
    </row>
    <row r="360" spans="1:4" ht="15.95" customHeight="1" x14ac:dyDescent="0.2">
      <c r="A360" s="2"/>
      <c r="B360" s="2"/>
      <c r="C360" s="2"/>
      <c r="D360" s="2"/>
    </row>
    <row r="361" spans="1:4" ht="15.95" customHeight="1" x14ac:dyDescent="0.2">
      <c r="A361" s="2"/>
      <c r="B361" s="2"/>
      <c r="C361" s="2"/>
      <c r="D361" s="2"/>
    </row>
    <row r="362" spans="1:4" ht="15.95" customHeight="1" x14ac:dyDescent="0.2">
      <c r="A362" s="2"/>
      <c r="B362" s="2"/>
      <c r="C362" s="2"/>
      <c r="D362" s="2"/>
    </row>
    <row r="363" spans="1:4" ht="15.95" customHeight="1" x14ac:dyDescent="0.2">
      <c r="A363" s="2"/>
      <c r="B363" s="2"/>
      <c r="C363" s="2"/>
      <c r="D363" s="2"/>
    </row>
    <row r="364" spans="1:4" ht="15.95" customHeight="1" x14ac:dyDescent="0.2">
      <c r="A364" s="2"/>
      <c r="B364" s="2"/>
      <c r="C364" s="2"/>
      <c r="D364" s="2"/>
    </row>
    <row r="365" spans="1:4" ht="15.95" customHeight="1" x14ac:dyDescent="0.2">
      <c r="A365" s="2"/>
      <c r="B365" s="2"/>
      <c r="C365" s="2"/>
      <c r="D365" s="2"/>
    </row>
    <row r="366" spans="1:4" ht="15.95" customHeight="1" x14ac:dyDescent="0.2">
      <c r="A366" s="2"/>
      <c r="B366" s="2"/>
      <c r="C366" s="2"/>
      <c r="D366" s="2"/>
    </row>
    <row r="367" spans="1:4" ht="15.95" customHeight="1" x14ac:dyDescent="0.2">
      <c r="A367" s="2"/>
      <c r="B367" s="2"/>
      <c r="C367" s="2"/>
      <c r="D367" s="2"/>
    </row>
    <row r="368" spans="1:4" ht="15.95" customHeight="1" x14ac:dyDescent="0.2">
      <c r="A368" s="2"/>
      <c r="B368" s="2"/>
      <c r="C368" s="2"/>
      <c r="D368" s="2"/>
    </row>
    <row r="369" spans="1:4" ht="15.95" customHeight="1" x14ac:dyDescent="0.2">
      <c r="A369" s="2"/>
      <c r="B369" s="2"/>
      <c r="C369" s="2"/>
      <c r="D369" s="2"/>
    </row>
    <row r="370" spans="1:4" ht="15.95" customHeight="1" x14ac:dyDescent="0.2">
      <c r="A370" s="2"/>
      <c r="B370" s="2"/>
      <c r="C370" s="2"/>
      <c r="D370" s="2"/>
    </row>
    <row r="371" spans="1:4" ht="15.95" customHeight="1" x14ac:dyDescent="0.2">
      <c r="A371" s="2"/>
      <c r="B371" s="2"/>
      <c r="C371" s="2"/>
      <c r="D371" s="2"/>
    </row>
    <row r="372" spans="1:4" ht="15.95" customHeight="1" x14ac:dyDescent="0.2">
      <c r="A372" s="2"/>
      <c r="B372" s="2"/>
      <c r="C372" s="2"/>
      <c r="D372" s="2"/>
    </row>
    <row r="373" spans="1:4" ht="15.95" customHeight="1" x14ac:dyDescent="0.2">
      <c r="A373" s="2"/>
      <c r="B373" s="2"/>
      <c r="C373" s="2"/>
      <c r="D373" s="2"/>
    </row>
    <row r="374" spans="1:4" ht="15.95" customHeight="1" x14ac:dyDescent="0.2">
      <c r="A374" s="2"/>
      <c r="B374" s="2"/>
      <c r="C374" s="2"/>
      <c r="D374" s="2"/>
    </row>
    <row r="375" spans="1:4" ht="15.95" customHeight="1" x14ac:dyDescent="0.2">
      <c r="A375" s="2"/>
      <c r="B375" s="2"/>
      <c r="C375" s="2"/>
      <c r="D375" s="2"/>
    </row>
    <row r="376" spans="1:4" ht="15.95" customHeight="1" x14ac:dyDescent="0.2">
      <c r="A376" s="2"/>
      <c r="B376" s="2"/>
      <c r="C376" s="2"/>
      <c r="D376" s="2"/>
    </row>
    <row r="377" spans="1:4" ht="15.95" customHeight="1" x14ac:dyDescent="0.2">
      <c r="A377" s="2"/>
      <c r="B377" s="2"/>
      <c r="C377" s="2"/>
      <c r="D377" s="2"/>
    </row>
    <row r="378" spans="1:4" ht="15.95" customHeight="1" x14ac:dyDescent="0.2">
      <c r="A378" s="2"/>
      <c r="B378" s="2"/>
      <c r="C378" s="2"/>
      <c r="D378" s="2"/>
    </row>
    <row r="379" spans="1:4" ht="15.95" customHeight="1" x14ac:dyDescent="0.2">
      <c r="A379" s="2"/>
      <c r="B379" s="2"/>
      <c r="C379" s="2"/>
      <c r="D379" s="2"/>
    </row>
    <row r="380" spans="1:4" ht="15.95" customHeight="1" x14ac:dyDescent="0.2">
      <c r="A380" s="2"/>
      <c r="B380" s="2"/>
      <c r="C380" s="2"/>
      <c r="D380" s="2"/>
    </row>
    <row r="381" spans="1:4" ht="15.95" customHeight="1" x14ac:dyDescent="0.2">
      <c r="A381" s="2"/>
      <c r="B381" s="2"/>
      <c r="C381" s="2"/>
      <c r="D381" s="2"/>
    </row>
    <row r="382" spans="1:4" ht="15.95" customHeight="1" x14ac:dyDescent="0.2">
      <c r="A382" s="2"/>
      <c r="B382" s="2"/>
      <c r="C382" s="2"/>
      <c r="D382" s="2"/>
    </row>
    <row r="383" spans="1:4" ht="15.95" customHeight="1" x14ac:dyDescent="0.2">
      <c r="A383" s="2"/>
      <c r="B383" s="2"/>
      <c r="C383" s="2"/>
      <c r="D383" s="2"/>
    </row>
    <row r="384" spans="1:4" ht="15.95" customHeight="1" x14ac:dyDescent="0.2">
      <c r="A384" s="2"/>
      <c r="B384" s="2"/>
      <c r="C384" s="2"/>
      <c r="D384" s="2"/>
    </row>
    <row r="385" spans="1:4" ht="15.95" customHeight="1" x14ac:dyDescent="0.2">
      <c r="A385" s="2"/>
      <c r="B385" s="2"/>
      <c r="C385" s="2"/>
      <c r="D385" s="2"/>
    </row>
    <row r="386" spans="1:4" ht="15.95" customHeight="1" x14ac:dyDescent="0.2">
      <c r="A386" s="2"/>
      <c r="B386" s="2"/>
      <c r="C386" s="2"/>
      <c r="D386" s="2"/>
    </row>
    <row r="387" spans="1:4" ht="15.95" customHeight="1" x14ac:dyDescent="0.2">
      <c r="A387" s="2"/>
      <c r="B387" s="2"/>
      <c r="C387" s="2"/>
      <c r="D387" s="2"/>
    </row>
    <row r="388" spans="1:4" ht="15.95" customHeight="1" x14ac:dyDescent="0.2">
      <c r="A388" s="2"/>
      <c r="B388" s="2"/>
      <c r="C388" s="2"/>
      <c r="D388" s="2"/>
    </row>
    <row r="389" spans="1:4" ht="15.95" customHeight="1" x14ac:dyDescent="0.2">
      <c r="A389" s="2"/>
      <c r="B389" s="2"/>
      <c r="C389" s="2"/>
      <c r="D389" s="2"/>
    </row>
    <row r="390" spans="1:4" ht="15.95" customHeight="1" x14ac:dyDescent="0.2">
      <c r="A390" s="2"/>
      <c r="B390" s="2"/>
      <c r="C390" s="2"/>
      <c r="D390" s="2"/>
    </row>
    <row r="391" spans="1:4" ht="15.95" customHeight="1" x14ac:dyDescent="0.2">
      <c r="A391" s="2"/>
      <c r="B391" s="2"/>
      <c r="C391" s="2"/>
      <c r="D391" s="2"/>
    </row>
    <row r="392" spans="1:4" ht="15.95" customHeight="1" x14ac:dyDescent="0.2">
      <c r="A392" s="2"/>
      <c r="B392" s="2"/>
      <c r="C392" s="2"/>
      <c r="D392" s="2"/>
    </row>
    <row r="393" spans="1:4" ht="15.95" customHeight="1" x14ac:dyDescent="0.2">
      <c r="A393" s="2"/>
      <c r="B393" s="2"/>
      <c r="C393" s="2"/>
      <c r="D393" s="2"/>
    </row>
    <row r="394" spans="1:4" ht="15.95" customHeight="1" x14ac:dyDescent="0.2">
      <c r="A394" s="2"/>
      <c r="B394" s="2"/>
      <c r="C394" s="2"/>
      <c r="D394" s="2"/>
    </row>
    <row r="395" spans="1:4" ht="15.95" customHeight="1" x14ac:dyDescent="0.2">
      <c r="A395" s="2"/>
      <c r="B395" s="2"/>
      <c r="C395" s="2"/>
      <c r="D395" s="2"/>
    </row>
    <row r="396" spans="1:4" ht="15.95" customHeight="1" x14ac:dyDescent="0.2">
      <c r="A396" s="2"/>
      <c r="B396" s="2"/>
      <c r="C396" s="2"/>
      <c r="D396" s="2"/>
    </row>
    <row r="397" spans="1:4" ht="15.95" customHeight="1" x14ac:dyDescent="0.2">
      <c r="A397" s="2"/>
      <c r="B397" s="2"/>
      <c r="C397" s="2"/>
      <c r="D397" s="2"/>
    </row>
    <row r="398" spans="1:4" ht="15.95" customHeight="1" x14ac:dyDescent="0.2">
      <c r="A398" s="2"/>
      <c r="B398" s="2"/>
      <c r="C398" s="2"/>
      <c r="D398" s="2"/>
    </row>
    <row r="399" spans="1:4" ht="15.95" customHeight="1" x14ac:dyDescent="0.2">
      <c r="A399" s="2"/>
      <c r="B399" s="2"/>
      <c r="C399" s="2"/>
      <c r="D399" s="2"/>
    </row>
    <row r="400" spans="1:4" ht="15.95" customHeight="1" x14ac:dyDescent="0.2">
      <c r="A400" s="2"/>
      <c r="B400" s="2"/>
      <c r="C400" s="2"/>
      <c r="D400" s="2"/>
    </row>
    <row r="401" spans="1:4" ht="15.95" customHeight="1" x14ac:dyDescent="0.2">
      <c r="A401" s="2"/>
      <c r="B401" s="2"/>
      <c r="C401" s="2"/>
      <c r="D401" s="2"/>
    </row>
    <row r="402" spans="1:4" ht="15.95" customHeight="1" x14ac:dyDescent="0.2">
      <c r="A402" s="2"/>
      <c r="B402" s="2"/>
      <c r="C402" s="2"/>
      <c r="D402" s="2"/>
    </row>
    <row r="403" spans="1:4" ht="15.95" customHeight="1" x14ac:dyDescent="0.2">
      <c r="A403" s="2"/>
      <c r="B403" s="2"/>
      <c r="C403" s="2"/>
      <c r="D403" s="2"/>
    </row>
    <row r="404" spans="1:4" ht="15.95" customHeight="1" x14ac:dyDescent="0.2">
      <c r="A404" s="2"/>
      <c r="B404" s="2"/>
      <c r="C404" s="2"/>
      <c r="D404" s="2"/>
    </row>
    <row r="405" spans="1:4" ht="15.95" customHeight="1" x14ac:dyDescent="0.2">
      <c r="A405" s="2"/>
      <c r="B405" s="2"/>
      <c r="C405" s="2"/>
      <c r="D405" s="2"/>
    </row>
    <row r="406" spans="1:4" ht="15.95" customHeight="1" x14ac:dyDescent="0.2">
      <c r="A406" s="2"/>
      <c r="B406" s="2"/>
      <c r="C406" s="2"/>
      <c r="D406" s="2"/>
    </row>
    <row r="407" spans="1:4" ht="15.95" customHeight="1" x14ac:dyDescent="0.2">
      <c r="A407" s="2"/>
      <c r="B407" s="2"/>
      <c r="C407" s="2"/>
      <c r="D407" s="2"/>
    </row>
    <row r="408" spans="1:4" ht="15.95" customHeight="1" x14ac:dyDescent="0.2">
      <c r="A408" s="2"/>
      <c r="B408" s="2"/>
      <c r="C408" s="2"/>
      <c r="D408" s="2"/>
    </row>
    <row r="409" spans="1:4" ht="15.95" customHeight="1" x14ac:dyDescent="0.2">
      <c r="A409" s="2"/>
      <c r="B409" s="2"/>
      <c r="C409" s="2"/>
      <c r="D409" s="2"/>
    </row>
    <row r="410" spans="1:4" ht="15.95" customHeight="1" x14ac:dyDescent="0.2">
      <c r="A410" s="2"/>
      <c r="B410" s="2"/>
      <c r="C410" s="2"/>
      <c r="D410" s="2"/>
    </row>
    <row r="411" spans="1:4" ht="15.95" customHeight="1" x14ac:dyDescent="0.2">
      <c r="A411" s="2"/>
      <c r="B411" s="2"/>
      <c r="C411" s="2"/>
      <c r="D411" s="2"/>
    </row>
    <row r="412" spans="1:4" ht="15.95" customHeight="1" x14ac:dyDescent="0.2">
      <c r="A412" s="2"/>
      <c r="B412" s="2"/>
      <c r="C412" s="2"/>
      <c r="D412" s="2"/>
    </row>
    <row r="413" spans="1:4" ht="15.95" customHeight="1" x14ac:dyDescent="0.2">
      <c r="A413" s="2"/>
      <c r="B413" s="2"/>
      <c r="C413" s="2"/>
      <c r="D413" s="2"/>
    </row>
    <row r="414" spans="1:4" ht="15.95" customHeight="1" x14ac:dyDescent="0.2">
      <c r="A414" s="2"/>
      <c r="B414" s="2"/>
      <c r="C414" s="2"/>
      <c r="D414" s="2"/>
    </row>
    <row r="415" spans="1:4" ht="15.95" customHeight="1" x14ac:dyDescent="0.2">
      <c r="A415" s="2"/>
      <c r="B415" s="2"/>
      <c r="C415" s="2"/>
      <c r="D415" s="2"/>
    </row>
    <row r="416" spans="1:4" ht="15.95" customHeight="1" x14ac:dyDescent="0.2">
      <c r="A416" s="2"/>
      <c r="B416" s="2"/>
      <c r="C416" s="2"/>
      <c r="D416" s="2"/>
    </row>
    <row r="417" spans="1:4" ht="15.95" customHeight="1" x14ac:dyDescent="0.2">
      <c r="A417" s="2"/>
      <c r="B417" s="2"/>
      <c r="C417" s="2"/>
      <c r="D417" s="2"/>
    </row>
    <row r="418" spans="1:4" ht="15.95" customHeight="1" x14ac:dyDescent="0.2">
      <c r="A418" s="2"/>
      <c r="B418" s="2"/>
      <c r="C418" s="2"/>
      <c r="D418" s="2"/>
    </row>
    <row r="419" spans="1:4" ht="15.95" customHeight="1" x14ac:dyDescent="0.2">
      <c r="A419" s="2"/>
      <c r="B419" s="2"/>
      <c r="C419" s="2"/>
      <c r="D419" s="2"/>
    </row>
    <row r="420" spans="1:4" ht="15.95" customHeight="1" x14ac:dyDescent="0.2">
      <c r="A420" s="2"/>
      <c r="B420" s="2"/>
      <c r="C420" s="2"/>
      <c r="D420" s="2"/>
    </row>
    <row r="421" spans="1:4" ht="15.95" customHeight="1" x14ac:dyDescent="0.2">
      <c r="A421" s="2"/>
      <c r="B421" s="2"/>
      <c r="C421" s="2"/>
      <c r="D421" s="2"/>
    </row>
    <row r="422" spans="1:4" ht="15.95" customHeight="1" x14ac:dyDescent="0.2">
      <c r="A422" s="2"/>
      <c r="B422" s="2"/>
      <c r="C422" s="2"/>
      <c r="D422" s="2"/>
    </row>
    <row r="423" spans="1:4" ht="15.95" customHeight="1" x14ac:dyDescent="0.2">
      <c r="A423" s="2"/>
      <c r="B423" s="2"/>
      <c r="C423" s="2"/>
      <c r="D423" s="2"/>
    </row>
    <row r="424" spans="1:4" ht="15.95" customHeight="1" x14ac:dyDescent="0.2">
      <c r="A424" s="2"/>
      <c r="B424" s="2"/>
      <c r="C424" s="2"/>
      <c r="D424" s="2"/>
    </row>
    <row r="425" spans="1:4" ht="15.95" customHeight="1" x14ac:dyDescent="0.2">
      <c r="A425" s="2"/>
      <c r="B425" s="2"/>
      <c r="C425" s="2"/>
      <c r="D425" s="2"/>
    </row>
    <row r="426" spans="1:4" ht="15.95" customHeight="1" x14ac:dyDescent="0.2">
      <c r="A426" s="2"/>
      <c r="B426" s="2"/>
      <c r="C426" s="2"/>
      <c r="D426" s="2"/>
    </row>
    <row r="427" spans="1:4" ht="15.95" customHeight="1" x14ac:dyDescent="0.2">
      <c r="A427" s="2"/>
      <c r="B427" s="2"/>
      <c r="C427" s="2"/>
      <c r="D427" s="2"/>
    </row>
    <row r="428" spans="1:4" ht="15.95" customHeight="1" x14ac:dyDescent="0.2">
      <c r="A428" s="2"/>
      <c r="B428" s="2"/>
      <c r="C428" s="2"/>
      <c r="D428" s="2"/>
    </row>
    <row r="429" spans="1:4" ht="15.95" customHeight="1" x14ac:dyDescent="0.2">
      <c r="A429" s="2"/>
      <c r="B429" s="2"/>
      <c r="C429" s="2"/>
      <c r="D429" s="2"/>
    </row>
    <row r="430" spans="1:4" ht="15.95" customHeight="1" x14ac:dyDescent="0.2">
      <c r="A430" s="2"/>
      <c r="B430" s="2"/>
      <c r="C430" s="2"/>
      <c r="D430" s="2"/>
    </row>
    <row r="431" spans="1:4" ht="15.95" customHeight="1" x14ac:dyDescent="0.2">
      <c r="A431" s="2"/>
      <c r="B431" s="2"/>
      <c r="C431" s="2"/>
      <c r="D431" s="2"/>
    </row>
    <row r="432" spans="1:4" ht="15.95" customHeight="1" x14ac:dyDescent="0.2">
      <c r="A432" s="2"/>
      <c r="B432" s="2"/>
      <c r="C432" s="2"/>
      <c r="D432" s="2"/>
    </row>
    <row r="433" spans="1:4" ht="15.95" customHeight="1" x14ac:dyDescent="0.2">
      <c r="A433" s="2"/>
      <c r="B433" s="2"/>
      <c r="C433" s="2"/>
      <c r="D433" s="2"/>
    </row>
    <row r="434" spans="1:4" ht="15.95" customHeight="1" x14ac:dyDescent="0.2">
      <c r="A434" s="2"/>
      <c r="B434" s="2"/>
      <c r="C434" s="2"/>
      <c r="D434" s="2"/>
    </row>
    <row r="435" spans="1:4" ht="15.95" customHeight="1" x14ac:dyDescent="0.2">
      <c r="A435" s="2"/>
      <c r="B435" s="2"/>
      <c r="C435" s="2"/>
      <c r="D435" s="2"/>
    </row>
    <row r="436" spans="1:4" ht="15.95" customHeight="1" x14ac:dyDescent="0.2">
      <c r="A436" s="2"/>
      <c r="B436" s="2"/>
      <c r="C436" s="2"/>
      <c r="D436" s="2"/>
    </row>
    <row r="437" spans="1:4" ht="15.95" customHeight="1" x14ac:dyDescent="0.2">
      <c r="A437" s="2"/>
      <c r="B437" s="2"/>
      <c r="C437" s="2"/>
      <c r="D437" s="2"/>
    </row>
    <row r="438" spans="1:4" ht="15.95" customHeight="1" x14ac:dyDescent="0.2">
      <c r="A438" s="2"/>
      <c r="B438" s="2"/>
      <c r="C438" s="2"/>
      <c r="D438" s="2"/>
    </row>
    <row r="439" spans="1:4" ht="15.95" customHeight="1" x14ac:dyDescent="0.2">
      <c r="A439" s="2"/>
      <c r="B439" s="2"/>
      <c r="C439" s="2"/>
      <c r="D439" s="2"/>
    </row>
    <row r="440" spans="1:4" ht="15.95" customHeight="1" x14ac:dyDescent="0.2">
      <c r="A440" s="2"/>
      <c r="B440" s="2"/>
      <c r="C440" s="2"/>
      <c r="D440" s="2"/>
    </row>
    <row r="441" spans="1:4" ht="15.95" customHeight="1" x14ac:dyDescent="0.2">
      <c r="A441" s="2"/>
      <c r="B441" s="2"/>
      <c r="C441" s="2"/>
      <c r="D441" s="2"/>
    </row>
    <row r="442" spans="1:4" ht="15.95" customHeight="1" x14ac:dyDescent="0.2">
      <c r="A442" s="2"/>
      <c r="B442" s="2"/>
      <c r="C442" s="2"/>
      <c r="D442" s="2"/>
    </row>
    <row r="443" spans="1:4" ht="15.95" customHeight="1" x14ac:dyDescent="0.2">
      <c r="A443" s="2"/>
      <c r="B443" s="2"/>
      <c r="C443" s="2"/>
      <c r="D443" s="2"/>
    </row>
    <row r="444" spans="1:4" ht="15.95" customHeight="1" x14ac:dyDescent="0.2">
      <c r="A444" s="2"/>
      <c r="B444" s="2"/>
      <c r="C444" s="2"/>
      <c r="D444" s="2"/>
    </row>
    <row r="445" spans="1:4" ht="15.95" customHeight="1" x14ac:dyDescent="0.2">
      <c r="A445" s="2"/>
      <c r="B445" s="2"/>
      <c r="C445" s="2"/>
      <c r="D445" s="2"/>
    </row>
    <row r="446" spans="1:4" ht="15.95" customHeight="1" x14ac:dyDescent="0.2">
      <c r="A446" s="2"/>
      <c r="B446" s="2"/>
      <c r="C446" s="2"/>
      <c r="D446" s="2"/>
    </row>
    <row r="447" spans="1:4" ht="15.95" customHeight="1" x14ac:dyDescent="0.2">
      <c r="A447" s="2"/>
      <c r="B447" s="2"/>
      <c r="C447" s="2"/>
      <c r="D447" s="2"/>
    </row>
    <row r="448" spans="1:4" ht="15.95" customHeight="1" x14ac:dyDescent="0.2">
      <c r="A448" s="2"/>
      <c r="B448" s="2"/>
      <c r="C448" s="2"/>
      <c r="D448" s="2"/>
    </row>
    <row r="449" spans="1:4" ht="15.95" customHeight="1" x14ac:dyDescent="0.2">
      <c r="A449" s="2"/>
      <c r="B449" s="2"/>
      <c r="C449" s="2"/>
      <c r="D449" s="2"/>
    </row>
    <row r="450" spans="1:4" ht="15.95" customHeight="1" x14ac:dyDescent="0.2">
      <c r="A450" s="2"/>
      <c r="B450" s="2"/>
      <c r="C450" s="2"/>
      <c r="D450" s="2"/>
    </row>
    <row r="451" spans="1:4" ht="15.95" customHeight="1" x14ac:dyDescent="0.2">
      <c r="A451" s="2"/>
      <c r="B451" s="2"/>
      <c r="C451" s="2"/>
      <c r="D451" s="2"/>
    </row>
    <row r="452" spans="1:4" ht="15.95" customHeight="1" x14ac:dyDescent="0.2">
      <c r="A452" s="2"/>
      <c r="B452" s="2"/>
      <c r="C452" s="2"/>
      <c r="D452" s="2"/>
    </row>
    <row r="453" spans="1:4" ht="15.95" customHeight="1" x14ac:dyDescent="0.2">
      <c r="A453" s="2"/>
      <c r="B453" s="2"/>
      <c r="C453" s="2"/>
      <c r="D453" s="2"/>
    </row>
    <row r="454" spans="1:4" ht="15.95" customHeight="1" x14ac:dyDescent="0.2">
      <c r="A454" s="2"/>
      <c r="B454" s="2"/>
      <c r="C454" s="2"/>
      <c r="D454" s="2"/>
    </row>
    <row r="455" spans="1:4" ht="15.95" customHeight="1" x14ac:dyDescent="0.2">
      <c r="A455" s="2"/>
      <c r="B455" s="2"/>
      <c r="C455" s="2"/>
      <c r="D455" s="2"/>
    </row>
    <row r="456" spans="1:4" ht="15.95" customHeight="1" x14ac:dyDescent="0.2">
      <c r="A456" s="2"/>
      <c r="B456" s="2"/>
      <c r="C456" s="2"/>
      <c r="D456" s="2"/>
    </row>
    <row r="457" spans="1:4" ht="15.95" customHeight="1" x14ac:dyDescent="0.2">
      <c r="A457" s="2"/>
      <c r="B457" s="2"/>
      <c r="C457" s="2"/>
      <c r="D457" s="2"/>
    </row>
    <row r="458" spans="1:4" ht="15.95" customHeight="1" x14ac:dyDescent="0.2">
      <c r="A458" s="2"/>
      <c r="B458" s="2"/>
      <c r="C458" s="2"/>
      <c r="D458" s="2"/>
    </row>
    <row r="459" spans="1:4" ht="15.95" customHeight="1" x14ac:dyDescent="0.2">
      <c r="A459" s="2"/>
      <c r="B459" s="2"/>
      <c r="C459" s="2"/>
      <c r="D459" s="2"/>
    </row>
    <row r="460" spans="1:4" ht="15.95" customHeight="1" x14ac:dyDescent="0.2">
      <c r="A460" s="2"/>
      <c r="B460" s="2"/>
      <c r="C460" s="2"/>
      <c r="D460" s="2"/>
    </row>
    <row r="461" spans="1:4" ht="15.95" customHeight="1" x14ac:dyDescent="0.2">
      <c r="A461" s="2"/>
      <c r="B461" s="2"/>
      <c r="C461" s="2"/>
      <c r="D461" s="2"/>
    </row>
    <row r="462" spans="1:4" ht="15.95" customHeight="1" x14ac:dyDescent="0.2">
      <c r="A462" s="2"/>
      <c r="B462" s="2"/>
      <c r="C462" s="2"/>
      <c r="D462" s="2"/>
    </row>
    <row r="463" spans="1:4" ht="15.95" customHeight="1" x14ac:dyDescent="0.2">
      <c r="A463" s="2"/>
      <c r="B463" s="2"/>
      <c r="C463" s="2"/>
      <c r="D463" s="2"/>
    </row>
    <row r="464" spans="1:4" ht="15.95" customHeight="1" x14ac:dyDescent="0.2">
      <c r="A464" s="2"/>
      <c r="B464" s="2"/>
      <c r="C464" s="2"/>
      <c r="D464" s="2"/>
    </row>
    <row r="465" spans="1:4" ht="15.95" customHeight="1" x14ac:dyDescent="0.2">
      <c r="A465" s="2"/>
      <c r="B465" s="2"/>
      <c r="C465" s="2"/>
      <c r="D465" s="2"/>
    </row>
    <row r="466" spans="1:4" ht="15.95" customHeight="1" x14ac:dyDescent="0.2">
      <c r="A466" s="2"/>
      <c r="B466" s="2"/>
      <c r="C466" s="2"/>
      <c r="D466" s="2"/>
    </row>
    <row r="467" spans="1:4" ht="15.95" customHeight="1" x14ac:dyDescent="0.2">
      <c r="A467" s="2"/>
      <c r="B467" s="2"/>
      <c r="C467" s="2"/>
      <c r="D467" s="2"/>
    </row>
    <row r="468" spans="1:4" ht="15.95" customHeight="1" x14ac:dyDescent="0.2">
      <c r="A468" s="2"/>
      <c r="B468" s="2"/>
      <c r="C468" s="2"/>
      <c r="D468" s="2"/>
    </row>
    <row r="469" spans="1:4" ht="15.95" customHeight="1" x14ac:dyDescent="0.2">
      <c r="A469" s="2"/>
      <c r="B469" s="2"/>
      <c r="C469" s="2"/>
      <c r="D469" s="2"/>
    </row>
    <row r="470" spans="1:4" ht="15.95" customHeight="1" x14ac:dyDescent="0.2">
      <c r="A470" s="2"/>
      <c r="B470" s="2"/>
      <c r="C470" s="2"/>
      <c r="D470" s="2"/>
    </row>
    <row r="471" spans="1:4" ht="15.95" customHeight="1" x14ac:dyDescent="0.2">
      <c r="A471" s="2"/>
      <c r="B471" s="2"/>
      <c r="C471" s="2"/>
      <c r="D471" s="2"/>
    </row>
    <row r="472" spans="1:4" ht="15.95" customHeight="1" x14ac:dyDescent="0.2">
      <c r="A472" s="2"/>
      <c r="B472" s="2"/>
      <c r="C472" s="2"/>
      <c r="D472" s="2"/>
    </row>
    <row r="473" spans="1:4" ht="15.95" customHeight="1" x14ac:dyDescent="0.2">
      <c r="A473" s="2"/>
      <c r="B473" s="2"/>
      <c r="C473" s="2"/>
      <c r="D473" s="2"/>
    </row>
    <row r="474" spans="1:4" ht="15.95" customHeight="1" x14ac:dyDescent="0.2">
      <c r="A474" s="2"/>
      <c r="B474" s="2"/>
      <c r="C474" s="2"/>
      <c r="D474" s="2"/>
    </row>
    <row r="475" spans="1:4" ht="15.95" customHeight="1" x14ac:dyDescent="0.2">
      <c r="A475" s="2"/>
      <c r="B475" s="2"/>
      <c r="C475" s="2"/>
      <c r="D475" s="2"/>
    </row>
    <row r="476" spans="1:4" ht="15.95" customHeight="1" x14ac:dyDescent="0.2">
      <c r="A476" s="2"/>
      <c r="B476" s="2"/>
      <c r="C476" s="2"/>
      <c r="D476" s="2"/>
    </row>
    <row r="477" spans="1:4" ht="15.95" customHeight="1" x14ac:dyDescent="0.2">
      <c r="A477" s="2"/>
      <c r="B477" s="2"/>
      <c r="C477" s="2"/>
      <c r="D477" s="2"/>
    </row>
    <row r="478" spans="1:4" ht="15.95" customHeight="1" x14ac:dyDescent="0.2">
      <c r="A478" s="2"/>
      <c r="B478" s="2"/>
      <c r="C478" s="2"/>
      <c r="D478" s="2"/>
    </row>
    <row r="479" spans="1:4" ht="15.95" customHeight="1" x14ac:dyDescent="0.2">
      <c r="A479" s="2"/>
      <c r="B479" s="2"/>
      <c r="C479" s="2"/>
      <c r="D479" s="2"/>
    </row>
    <row r="480" spans="1:4" ht="15.95" customHeight="1" x14ac:dyDescent="0.2">
      <c r="A480" s="2"/>
      <c r="B480" s="2"/>
      <c r="C480" s="2"/>
      <c r="D480" s="2"/>
    </row>
    <row r="481" spans="1:4" ht="15.95" customHeight="1" x14ac:dyDescent="0.2">
      <c r="A481" s="2"/>
      <c r="B481" s="2"/>
      <c r="C481" s="2"/>
      <c r="D481" s="2"/>
    </row>
    <row r="482" spans="1:4" ht="15.95" customHeight="1" x14ac:dyDescent="0.2">
      <c r="A482" s="2"/>
      <c r="B482" s="2"/>
      <c r="C482" s="2"/>
      <c r="D482" s="2"/>
    </row>
    <row r="483" spans="1:4" ht="15.95" customHeight="1" x14ac:dyDescent="0.2">
      <c r="A483" s="2"/>
      <c r="B483" s="2"/>
      <c r="C483" s="2"/>
      <c r="D483" s="2"/>
    </row>
    <row r="484" spans="1:4" ht="15.95" customHeight="1" x14ac:dyDescent="0.2">
      <c r="A484" s="2"/>
      <c r="B484" s="2"/>
      <c r="C484" s="2"/>
      <c r="D484" s="2"/>
    </row>
    <row r="485" spans="1:4" ht="15.95" customHeight="1" x14ac:dyDescent="0.2">
      <c r="A485" s="2"/>
      <c r="B485" s="2"/>
      <c r="C485" s="2"/>
      <c r="D485" s="2"/>
    </row>
    <row r="486" spans="1:4" ht="15.95" customHeight="1" x14ac:dyDescent="0.2">
      <c r="A486" s="2"/>
      <c r="B486" s="2"/>
      <c r="C486" s="2"/>
      <c r="D486" s="2"/>
    </row>
    <row r="487" spans="1:4" ht="15.95" customHeight="1" x14ac:dyDescent="0.2">
      <c r="A487" s="2"/>
      <c r="B487" s="2"/>
      <c r="C487" s="2"/>
      <c r="D487" s="2"/>
    </row>
    <row r="488" spans="1:4" ht="15.95" customHeight="1" x14ac:dyDescent="0.2">
      <c r="A488" s="2"/>
      <c r="B488" s="2"/>
      <c r="C488" s="2"/>
      <c r="D488" s="2"/>
    </row>
    <row r="489" spans="1:4" ht="15.95" customHeight="1" x14ac:dyDescent="0.2">
      <c r="A489" s="2"/>
      <c r="B489" s="2"/>
      <c r="C489" s="2"/>
      <c r="D489" s="2"/>
    </row>
    <row r="490" spans="1:4" ht="15.95" customHeight="1" x14ac:dyDescent="0.2">
      <c r="A490" s="2"/>
      <c r="B490" s="2"/>
      <c r="C490" s="2"/>
      <c r="D490" s="2"/>
    </row>
    <row r="491" spans="1:4" ht="15.95" customHeight="1" x14ac:dyDescent="0.2">
      <c r="A491" s="2"/>
      <c r="B491" s="2"/>
      <c r="C491" s="2"/>
      <c r="D491" s="2"/>
    </row>
    <row r="492" spans="1:4" ht="15.95" customHeight="1" x14ac:dyDescent="0.2">
      <c r="A492" s="2"/>
      <c r="B492" s="2"/>
      <c r="C492" s="2"/>
      <c r="D492" s="2"/>
    </row>
    <row r="493" spans="1:4" ht="15.95" customHeight="1" x14ac:dyDescent="0.2">
      <c r="A493" s="2"/>
      <c r="B493" s="2"/>
      <c r="C493" s="2"/>
      <c r="D493" s="2"/>
    </row>
    <row r="494" spans="1:4" ht="15.95" customHeight="1" x14ac:dyDescent="0.2">
      <c r="A494" s="2"/>
      <c r="B494" s="2"/>
      <c r="C494" s="2"/>
      <c r="D494" s="2"/>
    </row>
    <row r="495" spans="1:4" ht="15.95" customHeight="1" x14ac:dyDescent="0.2">
      <c r="A495" s="2"/>
      <c r="B495" s="2"/>
      <c r="C495" s="2"/>
      <c r="D495" s="2"/>
    </row>
    <row r="496" spans="1:4" ht="15.95" customHeight="1" x14ac:dyDescent="0.2">
      <c r="A496" s="2"/>
      <c r="B496" s="2"/>
      <c r="C496" s="2"/>
      <c r="D496" s="2"/>
    </row>
    <row r="497" spans="1:4" ht="15.95" customHeight="1" x14ac:dyDescent="0.2">
      <c r="A497" s="2"/>
      <c r="B497" s="2"/>
      <c r="C497" s="2"/>
      <c r="D497" s="2"/>
    </row>
    <row r="498" spans="1:4" ht="15.95" customHeight="1" x14ac:dyDescent="0.2">
      <c r="A498" s="2"/>
      <c r="B498" s="2"/>
      <c r="C498" s="2"/>
      <c r="D498" s="2"/>
    </row>
    <row r="499" spans="1:4" ht="15.95" customHeight="1" x14ac:dyDescent="0.2">
      <c r="A499" s="2"/>
      <c r="B499" s="2"/>
      <c r="C499" s="2"/>
      <c r="D499" s="2"/>
    </row>
    <row r="500" spans="1:4" ht="15.95" customHeight="1" x14ac:dyDescent="0.2">
      <c r="A500" s="2"/>
      <c r="B500" s="2"/>
      <c r="C500" s="2"/>
      <c r="D500" s="2"/>
    </row>
    <row r="501" spans="1:4" ht="15.95" customHeight="1" x14ac:dyDescent="0.2">
      <c r="A501" s="2"/>
      <c r="B501" s="2"/>
      <c r="C501" s="2"/>
      <c r="D501" s="2"/>
    </row>
    <row r="502" spans="1:4" ht="15.95" customHeight="1" x14ac:dyDescent="0.2">
      <c r="A502" s="2"/>
      <c r="B502" s="2"/>
      <c r="C502" s="2"/>
      <c r="D502" s="2"/>
    </row>
    <row r="503" spans="1:4" ht="15.95" customHeight="1" x14ac:dyDescent="0.2">
      <c r="A503" s="2"/>
      <c r="B503" s="2"/>
      <c r="C503" s="2"/>
      <c r="D503" s="2"/>
    </row>
    <row r="504" spans="1:4" ht="15.95" customHeight="1" x14ac:dyDescent="0.2">
      <c r="A504" s="2"/>
      <c r="B504" s="2"/>
      <c r="C504" s="2"/>
      <c r="D504" s="2"/>
    </row>
    <row r="505" spans="1:4" ht="15.95" customHeight="1" x14ac:dyDescent="0.2">
      <c r="A505" s="2"/>
      <c r="B505" s="2"/>
      <c r="C505" s="2"/>
      <c r="D505" s="2"/>
    </row>
    <row r="506" spans="1:4" ht="15.95" customHeight="1" x14ac:dyDescent="0.2">
      <c r="A506" s="2"/>
      <c r="B506" s="2"/>
      <c r="C506" s="2"/>
      <c r="D506" s="2"/>
    </row>
    <row r="507" spans="1:4" ht="15.95" customHeight="1" x14ac:dyDescent="0.2">
      <c r="A507" s="2"/>
      <c r="B507" s="2"/>
      <c r="C507" s="2"/>
      <c r="D507" s="2"/>
    </row>
    <row r="508" spans="1:4" ht="15.95" customHeight="1" x14ac:dyDescent="0.2">
      <c r="A508" s="2"/>
      <c r="B508" s="2"/>
      <c r="C508" s="2"/>
      <c r="D508" s="2"/>
    </row>
    <row r="509" spans="1:4" ht="15.95" customHeight="1" x14ac:dyDescent="0.2">
      <c r="A509" s="2"/>
      <c r="B509" s="2"/>
      <c r="C509" s="2"/>
      <c r="D509" s="2"/>
    </row>
    <row r="510" spans="1:4" ht="15.95" customHeight="1" x14ac:dyDescent="0.2">
      <c r="A510" s="2"/>
      <c r="B510" s="2"/>
      <c r="C510" s="2"/>
      <c r="D510" s="2"/>
    </row>
    <row r="511" spans="1:4" ht="15.95" customHeight="1" x14ac:dyDescent="0.2">
      <c r="A511" s="2"/>
      <c r="B511" s="2"/>
      <c r="C511" s="2"/>
      <c r="D511" s="2"/>
    </row>
    <row r="512" spans="1:4" ht="15.95" customHeight="1" x14ac:dyDescent="0.2">
      <c r="A512" s="2"/>
      <c r="B512" s="2"/>
      <c r="C512" s="2"/>
      <c r="D512" s="2"/>
    </row>
    <row r="513" spans="1:4" ht="15.95" customHeight="1" x14ac:dyDescent="0.2">
      <c r="A513" s="2"/>
      <c r="B513" s="2"/>
      <c r="C513" s="2"/>
      <c r="D513" s="2"/>
    </row>
    <row r="514" spans="1:4" ht="15.95" customHeight="1" x14ac:dyDescent="0.2">
      <c r="A514" s="2"/>
      <c r="B514" s="2"/>
      <c r="C514" s="2"/>
      <c r="D514" s="2"/>
    </row>
    <row r="515" spans="1:4" ht="15.95" customHeight="1" x14ac:dyDescent="0.2">
      <c r="A515" s="2"/>
      <c r="B515" s="2"/>
      <c r="C515" s="2"/>
      <c r="D515" s="2"/>
    </row>
    <row r="516" spans="1:4" ht="15.95" customHeight="1" x14ac:dyDescent="0.2">
      <c r="A516" s="2"/>
      <c r="B516" s="2"/>
      <c r="C516" s="2"/>
      <c r="D516" s="2"/>
    </row>
    <row r="517" spans="1:4" ht="15.95" customHeight="1" x14ac:dyDescent="0.2">
      <c r="D517" s="2"/>
    </row>
    <row r="518" spans="1:4" ht="15.95" customHeight="1" x14ac:dyDescent="0.2">
      <c r="D518" s="2"/>
    </row>
    <row r="519" spans="1:4" ht="15.95" customHeight="1" x14ac:dyDescent="0.2">
      <c r="D519" s="2"/>
    </row>
    <row r="520" spans="1:4" ht="15.95" customHeight="1" x14ac:dyDescent="0.2">
      <c r="D520" s="2"/>
    </row>
    <row r="521" spans="1:4" ht="15.95" customHeight="1" x14ac:dyDescent="0.2">
      <c r="D521" s="2"/>
    </row>
    <row r="522" spans="1:4" ht="15.95" customHeight="1" x14ac:dyDescent="0.2">
      <c r="D522" s="2"/>
    </row>
    <row r="523" spans="1:4" ht="15.95" customHeight="1" x14ac:dyDescent="0.2">
      <c r="D523" s="2"/>
    </row>
    <row r="524" spans="1:4" ht="15.95" customHeight="1" x14ac:dyDescent="0.2">
      <c r="D524" s="2"/>
    </row>
    <row r="525" spans="1:4" ht="15.95" customHeight="1" x14ac:dyDescent="0.2">
      <c r="D525" s="2"/>
    </row>
    <row r="526" spans="1:4" ht="15.95" customHeight="1" x14ac:dyDescent="0.2">
      <c r="D526" s="2"/>
    </row>
    <row r="527" spans="1:4" ht="15.95" customHeight="1" x14ac:dyDescent="0.2">
      <c r="D527" s="2"/>
    </row>
    <row r="528" spans="1:4" ht="15.95" customHeight="1" x14ac:dyDescent="0.2">
      <c r="D528" s="2"/>
    </row>
    <row r="529" spans="4:4" ht="15.95" customHeight="1" x14ac:dyDescent="0.2">
      <c r="D529" s="2"/>
    </row>
    <row r="530" spans="4:4" ht="15.95" customHeight="1" x14ac:dyDescent="0.2">
      <c r="D530" s="2"/>
    </row>
    <row r="531" spans="4:4" ht="15.95" customHeight="1" x14ac:dyDescent="0.2">
      <c r="D531" s="2"/>
    </row>
    <row r="532" spans="4:4" ht="15.95" customHeight="1" x14ac:dyDescent="0.2">
      <c r="D532" s="2"/>
    </row>
    <row r="533" spans="4:4" ht="15.95" customHeight="1" x14ac:dyDescent="0.2">
      <c r="D533" s="2"/>
    </row>
    <row r="534" spans="4:4" ht="15.95" customHeight="1" x14ac:dyDescent="0.2">
      <c r="D534" s="2"/>
    </row>
    <row r="535" spans="4:4" ht="15.95" customHeight="1" x14ac:dyDescent="0.2">
      <c r="D535" s="2"/>
    </row>
    <row r="536" spans="4:4" ht="15.95" customHeight="1" x14ac:dyDescent="0.2">
      <c r="D536" s="2"/>
    </row>
    <row r="537" spans="4:4" ht="15.95" customHeight="1" x14ac:dyDescent="0.2">
      <c r="D537" s="2"/>
    </row>
    <row r="538" spans="4:4" ht="15.95" customHeight="1" x14ac:dyDescent="0.2">
      <c r="D538" s="2"/>
    </row>
    <row r="539" spans="4:4" ht="15.95" customHeight="1" x14ac:dyDescent="0.2">
      <c r="D539" s="2"/>
    </row>
    <row r="540" spans="4:4" ht="15.95" customHeight="1" x14ac:dyDescent="0.2">
      <c r="D540" s="2"/>
    </row>
    <row r="541" spans="4:4" ht="15.95" customHeight="1" x14ac:dyDescent="0.2">
      <c r="D541" s="2"/>
    </row>
    <row r="542" spans="4:4" ht="15.95" customHeight="1" x14ac:dyDescent="0.2">
      <c r="D542" s="2"/>
    </row>
    <row r="543" spans="4:4" ht="15.95" customHeight="1" x14ac:dyDescent="0.2">
      <c r="D543" s="2"/>
    </row>
    <row r="544" spans="4:4" ht="15.95" customHeight="1" x14ac:dyDescent="0.2">
      <c r="D544" s="2"/>
    </row>
    <row r="545" spans="4:4" ht="15.95" customHeight="1" x14ac:dyDescent="0.2">
      <c r="D545" s="2"/>
    </row>
    <row r="546" spans="4:4" ht="15.95" customHeight="1" x14ac:dyDescent="0.2">
      <c r="D546" s="2"/>
    </row>
    <row r="547" spans="4:4" ht="15.95" customHeight="1" x14ac:dyDescent="0.2">
      <c r="D547" s="2"/>
    </row>
    <row r="548" spans="4:4" ht="15.95" customHeight="1" x14ac:dyDescent="0.2">
      <c r="D548" s="2"/>
    </row>
    <row r="549" spans="4:4" ht="15.95" customHeight="1" x14ac:dyDescent="0.2">
      <c r="D549" s="2"/>
    </row>
    <row r="550" spans="4:4" ht="15.95" customHeight="1" x14ac:dyDescent="0.2">
      <c r="D550" s="2"/>
    </row>
    <row r="551" spans="4:4" ht="15.95" customHeight="1" x14ac:dyDescent="0.2">
      <c r="D551" s="2"/>
    </row>
    <row r="552" spans="4:4" ht="15.95" customHeight="1" x14ac:dyDescent="0.2">
      <c r="D552" s="2"/>
    </row>
    <row r="553" spans="4:4" ht="15.95" customHeight="1" x14ac:dyDescent="0.2">
      <c r="D553" s="2"/>
    </row>
    <row r="554" spans="4:4" ht="15.95" customHeight="1" x14ac:dyDescent="0.2">
      <c r="D554" s="2"/>
    </row>
    <row r="555" spans="4:4" ht="15.95" customHeight="1" x14ac:dyDescent="0.2">
      <c r="D555" s="2"/>
    </row>
    <row r="556" spans="4:4" ht="15.95" customHeight="1" x14ac:dyDescent="0.2">
      <c r="D556" s="2"/>
    </row>
    <row r="557" spans="4:4" ht="15.95" customHeight="1" x14ac:dyDescent="0.2">
      <c r="D557" s="2"/>
    </row>
    <row r="558" spans="4:4" ht="15.95" customHeight="1" x14ac:dyDescent="0.2">
      <c r="D558" s="2"/>
    </row>
    <row r="559" spans="4:4" ht="15.95" customHeight="1" x14ac:dyDescent="0.2">
      <c r="D559" s="2"/>
    </row>
    <row r="560" spans="4:4" ht="15.95" customHeight="1" x14ac:dyDescent="0.2">
      <c r="D560" s="2"/>
    </row>
    <row r="561" spans="4:4" ht="15.95" customHeight="1" x14ac:dyDescent="0.2">
      <c r="D561" s="2"/>
    </row>
    <row r="562" spans="4:4" ht="15.95" customHeight="1" x14ac:dyDescent="0.2">
      <c r="D562" s="2"/>
    </row>
    <row r="563" spans="4:4" ht="15.95" customHeight="1" x14ac:dyDescent="0.2">
      <c r="D563" s="2"/>
    </row>
    <row r="564" spans="4:4" ht="15.95" customHeight="1" x14ac:dyDescent="0.2">
      <c r="D564" s="2"/>
    </row>
    <row r="565" spans="4:4" ht="15.95" customHeight="1" x14ac:dyDescent="0.2">
      <c r="D565" s="2"/>
    </row>
    <row r="566" spans="4:4" ht="15.95" customHeight="1" x14ac:dyDescent="0.2">
      <c r="D566" s="2"/>
    </row>
    <row r="567" spans="4:4" ht="15.95" customHeight="1" x14ac:dyDescent="0.2">
      <c r="D567" s="2"/>
    </row>
    <row r="568" spans="4:4" ht="15.95" customHeight="1" x14ac:dyDescent="0.2">
      <c r="D568" s="2"/>
    </row>
    <row r="569" spans="4:4" ht="15.95" customHeight="1" x14ac:dyDescent="0.2">
      <c r="D569" s="2"/>
    </row>
    <row r="570" spans="4:4" ht="15.95" customHeight="1" x14ac:dyDescent="0.2">
      <c r="D570" s="2"/>
    </row>
    <row r="571" spans="4:4" ht="15.95" customHeight="1" x14ac:dyDescent="0.2">
      <c r="D571" s="2"/>
    </row>
    <row r="572" spans="4:4" ht="15.95" customHeight="1" x14ac:dyDescent="0.2">
      <c r="D572" s="2"/>
    </row>
    <row r="573" spans="4:4" ht="15.95" customHeight="1" x14ac:dyDescent="0.2">
      <c r="D573" s="2"/>
    </row>
    <row r="574" spans="4:4" ht="15.95" customHeight="1" x14ac:dyDescent="0.2">
      <c r="D574" s="2"/>
    </row>
    <row r="575" spans="4:4" ht="15.95" customHeight="1" x14ac:dyDescent="0.2">
      <c r="D575" s="2"/>
    </row>
    <row r="576" spans="4:4" ht="15.95" customHeight="1" x14ac:dyDescent="0.2">
      <c r="D576" s="2"/>
    </row>
    <row r="577" spans="4:4" ht="15.95" customHeight="1" x14ac:dyDescent="0.2">
      <c r="D577" s="2"/>
    </row>
    <row r="578" spans="4:4" ht="15.95" customHeight="1" x14ac:dyDescent="0.2">
      <c r="D578" s="2"/>
    </row>
    <row r="579" spans="4:4" ht="15.95" customHeight="1" x14ac:dyDescent="0.2">
      <c r="D579" s="2"/>
    </row>
    <row r="580" spans="4:4" ht="15.95" customHeight="1" x14ac:dyDescent="0.2">
      <c r="D580" s="2"/>
    </row>
    <row r="581" spans="4:4" ht="15.95" customHeight="1" x14ac:dyDescent="0.2">
      <c r="D581" s="2"/>
    </row>
    <row r="582" spans="4:4" ht="15.95" customHeight="1" x14ac:dyDescent="0.2">
      <c r="D582" s="2"/>
    </row>
    <row r="583" spans="4:4" ht="15.95" customHeight="1" x14ac:dyDescent="0.2">
      <c r="D583" s="2"/>
    </row>
    <row r="584" spans="4:4" ht="15.95" customHeight="1" x14ac:dyDescent="0.2">
      <c r="D584" s="2"/>
    </row>
    <row r="585" spans="4:4" ht="15.95" customHeight="1" x14ac:dyDescent="0.2">
      <c r="D585" s="2"/>
    </row>
    <row r="586" spans="4:4" ht="15.95" customHeight="1" x14ac:dyDescent="0.2">
      <c r="D586" s="2"/>
    </row>
    <row r="587" spans="4:4" ht="15.95" customHeight="1" x14ac:dyDescent="0.2">
      <c r="D587" s="2"/>
    </row>
    <row r="588" spans="4:4" ht="15.95" customHeight="1" x14ac:dyDescent="0.2">
      <c r="D588" s="2"/>
    </row>
    <row r="589" spans="4:4" ht="15.95" customHeight="1" x14ac:dyDescent="0.2">
      <c r="D589" s="2"/>
    </row>
    <row r="590" spans="4:4" ht="15.95" customHeight="1" x14ac:dyDescent="0.2">
      <c r="D590" s="2"/>
    </row>
    <row r="591" spans="4:4" ht="15.95" customHeight="1" x14ac:dyDescent="0.2">
      <c r="D591" s="2"/>
    </row>
    <row r="592" spans="4:4" ht="15.95" customHeight="1" x14ac:dyDescent="0.2">
      <c r="D592" s="2"/>
    </row>
    <row r="593" spans="4:4" ht="15.95" customHeight="1" x14ac:dyDescent="0.2">
      <c r="D593" s="2"/>
    </row>
    <row r="594" spans="4:4" ht="15.95" customHeight="1" x14ac:dyDescent="0.2">
      <c r="D594" s="2"/>
    </row>
    <row r="595" spans="4:4" ht="15.95" customHeight="1" x14ac:dyDescent="0.2">
      <c r="D595" s="2"/>
    </row>
    <row r="596" spans="4:4" ht="15.95" customHeight="1" x14ac:dyDescent="0.2">
      <c r="D596" s="2"/>
    </row>
    <row r="597" spans="4:4" ht="15.95" customHeight="1" x14ac:dyDescent="0.2">
      <c r="D597" s="2"/>
    </row>
    <row r="598" spans="4:4" ht="15.95" customHeight="1" x14ac:dyDescent="0.2">
      <c r="D598" s="2"/>
    </row>
    <row r="599" spans="4:4" ht="15.95" customHeight="1" x14ac:dyDescent="0.2">
      <c r="D599" s="2"/>
    </row>
    <row r="600" spans="4:4" ht="15.95" customHeight="1" x14ac:dyDescent="0.2">
      <c r="D600" s="2"/>
    </row>
    <row r="601" spans="4:4" ht="15.95" customHeight="1" x14ac:dyDescent="0.2">
      <c r="D601" s="2"/>
    </row>
    <row r="602" spans="4:4" ht="15.95" customHeight="1" x14ac:dyDescent="0.2">
      <c r="D602" s="2"/>
    </row>
    <row r="603" spans="4:4" ht="15.95" customHeight="1" x14ac:dyDescent="0.2">
      <c r="D603" s="2"/>
    </row>
    <row r="604" spans="4:4" ht="15.95" customHeight="1" x14ac:dyDescent="0.2">
      <c r="D604" s="2"/>
    </row>
    <row r="605" spans="4:4" ht="15.95" customHeight="1" x14ac:dyDescent="0.2">
      <c r="D605" s="2"/>
    </row>
    <row r="606" spans="4:4" ht="15.95" customHeight="1" x14ac:dyDescent="0.2">
      <c r="D606" s="2"/>
    </row>
    <row r="607" spans="4:4" ht="15.95" customHeight="1" x14ac:dyDescent="0.2">
      <c r="D607" s="2"/>
    </row>
    <row r="608" spans="4:4" ht="15.95" customHeight="1" x14ac:dyDescent="0.2">
      <c r="D608" s="2"/>
    </row>
    <row r="609" spans="4:4" ht="15.95" customHeight="1" x14ac:dyDescent="0.2">
      <c r="D609" s="2"/>
    </row>
    <row r="610" spans="4:4" ht="15.95" customHeight="1" x14ac:dyDescent="0.2">
      <c r="D610" s="2"/>
    </row>
    <row r="611" spans="4:4" ht="15.95" customHeight="1" x14ac:dyDescent="0.2">
      <c r="D611" s="2"/>
    </row>
    <row r="612" spans="4:4" ht="15.95" customHeight="1" x14ac:dyDescent="0.2">
      <c r="D612" s="2"/>
    </row>
    <row r="613" spans="4:4" ht="15.95" customHeight="1" x14ac:dyDescent="0.2">
      <c r="D613" s="2"/>
    </row>
    <row r="614" spans="4:4" ht="15.95" customHeight="1" x14ac:dyDescent="0.2">
      <c r="D614" s="2"/>
    </row>
    <row r="615" spans="4:4" ht="15.95" customHeight="1" x14ac:dyDescent="0.2">
      <c r="D615" s="2"/>
    </row>
    <row r="616" spans="4:4" ht="15.95" customHeight="1" x14ac:dyDescent="0.2">
      <c r="D616" s="2"/>
    </row>
    <row r="617" spans="4:4" ht="15.95" customHeight="1" x14ac:dyDescent="0.2">
      <c r="D617" s="2"/>
    </row>
    <row r="618" spans="4:4" ht="15.95" customHeight="1" x14ac:dyDescent="0.2">
      <c r="D618" s="2"/>
    </row>
    <row r="619" spans="4:4" ht="15.95" customHeight="1" x14ac:dyDescent="0.2">
      <c r="D619" s="2"/>
    </row>
    <row r="620" spans="4:4" ht="15.95" customHeight="1" x14ac:dyDescent="0.2">
      <c r="D620" s="2"/>
    </row>
    <row r="621" spans="4:4" ht="15.95" customHeight="1" x14ac:dyDescent="0.2">
      <c r="D621" s="2"/>
    </row>
    <row r="622" spans="4:4" ht="15.95" customHeight="1" x14ac:dyDescent="0.2">
      <c r="D622" s="2"/>
    </row>
    <row r="623" spans="4:4" ht="15.95" customHeight="1" x14ac:dyDescent="0.2">
      <c r="D623" s="2"/>
    </row>
    <row r="624" spans="4:4" ht="15.95" customHeight="1" x14ac:dyDescent="0.2">
      <c r="D624" s="2"/>
    </row>
    <row r="625" spans="4:4" ht="15.95" customHeight="1" x14ac:dyDescent="0.2">
      <c r="D625" s="2"/>
    </row>
    <row r="626" spans="4:4" ht="15.95" customHeight="1" x14ac:dyDescent="0.2">
      <c r="D626" s="2"/>
    </row>
    <row r="627" spans="4:4" ht="15.95" customHeight="1" x14ac:dyDescent="0.2">
      <c r="D627" s="2"/>
    </row>
    <row r="628" spans="4:4" ht="15.95" customHeight="1" x14ac:dyDescent="0.2">
      <c r="D628" s="2"/>
    </row>
    <row r="629" spans="4:4" ht="15.95" customHeight="1" x14ac:dyDescent="0.2">
      <c r="D629" s="2"/>
    </row>
    <row r="630" spans="4:4" ht="15.95" customHeight="1" x14ac:dyDescent="0.2">
      <c r="D630" s="2"/>
    </row>
    <row r="631" spans="4:4" ht="15.95" customHeight="1" x14ac:dyDescent="0.2">
      <c r="D631" s="2"/>
    </row>
    <row r="632" spans="4:4" ht="15.95" customHeight="1" x14ac:dyDescent="0.2">
      <c r="D632" s="2"/>
    </row>
    <row r="633" spans="4:4" ht="15.95" customHeight="1" x14ac:dyDescent="0.2">
      <c r="D633" s="2"/>
    </row>
    <row r="634" spans="4:4" ht="15.95" customHeight="1" x14ac:dyDescent="0.2">
      <c r="D634" s="2"/>
    </row>
    <row r="635" spans="4:4" ht="15.95" customHeight="1" x14ac:dyDescent="0.2">
      <c r="D635" s="2"/>
    </row>
    <row r="636" spans="4:4" ht="15.95" customHeight="1" x14ac:dyDescent="0.2">
      <c r="D636" s="2"/>
    </row>
    <row r="637" spans="4:4" ht="15.95" customHeight="1" x14ac:dyDescent="0.2">
      <c r="D637" s="2"/>
    </row>
    <row r="638" spans="4:4" ht="15.95" customHeight="1" x14ac:dyDescent="0.2">
      <c r="D638" s="2"/>
    </row>
    <row r="639" spans="4:4" ht="15.95" customHeight="1" x14ac:dyDescent="0.2">
      <c r="D639" s="2"/>
    </row>
    <row r="640" spans="4:4" ht="15.95" customHeight="1" x14ac:dyDescent="0.2">
      <c r="D640" s="2"/>
    </row>
    <row r="641" spans="4:4" ht="15.95" customHeight="1" x14ac:dyDescent="0.2">
      <c r="D641" s="2"/>
    </row>
    <row r="642" spans="4:4" ht="15.95" customHeight="1" x14ac:dyDescent="0.2">
      <c r="D642" s="2"/>
    </row>
    <row r="643" spans="4:4" ht="15.95" customHeight="1" x14ac:dyDescent="0.2">
      <c r="D643" s="2"/>
    </row>
    <row r="644" spans="4:4" ht="15.95" customHeight="1" x14ac:dyDescent="0.2">
      <c r="D644" s="2"/>
    </row>
    <row r="645" spans="4:4" ht="15.95" customHeight="1" x14ac:dyDescent="0.2">
      <c r="D645" s="2"/>
    </row>
    <row r="646" spans="4:4" ht="15.95" customHeight="1" x14ac:dyDescent="0.2">
      <c r="D646" s="2"/>
    </row>
    <row r="647" spans="4:4" ht="15.95" customHeight="1" x14ac:dyDescent="0.2">
      <c r="D647" s="2"/>
    </row>
    <row r="648" spans="4:4" ht="15.95" customHeight="1" x14ac:dyDescent="0.2">
      <c r="D648" s="2"/>
    </row>
    <row r="649" spans="4:4" ht="15.95" customHeight="1" x14ac:dyDescent="0.2">
      <c r="D649" s="2"/>
    </row>
    <row r="650" spans="4:4" ht="15.95" customHeight="1" x14ac:dyDescent="0.2">
      <c r="D650" s="2"/>
    </row>
    <row r="651" spans="4:4" ht="15.95" customHeight="1" x14ac:dyDescent="0.2">
      <c r="D651" s="2"/>
    </row>
    <row r="652" spans="4:4" ht="15.95" customHeight="1" x14ac:dyDescent="0.2">
      <c r="D652" s="2"/>
    </row>
    <row r="653" spans="4:4" ht="15.95" customHeight="1" x14ac:dyDescent="0.2">
      <c r="D653" s="2"/>
    </row>
    <row r="654" spans="4:4" ht="15.95" customHeight="1" x14ac:dyDescent="0.2">
      <c r="D654" s="2"/>
    </row>
    <row r="655" spans="4:4" ht="15.95" customHeight="1" x14ac:dyDescent="0.2">
      <c r="D655" s="2"/>
    </row>
    <row r="656" spans="4:4" ht="15.95" customHeight="1" x14ac:dyDescent="0.2">
      <c r="D656" s="2"/>
    </row>
    <row r="657" spans="4:4" ht="15.95" customHeight="1" x14ac:dyDescent="0.2">
      <c r="D657" s="2"/>
    </row>
    <row r="658" spans="4:4" ht="15.95" customHeight="1" x14ac:dyDescent="0.2">
      <c r="D658" s="2"/>
    </row>
    <row r="659" spans="4:4" ht="15.95" customHeight="1" x14ac:dyDescent="0.2">
      <c r="D659" s="2"/>
    </row>
    <row r="660" spans="4:4" ht="15.95" customHeight="1" x14ac:dyDescent="0.2">
      <c r="D660" s="2"/>
    </row>
    <row r="661" spans="4:4" ht="15.95" customHeight="1" x14ac:dyDescent="0.2">
      <c r="D661" s="2"/>
    </row>
    <row r="662" spans="4:4" ht="15.95" customHeight="1" x14ac:dyDescent="0.2">
      <c r="D662" s="2"/>
    </row>
    <row r="663" spans="4:4" ht="15.95" customHeight="1" x14ac:dyDescent="0.2">
      <c r="D663" s="2"/>
    </row>
    <row r="664" spans="4:4" ht="15.95" customHeight="1" x14ac:dyDescent="0.2">
      <c r="D664" s="2"/>
    </row>
    <row r="665" spans="4:4" ht="15.95" customHeight="1" x14ac:dyDescent="0.2">
      <c r="D665" s="2"/>
    </row>
    <row r="666" spans="4:4" ht="15.95" customHeight="1" x14ac:dyDescent="0.2">
      <c r="D666" s="2"/>
    </row>
    <row r="667" spans="4:4" ht="15.95" customHeight="1" x14ac:dyDescent="0.2">
      <c r="D667" s="2"/>
    </row>
    <row r="668" spans="4:4" ht="15.95" customHeight="1" x14ac:dyDescent="0.2">
      <c r="D668" s="2"/>
    </row>
    <row r="669" spans="4:4" ht="15.95" customHeight="1" x14ac:dyDescent="0.2">
      <c r="D669" s="2"/>
    </row>
    <row r="670" spans="4:4" ht="15.95" customHeight="1" x14ac:dyDescent="0.2">
      <c r="D670" s="2"/>
    </row>
    <row r="671" spans="4:4" ht="15.95" customHeight="1" x14ac:dyDescent="0.2">
      <c r="D671" s="2"/>
    </row>
    <row r="672" spans="4:4" ht="15.95" customHeight="1" x14ac:dyDescent="0.2">
      <c r="D672" s="2"/>
    </row>
    <row r="673" spans="4:4" ht="15.95" customHeight="1" x14ac:dyDescent="0.2">
      <c r="D673" s="2"/>
    </row>
    <row r="674" spans="4:4" ht="15.95" customHeight="1" x14ac:dyDescent="0.2">
      <c r="D674" s="2"/>
    </row>
    <row r="675" spans="4:4" ht="15.95" customHeight="1" x14ac:dyDescent="0.2">
      <c r="D675" s="2"/>
    </row>
    <row r="676" spans="4:4" ht="15.95" customHeight="1" x14ac:dyDescent="0.2">
      <c r="D676" s="2"/>
    </row>
    <row r="677" spans="4:4" ht="15.95" customHeight="1" x14ac:dyDescent="0.2">
      <c r="D677" s="2"/>
    </row>
    <row r="678" spans="4:4" ht="15.95" customHeight="1" x14ac:dyDescent="0.2">
      <c r="D678" s="2"/>
    </row>
    <row r="679" spans="4:4" ht="15.95" customHeight="1" x14ac:dyDescent="0.2">
      <c r="D679" s="2"/>
    </row>
    <row r="680" spans="4:4" ht="15.95" customHeight="1" x14ac:dyDescent="0.2">
      <c r="D680" s="2"/>
    </row>
    <row r="681" spans="4:4" ht="15.95" customHeight="1" x14ac:dyDescent="0.2">
      <c r="D681" s="2"/>
    </row>
    <row r="682" spans="4:4" ht="15.95" customHeight="1" x14ac:dyDescent="0.2">
      <c r="D682" s="2"/>
    </row>
    <row r="683" spans="4:4" ht="15.95" customHeight="1" x14ac:dyDescent="0.2">
      <c r="D683" s="2"/>
    </row>
    <row r="684" spans="4:4" ht="15.95" customHeight="1" x14ac:dyDescent="0.2">
      <c r="D684" s="2"/>
    </row>
    <row r="685" spans="4:4" ht="15.95" customHeight="1" x14ac:dyDescent="0.2">
      <c r="D685" s="2"/>
    </row>
    <row r="686" spans="4:4" ht="15.95" customHeight="1" x14ac:dyDescent="0.2">
      <c r="D686" s="2"/>
    </row>
    <row r="687" spans="4:4" ht="15.95" customHeight="1" x14ac:dyDescent="0.2">
      <c r="D687" s="2"/>
    </row>
    <row r="688" spans="4:4" ht="15.95" customHeight="1" x14ac:dyDescent="0.2">
      <c r="D688" s="2"/>
    </row>
    <row r="689" spans="4:4" ht="15.95" customHeight="1" x14ac:dyDescent="0.2">
      <c r="D689" s="2"/>
    </row>
    <row r="690" spans="4:4" ht="15.95" customHeight="1" x14ac:dyDescent="0.2">
      <c r="D690" s="2"/>
    </row>
    <row r="691" spans="4:4" ht="15.95" customHeight="1" x14ac:dyDescent="0.2">
      <c r="D691" s="2"/>
    </row>
    <row r="692" spans="4:4" ht="15.95" customHeight="1" x14ac:dyDescent="0.2">
      <c r="D692" s="2"/>
    </row>
    <row r="693" spans="4:4" ht="15.95" customHeight="1" x14ac:dyDescent="0.2">
      <c r="D693" s="2"/>
    </row>
    <row r="694" spans="4:4" ht="15.95" customHeight="1" x14ac:dyDescent="0.2">
      <c r="D694" s="2"/>
    </row>
    <row r="695" spans="4:4" ht="15.95" customHeight="1" x14ac:dyDescent="0.2">
      <c r="D695" s="2"/>
    </row>
    <row r="696" spans="4:4" ht="15.95" customHeight="1" x14ac:dyDescent="0.2">
      <c r="D696" s="2"/>
    </row>
    <row r="697" spans="4:4" ht="15.95" customHeight="1" x14ac:dyDescent="0.2">
      <c r="D697" s="2"/>
    </row>
    <row r="698" spans="4:4" ht="15.95" customHeight="1" x14ac:dyDescent="0.2">
      <c r="D698" s="2"/>
    </row>
    <row r="699" spans="4:4" ht="15.95" customHeight="1" x14ac:dyDescent="0.2">
      <c r="D699" s="2"/>
    </row>
    <row r="700" spans="4:4" ht="15.95" customHeight="1" x14ac:dyDescent="0.2">
      <c r="D700" s="2"/>
    </row>
    <row r="701" spans="4:4" ht="15.95" customHeight="1" x14ac:dyDescent="0.2">
      <c r="D701" s="2"/>
    </row>
    <row r="702" spans="4:4" ht="15.95" customHeight="1" x14ac:dyDescent="0.2">
      <c r="D702" s="2"/>
    </row>
    <row r="703" spans="4:4" ht="15.95" customHeight="1" x14ac:dyDescent="0.2">
      <c r="D703" s="2"/>
    </row>
    <row r="704" spans="4:4" ht="15.95" customHeight="1" x14ac:dyDescent="0.2">
      <c r="D704" s="2"/>
    </row>
    <row r="705" spans="4:4" ht="15.95" customHeight="1" x14ac:dyDescent="0.2">
      <c r="D705" s="2"/>
    </row>
    <row r="706" spans="4:4" ht="15.95" customHeight="1" x14ac:dyDescent="0.2">
      <c r="D706" s="2"/>
    </row>
    <row r="707" spans="4:4" ht="15.95" customHeight="1" x14ac:dyDescent="0.2">
      <c r="D707" s="2"/>
    </row>
    <row r="708" spans="4:4" ht="15.95" customHeight="1" x14ac:dyDescent="0.2">
      <c r="D708" s="2"/>
    </row>
    <row r="709" spans="4:4" ht="15.95" customHeight="1" x14ac:dyDescent="0.2">
      <c r="D709" s="2"/>
    </row>
    <row r="710" spans="4:4" ht="15.95" customHeight="1" x14ac:dyDescent="0.2">
      <c r="D710" s="2"/>
    </row>
    <row r="711" spans="4:4" ht="15.95" customHeight="1" x14ac:dyDescent="0.2">
      <c r="D711" s="2"/>
    </row>
    <row r="712" spans="4:4" ht="15.95" customHeight="1" x14ac:dyDescent="0.2">
      <c r="D712" s="2"/>
    </row>
    <row r="713" spans="4:4" ht="15.95" customHeight="1" x14ac:dyDescent="0.2">
      <c r="D713" s="2"/>
    </row>
    <row r="714" spans="4:4" ht="15.95" customHeight="1" x14ac:dyDescent="0.2">
      <c r="D714" s="2"/>
    </row>
    <row r="715" spans="4:4" ht="15.95" customHeight="1" x14ac:dyDescent="0.2">
      <c r="D715" s="2"/>
    </row>
    <row r="716" spans="4:4" ht="15.95" customHeight="1" x14ac:dyDescent="0.2">
      <c r="D716" s="2"/>
    </row>
    <row r="717" spans="4:4" ht="15.95" customHeight="1" x14ac:dyDescent="0.2">
      <c r="D717" s="2"/>
    </row>
    <row r="718" spans="4:4" ht="15.95" customHeight="1" x14ac:dyDescent="0.2">
      <c r="D718" s="2"/>
    </row>
    <row r="719" spans="4:4" ht="15.95" customHeight="1" x14ac:dyDescent="0.2">
      <c r="D719" s="2"/>
    </row>
    <row r="720" spans="4:4" ht="15.95" customHeight="1" x14ac:dyDescent="0.2">
      <c r="D720" s="2"/>
    </row>
    <row r="721" spans="4:4" ht="15.95" customHeight="1" x14ac:dyDescent="0.2">
      <c r="D721" s="2"/>
    </row>
    <row r="722" spans="4:4" ht="15.95" customHeight="1" x14ac:dyDescent="0.2">
      <c r="D722" s="2"/>
    </row>
    <row r="723" spans="4:4" ht="15.95" customHeight="1" x14ac:dyDescent="0.2">
      <c r="D723" s="2"/>
    </row>
    <row r="724" spans="4:4" ht="15.95" customHeight="1" x14ac:dyDescent="0.2">
      <c r="D724" s="2"/>
    </row>
    <row r="725" spans="4:4" ht="15.95" customHeight="1" x14ac:dyDescent="0.2">
      <c r="D725" s="2"/>
    </row>
    <row r="726" spans="4:4" ht="15.95" customHeight="1" x14ac:dyDescent="0.2">
      <c r="D726" s="2"/>
    </row>
    <row r="727" spans="4:4" ht="15.95" customHeight="1" x14ac:dyDescent="0.2">
      <c r="D727" s="2"/>
    </row>
    <row r="728" spans="4:4" ht="15.95" customHeight="1" x14ac:dyDescent="0.2">
      <c r="D728" s="2"/>
    </row>
    <row r="729" spans="4:4" ht="15.95" customHeight="1" x14ac:dyDescent="0.2">
      <c r="D729" s="2"/>
    </row>
    <row r="730" spans="4:4" ht="15.95" customHeight="1" x14ac:dyDescent="0.2">
      <c r="D730" s="2"/>
    </row>
    <row r="731" spans="4:4" ht="15.95" customHeight="1" x14ac:dyDescent="0.2">
      <c r="D731" s="2"/>
    </row>
    <row r="732" spans="4:4" ht="15.95" customHeight="1" x14ac:dyDescent="0.2">
      <c r="D732" s="2"/>
    </row>
    <row r="733" spans="4:4" ht="15.95" customHeight="1" x14ac:dyDescent="0.2">
      <c r="D733" s="2"/>
    </row>
    <row r="734" spans="4:4" ht="15.95" customHeight="1" x14ac:dyDescent="0.2">
      <c r="D734" s="2"/>
    </row>
    <row r="735" spans="4:4" ht="15.95" customHeight="1" x14ac:dyDescent="0.2">
      <c r="D735" s="2"/>
    </row>
    <row r="736" spans="4:4" ht="15.95" customHeight="1" x14ac:dyDescent="0.2">
      <c r="D736" s="2"/>
    </row>
    <row r="737" spans="4:4" ht="15.95" customHeight="1" x14ac:dyDescent="0.2">
      <c r="D737" s="2"/>
    </row>
    <row r="738" spans="4:4" ht="15.95" customHeight="1" x14ac:dyDescent="0.2">
      <c r="D738" s="2"/>
    </row>
    <row r="739" spans="4:4" ht="15.95" customHeight="1" x14ac:dyDescent="0.2">
      <c r="D739" s="2"/>
    </row>
    <row r="740" spans="4:4" ht="15.95" customHeight="1" x14ac:dyDescent="0.2">
      <c r="D740" s="2"/>
    </row>
    <row r="741" spans="4:4" ht="15.95" customHeight="1" x14ac:dyDescent="0.2">
      <c r="D741" s="2"/>
    </row>
    <row r="742" spans="4:4" ht="15.95" customHeight="1" x14ac:dyDescent="0.2">
      <c r="D742" s="2"/>
    </row>
    <row r="743" spans="4:4" ht="15.95" customHeight="1" x14ac:dyDescent="0.2">
      <c r="D743" s="2"/>
    </row>
    <row r="744" spans="4:4" ht="15.95" customHeight="1" x14ac:dyDescent="0.2">
      <c r="D744" s="2"/>
    </row>
    <row r="745" spans="4:4" ht="15.95" customHeight="1" x14ac:dyDescent="0.2">
      <c r="D745" s="2"/>
    </row>
    <row r="746" spans="4:4" ht="15.95" customHeight="1" x14ac:dyDescent="0.2">
      <c r="D746" s="2"/>
    </row>
    <row r="747" spans="4:4" ht="15.95" customHeight="1" x14ac:dyDescent="0.2">
      <c r="D747" s="2"/>
    </row>
    <row r="748" spans="4:4" ht="15.95" customHeight="1" x14ac:dyDescent="0.2">
      <c r="D748" s="2"/>
    </row>
    <row r="749" spans="4:4" ht="15.95" customHeight="1" x14ac:dyDescent="0.2">
      <c r="D749" s="2"/>
    </row>
    <row r="750" spans="4:4" ht="15.95" customHeight="1" x14ac:dyDescent="0.2">
      <c r="D750" s="2"/>
    </row>
    <row r="751" spans="4:4" ht="15.95" customHeight="1" x14ac:dyDescent="0.2">
      <c r="D751" s="2"/>
    </row>
    <row r="752" spans="4:4" ht="15.95" customHeight="1" x14ac:dyDescent="0.2">
      <c r="D752" s="2"/>
    </row>
    <row r="753" spans="4:4" ht="15.95" customHeight="1" x14ac:dyDescent="0.2">
      <c r="D753" s="2"/>
    </row>
    <row r="754" spans="4:4" ht="15.95" customHeight="1" x14ac:dyDescent="0.2">
      <c r="D754" s="2"/>
    </row>
    <row r="755" spans="4:4" ht="15.95" customHeight="1" x14ac:dyDescent="0.2">
      <c r="D755" s="2"/>
    </row>
    <row r="756" spans="4:4" ht="15.95" customHeight="1" x14ac:dyDescent="0.2">
      <c r="D756" s="2"/>
    </row>
    <row r="757" spans="4:4" ht="15.95" customHeight="1" x14ac:dyDescent="0.2">
      <c r="D757" s="2"/>
    </row>
    <row r="758" spans="4:4" ht="15.95" customHeight="1" x14ac:dyDescent="0.2">
      <c r="D758" s="2"/>
    </row>
    <row r="759" spans="4:4" ht="15.95" customHeight="1" x14ac:dyDescent="0.2">
      <c r="D759" s="2"/>
    </row>
    <row r="760" spans="4:4" ht="15.95" customHeight="1" x14ac:dyDescent="0.2">
      <c r="D760" s="2"/>
    </row>
    <row r="761" spans="4:4" ht="15.95" customHeight="1" x14ac:dyDescent="0.2">
      <c r="D761" s="2"/>
    </row>
    <row r="762" spans="4:4" ht="15.95" customHeight="1" x14ac:dyDescent="0.2">
      <c r="D762" s="2"/>
    </row>
    <row r="763" spans="4:4" ht="15.95" customHeight="1" x14ac:dyDescent="0.2">
      <c r="D763" s="2"/>
    </row>
    <row r="764" spans="4:4" ht="15.95" customHeight="1" x14ac:dyDescent="0.2">
      <c r="D764" s="2"/>
    </row>
    <row r="765" spans="4:4" ht="15.95" customHeight="1" x14ac:dyDescent="0.2">
      <c r="D765" s="2"/>
    </row>
    <row r="766" spans="4:4" ht="15.95" customHeight="1" x14ac:dyDescent="0.2">
      <c r="D766" s="2"/>
    </row>
    <row r="767" spans="4:4" ht="15.95" customHeight="1" x14ac:dyDescent="0.2">
      <c r="D767" s="2"/>
    </row>
    <row r="768" spans="4:4" ht="15.95" customHeight="1" x14ac:dyDescent="0.2">
      <c r="D768" s="2"/>
    </row>
    <row r="769" spans="4:4" ht="15.95" customHeight="1" x14ac:dyDescent="0.2">
      <c r="D769" s="2"/>
    </row>
    <row r="770" spans="4:4" ht="15.95" customHeight="1" x14ac:dyDescent="0.2">
      <c r="D770" s="2"/>
    </row>
    <row r="771" spans="4:4" ht="15.95" customHeight="1" x14ac:dyDescent="0.2">
      <c r="D771" s="2"/>
    </row>
    <row r="772" spans="4:4" ht="15.95" customHeight="1" x14ac:dyDescent="0.2">
      <c r="D772" s="2"/>
    </row>
    <row r="773" spans="4:4" ht="15.95" customHeight="1" x14ac:dyDescent="0.2">
      <c r="D773" s="2"/>
    </row>
    <row r="774" spans="4:4" ht="15.95" customHeight="1" x14ac:dyDescent="0.2">
      <c r="D774" s="2"/>
    </row>
    <row r="775" spans="4:4" ht="15.95" customHeight="1" x14ac:dyDescent="0.2">
      <c r="D775" s="2"/>
    </row>
    <row r="776" spans="4:4" ht="15.95" customHeight="1" x14ac:dyDescent="0.2">
      <c r="D776" s="2"/>
    </row>
    <row r="777" spans="4:4" ht="15.95" customHeight="1" x14ac:dyDescent="0.2">
      <c r="D777" s="2"/>
    </row>
    <row r="778" spans="4:4" ht="15.95" customHeight="1" x14ac:dyDescent="0.2">
      <c r="D778" s="2"/>
    </row>
    <row r="779" spans="4:4" ht="15.95" customHeight="1" x14ac:dyDescent="0.2">
      <c r="D779" s="2"/>
    </row>
    <row r="780" spans="4:4" ht="15.95" customHeight="1" x14ac:dyDescent="0.2">
      <c r="D780" s="2"/>
    </row>
    <row r="781" spans="4:4" ht="15.95" customHeight="1" x14ac:dyDescent="0.2">
      <c r="D781" s="2"/>
    </row>
    <row r="782" spans="4:4" ht="15.95" customHeight="1" x14ac:dyDescent="0.2">
      <c r="D782" s="2"/>
    </row>
    <row r="783" spans="4:4" ht="15.95" customHeight="1" x14ac:dyDescent="0.2">
      <c r="D783" s="2"/>
    </row>
    <row r="784" spans="4:4" ht="15.95" customHeight="1" x14ac:dyDescent="0.2">
      <c r="D784" s="2"/>
    </row>
    <row r="785" spans="4:4" ht="15.95" customHeight="1" x14ac:dyDescent="0.2">
      <c r="D785" s="2"/>
    </row>
    <row r="786" spans="4:4" ht="15.95" customHeight="1" x14ac:dyDescent="0.2">
      <c r="D786" s="2"/>
    </row>
    <row r="787" spans="4:4" ht="15.95" customHeight="1" x14ac:dyDescent="0.2">
      <c r="D787" s="2"/>
    </row>
    <row r="788" spans="4:4" ht="15.95" customHeight="1" x14ac:dyDescent="0.2">
      <c r="D788" s="2"/>
    </row>
    <row r="789" spans="4:4" ht="15.95" customHeight="1" x14ac:dyDescent="0.2">
      <c r="D789" s="2"/>
    </row>
    <row r="790" spans="4:4" ht="15.95" customHeight="1" x14ac:dyDescent="0.2">
      <c r="D790" s="2"/>
    </row>
    <row r="791" spans="4:4" ht="15.95" customHeight="1" x14ac:dyDescent="0.2">
      <c r="D791" s="2"/>
    </row>
    <row r="792" spans="4:4" ht="15.95" customHeight="1" x14ac:dyDescent="0.2">
      <c r="D792" s="2"/>
    </row>
    <row r="793" spans="4:4" ht="15.95" customHeight="1" x14ac:dyDescent="0.2">
      <c r="D793" s="2"/>
    </row>
    <row r="794" spans="4:4" ht="15.95" customHeight="1" x14ac:dyDescent="0.2">
      <c r="D794" s="2"/>
    </row>
    <row r="795" spans="4:4" ht="15.95" customHeight="1" x14ac:dyDescent="0.2">
      <c r="D795" s="2"/>
    </row>
    <row r="796" spans="4:4" ht="15.95" customHeight="1" x14ac:dyDescent="0.2">
      <c r="D796" s="2"/>
    </row>
    <row r="797" spans="4:4" ht="15.95" customHeight="1" x14ac:dyDescent="0.2">
      <c r="D797" s="2"/>
    </row>
    <row r="798" spans="4:4" ht="15.95" customHeight="1" x14ac:dyDescent="0.2">
      <c r="D798" s="2"/>
    </row>
    <row r="799" spans="4:4" ht="15.95" customHeight="1" x14ac:dyDescent="0.2">
      <c r="D799" s="2"/>
    </row>
    <row r="800" spans="4:4" ht="15.95" customHeight="1" x14ac:dyDescent="0.2">
      <c r="D800" s="2"/>
    </row>
    <row r="801" spans="4:4" ht="15.95" customHeight="1" x14ac:dyDescent="0.2">
      <c r="D801" s="2"/>
    </row>
    <row r="802" spans="4:4" ht="15.95" customHeight="1" x14ac:dyDescent="0.2">
      <c r="D802" s="2"/>
    </row>
    <row r="803" spans="4:4" ht="15.95" customHeight="1" x14ac:dyDescent="0.2">
      <c r="D803" s="2"/>
    </row>
    <row r="804" spans="4:4" ht="15.95" customHeight="1" x14ac:dyDescent="0.2">
      <c r="D804" s="2"/>
    </row>
    <row r="805" spans="4:4" ht="15.95" customHeight="1" x14ac:dyDescent="0.2">
      <c r="D805" s="2"/>
    </row>
    <row r="806" spans="4:4" ht="15.95" customHeight="1" x14ac:dyDescent="0.2">
      <c r="D806" s="2"/>
    </row>
    <row r="807" spans="4:4" ht="15.95" customHeight="1" x14ac:dyDescent="0.2">
      <c r="D807" s="2"/>
    </row>
    <row r="808" spans="4:4" ht="15.95" customHeight="1" x14ac:dyDescent="0.2">
      <c r="D808" s="2"/>
    </row>
    <row r="809" spans="4:4" ht="15.95" customHeight="1" x14ac:dyDescent="0.2">
      <c r="D809" s="2"/>
    </row>
    <row r="810" spans="4:4" ht="15.95" customHeight="1" x14ac:dyDescent="0.2">
      <c r="D810" s="2"/>
    </row>
    <row r="811" spans="4:4" ht="15.95" customHeight="1" x14ac:dyDescent="0.2">
      <c r="D811" s="2"/>
    </row>
    <row r="812" spans="4:4" ht="15.95" customHeight="1" x14ac:dyDescent="0.2">
      <c r="D812" s="2"/>
    </row>
    <row r="813" spans="4:4" ht="15.95" customHeight="1" x14ac:dyDescent="0.2">
      <c r="D813" s="2"/>
    </row>
    <row r="814" spans="4:4" ht="15.95" customHeight="1" x14ac:dyDescent="0.2">
      <c r="D814" s="2"/>
    </row>
    <row r="815" spans="4:4" ht="15.95" customHeight="1" x14ac:dyDescent="0.2">
      <c r="D815" s="2"/>
    </row>
    <row r="816" spans="4:4" ht="15.95" customHeight="1" x14ac:dyDescent="0.2">
      <c r="D816" s="2"/>
    </row>
    <row r="817" spans="4:10" ht="15.95" customHeight="1" x14ac:dyDescent="0.2">
      <c r="D817" s="2"/>
    </row>
    <row r="818" spans="4:10" ht="15.95" customHeight="1" x14ac:dyDescent="0.2">
      <c r="D818" s="2"/>
    </row>
    <row r="819" spans="4:10" ht="15.95" customHeight="1" x14ac:dyDescent="0.2">
      <c r="D819" s="2"/>
    </row>
    <row r="820" spans="4:10" ht="15.95" customHeight="1" x14ac:dyDescent="0.2">
      <c r="D820" s="2"/>
    </row>
    <row r="831" spans="4:10" ht="15.95" customHeight="1" x14ac:dyDescent="0.2">
      <c r="E831" s="5"/>
      <c r="F831" s="5"/>
      <c r="G831" s="5"/>
      <c r="H831" s="5"/>
      <c r="I831" s="5"/>
      <c r="J831" s="5"/>
    </row>
    <row r="832" spans="4:10" ht="15.95" customHeight="1" x14ac:dyDescent="0.2">
      <c r="E832" s="5"/>
      <c r="F832" s="5"/>
      <c r="G832" s="5"/>
      <c r="H832" s="5"/>
      <c r="I832" s="5"/>
      <c r="J832" s="5"/>
    </row>
    <row r="833" spans="5:10" ht="15.95" customHeight="1" x14ac:dyDescent="0.2">
      <c r="E833" s="5"/>
      <c r="F833" s="5"/>
      <c r="G833" s="5"/>
      <c r="H833" s="5"/>
      <c r="I833" s="5"/>
      <c r="J833" s="5"/>
    </row>
    <row r="834" spans="5:10" ht="15.95" customHeight="1" x14ac:dyDescent="0.2">
      <c r="E834" s="5"/>
      <c r="F834" s="5"/>
      <c r="G834" s="5"/>
      <c r="H834" s="5"/>
      <c r="I834" s="5"/>
      <c r="J834" s="5"/>
    </row>
    <row r="835" spans="5:10" ht="15.95" customHeight="1" x14ac:dyDescent="0.2">
      <c r="E835" s="5"/>
      <c r="F835" s="5"/>
      <c r="G835" s="5"/>
      <c r="H835" s="5"/>
      <c r="I835" s="5"/>
      <c r="J835" s="5"/>
    </row>
    <row r="836" spans="5:10" ht="15.95" customHeight="1" x14ac:dyDescent="0.2">
      <c r="E836" s="5"/>
      <c r="F836" s="5"/>
      <c r="G836" s="5"/>
      <c r="H836" s="5"/>
      <c r="I836" s="5"/>
      <c r="J836" s="5"/>
    </row>
    <row r="837" spans="5:10" ht="15.95" customHeight="1" x14ac:dyDescent="0.2">
      <c r="E837" s="5"/>
      <c r="F837" s="5"/>
      <c r="G837" s="5"/>
      <c r="H837" s="5"/>
      <c r="I837" s="5"/>
      <c r="J837" s="5"/>
    </row>
    <row r="838" spans="5:10" ht="15.95" customHeight="1" x14ac:dyDescent="0.2">
      <c r="E838" s="5"/>
      <c r="F838" s="5"/>
      <c r="G838" s="5"/>
      <c r="H838" s="5"/>
      <c r="I838" s="5"/>
      <c r="J838" s="5"/>
    </row>
    <row r="839" spans="5:10" ht="15.95" customHeight="1" x14ac:dyDescent="0.2">
      <c r="E839" s="5"/>
      <c r="F839" s="5"/>
      <c r="G839" s="5"/>
      <c r="H839" s="5"/>
      <c r="I839" s="5"/>
      <c r="J839" s="5"/>
    </row>
    <row r="840" spans="5:10" ht="15.95" customHeight="1" x14ac:dyDescent="0.2">
      <c r="E840" s="5"/>
      <c r="F840" s="5"/>
      <c r="G840" s="5"/>
      <c r="H840" s="5"/>
      <c r="I840" s="5"/>
      <c r="J840" s="5"/>
    </row>
    <row r="841" spans="5:10" ht="15.95" customHeight="1" x14ac:dyDescent="0.2">
      <c r="E841" s="5"/>
      <c r="F841" s="5"/>
      <c r="G841" s="5"/>
      <c r="H841" s="5"/>
      <c r="I841" s="5"/>
      <c r="J841" s="5"/>
    </row>
    <row r="842" spans="5:10" ht="15.95" customHeight="1" x14ac:dyDescent="0.2">
      <c r="E842" s="5"/>
      <c r="F842" s="5"/>
      <c r="G842" s="5"/>
      <c r="H842" s="5"/>
      <c r="I842" s="5"/>
      <c r="J842" s="5"/>
    </row>
    <row r="843" spans="5:10" ht="15.95" customHeight="1" x14ac:dyDescent="0.2">
      <c r="E843" s="5"/>
      <c r="F843" s="5"/>
      <c r="G843" s="5"/>
      <c r="H843" s="5"/>
      <c r="I843" s="5"/>
      <c r="J843" s="5"/>
    </row>
    <row r="844" spans="5:10" ht="15.95" customHeight="1" x14ac:dyDescent="0.2">
      <c r="E844" s="5"/>
      <c r="F844" s="5"/>
      <c r="G844" s="5"/>
      <c r="H844" s="5"/>
      <c r="I844" s="5"/>
      <c r="J844" s="5"/>
    </row>
    <row r="845" spans="5:10" ht="15.95" customHeight="1" x14ac:dyDescent="0.2">
      <c r="E845" s="5"/>
      <c r="F845" s="5"/>
      <c r="G845" s="5"/>
      <c r="H845" s="5"/>
      <c r="I845" s="5"/>
      <c r="J845" s="5"/>
    </row>
    <row r="846" spans="5:10" ht="15.95" customHeight="1" x14ac:dyDescent="0.2">
      <c r="E846" s="5"/>
      <c r="F846" s="5"/>
      <c r="G846" s="5"/>
      <c r="H846" s="5"/>
      <c r="I846" s="5"/>
      <c r="J846" s="5"/>
    </row>
    <row r="847" spans="5:10" ht="15.95" customHeight="1" x14ac:dyDescent="0.2">
      <c r="E847" s="5"/>
      <c r="F847" s="5"/>
      <c r="G847" s="5"/>
      <c r="H847" s="5"/>
      <c r="I847" s="5"/>
      <c r="J847" s="5"/>
    </row>
    <row r="848" spans="5:10" ht="15.95" customHeight="1" x14ac:dyDescent="0.2">
      <c r="E848" s="5"/>
      <c r="F848" s="5"/>
      <c r="G848" s="5"/>
      <c r="H848" s="5"/>
      <c r="I848" s="5"/>
      <c r="J848" s="5"/>
    </row>
    <row r="849" spans="5:10" ht="15.95" customHeight="1" x14ac:dyDescent="0.2">
      <c r="E849" s="5"/>
      <c r="F849" s="5"/>
      <c r="G849" s="5"/>
      <c r="H849" s="5"/>
      <c r="I849" s="5"/>
      <c r="J849" s="5"/>
    </row>
    <row r="850" spans="5:10" ht="15.95" customHeight="1" x14ac:dyDescent="0.2">
      <c r="E850" s="5"/>
      <c r="F850" s="5"/>
      <c r="G850" s="5"/>
      <c r="H850" s="5"/>
      <c r="I850" s="5"/>
      <c r="J850" s="5"/>
    </row>
    <row r="851" spans="5:10" ht="15.95" customHeight="1" x14ac:dyDescent="0.2">
      <c r="E851" s="5"/>
      <c r="F851" s="5"/>
      <c r="G851" s="5"/>
      <c r="H851" s="5"/>
      <c r="I851" s="5"/>
      <c r="J851" s="5"/>
    </row>
    <row r="852" spans="5:10" ht="15.95" customHeight="1" x14ac:dyDescent="0.2">
      <c r="E852" s="5"/>
      <c r="F852" s="5"/>
      <c r="G852" s="5"/>
      <c r="H852" s="5"/>
      <c r="I852" s="5"/>
      <c r="J852" s="5"/>
    </row>
    <row r="853" spans="5:10" ht="15.95" customHeight="1" x14ac:dyDescent="0.2">
      <c r="E853" s="5"/>
      <c r="F853" s="5"/>
      <c r="G853" s="5"/>
      <c r="H853" s="5"/>
      <c r="I853" s="5"/>
      <c r="J853" s="5"/>
    </row>
    <row r="854" spans="5:10" ht="15.95" customHeight="1" x14ac:dyDescent="0.2">
      <c r="E854" s="5"/>
      <c r="F854" s="5"/>
      <c r="G854" s="5"/>
      <c r="H854" s="5"/>
      <c r="I854" s="5"/>
      <c r="J854" s="5"/>
    </row>
    <row r="855" spans="5:10" ht="15.95" customHeight="1" x14ac:dyDescent="0.2">
      <c r="E855" s="5"/>
      <c r="F855" s="5"/>
      <c r="G855" s="5"/>
      <c r="H855" s="5"/>
      <c r="I855" s="5"/>
      <c r="J855" s="5"/>
    </row>
    <row r="856" spans="5:10" ht="15.95" customHeight="1" x14ac:dyDescent="0.2">
      <c r="E856" s="5"/>
      <c r="F856" s="5"/>
      <c r="G856" s="5"/>
      <c r="H856" s="5"/>
      <c r="I856" s="5"/>
      <c r="J856" s="5"/>
    </row>
    <row r="857" spans="5:10" ht="15.95" customHeight="1" x14ac:dyDescent="0.2">
      <c r="E857" s="5"/>
      <c r="F857" s="5"/>
      <c r="G857" s="5"/>
      <c r="H857" s="5"/>
      <c r="I857" s="5"/>
      <c r="J857" s="5"/>
    </row>
    <row r="858" spans="5:10" ht="15.95" customHeight="1" x14ac:dyDescent="0.2">
      <c r="E858" s="5"/>
      <c r="F858" s="5"/>
      <c r="G858" s="5"/>
      <c r="H858" s="5"/>
      <c r="I858" s="5"/>
      <c r="J858" s="5"/>
    </row>
    <row r="859" spans="5:10" ht="15.95" customHeight="1" x14ac:dyDescent="0.2">
      <c r="E859" s="5"/>
      <c r="F859" s="5"/>
      <c r="G859" s="5"/>
      <c r="H859" s="5"/>
      <c r="I859" s="5"/>
      <c r="J859" s="5"/>
    </row>
    <row r="860" spans="5:10" ht="15.95" customHeight="1" x14ac:dyDescent="0.2">
      <c r="E860" s="5"/>
      <c r="F860" s="5"/>
      <c r="G860" s="5"/>
      <c r="H860" s="5"/>
      <c r="I860" s="5"/>
      <c r="J860" s="5"/>
    </row>
    <row r="861" spans="5:10" ht="15.95" customHeight="1" x14ac:dyDescent="0.2">
      <c r="E861" s="5"/>
      <c r="F861" s="5"/>
      <c r="G861" s="5"/>
      <c r="H861" s="5"/>
      <c r="I861" s="5"/>
      <c r="J861" s="5"/>
    </row>
    <row r="862" spans="5:10" ht="15.95" customHeight="1" x14ac:dyDescent="0.2">
      <c r="E862" s="5"/>
      <c r="F862" s="5"/>
      <c r="G862" s="5"/>
      <c r="H862" s="5"/>
      <c r="I862" s="5"/>
      <c r="J862" s="5"/>
    </row>
    <row r="863" spans="5:10" ht="15.95" customHeight="1" x14ac:dyDescent="0.2">
      <c r="E863" s="5"/>
      <c r="F863" s="5"/>
      <c r="G863" s="5"/>
      <c r="H863" s="5"/>
      <c r="I863" s="5"/>
      <c r="J863" s="5"/>
    </row>
    <row r="864" spans="5:10" ht="15.95" customHeight="1" x14ac:dyDescent="0.2">
      <c r="E864" s="5"/>
      <c r="F864" s="5"/>
      <c r="G864" s="5"/>
      <c r="H864" s="5"/>
      <c r="I864" s="5"/>
      <c r="J864" s="5"/>
    </row>
    <row r="865" spans="5:10" ht="15.95" customHeight="1" x14ac:dyDescent="0.2">
      <c r="E865" s="5"/>
      <c r="F865" s="5"/>
      <c r="G865" s="5"/>
      <c r="H865" s="5"/>
      <c r="I865" s="5"/>
      <c r="J865" s="5"/>
    </row>
    <row r="866" spans="5:10" ht="15.95" customHeight="1" x14ac:dyDescent="0.2">
      <c r="E866" s="5"/>
      <c r="F866" s="5"/>
      <c r="G866" s="5"/>
      <c r="H866" s="5"/>
      <c r="I866" s="5"/>
      <c r="J866" s="5"/>
    </row>
    <row r="867" spans="5:10" ht="15.95" customHeight="1" x14ac:dyDescent="0.2">
      <c r="E867" s="5"/>
      <c r="F867" s="5"/>
      <c r="G867" s="5"/>
      <c r="H867" s="5"/>
      <c r="I867" s="5"/>
      <c r="J867" s="5"/>
    </row>
    <row r="868" spans="5:10" ht="15.95" customHeight="1" x14ac:dyDescent="0.2">
      <c r="E868" s="5"/>
      <c r="F868" s="5"/>
      <c r="G868" s="5"/>
      <c r="H868" s="5"/>
      <c r="I868" s="5"/>
      <c r="J868" s="5"/>
    </row>
    <row r="869" spans="5:10" ht="15.95" customHeight="1" x14ac:dyDescent="0.2">
      <c r="E869" s="5"/>
      <c r="F869" s="5"/>
      <c r="G869" s="5"/>
      <c r="H869" s="5"/>
      <c r="I869" s="5"/>
      <c r="J869" s="5"/>
    </row>
    <row r="870" spans="5:10" ht="15.95" customHeight="1" x14ac:dyDescent="0.2">
      <c r="E870" s="5"/>
      <c r="F870" s="5"/>
      <c r="G870" s="5"/>
      <c r="H870" s="5"/>
      <c r="I870" s="5"/>
      <c r="J870" s="5"/>
    </row>
    <row r="871" spans="5:10" ht="15.95" customHeight="1" x14ac:dyDescent="0.2">
      <c r="E871" s="5"/>
      <c r="F871" s="5"/>
      <c r="G871" s="5"/>
      <c r="H871" s="5"/>
      <c r="I871" s="5"/>
      <c r="J871" s="5"/>
    </row>
    <row r="872" spans="5:10" ht="15.95" customHeight="1" x14ac:dyDescent="0.2">
      <c r="E872" s="5"/>
      <c r="F872" s="5"/>
      <c r="G872" s="5"/>
      <c r="H872" s="5"/>
      <c r="I872" s="5"/>
      <c r="J872" s="5"/>
    </row>
    <row r="873" spans="5:10" ht="15.95" customHeight="1" x14ac:dyDescent="0.2">
      <c r="E873" s="5"/>
      <c r="F873" s="5"/>
      <c r="G873" s="5"/>
      <c r="H873" s="5"/>
      <c r="I873" s="5"/>
      <c r="J873" s="5"/>
    </row>
    <row r="874" spans="5:10" ht="15.95" customHeight="1" x14ac:dyDescent="0.2">
      <c r="E874" s="5"/>
      <c r="F874" s="5"/>
      <c r="G874" s="5"/>
      <c r="H874" s="5"/>
      <c r="I874" s="5"/>
      <c r="J874" s="5"/>
    </row>
    <row r="875" spans="5:10" ht="15.95" customHeight="1" x14ac:dyDescent="0.2">
      <c r="E875" s="5"/>
      <c r="F875" s="5"/>
      <c r="G875" s="5"/>
      <c r="H875" s="5"/>
      <c r="I875" s="5"/>
      <c r="J875" s="5"/>
    </row>
    <row r="876" spans="5:10" ht="15.95" customHeight="1" x14ac:dyDescent="0.2">
      <c r="E876" s="5"/>
      <c r="F876" s="5"/>
      <c r="G876" s="5"/>
      <c r="H876" s="5"/>
      <c r="I876" s="5"/>
      <c r="J876" s="5"/>
    </row>
    <row r="877" spans="5:10" ht="15.95" customHeight="1" x14ac:dyDescent="0.2">
      <c r="E877" s="5"/>
      <c r="F877" s="5"/>
      <c r="G877" s="5"/>
      <c r="H877" s="5"/>
      <c r="I877" s="5"/>
      <c r="J877" s="5"/>
    </row>
    <row r="878" spans="5:10" ht="15.95" customHeight="1" x14ac:dyDescent="0.2">
      <c r="E878" s="5"/>
      <c r="F878" s="5"/>
      <c r="G878" s="5"/>
      <c r="H878" s="5"/>
      <c r="I878" s="5"/>
      <c r="J878" s="5"/>
    </row>
    <row r="879" spans="5:10" ht="15.95" customHeight="1" x14ac:dyDescent="0.2">
      <c r="E879" s="5"/>
      <c r="F879" s="5"/>
      <c r="G879" s="5"/>
      <c r="H879" s="5"/>
      <c r="I879" s="5"/>
      <c r="J879" s="5"/>
    </row>
    <row r="880" spans="5:10" ht="15.95" customHeight="1" x14ac:dyDescent="0.2">
      <c r="E880" s="5"/>
      <c r="F880" s="5"/>
      <c r="G880" s="5"/>
      <c r="H880" s="5"/>
      <c r="I880" s="5"/>
      <c r="J880" s="5"/>
    </row>
    <row r="881" spans="5:10" ht="15.95" customHeight="1" x14ac:dyDescent="0.2">
      <c r="E881" s="5"/>
      <c r="F881" s="5"/>
      <c r="G881" s="5"/>
      <c r="H881" s="5"/>
      <c r="I881" s="5"/>
      <c r="J881" s="5"/>
    </row>
    <row r="882" spans="5:10" ht="15.95" customHeight="1" x14ac:dyDescent="0.2">
      <c r="E882" s="5"/>
      <c r="F882" s="5"/>
      <c r="G882" s="5"/>
      <c r="H882" s="5"/>
      <c r="I882" s="5"/>
      <c r="J882" s="5"/>
    </row>
    <row r="883" spans="5:10" ht="15.95" customHeight="1" x14ac:dyDescent="0.2">
      <c r="E883" s="5"/>
      <c r="F883" s="5"/>
      <c r="G883" s="5"/>
      <c r="H883" s="5"/>
      <c r="I883" s="5"/>
      <c r="J883" s="5"/>
    </row>
    <row r="884" spans="5:10" ht="15.95" customHeight="1" x14ac:dyDescent="0.2">
      <c r="E884" s="5"/>
      <c r="F884" s="5"/>
      <c r="G884" s="5"/>
      <c r="H884" s="5"/>
      <c r="I884" s="5"/>
      <c r="J884" s="5"/>
    </row>
    <row r="885" spans="5:10" ht="15.95" customHeight="1" x14ac:dyDescent="0.2">
      <c r="E885" s="5"/>
      <c r="F885" s="5"/>
      <c r="G885" s="5"/>
      <c r="H885" s="5"/>
      <c r="I885" s="5"/>
      <c r="J885" s="5"/>
    </row>
    <row r="886" spans="5:10" ht="15.95" customHeight="1" x14ac:dyDescent="0.2">
      <c r="E886" s="5"/>
      <c r="F886" s="5"/>
      <c r="G886" s="5"/>
      <c r="H886" s="5"/>
      <c r="I886" s="5"/>
      <c r="J886" s="5"/>
    </row>
    <row r="887" spans="5:10" ht="15.95" customHeight="1" x14ac:dyDescent="0.2">
      <c r="E887" s="5"/>
      <c r="F887" s="5"/>
      <c r="G887" s="5"/>
      <c r="H887" s="5"/>
      <c r="I887" s="5"/>
      <c r="J887" s="5"/>
    </row>
    <row r="888" spans="5:10" ht="15.95" customHeight="1" x14ac:dyDescent="0.2">
      <c r="E888" s="5"/>
      <c r="F888" s="5"/>
      <c r="G888" s="5"/>
      <c r="H888" s="5"/>
      <c r="I888" s="5"/>
      <c r="J888" s="5"/>
    </row>
    <row r="889" spans="5:10" ht="15.95" customHeight="1" x14ac:dyDescent="0.2">
      <c r="E889" s="5"/>
      <c r="F889" s="5"/>
      <c r="G889" s="5"/>
      <c r="H889" s="5"/>
      <c r="I889" s="5"/>
      <c r="J889" s="5"/>
    </row>
    <row r="890" spans="5:10" ht="15.95" customHeight="1" x14ac:dyDescent="0.2">
      <c r="E890" s="5"/>
      <c r="F890" s="5"/>
      <c r="G890" s="5"/>
      <c r="H890" s="5"/>
      <c r="I890" s="5"/>
      <c r="J890" s="5"/>
    </row>
    <row r="891" spans="5:10" ht="15.95" customHeight="1" x14ac:dyDescent="0.2">
      <c r="E891" s="5"/>
      <c r="F891" s="5"/>
      <c r="G891" s="5"/>
      <c r="H891" s="5"/>
      <c r="I891" s="5"/>
      <c r="J891" s="5"/>
    </row>
    <row r="892" spans="5:10" ht="15.95" customHeight="1" x14ac:dyDescent="0.2">
      <c r="E892" s="5"/>
      <c r="F892" s="5"/>
      <c r="G892" s="5"/>
      <c r="H892" s="5"/>
      <c r="I892" s="5"/>
      <c r="J892" s="5"/>
    </row>
    <row r="893" spans="5:10" ht="15.95" customHeight="1" x14ac:dyDescent="0.2">
      <c r="E893" s="5"/>
      <c r="F893" s="5"/>
      <c r="G893" s="5"/>
      <c r="H893" s="5"/>
      <c r="I893" s="5"/>
      <c r="J893" s="5"/>
    </row>
    <row r="894" spans="5:10" ht="15.95" customHeight="1" x14ac:dyDescent="0.2">
      <c r="E894" s="5"/>
      <c r="F894" s="5"/>
      <c r="G894" s="5"/>
      <c r="H894" s="5"/>
      <c r="I894" s="5"/>
      <c r="J894" s="5"/>
    </row>
    <row r="895" spans="5:10" ht="15.95" customHeight="1" x14ac:dyDescent="0.2">
      <c r="E895" s="5"/>
      <c r="F895" s="5"/>
      <c r="G895" s="5"/>
      <c r="H895" s="5"/>
      <c r="I895" s="5"/>
      <c r="J895" s="5"/>
    </row>
    <row r="896" spans="5:10" ht="15.95" customHeight="1" x14ac:dyDescent="0.2">
      <c r="E896" s="5"/>
      <c r="F896" s="5"/>
      <c r="G896" s="5"/>
      <c r="H896" s="5"/>
      <c r="I896" s="5"/>
      <c r="J896" s="5"/>
    </row>
    <row r="897" spans="5:10" ht="15.95" customHeight="1" x14ac:dyDescent="0.2">
      <c r="E897" s="5"/>
      <c r="F897" s="5"/>
      <c r="G897" s="5"/>
      <c r="H897" s="5"/>
      <c r="I897" s="5"/>
      <c r="J897" s="5"/>
    </row>
    <row r="898" spans="5:10" ht="15.95" customHeight="1" x14ac:dyDescent="0.2">
      <c r="E898" s="5"/>
      <c r="F898" s="5"/>
      <c r="G898" s="5"/>
      <c r="H898" s="5"/>
      <c r="I898" s="5"/>
      <c r="J898" s="5"/>
    </row>
    <row r="899" spans="5:10" ht="15.95" customHeight="1" x14ac:dyDescent="0.2">
      <c r="E899" s="5"/>
      <c r="F899" s="5"/>
      <c r="G899" s="5"/>
      <c r="H899" s="5"/>
      <c r="I899" s="5"/>
      <c r="J899" s="5"/>
    </row>
    <row r="900" spans="5:10" ht="15.95" customHeight="1" x14ac:dyDescent="0.2">
      <c r="E900" s="5"/>
      <c r="F900" s="5"/>
      <c r="G900" s="5"/>
      <c r="H900" s="5"/>
      <c r="I900" s="5"/>
      <c r="J900" s="5"/>
    </row>
    <row r="901" spans="5:10" ht="15.95" customHeight="1" x14ac:dyDescent="0.2">
      <c r="E901" s="5"/>
      <c r="F901" s="5"/>
      <c r="G901" s="5"/>
      <c r="H901" s="5"/>
      <c r="I901" s="5"/>
      <c r="J901" s="5"/>
    </row>
    <row r="902" spans="5:10" ht="15.95" customHeight="1" x14ac:dyDescent="0.2">
      <c r="E902" s="5"/>
      <c r="F902" s="5"/>
      <c r="G902" s="5"/>
      <c r="H902" s="5"/>
      <c r="I902" s="5"/>
      <c r="J902" s="5"/>
    </row>
    <row r="903" spans="5:10" ht="15.95" customHeight="1" x14ac:dyDescent="0.2">
      <c r="E903" s="5"/>
      <c r="F903" s="5"/>
      <c r="G903" s="5"/>
      <c r="H903" s="5"/>
      <c r="I903" s="5"/>
      <c r="J903" s="5"/>
    </row>
    <row r="904" spans="5:10" ht="15.95" customHeight="1" x14ac:dyDescent="0.2">
      <c r="E904" s="5"/>
      <c r="F904" s="5"/>
      <c r="G904" s="5"/>
      <c r="H904" s="5"/>
      <c r="I904" s="5"/>
      <c r="J904" s="5"/>
    </row>
    <row r="905" spans="5:10" ht="15.95" customHeight="1" x14ac:dyDescent="0.2">
      <c r="E905" s="5"/>
      <c r="F905" s="5"/>
      <c r="G905" s="5"/>
      <c r="H905" s="5"/>
      <c r="I905" s="5"/>
      <c r="J905" s="5"/>
    </row>
    <row r="906" spans="5:10" ht="15.95" customHeight="1" x14ac:dyDescent="0.2">
      <c r="E906" s="5"/>
      <c r="F906" s="5"/>
      <c r="G906" s="5"/>
      <c r="H906" s="5"/>
      <c r="I906" s="5"/>
      <c r="J906" s="5"/>
    </row>
    <row r="907" spans="5:10" ht="15.95" customHeight="1" x14ac:dyDescent="0.2">
      <c r="E907" s="5"/>
      <c r="F907" s="5"/>
      <c r="G907" s="5"/>
      <c r="H907" s="5"/>
      <c r="I907" s="5"/>
      <c r="J907" s="5"/>
    </row>
    <row r="908" spans="5:10" ht="15.95" customHeight="1" x14ac:dyDescent="0.2">
      <c r="E908" s="5"/>
      <c r="F908" s="5"/>
      <c r="G908" s="5"/>
      <c r="H908" s="5"/>
      <c r="I908" s="5"/>
      <c r="J908" s="5"/>
    </row>
    <row r="909" spans="5:10" ht="15.95" customHeight="1" x14ac:dyDescent="0.2">
      <c r="E909" s="5"/>
      <c r="F909" s="5"/>
      <c r="G909" s="5"/>
      <c r="H909" s="5"/>
      <c r="I909" s="5"/>
      <c r="J909" s="5"/>
    </row>
    <row r="910" spans="5:10" ht="15.95" customHeight="1" x14ac:dyDescent="0.2">
      <c r="E910" s="5"/>
      <c r="F910" s="5"/>
      <c r="G910" s="5"/>
      <c r="H910" s="5"/>
      <c r="I910" s="5"/>
      <c r="J910" s="5"/>
    </row>
    <row r="911" spans="5:10" ht="15.95" customHeight="1" x14ac:dyDescent="0.2">
      <c r="E911" s="5"/>
      <c r="F911" s="5"/>
      <c r="G911" s="5"/>
      <c r="H911" s="5"/>
      <c r="I911" s="5"/>
      <c r="J911" s="5"/>
    </row>
    <row r="912" spans="5:10" ht="15.95" customHeight="1" x14ac:dyDescent="0.2">
      <c r="E912" s="5"/>
      <c r="F912" s="5"/>
      <c r="G912" s="5"/>
      <c r="H912" s="5"/>
      <c r="I912" s="5"/>
      <c r="J912" s="5"/>
    </row>
    <row r="913" spans="5:10" ht="15.95" customHeight="1" x14ac:dyDescent="0.2">
      <c r="E913" s="5"/>
      <c r="F913" s="5"/>
      <c r="G913" s="5"/>
      <c r="H913" s="5"/>
      <c r="I913" s="5"/>
      <c r="J913" s="5"/>
    </row>
    <row r="914" spans="5:10" ht="15.95" customHeight="1" x14ac:dyDescent="0.2">
      <c r="E914" s="5"/>
      <c r="F914" s="5"/>
      <c r="G914" s="5"/>
      <c r="H914" s="5"/>
      <c r="I914" s="5"/>
      <c r="J914" s="5"/>
    </row>
    <row r="915" spans="5:10" ht="15.95" customHeight="1" x14ac:dyDescent="0.2">
      <c r="E915" s="5"/>
      <c r="F915" s="5"/>
      <c r="G915" s="5"/>
      <c r="H915" s="5"/>
      <c r="I915" s="5"/>
      <c r="J915" s="5"/>
    </row>
    <row r="916" spans="5:10" ht="15.95" customHeight="1" x14ac:dyDescent="0.2">
      <c r="E916" s="5"/>
      <c r="F916" s="5"/>
      <c r="G916" s="5"/>
      <c r="H916" s="5"/>
      <c r="I916" s="5"/>
      <c r="J916" s="5"/>
    </row>
    <row r="917" spans="5:10" ht="15.95" customHeight="1" x14ac:dyDescent="0.2">
      <c r="E917" s="5"/>
      <c r="F917" s="5"/>
      <c r="G917" s="5"/>
      <c r="H917" s="5"/>
      <c r="I917" s="5"/>
      <c r="J917" s="5"/>
    </row>
    <row r="918" spans="5:10" ht="15.95" customHeight="1" x14ac:dyDescent="0.2">
      <c r="E918" s="5"/>
      <c r="F918" s="5"/>
      <c r="G918" s="5"/>
      <c r="H918" s="5"/>
      <c r="I918" s="5"/>
      <c r="J918" s="5"/>
    </row>
    <row r="919" spans="5:10" ht="15.95" customHeight="1" x14ac:dyDescent="0.2">
      <c r="E919" s="5"/>
      <c r="F919" s="5"/>
      <c r="G919" s="5"/>
      <c r="H919" s="5"/>
      <c r="I919" s="5"/>
      <c r="J919" s="5"/>
    </row>
    <row r="920" spans="5:10" ht="15.95" customHeight="1" x14ac:dyDescent="0.2">
      <c r="E920" s="5"/>
      <c r="F920" s="5"/>
      <c r="G920" s="5"/>
      <c r="H920" s="5"/>
      <c r="I920" s="5"/>
      <c r="J920" s="5"/>
    </row>
    <row r="921" spans="5:10" ht="15.95" customHeight="1" x14ac:dyDescent="0.2">
      <c r="E921" s="5"/>
      <c r="F921" s="5"/>
      <c r="G921" s="5"/>
      <c r="H921" s="5"/>
      <c r="I921" s="5"/>
      <c r="J921" s="5"/>
    </row>
    <row r="922" spans="5:10" ht="15.95" customHeight="1" x14ac:dyDescent="0.2">
      <c r="E922" s="5"/>
      <c r="F922" s="5"/>
      <c r="G922" s="5"/>
      <c r="H922" s="5"/>
      <c r="I922" s="5"/>
      <c r="J922" s="5"/>
    </row>
    <row r="923" spans="5:10" ht="15.95" customHeight="1" x14ac:dyDescent="0.2">
      <c r="E923" s="5"/>
      <c r="F923" s="5"/>
      <c r="G923" s="5"/>
      <c r="H923" s="5"/>
      <c r="I923" s="5"/>
      <c r="J923" s="5"/>
    </row>
    <row r="924" spans="5:10" ht="15.95" customHeight="1" x14ac:dyDescent="0.2">
      <c r="E924" s="5"/>
      <c r="F924" s="5"/>
      <c r="G924" s="5"/>
      <c r="H924" s="5"/>
      <c r="I924" s="5"/>
      <c r="J924" s="5"/>
    </row>
    <row r="925" spans="5:10" ht="15.95" customHeight="1" x14ac:dyDescent="0.2">
      <c r="E925" s="5"/>
      <c r="F925" s="5"/>
      <c r="G925" s="5"/>
      <c r="H925" s="5"/>
      <c r="I925" s="5"/>
      <c r="J925" s="5"/>
    </row>
    <row r="926" spans="5:10" ht="15.95" customHeight="1" x14ac:dyDescent="0.2">
      <c r="E926" s="5"/>
      <c r="F926" s="5"/>
      <c r="G926" s="5"/>
      <c r="H926" s="5"/>
      <c r="I926" s="5"/>
      <c r="J926" s="5"/>
    </row>
    <row r="927" spans="5:10" ht="15.95" customHeight="1" x14ac:dyDescent="0.2">
      <c r="E927" s="5"/>
      <c r="F927" s="5"/>
      <c r="G927" s="5"/>
      <c r="H927" s="5"/>
      <c r="I927" s="5"/>
      <c r="J927" s="5"/>
    </row>
    <row r="928" spans="5:10" ht="15.95" customHeight="1" x14ac:dyDescent="0.2">
      <c r="E928" s="5"/>
      <c r="F928" s="5"/>
      <c r="G928" s="5"/>
      <c r="H928" s="5"/>
      <c r="I928" s="5"/>
      <c r="J928" s="5"/>
    </row>
    <row r="929" spans="5:10" ht="15.95" customHeight="1" x14ac:dyDescent="0.2">
      <c r="E929" s="5"/>
      <c r="F929" s="5"/>
      <c r="G929" s="5"/>
      <c r="H929" s="5"/>
      <c r="I929" s="5"/>
      <c r="J929" s="5"/>
    </row>
    <row r="930" spans="5:10" ht="15.95" customHeight="1" x14ac:dyDescent="0.2">
      <c r="E930" s="5"/>
      <c r="F930" s="5"/>
      <c r="G930" s="5"/>
      <c r="H930" s="5"/>
      <c r="I930" s="5"/>
      <c r="J930" s="5"/>
    </row>
    <row r="931" spans="5:10" ht="15.95" customHeight="1" x14ac:dyDescent="0.2">
      <c r="E931" s="5"/>
      <c r="F931" s="5"/>
      <c r="G931" s="5"/>
      <c r="H931" s="5"/>
      <c r="I931" s="5"/>
      <c r="J931" s="5"/>
    </row>
    <row r="932" spans="5:10" ht="15.95" customHeight="1" x14ac:dyDescent="0.2">
      <c r="E932" s="5"/>
      <c r="F932" s="5"/>
      <c r="G932" s="5"/>
      <c r="H932" s="5"/>
      <c r="I932" s="5"/>
      <c r="J932" s="5"/>
    </row>
    <row r="933" spans="5:10" ht="15.95" customHeight="1" x14ac:dyDescent="0.2">
      <c r="E933" s="5"/>
      <c r="F933" s="5"/>
      <c r="G933" s="5"/>
      <c r="H933" s="5"/>
      <c r="I933" s="5"/>
      <c r="J933" s="5"/>
    </row>
    <row r="934" spans="5:10" ht="15.95" customHeight="1" x14ac:dyDescent="0.2">
      <c r="E934" s="5"/>
      <c r="F934" s="5"/>
      <c r="G934" s="5"/>
      <c r="H934" s="5"/>
      <c r="I934" s="5"/>
      <c r="J934" s="5"/>
    </row>
    <row r="935" spans="5:10" ht="15.95" customHeight="1" x14ac:dyDescent="0.2">
      <c r="E935" s="5"/>
      <c r="F935" s="5"/>
      <c r="G935" s="5"/>
      <c r="H935" s="5"/>
      <c r="I935" s="5"/>
      <c r="J935" s="5"/>
    </row>
    <row r="936" spans="5:10" ht="15.95" customHeight="1" x14ac:dyDescent="0.2">
      <c r="E936" s="5"/>
      <c r="F936" s="5"/>
      <c r="G936" s="5"/>
      <c r="H936" s="5"/>
      <c r="I936" s="5"/>
      <c r="J936" s="5"/>
    </row>
    <row r="937" spans="5:10" ht="15.95" customHeight="1" x14ac:dyDescent="0.2">
      <c r="E937" s="5"/>
      <c r="F937" s="5"/>
      <c r="G937" s="5"/>
      <c r="H937" s="5"/>
      <c r="I937" s="5"/>
      <c r="J937" s="5"/>
    </row>
    <row r="938" spans="5:10" ht="15.95" customHeight="1" x14ac:dyDescent="0.2">
      <c r="E938" s="5"/>
      <c r="F938" s="5"/>
      <c r="G938" s="5"/>
      <c r="H938" s="5"/>
      <c r="I938" s="5"/>
      <c r="J938" s="5"/>
    </row>
    <row r="939" spans="5:10" ht="15.95" customHeight="1" x14ac:dyDescent="0.2">
      <c r="E939" s="5"/>
      <c r="F939" s="5"/>
      <c r="G939" s="5"/>
      <c r="H939" s="5"/>
      <c r="I939" s="5"/>
      <c r="J939" s="5"/>
    </row>
    <row r="940" spans="5:10" ht="15.95" customHeight="1" x14ac:dyDescent="0.2">
      <c r="E940" s="5"/>
      <c r="F940" s="5"/>
      <c r="G940" s="5"/>
      <c r="H940" s="5"/>
      <c r="I940" s="5"/>
      <c r="J940" s="5"/>
    </row>
    <row r="941" spans="5:10" ht="15.95" customHeight="1" x14ac:dyDescent="0.2">
      <c r="E941" s="5"/>
      <c r="F941" s="5"/>
      <c r="G941" s="5"/>
      <c r="H941" s="5"/>
      <c r="I941" s="5"/>
      <c r="J941" s="5"/>
    </row>
    <row r="942" spans="5:10" ht="15.95" customHeight="1" x14ac:dyDescent="0.2">
      <c r="E942" s="5"/>
      <c r="F942" s="5"/>
      <c r="G942" s="5"/>
      <c r="H942" s="5"/>
      <c r="I942" s="5"/>
      <c r="J942" s="5"/>
    </row>
    <row r="943" spans="5:10" ht="15.95" customHeight="1" x14ac:dyDescent="0.2">
      <c r="E943" s="5"/>
      <c r="F943" s="5"/>
      <c r="G943" s="5"/>
      <c r="H943" s="5"/>
      <c r="I943" s="5"/>
      <c r="J943" s="5"/>
    </row>
    <row r="944" spans="5:10" ht="15.95" customHeight="1" x14ac:dyDescent="0.2">
      <c r="E944" s="5"/>
      <c r="F944" s="5"/>
      <c r="G944" s="5"/>
      <c r="H944" s="5"/>
      <c r="I944" s="5"/>
      <c r="J944" s="5"/>
    </row>
    <row r="945" spans="5:10" ht="15.95" customHeight="1" x14ac:dyDescent="0.2">
      <c r="E945" s="5"/>
      <c r="F945" s="5"/>
      <c r="G945" s="5"/>
      <c r="H945" s="5"/>
      <c r="I945" s="5"/>
      <c r="J945" s="5"/>
    </row>
    <row r="946" spans="5:10" ht="15.95" customHeight="1" x14ac:dyDescent="0.2">
      <c r="E946" s="5"/>
      <c r="F946" s="5"/>
      <c r="G946" s="5"/>
      <c r="H946" s="5"/>
      <c r="I946" s="5"/>
      <c r="J946" s="5"/>
    </row>
    <row r="947" spans="5:10" ht="15.95" customHeight="1" x14ac:dyDescent="0.2">
      <c r="E947" s="5"/>
      <c r="F947" s="5"/>
      <c r="G947" s="5"/>
      <c r="H947" s="5"/>
      <c r="I947" s="5"/>
      <c r="J947" s="5"/>
    </row>
    <row r="948" spans="5:10" ht="15.95" customHeight="1" x14ac:dyDescent="0.2">
      <c r="E948" s="5"/>
      <c r="F948" s="5"/>
      <c r="G948" s="5"/>
      <c r="H948" s="5"/>
      <c r="I948" s="5"/>
      <c r="J948" s="5"/>
    </row>
    <row r="949" spans="5:10" ht="15.95" customHeight="1" x14ac:dyDescent="0.2">
      <c r="E949" s="5"/>
      <c r="F949" s="5"/>
      <c r="G949" s="5"/>
      <c r="H949" s="5"/>
      <c r="I949" s="5"/>
      <c r="J949" s="5"/>
    </row>
    <row r="950" spans="5:10" ht="15.95" customHeight="1" x14ac:dyDescent="0.2">
      <c r="E950" s="5"/>
      <c r="F950" s="5"/>
      <c r="G950" s="5"/>
      <c r="H950" s="5"/>
      <c r="I950" s="5"/>
      <c r="J950" s="5"/>
    </row>
    <row r="951" spans="5:10" ht="15.95" customHeight="1" x14ac:dyDescent="0.2">
      <c r="E951" s="5"/>
      <c r="F951" s="5"/>
      <c r="G951" s="5"/>
      <c r="H951" s="5"/>
      <c r="I951" s="5"/>
      <c r="J951" s="5"/>
    </row>
    <row r="952" spans="5:10" ht="15.95" customHeight="1" x14ac:dyDescent="0.2">
      <c r="E952" s="5"/>
      <c r="F952" s="5"/>
      <c r="G952" s="5"/>
      <c r="H952" s="5"/>
      <c r="I952" s="5"/>
      <c r="J952" s="5"/>
    </row>
    <row r="953" spans="5:10" ht="15.95" customHeight="1" x14ac:dyDescent="0.2">
      <c r="E953" s="5"/>
      <c r="F953" s="5"/>
      <c r="G953" s="5"/>
      <c r="H953" s="5"/>
      <c r="I953" s="5"/>
      <c r="J953" s="5"/>
    </row>
    <row r="954" spans="5:10" ht="15.95" customHeight="1" x14ac:dyDescent="0.2">
      <c r="E954" s="5"/>
      <c r="F954" s="5"/>
      <c r="G954" s="5"/>
      <c r="H954" s="5"/>
      <c r="I954" s="5"/>
      <c r="J954" s="5"/>
    </row>
    <row r="955" spans="5:10" ht="15.95" customHeight="1" x14ac:dyDescent="0.2">
      <c r="E955" s="5"/>
      <c r="F955" s="5"/>
      <c r="G955" s="5"/>
      <c r="H955" s="5"/>
      <c r="I955" s="5"/>
      <c r="J955" s="5"/>
    </row>
    <row r="956" spans="5:10" ht="15.95" customHeight="1" x14ac:dyDescent="0.2">
      <c r="E956" s="5"/>
      <c r="F956" s="5"/>
      <c r="G956" s="5"/>
      <c r="H956" s="5"/>
      <c r="I956" s="5"/>
      <c r="J956" s="5"/>
    </row>
    <row r="957" spans="5:10" ht="15.95" customHeight="1" x14ac:dyDescent="0.2">
      <c r="E957" s="5"/>
      <c r="F957" s="5"/>
      <c r="G957" s="5"/>
      <c r="H957" s="5"/>
      <c r="I957" s="5"/>
      <c r="J957" s="5"/>
    </row>
    <row r="958" spans="5:10" ht="15.95" customHeight="1" x14ac:dyDescent="0.2">
      <c r="E958" s="5"/>
      <c r="F958" s="5"/>
      <c r="G958" s="5"/>
      <c r="H958" s="5"/>
      <c r="I958" s="5"/>
      <c r="J958" s="5"/>
    </row>
    <row r="959" spans="5:10" ht="15.95" customHeight="1" x14ac:dyDescent="0.2">
      <c r="E959" s="5"/>
      <c r="F959" s="5"/>
      <c r="G959" s="5"/>
      <c r="H959" s="5"/>
      <c r="I959" s="5"/>
      <c r="J959" s="5"/>
    </row>
    <row r="960" spans="5:10" ht="15.95" customHeight="1" x14ac:dyDescent="0.2">
      <c r="E960" s="5"/>
      <c r="F960" s="5"/>
      <c r="G960" s="5"/>
      <c r="H960" s="5"/>
      <c r="I960" s="5"/>
      <c r="J960" s="5"/>
    </row>
    <row r="961" spans="5:10" ht="15.95" customHeight="1" x14ac:dyDescent="0.2">
      <c r="E961" s="5"/>
      <c r="F961" s="5"/>
      <c r="G961" s="5"/>
      <c r="H961" s="5"/>
      <c r="I961" s="5"/>
      <c r="J961" s="5"/>
    </row>
    <row r="962" spans="5:10" ht="15.95" customHeight="1" x14ac:dyDescent="0.2">
      <c r="E962" s="5"/>
      <c r="F962" s="5"/>
      <c r="G962" s="5"/>
      <c r="H962" s="5"/>
      <c r="I962" s="5"/>
      <c r="J962" s="5"/>
    </row>
    <row r="963" spans="5:10" ht="15.95" customHeight="1" x14ac:dyDescent="0.2">
      <c r="E963" s="5"/>
      <c r="F963" s="5"/>
      <c r="G963" s="5"/>
      <c r="H963" s="5"/>
      <c r="I963" s="5"/>
      <c r="J963" s="5"/>
    </row>
    <row r="964" spans="5:10" ht="15.95" customHeight="1" x14ac:dyDescent="0.2">
      <c r="E964" s="5"/>
      <c r="F964" s="5"/>
      <c r="G964" s="5"/>
      <c r="H964" s="5"/>
      <c r="I964" s="5"/>
      <c r="J964" s="5"/>
    </row>
    <row r="965" spans="5:10" ht="15.95" customHeight="1" x14ac:dyDescent="0.2">
      <c r="E965" s="5"/>
      <c r="F965" s="5"/>
      <c r="G965" s="5"/>
      <c r="H965" s="5"/>
      <c r="I965" s="5"/>
      <c r="J965" s="5"/>
    </row>
    <row r="966" spans="5:10" ht="15.95" customHeight="1" x14ac:dyDescent="0.2">
      <c r="E966" s="5"/>
      <c r="F966" s="5"/>
      <c r="G966" s="5"/>
      <c r="H966" s="5"/>
      <c r="I966" s="5"/>
      <c r="J966" s="5"/>
    </row>
    <row r="967" spans="5:10" ht="15.95" customHeight="1" x14ac:dyDescent="0.2">
      <c r="E967" s="5"/>
      <c r="F967" s="5"/>
      <c r="G967" s="5"/>
      <c r="H967" s="5"/>
      <c r="I967" s="5"/>
      <c r="J967" s="5"/>
    </row>
    <row r="968" spans="5:10" ht="15.95" customHeight="1" x14ac:dyDescent="0.2">
      <c r="E968" s="5"/>
      <c r="F968" s="5"/>
      <c r="G968" s="5"/>
      <c r="H968" s="5"/>
      <c r="I968" s="5"/>
      <c r="J968" s="5"/>
    </row>
    <row r="969" spans="5:10" ht="15.95" customHeight="1" x14ac:dyDescent="0.2">
      <c r="E969" s="5"/>
      <c r="F969" s="5"/>
      <c r="G969" s="5"/>
      <c r="H969" s="5"/>
      <c r="I969" s="5"/>
      <c r="J969" s="5"/>
    </row>
    <row r="970" spans="5:10" ht="15.95" customHeight="1" x14ac:dyDescent="0.2">
      <c r="E970" s="5"/>
      <c r="F970" s="5"/>
      <c r="G970" s="5"/>
      <c r="H970" s="5"/>
      <c r="I970" s="5"/>
      <c r="J970" s="5"/>
    </row>
    <row r="971" spans="5:10" ht="15.95" customHeight="1" x14ac:dyDescent="0.2">
      <c r="E971" s="5"/>
      <c r="F971" s="5"/>
      <c r="G971" s="5"/>
      <c r="H971" s="5"/>
      <c r="I971" s="5"/>
      <c r="J971" s="5"/>
    </row>
    <row r="972" spans="5:10" ht="15.95" customHeight="1" x14ac:dyDescent="0.2">
      <c r="E972" s="5"/>
      <c r="F972" s="5"/>
      <c r="G972" s="5"/>
      <c r="H972" s="5"/>
      <c r="I972" s="5"/>
      <c r="J972" s="5"/>
    </row>
    <row r="973" spans="5:10" ht="15.95" customHeight="1" x14ac:dyDescent="0.2">
      <c r="E973" s="5"/>
      <c r="F973" s="5"/>
      <c r="G973" s="5"/>
      <c r="H973" s="5"/>
      <c r="I973" s="5"/>
      <c r="J973" s="5"/>
    </row>
    <row r="974" spans="5:10" ht="15.95" customHeight="1" x14ac:dyDescent="0.2">
      <c r="E974" s="5"/>
      <c r="F974" s="5"/>
      <c r="G974" s="5"/>
      <c r="H974" s="5"/>
      <c r="I974" s="5"/>
      <c r="J974" s="5"/>
    </row>
    <row r="975" spans="5:10" ht="15.95" customHeight="1" x14ac:dyDescent="0.2">
      <c r="E975" s="5"/>
      <c r="F975" s="5"/>
      <c r="G975" s="5"/>
      <c r="H975" s="5"/>
      <c r="I975" s="5"/>
      <c r="J975" s="5"/>
    </row>
    <row r="976" spans="5:10" ht="15.95" customHeight="1" x14ac:dyDescent="0.2">
      <c r="E976" s="5"/>
      <c r="F976" s="5"/>
      <c r="G976" s="5"/>
      <c r="H976" s="5"/>
      <c r="I976" s="5"/>
      <c r="J976" s="5"/>
    </row>
    <row r="977" spans="5:10" ht="15.95" customHeight="1" x14ac:dyDescent="0.2">
      <c r="E977" s="5"/>
      <c r="F977" s="5"/>
      <c r="G977" s="5"/>
      <c r="H977" s="5"/>
      <c r="I977" s="5"/>
      <c r="J977" s="5"/>
    </row>
    <row r="978" spans="5:10" ht="15.95" customHeight="1" x14ac:dyDescent="0.2">
      <c r="E978" s="5"/>
      <c r="F978" s="5"/>
      <c r="G978" s="5"/>
      <c r="H978" s="5"/>
      <c r="I978" s="5"/>
      <c r="J978" s="5"/>
    </row>
    <row r="979" spans="5:10" ht="15.95" customHeight="1" x14ac:dyDescent="0.2">
      <c r="E979" s="5"/>
      <c r="F979" s="5"/>
      <c r="G979" s="5"/>
      <c r="H979" s="5"/>
      <c r="I979" s="5"/>
      <c r="J979" s="5"/>
    </row>
    <row r="980" spans="5:10" ht="15.95" customHeight="1" x14ac:dyDescent="0.2">
      <c r="E980" s="5"/>
      <c r="F980" s="5"/>
      <c r="G980" s="5"/>
      <c r="H980" s="5"/>
      <c r="I980" s="5"/>
      <c r="J980" s="5"/>
    </row>
    <row r="981" spans="5:10" ht="15.95" customHeight="1" x14ac:dyDescent="0.2">
      <c r="E981" s="5"/>
      <c r="F981" s="5"/>
      <c r="G981" s="5"/>
      <c r="H981" s="5"/>
      <c r="I981" s="5"/>
      <c r="J981" s="5"/>
    </row>
    <row r="982" spans="5:10" ht="15.95" customHeight="1" x14ac:dyDescent="0.2">
      <c r="E982" s="5"/>
      <c r="F982" s="5"/>
      <c r="G982" s="5"/>
      <c r="H982" s="5"/>
      <c r="I982" s="5"/>
      <c r="J982" s="5"/>
    </row>
    <row r="983" spans="5:10" ht="15.95" customHeight="1" x14ac:dyDescent="0.2">
      <c r="E983" s="5"/>
      <c r="F983" s="5"/>
      <c r="G983" s="5"/>
      <c r="H983" s="5"/>
      <c r="I983" s="5"/>
      <c r="J983" s="5"/>
    </row>
    <row r="984" spans="5:10" ht="15.95" customHeight="1" x14ac:dyDescent="0.2">
      <c r="E984" s="5"/>
      <c r="F984" s="5"/>
      <c r="G984" s="5"/>
      <c r="H984" s="5"/>
      <c r="I984" s="5"/>
      <c r="J984" s="5"/>
    </row>
    <row r="985" spans="5:10" ht="15.95" customHeight="1" x14ac:dyDescent="0.2">
      <c r="E985" s="5"/>
      <c r="F985" s="5"/>
      <c r="G985" s="5"/>
      <c r="H985" s="5"/>
      <c r="I985" s="5"/>
      <c r="J985" s="5"/>
    </row>
    <row r="986" spans="5:10" ht="15.95" customHeight="1" x14ac:dyDescent="0.2">
      <c r="E986" s="5"/>
      <c r="F986" s="5"/>
      <c r="G986" s="5"/>
      <c r="H986" s="5"/>
      <c r="I986" s="5"/>
      <c r="J986" s="5"/>
    </row>
    <row r="987" spans="5:10" ht="15.95" customHeight="1" x14ac:dyDescent="0.2">
      <c r="E987" s="5"/>
      <c r="F987" s="5"/>
      <c r="G987" s="5"/>
      <c r="H987" s="5"/>
      <c r="I987" s="5"/>
      <c r="J987" s="5"/>
    </row>
    <row r="988" spans="5:10" ht="15.95" customHeight="1" x14ac:dyDescent="0.2">
      <c r="E988" s="5"/>
      <c r="F988" s="5"/>
      <c r="G988" s="5"/>
      <c r="H988" s="5"/>
      <c r="I988" s="5"/>
      <c r="J988" s="5"/>
    </row>
    <row r="989" spans="5:10" ht="15.95" customHeight="1" x14ac:dyDescent="0.2">
      <c r="E989" s="5"/>
      <c r="F989" s="5"/>
      <c r="G989" s="5"/>
      <c r="H989" s="5"/>
      <c r="I989" s="5"/>
      <c r="J989" s="5"/>
    </row>
    <row r="990" spans="5:10" ht="15.95" customHeight="1" x14ac:dyDescent="0.2">
      <c r="E990" s="5"/>
      <c r="F990" s="5"/>
      <c r="G990" s="5"/>
      <c r="H990" s="5"/>
      <c r="I990" s="5"/>
      <c r="J990" s="5"/>
    </row>
    <row r="991" spans="5:10" ht="15.95" customHeight="1" x14ac:dyDescent="0.2">
      <c r="E991" s="5"/>
      <c r="F991" s="5"/>
      <c r="G991" s="5"/>
      <c r="H991" s="5"/>
      <c r="I991" s="5"/>
      <c r="J991" s="5"/>
    </row>
    <row r="992" spans="5:10" ht="15.95" customHeight="1" x14ac:dyDescent="0.2">
      <c r="E992" s="5"/>
      <c r="F992" s="5"/>
      <c r="G992" s="5"/>
      <c r="H992" s="5"/>
      <c r="I992" s="5"/>
      <c r="J992" s="5"/>
    </row>
    <row r="993" spans="5:10" ht="15.95" customHeight="1" x14ac:dyDescent="0.2">
      <c r="E993" s="5"/>
      <c r="F993" s="5"/>
      <c r="G993" s="5"/>
      <c r="H993" s="5"/>
      <c r="I993" s="5"/>
      <c r="J993" s="5"/>
    </row>
    <row r="994" spans="5:10" ht="15.95" customHeight="1" x14ac:dyDescent="0.2">
      <c r="E994" s="5"/>
      <c r="F994" s="5"/>
      <c r="G994" s="5"/>
      <c r="H994" s="5"/>
      <c r="I994" s="5"/>
      <c r="J994" s="5"/>
    </row>
    <row r="995" spans="5:10" ht="15.95" customHeight="1" x14ac:dyDescent="0.2">
      <c r="E995" s="5"/>
      <c r="F995" s="5"/>
      <c r="G995" s="5"/>
      <c r="H995" s="5"/>
      <c r="I995" s="5"/>
      <c r="J995" s="5"/>
    </row>
    <row r="996" spans="5:10" ht="15.95" customHeight="1" x14ac:dyDescent="0.2">
      <c r="E996" s="5"/>
      <c r="F996" s="5"/>
      <c r="G996" s="5"/>
      <c r="H996" s="5"/>
      <c r="I996" s="5"/>
      <c r="J996" s="5"/>
    </row>
    <row r="997" spans="5:10" ht="15.95" customHeight="1" x14ac:dyDescent="0.2">
      <c r="E997" s="5"/>
      <c r="F997" s="5"/>
      <c r="G997" s="5"/>
      <c r="H997" s="5"/>
      <c r="I997" s="5"/>
      <c r="J997" s="5"/>
    </row>
    <row r="998" spans="5:10" ht="15.95" customHeight="1" x14ac:dyDescent="0.2">
      <c r="E998" s="5"/>
      <c r="F998" s="5"/>
      <c r="G998" s="5"/>
      <c r="H998" s="5"/>
      <c r="I998" s="5"/>
      <c r="J998" s="5"/>
    </row>
    <row r="999" spans="5:10" ht="15.95" customHeight="1" x14ac:dyDescent="0.2">
      <c r="E999" s="5"/>
      <c r="F999" s="5"/>
      <c r="G999" s="5"/>
      <c r="H999" s="5"/>
      <c r="I999" s="5"/>
      <c r="J999" s="5"/>
    </row>
    <row r="1000" spans="5:10" ht="15.95" customHeight="1" x14ac:dyDescent="0.2">
      <c r="E1000" s="5"/>
      <c r="F1000" s="5"/>
      <c r="G1000" s="5"/>
      <c r="H1000" s="5"/>
      <c r="I1000" s="5"/>
      <c r="J1000" s="5"/>
    </row>
    <row r="1001" spans="5:10" ht="15.95" customHeight="1" x14ac:dyDescent="0.2">
      <c r="E1001" s="5"/>
      <c r="F1001" s="5"/>
      <c r="G1001" s="5"/>
      <c r="H1001" s="5"/>
      <c r="I1001" s="5"/>
      <c r="J1001" s="5"/>
    </row>
    <row r="1002" spans="5:10" ht="15.95" customHeight="1" x14ac:dyDescent="0.2">
      <c r="E1002" s="5"/>
      <c r="F1002" s="5"/>
      <c r="G1002" s="5"/>
      <c r="H1002" s="5"/>
      <c r="I1002" s="5"/>
      <c r="J1002" s="5"/>
    </row>
    <row r="1003" spans="5:10" ht="15.95" customHeight="1" x14ac:dyDescent="0.2">
      <c r="E1003" s="5"/>
      <c r="F1003" s="5"/>
      <c r="G1003" s="5"/>
      <c r="H1003" s="5"/>
      <c r="I1003" s="5"/>
      <c r="J1003" s="5"/>
    </row>
    <row r="1004" spans="5:10" ht="15.95" customHeight="1" x14ac:dyDescent="0.2">
      <c r="E1004" s="5"/>
      <c r="F1004" s="5"/>
      <c r="G1004" s="5"/>
      <c r="H1004" s="5"/>
      <c r="I1004" s="5"/>
      <c r="J1004" s="5"/>
    </row>
    <row r="1005" spans="5:10" ht="15.95" customHeight="1" x14ac:dyDescent="0.2">
      <c r="E1005" s="5"/>
      <c r="F1005" s="5"/>
      <c r="G1005" s="5"/>
      <c r="H1005" s="5"/>
      <c r="I1005" s="5"/>
      <c r="J1005" s="5"/>
    </row>
    <row r="1006" spans="5:10" ht="15.95" customHeight="1" x14ac:dyDescent="0.2">
      <c r="E1006" s="5"/>
      <c r="F1006" s="5"/>
      <c r="G1006" s="5"/>
      <c r="H1006" s="5"/>
      <c r="I1006" s="5"/>
      <c r="J1006" s="5"/>
    </row>
    <row r="1007" spans="5:10" ht="15.95" customHeight="1" x14ac:dyDescent="0.2">
      <c r="E1007" s="5"/>
      <c r="F1007" s="5"/>
      <c r="G1007" s="5"/>
      <c r="H1007" s="5"/>
      <c r="I1007" s="5"/>
      <c r="J1007" s="5"/>
    </row>
    <row r="1008" spans="5:10" ht="15.95" customHeight="1" x14ac:dyDescent="0.2">
      <c r="E1008" s="5"/>
      <c r="F1008" s="5"/>
      <c r="G1008" s="5"/>
      <c r="H1008" s="5"/>
      <c r="I1008" s="5"/>
      <c r="J1008" s="5"/>
    </row>
    <row r="1009" spans="5:10" ht="15.95" customHeight="1" x14ac:dyDescent="0.2">
      <c r="E1009" s="5"/>
      <c r="F1009" s="5"/>
      <c r="G1009" s="5"/>
      <c r="H1009" s="5"/>
      <c r="I1009" s="5"/>
      <c r="J1009" s="5"/>
    </row>
    <row r="1010" spans="5:10" ht="15.95" customHeight="1" x14ac:dyDescent="0.2">
      <c r="E1010" s="5"/>
      <c r="F1010" s="5"/>
      <c r="G1010" s="5"/>
      <c r="H1010" s="5"/>
      <c r="I1010" s="5"/>
      <c r="J1010" s="5"/>
    </row>
    <row r="1011" spans="5:10" ht="15.95" customHeight="1" x14ac:dyDescent="0.2">
      <c r="E1011" s="5"/>
      <c r="F1011" s="5"/>
      <c r="G1011" s="5"/>
      <c r="H1011" s="5"/>
      <c r="I1011" s="5"/>
      <c r="J1011" s="5"/>
    </row>
    <row r="1012" spans="5:10" ht="15.95" customHeight="1" x14ac:dyDescent="0.2">
      <c r="E1012" s="5"/>
      <c r="F1012" s="5"/>
      <c r="G1012" s="5"/>
      <c r="H1012" s="5"/>
      <c r="I1012" s="5"/>
      <c r="J1012" s="5"/>
    </row>
    <row r="1013" spans="5:10" ht="15.95" customHeight="1" x14ac:dyDescent="0.2">
      <c r="E1013" s="5"/>
      <c r="F1013" s="5"/>
      <c r="G1013" s="5"/>
      <c r="H1013" s="5"/>
      <c r="I1013" s="5"/>
      <c r="J1013" s="5"/>
    </row>
    <row r="1014" spans="5:10" ht="15.95" customHeight="1" x14ac:dyDescent="0.2">
      <c r="E1014" s="5"/>
      <c r="F1014" s="5"/>
      <c r="G1014" s="5"/>
      <c r="H1014" s="5"/>
      <c r="I1014" s="5"/>
      <c r="J1014" s="5"/>
    </row>
    <row r="1015" spans="5:10" ht="15.95" customHeight="1" x14ac:dyDescent="0.2">
      <c r="E1015" s="5"/>
      <c r="F1015" s="5"/>
      <c r="G1015" s="5"/>
      <c r="H1015" s="5"/>
      <c r="I1015" s="5"/>
      <c r="J1015" s="5"/>
    </row>
    <row r="1016" spans="5:10" ht="15.95" customHeight="1" x14ac:dyDescent="0.2">
      <c r="E1016" s="5"/>
      <c r="F1016" s="5"/>
      <c r="G1016" s="5"/>
      <c r="H1016" s="5"/>
      <c r="I1016" s="5"/>
      <c r="J1016" s="5"/>
    </row>
    <row r="1017" spans="5:10" ht="15.95" customHeight="1" x14ac:dyDescent="0.2">
      <c r="E1017" s="5"/>
      <c r="F1017" s="5"/>
      <c r="G1017" s="5"/>
      <c r="H1017" s="5"/>
      <c r="I1017" s="5"/>
      <c r="J1017" s="5"/>
    </row>
    <row r="1018" spans="5:10" ht="15.95" customHeight="1" x14ac:dyDescent="0.2">
      <c r="E1018" s="5"/>
      <c r="F1018" s="5"/>
      <c r="G1018" s="5"/>
      <c r="H1018" s="5"/>
      <c r="I1018" s="5"/>
      <c r="J1018" s="5"/>
    </row>
    <row r="1019" spans="5:10" ht="15.95" customHeight="1" x14ac:dyDescent="0.2">
      <c r="E1019" s="5"/>
      <c r="F1019" s="5"/>
      <c r="G1019" s="5"/>
      <c r="H1019" s="5"/>
      <c r="I1019" s="5"/>
      <c r="J1019" s="5"/>
    </row>
    <row r="1020" spans="5:10" ht="15.95" customHeight="1" x14ac:dyDescent="0.2">
      <c r="E1020" s="5"/>
      <c r="F1020" s="5"/>
      <c r="G1020" s="5"/>
      <c r="H1020" s="5"/>
      <c r="I1020" s="5"/>
      <c r="J1020" s="5"/>
    </row>
    <row r="1021" spans="5:10" ht="15.95" customHeight="1" x14ac:dyDescent="0.2">
      <c r="E1021" s="5"/>
      <c r="F1021" s="5"/>
      <c r="G1021" s="5"/>
      <c r="H1021" s="5"/>
      <c r="I1021" s="5"/>
      <c r="J1021" s="5"/>
    </row>
    <row r="1022" spans="5:10" ht="15.95" customHeight="1" x14ac:dyDescent="0.2">
      <c r="E1022" s="5"/>
      <c r="F1022" s="5"/>
      <c r="G1022" s="5"/>
      <c r="H1022" s="5"/>
      <c r="I1022" s="5"/>
      <c r="J1022" s="5"/>
    </row>
    <row r="1023" spans="5:10" ht="15.95" customHeight="1" x14ac:dyDescent="0.2">
      <c r="E1023" s="5"/>
      <c r="F1023" s="5"/>
      <c r="G1023" s="5"/>
      <c r="H1023" s="5"/>
      <c r="I1023" s="5"/>
      <c r="J1023" s="5"/>
    </row>
    <row r="1024" spans="5:10" ht="15.95" customHeight="1" x14ac:dyDescent="0.2">
      <c r="E1024" s="5"/>
      <c r="F1024" s="5"/>
      <c r="G1024" s="5"/>
      <c r="H1024" s="5"/>
      <c r="I1024" s="5"/>
      <c r="J1024" s="5"/>
    </row>
    <row r="1025" spans="5:10" ht="15.95" customHeight="1" x14ac:dyDescent="0.2">
      <c r="E1025" s="5"/>
      <c r="F1025" s="5"/>
      <c r="G1025" s="5"/>
      <c r="H1025" s="5"/>
      <c r="I1025" s="5"/>
      <c r="J1025" s="5"/>
    </row>
    <row r="1026" spans="5:10" ht="15.95" customHeight="1" x14ac:dyDescent="0.2">
      <c r="E1026" s="5"/>
      <c r="F1026" s="5"/>
      <c r="G1026" s="5"/>
      <c r="H1026" s="5"/>
      <c r="I1026" s="5"/>
      <c r="J1026" s="5"/>
    </row>
    <row r="1027" spans="5:10" ht="15.95" customHeight="1" x14ac:dyDescent="0.2">
      <c r="E1027" s="5"/>
      <c r="F1027" s="5"/>
      <c r="G1027" s="5"/>
      <c r="H1027" s="5"/>
      <c r="I1027" s="5"/>
      <c r="J1027" s="5"/>
    </row>
    <row r="1028" spans="5:10" ht="15.95" customHeight="1" x14ac:dyDescent="0.2">
      <c r="E1028" s="5"/>
      <c r="F1028" s="5"/>
      <c r="G1028" s="5"/>
      <c r="H1028" s="5"/>
      <c r="I1028" s="5"/>
      <c r="J1028" s="5"/>
    </row>
    <row r="1029" spans="5:10" ht="15.95" customHeight="1" x14ac:dyDescent="0.2">
      <c r="E1029" s="5"/>
      <c r="F1029" s="5"/>
      <c r="G1029" s="5"/>
      <c r="H1029" s="5"/>
      <c r="I1029" s="5"/>
      <c r="J1029" s="5"/>
    </row>
    <row r="1030" spans="5:10" ht="15.95" customHeight="1" x14ac:dyDescent="0.2">
      <c r="E1030" s="5"/>
      <c r="F1030" s="5"/>
      <c r="G1030" s="5"/>
      <c r="H1030" s="5"/>
      <c r="I1030" s="5"/>
      <c r="J1030" s="5"/>
    </row>
    <row r="1031" spans="5:10" ht="15.95" customHeight="1" x14ac:dyDescent="0.2">
      <c r="E1031" s="5"/>
      <c r="F1031" s="5"/>
      <c r="G1031" s="5"/>
      <c r="H1031" s="5"/>
      <c r="I1031" s="5"/>
      <c r="J1031" s="5"/>
    </row>
    <row r="1032" spans="5:10" ht="15.95" customHeight="1" x14ac:dyDescent="0.2">
      <c r="E1032" s="5"/>
      <c r="F1032" s="5"/>
      <c r="G1032" s="5"/>
      <c r="H1032" s="5"/>
      <c r="I1032" s="5"/>
      <c r="J1032" s="5"/>
    </row>
    <row r="1033" spans="5:10" ht="15.95" customHeight="1" x14ac:dyDescent="0.2">
      <c r="E1033" s="5"/>
      <c r="F1033" s="5"/>
      <c r="G1033" s="5"/>
      <c r="H1033" s="5"/>
      <c r="I1033" s="5"/>
      <c r="J1033" s="5"/>
    </row>
    <row r="1034" spans="5:10" ht="15.95" customHeight="1" x14ac:dyDescent="0.2">
      <c r="E1034" s="5"/>
      <c r="F1034" s="5"/>
      <c r="G1034" s="5"/>
      <c r="H1034" s="5"/>
      <c r="I1034" s="5"/>
      <c r="J1034" s="5"/>
    </row>
    <row r="1035" spans="5:10" ht="15.95" customHeight="1" x14ac:dyDescent="0.2">
      <c r="E1035" s="5"/>
      <c r="F1035" s="5"/>
      <c r="G1035" s="5"/>
      <c r="H1035" s="5"/>
      <c r="I1035" s="5"/>
      <c r="J1035" s="5"/>
    </row>
    <row r="1036" spans="5:10" ht="15.95" customHeight="1" x14ac:dyDescent="0.2">
      <c r="E1036" s="5"/>
      <c r="F1036" s="5"/>
      <c r="G1036" s="5"/>
      <c r="H1036" s="5"/>
      <c r="I1036" s="5"/>
      <c r="J1036" s="5"/>
    </row>
    <row r="1037" spans="5:10" ht="15.95" customHeight="1" x14ac:dyDescent="0.2">
      <c r="E1037" s="5"/>
      <c r="F1037" s="5"/>
      <c r="G1037" s="5"/>
      <c r="H1037" s="5"/>
      <c r="I1037" s="5"/>
      <c r="J1037" s="5"/>
    </row>
    <row r="1038" spans="5:10" ht="15.95" customHeight="1" x14ac:dyDescent="0.2">
      <c r="E1038" s="5"/>
      <c r="F1038" s="5"/>
      <c r="G1038" s="5"/>
      <c r="H1038" s="5"/>
      <c r="I1038" s="5"/>
      <c r="J1038" s="5"/>
    </row>
    <row r="1039" spans="5:10" ht="15.95" customHeight="1" x14ac:dyDescent="0.2">
      <c r="E1039" s="5"/>
      <c r="F1039" s="5"/>
      <c r="G1039" s="5"/>
      <c r="H1039" s="5"/>
      <c r="I1039" s="5"/>
      <c r="J1039" s="5"/>
    </row>
    <row r="1040" spans="5:10" ht="15.95" customHeight="1" x14ac:dyDescent="0.2">
      <c r="E1040" s="5"/>
      <c r="F1040" s="5"/>
      <c r="G1040" s="5"/>
      <c r="H1040" s="5"/>
      <c r="I1040" s="5"/>
      <c r="J1040" s="5"/>
    </row>
    <row r="1041" spans="5:10" ht="15.95" customHeight="1" x14ac:dyDescent="0.2">
      <c r="E1041" s="5"/>
      <c r="F1041" s="5"/>
      <c r="G1041" s="5"/>
      <c r="H1041" s="5"/>
      <c r="I1041" s="5"/>
      <c r="J1041" s="5"/>
    </row>
    <row r="1042" spans="5:10" ht="15.95" customHeight="1" x14ac:dyDescent="0.2">
      <c r="E1042" s="5"/>
      <c r="F1042" s="5"/>
      <c r="G1042" s="5"/>
      <c r="H1042" s="5"/>
      <c r="I1042" s="5"/>
      <c r="J1042" s="5"/>
    </row>
    <row r="1043" spans="5:10" ht="15.95" customHeight="1" x14ac:dyDescent="0.2">
      <c r="E1043" s="5"/>
      <c r="F1043" s="5"/>
      <c r="G1043" s="5"/>
      <c r="H1043" s="5"/>
      <c r="I1043" s="5"/>
      <c r="J1043" s="5"/>
    </row>
    <row r="1044" spans="5:10" ht="15.95" customHeight="1" x14ac:dyDescent="0.2">
      <c r="E1044" s="5"/>
      <c r="F1044" s="5"/>
      <c r="G1044" s="5"/>
      <c r="H1044" s="5"/>
      <c r="I1044" s="5"/>
      <c r="J1044" s="5"/>
    </row>
    <row r="1045" spans="5:10" ht="15.95" customHeight="1" x14ac:dyDescent="0.2">
      <c r="E1045" s="5"/>
      <c r="F1045" s="5"/>
      <c r="G1045" s="5"/>
      <c r="H1045" s="5"/>
      <c r="I1045" s="5"/>
      <c r="J1045" s="5"/>
    </row>
    <row r="1046" spans="5:10" ht="15.95" customHeight="1" x14ac:dyDescent="0.2">
      <c r="E1046" s="5"/>
      <c r="F1046" s="5"/>
      <c r="G1046" s="5"/>
      <c r="H1046" s="5"/>
      <c r="I1046" s="5"/>
      <c r="J1046" s="5"/>
    </row>
    <row r="1047" spans="5:10" ht="15.95" customHeight="1" x14ac:dyDescent="0.2">
      <c r="E1047" s="5"/>
      <c r="F1047" s="5"/>
      <c r="G1047" s="5"/>
      <c r="H1047" s="5"/>
      <c r="I1047" s="5"/>
      <c r="J1047" s="5"/>
    </row>
    <row r="1048" spans="5:10" ht="15.95" customHeight="1" x14ac:dyDescent="0.2">
      <c r="E1048" s="5"/>
      <c r="F1048" s="5"/>
      <c r="G1048" s="5"/>
      <c r="H1048" s="5"/>
      <c r="I1048" s="5"/>
      <c r="J1048" s="5"/>
    </row>
    <row r="1049" spans="5:10" ht="15.95" customHeight="1" x14ac:dyDescent="0.2">
      <c r="E1049" s="5"/>
      <c r="F1049" s="5"/>
      <c r="G1049" s="5"/>
      <c r="H1049" s="5"/>
      <c r="I1049" s="5"/>
      <c r="J1049" s="5"/>
    </row>
    <row r="1050" spans="5:10" ht="15.95" customHeight="1" x14ac:dyDescent="0.2">
      <c r="E1050" s="5"/>
      <c r="F1050" s="5"/>
      <c r="G1050" s="5"/>
      <c r="H1050" s="5"/>
      <c r="I1050" s="5"/>
      <c r="J1050" s="5"/>
    </row>
    <row r="1051" spans="5:10" ht="15.95" customHeight="1" x14ac:dyDescent="0.2">
      <c r="E1051" s="5"/>
      <c r="F1051" s="5"/>
      <c r="G1051" s="5"/>
      <c r="H1051" s="5"/>
      <c r="I1051" s="5"/>
      <c r="J1051" s="5"/>
    </row>
    <row r="1052" spans="5:10" ht="15.95" customHeight="1" x14ac:dyDescent="0.2">
      <c r="E1052" s="5"/>
      <c r="F1052" s="5"/>
      <c r="G1052" s="5"/>
      <c r="H1052" s="5"/>
      <c r="I1052" s="5"/>
      <c r="J1052" s="5"/>
    </row>
    <row r="1053" spans="5:10" ht="15.95" customHeight="1" x14ac:dyDescent="0.2">
      <c r="E1053" s="5"/>
      <c r="F1053" s="5"/>
      <c r="G1053" s="5"/>
      <c r="H1053" s="5"/>
      <c r="I1053" s="5"/>
      <c r="J1053" s="5"/>
    </row>
    <row r="1054" spans="5:10" ht="15.95" customHeight="1" x14ac:dyDescent="0.2">
      <c r="E1054" s="5"/>
      <c r="F1054" s="5"/>
      <c r="G1054" s="5"/>
      <c r="H1054" s="5"/>
      <c r="I1054" s="5"/>
      <c r="J1054" s="5"/>
    </row>
    <row r="1055" spans="5:10" ht="15.95" customHeight="1" x14ac:dyDescent="0.2">
      <c r="E1055" s="5"/>
      <c r="F1055" s="5"/>
      <c r="G1055" s="5"/>
      <c r="H1055" s="5"/>
      <c r="I1055" s="5"/>
      <c r="J1055" s="5"/>
    </row>
    <row r="1056" spans="5:10" ht="15.95" customHeight="1" x14ac:dyDescent="0.2">
      <c r="E1056" s="5"/>
      <c r="F1056" s="5"/>
      <c r="G1056" s="5"/>
      <c r="H1056" s="5"/>
      <c r="I1056" s="5"/>
      <c r="J1056" s="5"/>
    </row>
    <row r="1057" spans="5:10" ht="15.95" customHeight="1" x14ac:dyDescent="0.2">
      <c r="E1057" s="5"/>
      <c r="F1057" s="5"/>
      <c r="G1057" s="5"/>
      <c r="H1057" s="5"/>
      <c r="I1057" s="5"/>
      <c r="J1057" s="5"/>
    </row>
    <row r="1058" spans="5:10" ht="15.95" customHeight="1" x14ac:dyDescent="0.2">
      <c r="E1058" s="5"/>
      <c r="F1058" s="5"/>
      <c r="G1058" s="5"/>
      <c r="H1058" s="5"/>
      <c r="I1058" s="5"/>
      <c r="J1058" s="5"/>
    </row>
    <row r="1059" spans="5:10" ht="15.95" customHeight="1" x14ac:dyDescent="0.2">
      <c r="E1059" s="5"/>
      <c r="F1059" s="5"/>
      <c r="G1059" s="5"/>
      <c r="H1059" s="5"/>
      <c r="I1059" s="5"/>
      <c r="J1059" s="5"/>
    </row>
    <row r="1060" spans="5:10" ht="15.95" customHeight="1" x14ac:dyDescent="0.2">
      <c r="E1060" s="5"/>
      <c r="F1060" s="5"/>
      <c r="G1060" s="5"/>
      <c r="H1060" s="5"/>
      <c r="I1060" s="5"/>
      <c r="J1060" s="5"/>
    </row>
    <row r="1061" spans="5:10" ht="15.95" customHeight="1" x14ac:dyDescent="0.2">
      <c r="E1061" s="5"/>
      <c r="F1061" s="5"/>
      <c r="G1061" s="5"/>
      <c r="H1061" s="5"/>
      <c r="I1061" s="5"/>
      <c r="J1061" s="5"/>
    </row>
    <row r="1062" spans="5:10" ht="15.95" customHeight="1" x14ac:dyDescent="0.2">
      <c r="E1062" s="5"/>
      <c r="F1062" s="5"/>
      <c r="G1062" s="5"/>
      <c r="H1062" s="5"/>
      <c r="I1062" s="5"/>
      <c r="J1062" s="5"/>
    </row>
    <row r="1063" spans="5:10" ht="15.95" customHeight="1" x14ac:dyDescent="0.2">
      <c r="E1063" s="5"/>
      <c r="F1063" s="5"/>
      <c r="G1063" s="5"/>
      <c r="H1063" s="5"/>
      <c r="I1063" s="5"/>
      <c r="J1063" s="5"/>
    </row>
    <row r="1064" spans="5:10" ht="15.95" customHeight="1" x14ac:dyDescent="0.2">
      <c r="E1064" s="5"/>
      <c r="F1064" s="5"/>
      <c r="G1064" s="5"/>
      <c r="H1064" s="5"/>
      <c r="I1064" s="5"/>
      <c r="J1064" s="5"/>
    </row>
    <row r="1065" spans="5:10" ht="15.95" customHeight="1" x14ac:dyDescent="0.2">
      <c r="E1065" s="5"/>
      <c r="F1065" s="5"/>
      <c r="G1065" s="5"/>
      <c r="H1065" s="5"/>
      <c r="I1065" s="5"/>
      <c r="J1065" s="5"/>
    </row>
    <row r="1066" spans="5:10" ht="15.95" customHeight="1" x14ac:dyDescent="0.2">
      <c r="E1066" s="5"/>
      <c r="F1066" s="5"/>
      <c r="G1066" s="5"/>
      <c r="H1066" s="5"/>
      <c r="I1066" s="5"/>
      <c r="J1066" s="5"/>
    </row>
    <row r="1067" spans="5:10" ht="15.95" customHeight="1" x14ac:dyDescent="0.2">
      <c r="E1067" s="5"/>
      <c r="F1067" s="5"/>
      <c r="G1067" s="5"/>
      <c r="H1067" s="5"/>
      <c r="I1067" s="5"/>
      <c r="J1067" s="5"/>
    </row>
    <row r="1068" spans="5:10" ht="15.95" customHeight="1" x14ac:dyDescent="0.2">
      <c r="E1068" s="5"/>
      <c r="F1068" s="5"/>
      <c r="G1068" s="5"/>
      <c r="H1068" s="5"/>
      <c r="I1068" s="5"/>
      <c r="J1068" s="5"/>
    </row>
    <row r="1069" spans="5:10" ht="15.95" customHeight="1" x14ac:dyDescent="0.2">
      <c r="E1069" s="5"/>
      <c r="F1069" s="5"/>
      <c r="G1069" s="5"/>
      <c r="H1069" s="5"/>
      <c r="I1069" s="5"/>
      <c r="J1069" s="5"/>
    </row>
    <row r="1070" spans="5:10" ht="15.95" customHeight="1" x14ac:dyDescent="0.2">
      <c r="E1070" s="5"/>
      <c r="F1070" s="5"/>
      <c r="G1070" s="5"/>
      <c r="H1070" s="5"/>
      <c r="I1070" s="5"/>
      <c r="J1070" s="5"/>
    </row>
    <row r="1071" spans="5:10" ht="15.95" customHeight="1" x14ac:dyDescent="0.2">
      <c r="E1071" s="5"/>
      <c r="F1071" s="5"/>
      <c r="G1071" s="5"/>
      <c r="H1071" s="5"/>
      <c r="I1071" s="5"/>
      <c r="J1071" s="5"/>
    </row>
    <row r="1072" spans="5:10" ht="15.95" customHeight="1" x14ac:dyDescent="0.2">
      <c r="E1072" s="5"/>
      <c r="F1072" s="5"/>
      <c r="G1072" s="5"/>
      <c r="H1072" s="5"/>
      <c r="I1072" s="5"/>
      <c r="J1072" s="5"/>
    </row>
    <row r="1073" spans="5:10" ht="15.95" customHeight="1" x14ac:dyDescent="0.2">
      <c r="E1073" s="5"/>
      <c r="F1073" s="5"/>
      <c r="G1073" s="5"/>
      <c r="H1073" s="5"/>
      <c r="I1073" s="5"/>
      <c r="J1073" s="5"/>
    </row>
    <row r="1074" spans="5:10" ht="15.95" customHeight="1" x14ac:dyDescent="0.2">
      <c r="E1074" s="5"/>
      <c r="F1074" s="5"/>
      <c r="G1074" s="5"/>
      <c r="H1074" s="5"/>
      <c r="I1074" s="5"/>
      <c r="J1074" s="5"/>
    </row>
    <row r="1075" spans="5:10" ht="15.95" customHeight="1" x14ac:dyDescent="0.2">
      <c r="E1075" s="5"/>
      <c r="F1075" s="5"/>
      <c r="G1075" s="5"/>
      <c r="H1075" s="5"/>
      <c r="I1075" s="5"/>
      <c r="J1075" s="5"/>
    </row>
    <row r="1076" spans="5:10" ht="15.95" customHeight="1" x14ac:dyDescent="0.2">
      <c r="E1076" s="5"/>
      <c r="F1076" s="5"/>
      <c r="G1076" s="5"/>
      <c r="H1076" s="5"/>
      <c r="I1076" s="5"/>
      <c r="J1076" s="5"/>
    </row>
    <row r="1077" spans="5:10" ht="15.95" customHeight="1" x14ac:dyDescent="0.2">
      <c r="E1077" s="5"/>
      <c r="F1077" s="5"/>
      <c r="G1077" s="5"/>
      <c r="H1077" s="5"/>
      <c r="I1077" s="5"/>
      <c r="J1077" s="5"/>
    </row>
    <row r="1078" spans="5:10" ht="15.95" customHeight="1" x14ac:dyDescent="0.2">
      <c r="E1078" s="5"/>
      <c r="F1078" s="5"/>
      <c r="G1078" s="5"/>
      <c r="H1078" s="5"/>
      <c r="I1078" s="5"/>
      <c r="J1078" s="5"/>
    </row>
    <row r="1079" spans="5:10" ht="15.95" customHeight="1" x14ac:dyDescent="0.2">
      <c r="E1079" s="5"/>
      <c r="F1079" s="5"/>
      <c r="G1079" s="5"/>
      <c r="H1079" s="5"/>
      <c r="I1079" s="5"/>
      <c r="J1079" s="5"/>
    </row>
    <row r="1080" spans="5:10" ht="15.95" customHeight="1" x14ac:dyDescent="0.2">
      <c r="E1080" s="5"/>
      <c r="F1080" s="5"/>
      <c r="G1080" s="5"/>
      <c r="H1080" s="5"/>
      <c r="I1080" s="5"/>
      <c r="J1080" s="5"/>
    </row>
    <row r="1081" spans="5:10" ht="15.95" customHeight="1" x14ac:dyDescent="0.2">
      <c r="E1081" s="5"/>
      <c r="F1081" s="5"/>
      <c r="G1081" s="5"/>
      <c r="H1081" s="5"/>
      <c r="I1081" s="5"/>
      <c r="J1081" s="5"/>
    </row>
    <row r="1082" spans="5:10" ht="15.95" customHeight="1" x14ac:dyDescent="0.2">
      <c r="E1082" s="5"/>
      <c r="F1082" s="5"/>
      <c r="G1082" s="5"/>
      <c r="H1082" s="5"/>
      <c r="I1082" s="5"/>
      <c r="J1082" s="5"/>
    </row>
    <row r="1083" spans="5:10" ht="15.95" customHeight="1" x14ac:dyDescent="0.2">
      <c r="E1083" s="5"/>
      <c r="F1083" s="5"/>
      <c r="G1083" s="5"/>
      <c r="H1083" s="5"/>
      <c r="I1083" s="5"/>
      <c r="J1083" s="5"/>
    </row>
    <row r="1084" spans="5:10" ht="15.95" customHeight="1" x14ac:dyDescent="0.2">
      <c r="E1084" s="5"/>
      <c r="F1084" s="5"/>
      <c r="G1084" s="5"/>
      <c r="H1084" s="5"/>
      <c r="I1084" s="5"/>
      <c r="J1084" s="5"/>
    </row>
    <row r="1085" spans="5:10" ht="15.95" customHeight="1" x14ac:dyDescent="0.2">
      <c r="E1085" s="5"/>
      <c r="F1085" s="5"/>
      <c r="G1085" s="5"/>
      <c r="H1085" s="5"/>
      <c r="I1085" s="5"/>
      <c r="J1085" s="5"/>
    </row>
    <row r="1086" spans="5:10" ht="15.95" customHeight="1" x14ac:dyDescent="0.2">
      <c r="E1086" s="5"/>
      <c r="F1086" s="5"/>
      <c r="G1086" s="5"/>
      <c r="H1086" s="5"/>
      <c r="I1086" s="5"/>
      <c r="J1086" s="5"/>
    </row>
    <row r="1087" spans="5:10" ht="15.95" customHeight="1" x14ac:dyDescent="0.2">
      <c r="E1087" s="5"/>
      <c r="F1087" s="5"/>
      <c r="G1087" s="5"/>
      <c r="H1087" s="5"/>
      <c r="I1087" s="5"/>
      <c r="J1087" s="5"/>
    </row>
    <row r="1088" spans="5:10" ht="15.95" customHeight="1" x14ac:dyDescent="0.2">
      <c r="E1088" s="5"/>
      <c r="F1088" s="5"/>
      <c r="G1088" s="5"/>
      <c r="H1088" s="5"/>
      <c r="I1088" s="5"/>
      <c r="J1088" s="5"/>
    </row>
    <row r="1089" spans="5:10" ht="15.95" customHeight="1" x14ac:dyDescent="0.2">
      <c r="E1089" s="5"/>
      <c r="F1089" s="5"/>
      <c r="G1089" s="5"/>
      <c r="H1089" s="5"/>
      <c r="I1089" s="5"/>
      <c r="J1089" s="5"/>
    </row>
    <row r="1090" spans="5:10" ht="15.95" customHeight="1" x14ac:dyDescent="0.2">
      <c r="E1090" s="5"/>
      <c r="F1090" s="5"/>
      <c r="G1090" s="5"/>
      <c r="H1090" s="5"/>
      <c r="I1090" s="5"/>
      <c r="J1090" s="5"/>
    </row>
    <row r="1091" spans="5:10" ht="15.95" customHeight="1" x14ac:dyDescent="0.2">
      <c r="E1091" s="5"/>
      <c r="F1091" s="5"/>
      <c r="G1091" s="5"/>
      <c r="H1091" s="5"/>
      <c r="I1091" s="5"/>
      <c r="J1091" s="5"/>
    </row>
    <row r="1092" spans="5:10" ht="15.95" customHeight="1" x14ac:dyDescent="0.2">
      <c r="E1092" s="5"/>
      <c r="F1092" s="5"/>
      <c r="G1092" s="5"/>
      <c r="H1092" s="5"/>
      <c r="I1092" s="5"/>
      <c r="J1092" s="5"/>
    </row>
    <row r="1093" spans="5:10" ht="15.95" customHeight="1" x14ac:dyDescent="0.2">
      <c r="E1093" s="5"/>
      <c r="F1093" s="5"/>
      <c r="G1093" s="5"/>
      <c r="H1093" s="5"/>
      <c r="I1093" s="5"/>
      <c r="J1093" s="5"/>
    </row>
    <row r="1094" spans="5:10" ht="15.95" customHeight="1" x14ac:dyDescent="0.2">
      <c r="E1094" s="5"/>
      <c r="F1094" s="5"/>
      <c r="G1094" s="5"/>
      <c r="H1094" s="5"/>
      <c r="I1094" s="5"/>
      <c r="J1094" s="5"/>
    </row>
    <row r="1095" spans="5:10" ht="15.95" customHeight="1" x14ac:dyDescent="0.2">
      <c r="E1095" s="5"/>
      <c r="F1095" s="5"/>
      <c r="G1095" s="5"/>
      <c r="H1095" s="5"/>
      <c r="I1095" s="5"/>
      <c r="J1095" s="5"/>
    </row>
    <row r="1096" spans="5:10" ht="15.95" customHeight="1" x14ac:dyDescent="0.2">
      <c r="E1096" s="5"/>
      <c r="F1096" s="5"/>
      <c r="G1096" s="5"/>
      <c r="H1096" s="5"/>
      <c r="I1096" s="5"/>
      <c r="J1096" s="5"/>
    </row>
    <row r="1097" spans="5:10" ht="15.95" customHeight="1" x14ac:dyDescent="0.2">
      <c r="E1097" s="5"/>
      <c r="F1097" s="5"/>
      <c r="G1097" s="5"/>
      <c r="H1097" s="5"/>
      <c r="I1097" s="5"/>
      <c r="J1097" s="5"/>
    </row>
    <row r="1098" spans="5:10" ht="15.95" customHeight="1" x14ac:dyDescent="0.2">
      <c r="E1098" s="5"/>
      <c r="F1098" s="5"/>
      <c r="G1098" s="5"/>
      <c r="H1098" s="5"/>
      <c r="I1098" s="5"/>
      <c r="J1098" s="5"/>
    </row>
    <row r="1099" spans="5:10" ht="15.95" customHeight="1" x14ac:dyDescent="0.2">
      <c r="E1099" s="5"/>
      <c r="F1099" s="5"/>
      <c r="G1099" s="5"/>
      <c r="H1099" s="5"/>
      <c r="I1099" s="5"/>
      <c r="J1099" s="5"/>
    </row>
    <row r="1100" spans="5:10" ht="15.95" customHeight="1" x14ac:dyDescent="0.2">
      <c r="E1100" s="5"/>
      <c r="F1100" s="5"/>
      <c r="G1100" s="5"/>
      <c r="H1100" s="5"/>
      <c r="I1100" s="5"/>
      <c r="J1100" s="5"/>
    </row>
    <row r="1101" spans="5:10" ht="15.95" customHeight="1" x14ac:dyDescent="0.2">
      <c r="E1101" s="5"/>
      <c r="F1101" s="5"/>
      <c r="G1101" s="5"/>
      <c r="H1101" s="5"/>
      <c r="I1101" s="5"/>
      <c r="J1101" s="5"/>
    </row>
    <row r="1102" spans="5:10" ht="15.95" customHeight="1" x14ac:dyDescent="0.2">
      <c r="E1102" s="5"/>
      <c r="F1102" s="5"/>
      <c r="G1102" s="5"/>
      <c r="H1102" s="5"/>
      <c r="I1102" s="5"/>
      <c r="J1102" s="5"/>
    </row>
    <row r="1103" spans="5:10" ht="15.95" customHeight="1" x14ac:dyDescent="0.2">
      <c r="E1103" s="5"/>
      <c r="F1103" s="5"/>
      <c r="G1103" s="5"/>
      <c r="H1103" s="5"/>
      <c r="I1103" s="5"/>
      <c r="J1103" s="5"/>
    </row>
    <row r="1104" spans="5:10" ht="15.95" customHeight="1" x14ac:dyDescent="0.2">
      <c r="E1104" s="5"/>
      <c r="F1104" s="5"/>
      <c r="G1104" s="5"/>
      <c r="H1104" s="5"/>
      <c r="I1104" s="5"/>
      <c r="J1104" s="5"/>
    </row>
    <row r="1105" spans="5:10" ht="15.95" customHeight="1" x14ac:dyDescent="0.2">
      <c r="E1105" s="5"/>
      <c r="F1105" s="5"/>
      <c r="G1105" s="5"/>
      <c r="H1105" s="5"/>
      <c r="I1105" s="5"/>
      <c r="J1105" s="5"/>
    </row>
    <row r="1106" spans="5:10" ht="15.95" customHeight="1" x14ac:dyDescent="0.2">
      <c r="E1106" s="5"/>
      <c r="F1106" s="5"/>
      <c r="G1106" s="5"/>
      <c r="H1106" s="5"/>
      <c r="I1106" s="5"/>
      <c r="J1106" s="5"/>
    </row>
    <row r="1107" spans="5:10" ht="15.95" customHeight="1" x14ac:dyDescent="0.2">
      <c r="E1107" s="5"/>
      <c r="F1107" s="5"/>
      <c r="G1107" s="5"/>
      <c r="H1107" s="5"/>
      <c r="I1107" s="5"/>
      <c r="J1107" s="5"/>
    </row>
    <row r="1108" spans="5:10" ht="15.95" customHeight="1" x14ac:dyDescent="0.2">
      <c r="E1108" s="5"/>
      <c r="F1108" s="5"/>
      <c r="G1108" s="5"/>
      <c r="H1108" s="5"/>
      <c r="I1108" s="5"/>
      <c r="J1108" s="5"/>
    </row>
    <row r="1109" spans="5:10" ht="15.95" customHeight="1" x14ac:dyDescent="0.2">
      <c r="E1109" s="5"/>
      <c r="F1109" s="5"/>
      <c r="G1109" s="5"/>
      <c r="H1109" s="5"/>
      <c r="I1109" s="5"/>
      <c r="J1109" s="5"/>
    </row>
    <row r="1110" spans="5:10" ht="15.95" customHeight="1" x14ac:dyDescent="0.2">
      <c r="E1110" s="5"/>
      <c r="F1110" s="5"/>
      <c r="G1110" s="5"/>
      <c r="H1110" s="5"/>
      <c r="I1110" s="5"/>
      <c r="J1110" s="5"/>
    </row>
    <row r="1111" spans="5:10" ht="15.95" customHeight="1" x14ac:dyDescent="0.2">
      <c r="E1111" s="5"/>
      <c r="F1111" s="5"/>
      <c r="G1111" s="5"/>
      <c r="H1111" s="5"/>
      <c r="I1111" s="5"/>
      <c r="J1111" s="5"/>
    </row>
    <row r="1112" spans="5:10" ht="15.95" customHeight="1" x14ac:dyDescent="0.2">
      <c r="E1112" s="5"/>
      <c r="F1112" s="5"/>
      <c r="G1112" s="5"/>
      <c r="H1112" s="5"/>
      <c r="I1112" s="5"/>
      <c r="J1112" s="5"/>
    </row>
    <row r="1113" spans="5:10" ht="15.95" customHeight="1" x14ac:dyDescent="0.2">
      <c r="E1113" s="5"/>
      <c r="F1113" s="5"/>
      <c r="G1113" s="5"/>
      <c r="H1113" s="5"/>
      <c r="I1113" s="5"/>
      <c r="J1113" s="5"/>
    </row>
    <row r="1114" spans="5:10" ht="15.95" customHeight="1" x14ac:dyDescent="0.2">
      <c r="E1114" s="5"/>
      <c r="F1114" s="5"/>
      <c r="G1114" s="5"/>
      <c r="H1114" s="5"/>
      <c r="I1114" s="5"/>
      <c r="J1114" s="5"/>
    </row>
    <row r="1115" spans="5:10" ht="15.95" customHeight="1" x14ac:dyDescent="0.2">
      <c r="E1115" s="5"/>
      <c r="F1115" s="5"/>
      <c r="G1115" s="5"/>
      <c r="H1115" s="5"/>
      <c r="I1115" s="5"/>
      <c r="J1115" s="5"/>
    </row>
    <row r="1116" spans="5:10" ht="15.95" customHeight="1" x14ac:dyDescent="0.2">
      <c r="E1116" s="5"/>
      <c r="F1116" s="5"/>
      <c r="G1116" s="5"/>
      <c r="H1116" s="5"/>
      <c r="I1116" s="5"/>
      <c r="J1116" s="5"/>
    </row>
    <row r="1117" spans="5:10" ht="15.95" customHeight="1" x14ac:dyDescent="0.2">
      <c r="E1117" s="5"/>
      <c r="F1117" s="5"/>
      <c r="G1117" s="5"/>
      <c r="H1117" s="5"/>
      <c r="I1117" s="5"/>
      <c r="J1117" s="5"/>
    </row>
    <row r="1118" spans="5:10" ht="15.95" customHeight="1" x14ac:dyDescent="0.2">
      <c r="E1118" s="5"/>
      <c r="F1118" s="5"/>
      <c r="G1118" s="5"/>
      <c r="H1118" s="5"/>
      <c r="I1118" s="5"/>
      <c r="J1118" s="5"/>
    </row>
    <row r="1119" spans="5:10" ht="15.95" customHeight="1" x14ac:dyDescent="0.2">
      <c r="E1119" s="5"/>
      <c r="F1119" s="5"/>
      <c r="G1119" s="5"/>
      <c r="H1119" s="5"/>
      <c r="I1119" s="5"/>
      <c r="J1119" s="5"/>
    </row>
    <row r="1120" spans="5:10" ht="15.95" customHeight="1" x14ac:dyDescent="0.2">
      <c r="E1120" s="5"/>
      <c r="F1120" s="5"/>
      <c r="G1120" s="5"/>
      <c r="H1120" s="5"/>
      <c r="I1120" s="5"/>
      <c r="J1120" s="5"/>
    </row>
    <row r="1121" spans="5:10" ht="15.95" customHeight="1" x14ac:dyDescent="0.2">
      <c r="E1121" s="5"/>
      <c r="F1121" s="5"/>
      <c r="G1121" s="5"/>
      <c r="H1121" s="5"/>
      <c r="I1121" s="5"/>
      <c r="J1121" s="5"/>
    </row>
    <row r="1122" spans="5:10" ht="15.95" customHeight="1" x14ac:dyDescent="0.2">
      <c r="E1122" s="5"/>
      <c r="F1122" s="5"/>
      <c r="G1122" s="5"/>
      <c r="H1122" s="5"/>
      <c r="I1122" s="5"/>
      <c r="J1122" s="5"/>
    </row>
    <row r="1123" spans="5:10" ht="15.95" customHeight="1" x14ac:dyDescent="0.2">
      <c r="E1123" s="5"/>
      <c r="F1123" s="5"/>
      <c r="G1123" s="5"/>
      <c r="H1123" s="5"/>
      <c r="I1123" s="5"/>
      <c r="J1123" s="5"/>
    </row>
    <row r="1124" spans="5:10" ht="15.95" customHeight="1" x14ac:dyDescent="0.2">
      <c r="E1124" s="5"/>
      <c r="F1124" s="5"/>
      <c r="G1124" s="5"/>
      <c r="H1124" s="5"/>
      <c r="I1124" s="5"/>
      <c r="J1124" s="5"/>
    </row>
    <row r="1125" spans="5:10" ht="15.95" customHeight="1" x14ac:dyDescent="0.2">
      <c r="E1125" s="5"/>
      <c r="F1125" s="5"/>
      <c r="G1125" s="5"/>
      <c r="H1125" s="5"/>
      <c r="I1125" s="5"/>
      <c r="J1125" s="5"/>
    </row>
    <row r="1126" spans="5:10" ht="15.95" customHeight="1" x14ac:dyDescent="0.2">
      <c r="E1126" s="5"/>
      <c r="F1126" s="5"/>
      <c r="G1126" s="5"/>
      <c r="H1126" s="5"/>
      <c r="I1126" s="5"/>
      <c r="J1126" s="5"/>
    </row>
    <row r="1127" spans="5:10" ht="15.95" customHeight="1" x14ac:dyDescent="0.2">
      <c r="E1127" s="5"/>
      <c r="F1127" s="5"/>
      <c r="G1127" s="5"/>
      <c r="H1127" s="5"/>
      <c r="I1127" s="5"/>
      <c r="J1127" s="5"/>
    </row>
    <row r="1128" spans="5:10" ht="15.95" customHeight="1" x14ac:dyDescent="0.2">
      <c r="E1128" s="5"/>
      <c r="F1128" s="5"/>
      <c r="G1128" s="5"/>
      <c r="H1128" s="5"/>
      <c r="I1128" s="5"/>
      <c r="J1128" s="5"/>
    </row>
    <row r="1129" spans="5:10" ht="15.95" customHeight="1" x14ac:dyDescent="0.2">
      <c r="E1129" s="5"/>
      <c r="F1129" s="5"/>
      <c r="G1129" s="5"/>
      <c r="H1129" s="5"/>
      <c r="I1129" s="5"/>
      <c r="J1129" s="5"/>
    </row>
    <row r="1130" spans="5:10" ht="15.95" customHeight="1" x14ac:dyDescent="0.2">
      <c r="E1130" s="5"/>
      <c r="F1130" s="5"/>
      <c r="G1130" s="5"/>
      <c r="H1130" s="5"/>
      <c r="I1130" s="5"/>
      <c r="J1130" s="5"/>
    </row>
    <row r="1131" spans="5:10" ht="15.95" customHeight="1" x14ac:dyDescent="0.2">
      <c r="E1131" s="5"/>
      <c r="F1131" s="5"/>
      <c r="G1131" s="5"/>
      <c r="H1131" s="5"/>
      <c r="I1131" s="5"/>
      <c r="J1131" s="5"/>
    </row>
    <row r="1132" spans="5:10" ht="15.95" customHeight="1" x14ac:dyDescent="0.2">
      <c r="E1132" s="5"/>
      <c r="F1132" s="5"/>
      <c r="G1132" s="5"/>
      <c r="H1132" s="5"/>
      <c r="I1132" s="5"/>
      <c r="J1132" s="5"/>
    </row>
    <row r="1133" spans="5:10" ht="15.95" customHeight="1" x14ac:dyDescent="0.2">
      <c r="E1133" s="5"/>
      <c r="F1133" s="5"/>
      <c r="G1133" s="5"/>
      <c r="H1133" s="5"/>
      <c r="I1133" s="5"/>
      <c r="J1133" s="5"/>
    </row>
    <row r="1134" spans="5:10" ht="15.95" customHeight="1" x14ac:dyDescent="0.2">
      <c r="E1134" s="5"/>
      <c r="F1134" s="5"/>
      <c r="G1134" s="5"/>
      <c r="H1134" s="5"/>
      <c r="I1134" s="5"/>
      <c r="J1134" s="5"/>
    </row>
    <row r="1135" spans="5:10" ht="15.95" customHeight="1" x14ac:dyDescent="0.2">
      <c r="E1135" s="5"/>
      <c r="F1135" s="5"/>
      <c r="G1135" s="5"/>
      <c r="H1135" s="5"/>
      <c r="I1135" s="5"/>
      <c r="J1135" s="5"/>
    </row>
    <row r="1136" spans="5:10" ht="15.95" customHeight="1" x14ac:dyDescent="0.2">
      <c r="E1136" s="5"/>
      <c r="F1136" s="5"/>
      <c r="G1136" s="5"/>
      <c r="H1136" s="5"/>
      <c r="I1136" s="5"/>
      <c r="J1136" s="5"/>
    </row>
    <row r="1137" spans="5:10" ht="15.95" customHeight="1" x14ac:dyDescent="0.2">
      <c r="E1137" s="5"/>
      <c r="F1137" s="5"/>
      <c r="G1137" s="5"/>
      <c r="H1137" s="5"/>
      <c r="I1137" s="5"/>
      <c r="J1137" s="5"/>
    </row>
    <row r="1138" spans="5:10" ht="15.95" customHeight="1" x14ac:dyDescent="0.2">
      <c r="E1138" s="5"/>
      <c r="F1138" s="5"/>
      <c r="G1138" s="5"/>
      <c r="H1138" s="5"/>
      <c r="I1138" s="5"/>
      <c r="J1138" s="5"/>
    </row>
    <row r="1139" spans="5:10" ht="15.95" customHeight="1" x14ac:dyDescent="0.2">
      <c r="E1139" s="5"/>
      <c r="F1139" s="5"/>
      <c r="G1139" s="5"/>
      <c r="H1139" s="5"/>
      <c r="I1139" s="5"/>
      <c r="J1139" s="5"/>
    </row>
    <row r="1140" spans="5:10" ht="15.95" customHeight="1" x14ac:dyDescent="0.2">
      <c r="E1140" s="5"/>
      <c r="F1140" s="5"/>
      <c r="G1140" s="5"/>
      <c r="H1140" s="5"/>
      <c r="I1140" s="5"/>
      <c r="J1140" s="5"/>
    </row>
    <row r="1141" spans="5:10" ht="15.95" customHeight="1" x14ac:dyDescent="0.2">
      <c r="E1141" s="5"/>
      <c r="F1141" s="5"/>
      <c r="G1141" s="5"/>
      <c r="H1141" s="5"/>
      <c r="I1141" s="5"/>
      <c r="J1141" s="5"/>
    </row>
    <row r="1142" spans="5:10" ht="15.95" customHeight="1" x14ac:dyDescent="0.2">
      <c r="E1142" s="5"/>
      <c r="F1142" s="5"/>
      <c r="G1142" s="5"/>
      <c r="H1142" s="5"/>
      <c r="I1142" s="5"/>
      <c r="J1142" s="5"/>
    </row>
    <row r="1143" spans="5:10" ht="15.95" customHeight="1" x14ac:dyDescent="0.2">
      <c r="E1143" s="5"/>
      <c r="F1143" s="5"/>
      <c r="G1143" s="5"/>
      <c r="H1143" s="5"/>
      <c r="I1143" s="5"/>
      <c r="J1143" s="5"/>
    </row>
    <row r="1144" spans="5:10" ht="15.95" customHeight="1" x14ac:dyDescent="0.2">
      <c r="E1144" s="5"/>
      <c r="F1144" s="5"/>
      <c r="G1144" s="5"/>
      <c r="H1144" s="5"/>
      <c r="I1144" s="5"/>
      <c r="J1144" s="5"/>
    </row>
    <row r="1145" spans="5:10" ht="15.95" customHeight="1" x14ac:dyDescent="0.2">
      <c r="E1145" s="5"/>
      <c r="F1145" s="5"/>
      <c r="G1145" s="5"/>
      <c r="H1145" s="5"/>
      <c r="I1145" s="5"/>
      <c r="J1145" s="5"/>
    </row>
    <row r="1146" spans="5:10" ht="15.95" customHeight="1" x14ac:dyDescent="0.2">
      <c r="E1146" s="5"/>
      <c r="F1146" s="5"/>
      <c r="G1146" s="5"/>
      <c r="H1146" s="5"/>
      <c r="I1146" s="5"/>
      <c r="J1146" s="5"/>
    </row>
    <row r="1147" spans="5:10" ht="15.95" customHeight="1" x14ac:dyDescent="0.2">
      <c r="E1147" s="5"/>
      <c r="F1147" s="5"/>
      <c r="G1147" s="5"/>
      <c r="H1147" s="5"/>
      <c r="I1147" s="5"/>
      <c r="J1147" s="5"/>
    </row>
    <row r="1148" spans="5:10" ht="15.95" customHeight="1" x14ac:dyDescent="0.2">
      <c r="E1148" s="5"/>
      <c r="F1148" s="5"/>
      <c r="G1148" s="5"/>
      <c r="H1148" s="5"/>
      <c r="I1148" s="5"/>
      <c r="J1148" s="5"/>
    </row>
    <row r="1149" spans="5:10" ht="15.95" customHeight="1" x14ac:dyDescent="0.2">
      <c r="E1149" s="5"/>
      <c r="F1149" s="5"/>
      <c r="G1149" s="5"/>
      <c r="H1149" s="5"/>
      <c r="I1149" s="5"/>
      <c r="J1149" s="5"/>
    </row>
    <row r="1150" spans="5:10" ht="15.95" customHeight="1" x14ac:dyDescent="0.2">
      <c r="E1150" s="5"/>
      <c r="F1150" s="5"/>
      <c r="G1150" s="5"/>
      <c r="H1150" s="5"/>
      <c r="I1150" s="5"/>
      <c r="J1150" s="5"/>
    </row>
    <row r="1151" spans="5:10" ht="15.95" customHeight="1" x14ac:dyDescent="0.2">
      <c r="E1151" s="5"/>
      <c r="F1151" s="5"/>
      <c r="G1151" s="5"/>
      <c r="H1151" s="5"/>
      <c r="I1151" s="5"/>
      <c r="J1151" s="5"/>
    </row>
    <row r="1152" spans="5:10" ht="15.95" customHeight="1" x14ac:dyDescent="0.2">
      <c r="E1152" s="5"/>
      <c r="F1152" s="5"/>
      <c r="G1152" s="5"/>
      <c r="H1152" s="5"/>
      <c r="I1152" s="5"/>
      <c r="J1152" s="5"/>
    </row>
    <row r="1153" spans="5:10" ht="15.95" customHeight="1" x14ac:dyDescent="0.2">
      <c r="E1153" s="5"/>
      <c r="F1153" s="5"/>
      <c r="G1153" s="5"/>
      <c r="H1153" s="5"/>
      <c r="I1153" s="5"/>
      <c r="J1153" s="5"/>
    </row>
    <row r="1154" spans="5:10" ht="15.95" customHeight="1" x14ac:dyDescent="0.2">
      <c r="E1154" s="5"/>
      <c r="F1154" s="5"/>
      <c r="G1154" s="5"/>
      <c r="H1154" s="5"/>
      <c r="I1154" s="5"/>
      <c r="J1154" s="5"/>
    </row>
    <row r="1155" spans="5:10" ht="15.95" customHeight="1" x14ac:dyDescent="0.2">
      <c r="E1155" s="5"/>
      <c r="F1155" s="5"/>
      <c r="G1155" s="5"/>
      <c r="H1155" s="5"/>
      <c r="I1155" s="5"/>
      <c r="J1155" s="5"/>
    </row>
    <row r="1156" spans="5:10" ht="15.95" customHeight="1" x14ac:dyDescent="0.2">
      <c r="E1156" s="5"/>
      <c r="F1156" s="5"/>
      <c r="G1156" s="5"/>
      <c r="H1156" s="5"/>
      <c r="I1156" s="5"/>
      <c r="J1156" s="5"/>
    </row>
    <row r="1157" spans="5:10" ht="15.95" customHeight="1" x14ac:dyDescent="0.2">
      <c r="E1157" s="5"/>
      <c r="F1157" s="5"/>
      <c r="G1157" s="5"/>
      <c r="H1157" s="5"/>
      <c r="I1157" s="5"/>
      <c r="J1157" s="5"/>
    </row>
    <row r="1158" spans="5:10" ht="15.95" customHeight="1" x14ac:dyDescent="0.2">
      <c r="E1158" s="5"/>
      <c r="F1158" s="5"/>
      <c r="G1158" s="5"/>
      <c r="H1158" s="5"/>
      <c r="I1158" s="5"/>
      <c r="J1158" s="5"/>
    </row>
    <row r="1159" spans="5:10" ht="15.95" customHeight="1" x14ac:dyDescent="0.2">
      <c r="E1159" s="5"/>
      <c r="F1159" s="5"/>
      <c r="G1159" s="5"/>
      <c r="H1159" s="5"/>
      <c r="I1159" s="5"/>
      <c r="J1159" s="5"/>
    </row>
    <row r="1160" spans="5:10" ht="15.95" customHeight="1" x14ac:dyDescent="0.2">
      <c r="E1160" s="5"/>
      <c r="F1160" s="5"/>
      <c r="G1160" s="5"/>
      <c r="H1160" s="5"/>
      <c r="I1160" s="5"/>
      <c r="J1160" s="5"/>
    </row>
    <row r="1161" spans="5:10" ht="15.95" customHeight="1" x14ac:dyDescent="0.2">
      <c r="E1161" s="5"/>
      <c r="F1161" s="5"/>
      <c r="G1161" s="5"/>
      <c r="H1161" s="5"/>
      <c r="I1161" s="5"/>
      <c r="J1161" s="5"/>
    </row>
    <row r="1162" spans="5:10" ht="15.95" customHeight="1" x14ac:dyDescent="0.2">
      <c r="E1162" s="5"/>
      <c r="F1162" s="5"/>
      <c r="G1162" s="5"/>
      <c r="H1162" s="5"/>
      <c r="I1162" s="5"/>
      <c r="J1162" s="5"/>
    </row>
    <row r="1163" spans="5:10" ht="15.95" customHeight="1" x14ac:dyDescent="0.2">
      <c r="E1163" s="5"/>
      <c r="F1163" s="5"/>
      <c r="G1163" s="5"/>
      <c r="H1163" s="5"/>
      <c r="I1163" s="5"/>
      <c r="J1163" s="5"/>
    </row>
    <row r="1164" spans="5:10" ht="15.95" customHeight="1" x14ac:dyDescent="0.2">
      <c r="E1164" s="5"/>
      <c r="F1164" s="5"/>
      <c r="G1164" s="5"/>
      <c r="H1164" s="5"/>
      <c r="I1164" s="5"/>
      <c r="J1164" s="5"/>
    </row>
    <row r="1165" spans="5:10" ht="15.95" customHeight="1" x14ac:dyDescent="0.2">
      <c r="E1165" s="5"/>
      <c r="F1165" s="5"/>
      <c r="G1165" s="5"/>
      <c r="H1165" s="5"/>
      <c r="I1165" s="5"/>
      <c r="J1165" s="5"/>
    </row>
    <row r="1166" spans="5:10" ht="15.95" customHeight="1" x14ac:dyDescent="0.2">
      <c r="E1166" s="5"/>
      <c r="F1166" s="5"/>
      <c r="G1166" s="5"/>
      <c r="H1166" s="5"/>
      <c r="I1166" s="5"/>
      <c r="J1166" s="5"/>
    </row>
    <row r="1167" spans="5:10" ht="15.95" customHeight="1" x14ac:dyDescent="0.2">
      <c r="E1167" s="5"/>
      <c r="F1167" s="5"/>
      <c r="G1167" s="5"/>
      <c r="H1167" s="5"/>
      <c r="I1167" s="5"/>
      <c r="J1167" s="5"/>
    </row>
    <row r="1168" spans="5:10" ht="15.95" customHeight="1" x14ac:dyDescent="0.2">
      <c r="E1168" s="5"/>
      <c r="F1168" s="5"/>
      <c r="G1168" s="5"/>
      <c r="H1168" s="5"/>
      <c r="I1168" s="5"/>
      <c r="J1168" s="5"/>
    </row>
    <row r="1169" spans="5:10" ht="15.95" customHeight="1" x14ac:dyDescent="0.2">
      <c r="E1169" s="5"/>
      <c r="F1169" s="5"/>
      <c r="G1169" s="5"/>
      <c r="H1169" s="5"/>
      <c r="I1169" s="5"/>
      <c r="J1169" s="5"/>
    </row>
    <row r="1170" spans="5:10" ht="15.95" customHeight="1" x14ac:dyDescent="0.2">
      <c r="E1170" s="5"/>
      <c r="F1170" s="5"/>
      <c r="G1170" s="5"/>
      <c r="H1170" s="5"/>
      <c r="I1170" s="5"/>
      <c r="J1170" s="5"/>
    </row>
    <row r="1171" spans="5:10" ht="15.95" customHeight="1" x14ac:dyDescent="0.2">
      <c r="E1171" s="5"/>
      <c r="F1171" s="5"/>
      <c r="G1171" s="5"/>
      <c r="H1171" s="5"/>
      <c r="I1171" s="5"/>
      <c r="J1171" s="5"/>
    </row>
    <row r="1172" spans="5:10" ht="15.95" customHeight="1" x14ac:dyDescent="0.2">
      <c r="E1172" s="5"/>
      <c r="F1172" s="5"/>
      <c r="G1172" s="5"/>
      <c r="H1172" s="5"/>
      <c r="I1172" s="5"/>
      <c r="J1172" s="5"/>
    </row>
    <row r="1173" spans="5:10" ht="15.95" customHeight="1" x14ac:dyDescent="0.2">
      <c r="E1173" s="5"/>
      <c r="F1173" s="5"/>
      <c r="G1173" s="5"/>
      <c r="H1173" s="5"/>
      <c r="I1173" s="5"/>
      <c r="J1173" s="5"/>
    </row>
    <row r="1174" spans="5:10" ht="15.95" customHeight="1" x14ac:dyDescent="0.2">
      <c r="E1174" s="5"/>
      <c r="F1174" s="5"/>
      <c r="G1174" s="5"/>
      <c r="H1174" s="5"/>
      <c r="I1174" s="5"/>
      <c r="J1174" s="5"/>
    </row>
    <row r="1175" spans="5:10" ht="15.95" customHeight="1" x14ac:dyDescent="0.2">
      <c r="E1175" s="5"/>
      <c r="F1175" s="5"/>
      <c r="G1175" s="5"/>
      <c r="H1175" s="5"/>
      <c r="I1175" s="5"/>
      <c r="J1175" s="5"/>
    </row>
    <row r="1176" spans="5:10" ht="15.95" customHeight="1" x14ac:dyDescent="0.2">
      <c r="E1176" s="5"/>
      <c r="F1176" s="5"/>
      <c r="G1176" s="5"/>
      <c r="H1176" s="5"/>
      <c r="I1176" s="5"/>
      <c r="J1176" s="5"/>
    </row>
    <row r="1177" spans="5:10" ht="15.95" customHeight="1" x14ac:dyDescent="0.2">
      <c r="E1177" s="5"/>
      <c r="F1177" s="5"/>
      <c r="G1177" s="5"/>
      <c r="H1177" s="5"/>
      <c r="I1177" s="5"/>
      <c r="J1177" s="5"/>
    </row>
    <row r="1178" spans="5:10" ht="15.95" customHeight="1" x14ac:dyDescent="0.2">
      <c r="E1178" s="5"/>
      <c r="F1178" s="5"/>
      <c r="G1178" s="5"/>
      <c r="H1178" s="5"/>
      <c r="I1178" s="5"/>
      <c r="J1178" s="5"/>
    </row>
    <row r="1179" spans="5:10" ht="15.95" customHeight="1" x14ac:dyDescent="0.2">
      <c r="E1179" s="5"/>
      <c r="F1179" s="5"/>
      <c r="G1179" s="5"/>
      <c r="H1179" s="5"/>
      <c r="I1179" s="5"/>
      <c r="J1179" s="5"/>
    </row>
    <row r="1180" spans="5:10" ht="15.95" customHeight="1" x14ac:dyDescent="0.2">
      <c r="E1180" s="5"/>
      <c r="F1180" s="5"/>
      <c r="G1180" s="5"/>
      <c r="H1180" s="5"/>
      <c r="I1180" s="5"/>
      <c r="J1180" s="5"/>
    </row>
    <row r="1181" spans="5:10" ht="15.95" customHeight="1" x14ac:dyDescent="0.2">
      <c r="E1181" s="5"/>
      <c r="F1181" s="5"/>
      <c r="G1181" s="5"/>
      <c r="H1181" s="5"/>
      <c r="I1181" s="5"/>
      <c r="J1181" s="5"/>
    </row>
    <row r="1182" spans="5:10" ht="15.95" customHeight="1" x14ac:dyDescent="0.2">
      <c r="E1182" s="5"/>
      <c r="F1182" s="5"/>
      <c r="G1182" s="5"/>
      <c r="H1182" s="5"/>
      <c r="I1182" s="5"/>
      <c r="J1182" s="5"/>
    </row>
    <row r="1183" spans="5:10" ht="15.95" customHeight="1" x14ac:dyDescent="0.2">
      <c r="E1183" s="5"/>
      <c r="F1183" s="5"/>
      <c r="G1183" s="5"/>
      <c r="H1183" s="5"/>
      <c r="I1183" s="5"/>
      <c r="J1183" s="5"/>
    </row>
    <row r="1184" spans="5:10" ht="15.95" customHeight="1" x14ac:dyDescent="0.2">
      <c r="E1184" s="5"/>
      <c r="F1184" s="5"/>
      <c r="G1184" s="5"/>
      <c r="H1184" s="5"/>
      <c r="I1184" s="5"/>
      <c r="J1184" s="5"/>
    </row>
    <row r="1185" spans="5:10" ht="15.95" customHeight="1" x14ac:dyDescent="0.2">
      <c r="E1185" s="5"/>
      <c r="F1185" s="5"/>
      <c r="G1185" s="5"/>
      <c r="H1185" s="5"/>
      <c r="I1185" s="5"/>
      <c r="J1185" s="5"/>
    </row>
    <row r="1186" spans="5:10" ht="15.95" customHeight="1" x14ac:dyDescent="0.2">
      <c r="E1186" s="5"/>
      <c r="F1186" s="5"/>
      <c r="G1186" s="5"/>
      <c r="H1186" s="5"/>
      <c r="I1186" s="5"/>
      <c r="J1186" s="5"/>
    </row>
    <row r="1187" spans="5:10" ht="15.95" customHeight="1" x14ac:dyDescent="0.2">
      <c r="E1187" s="5"/>
      <c r="F1187" s="5"/>
      <c r="G1187" s="5"/>
      <c r="H1187" s="5"/>
      <c r="I1187" s="5"/>
      <c r="J1187" s="5"/>
    </row>
    <row r="1188" spans="5:10" ht="15.95" customHeight="1" x14ac:dyDescent="0.2">
      <c r="E1188" s="5"/>
      <c r="F1188" s="5"/>
      <c r="G1188" s="5"/>
      <c r="H1188" s="5"/>
      <c r="I1188" s="5"/>
      <c r="J1188" s="5"/>
    </row>
    <row r="1189" spans="5:10" ht="15.95" customHeight="1" x14ac:dyDescent="0.2">
      <c r="E1189" s="5"/>
      <c r="F1189" s="5"/>
      <c r="G1189" s="5"/>
      <c r="H1189" s="5"/>
      <c r="I1189" s="5"/>
      <c r="J1189" s="5"/>
    </row>
    <row r="1190" spans="5:10" ht="15.95" customHeight="1" x14ac:dyDescent="0.2">
      <c r="E1190" s="5"/>
      <c r="F1190" s="5"/>
      <c r="G1190" s="5"/>
      <c r="H1190" s="5"/>
      <c r="I1190" s="5"/>
      <c r="J1190" s="5"/>
    </row>
    <row r="1191" spans="5:10" ht="15.95" customHeight="1" x14ac:dyDescent="0.2">
      <c r="E1191" s="5"/>
      <c r="F1191" s="5"/>
      <c r="G1191" s="5"/>
      <c r="H1191" s="5"/>
      <c r="I1191" s="5"/>
      <c r="J1191" s="5"/>
    </row>
    <row r="1192" spans="5:10" ht="15.95" customHeight="1" x14ac:dyDescent="0.2">
      <c r="E1192" s="5"/>
      <c r="F1192" s="5"/>
      <c r="G1192" s="5"/>
      <c r="H1192" s="5"/>
      <c r="I1192" s="5"/>
      <c r="J1192" s="5"/>
    </row>
    <row r="1193" spans="5:10" ht="15.95" customHeight="1" x14ac:dyDescent="0.2">
      <c r="E1193" s="5"/>
      <c r="F1193" s="5"/>
      <c r="G1193" s="5"/>
      <c r="H1193" s="5"/>
      <c r="I1193" s="5"/>
      <c r="J1193" s="5"/>
    </row>
    <row r="1194" spans="5:10" ht="15.95" customHeight="1" x14ac:dyDescent="0.2">
      <c r="E1194" s="5"/>
      <c r="F1194" s="5"/>
      <c r="G1194" s="5"/>
      <c r="H1194" s="5"/>
      <c r="I1194" s="5"/>
      <c r="J1194" s="5"/>
    </row>
    <row r="1195" spans="5:10" ht="15.95" customHeight="1" x14ac:dyDescent="0.2">
      <c r="E1195" s="5"/>
      <c r="F1195" s="5"/>
      <c r="G1195" s="5"/>
      <c r="H1195" s="5"/>
      <c r="I1195" s="5"/>
      <c r="J1195" s="5"/>
    </row>
    <row r="1196" spans="5:10" ht="15.95" customHeight="1" x14ac:dyDescent="0.2">
      <c r="E1196" s="5"/>
      <c r="F1196" s="5"/>
      <c r="G1196" s="5"/>
      <c r="H1196" s="5"/>
      <c r="I1196" s="5"/>
      <c r="J1196" s="5"/>
    </row>
    <row r="1197" spans="5:10" ht="15.95" customHeight="1" x14ac:dyDescent="0.2">
      <c r="E1197" s="5"/>
      <c r="F1197" s="5"/>
      <c r="G1197" s="5"/>
      <c r="H1197" s="5"/>
      <c r="I1197" s="5"/>
      <c r="J1197" s="5"/>
    </row>
    <row r="1198" spans="5:10" ht="15.95" customHeight="1" x14ac:dyDescent="0.2">
      <c r="E1198" s="5"/>
      <c r="F1198" s="5"/>
      <c r="G1198" s="5"/>
      <c r="H1198" s="5"/>
      <c r="I1198" s="5"/>
      <c r="J1198" s="5"/>
    </row>
    <row r="1199" spans="5:10" ht="15.95" customHeight="1" x14ac:dyDescent="0.2">
      <c r="E1199" s="5"/>
      <c r="F1199" s="5"/>
      <c r="G1199" s="5"/>
      <c r="H1199" s="5"/>
      <c r="I1199" s="5"/>
      <c r="J1199" s="5"/>
    </row>
    <row r="1200" spans="5:10" ht="15.95" customHeight="1" x14ac:dyDescent="0.2">
      <c r="E1200" s="5"/>
      <c r="F1200" s="5"/>
      <c r="G1200" s="5"/>
      <c r="H1200" s="5"/>
      <c r="I1200" s="5"/>
      <c r="J1200" s="5"/>
    </row>
    <row r="1201" spans="5:10" ht="15.95" customHeight="1" x14ac:dyDescent="0.2">
      <c r="E1201" s="5"/>
      <c r="F1201" s="5"/>
      <c r="G1201" s="5"/>
      <c r="H1201" s="5"/>
      <c r="I1201" s="5"/>
      <c r="J1201" s="5"/>
    </row>
    <row r="1202" spans="5:10" ht="15.95" customHeight="1" x14ac:dyDescent="0.2">
      <c r="E1202" s="5"/>
      <c r="F1202" s="5"/>
      <c r="G1202" s="5"/>
      <c r="H1202" s="5"/>
      <c r="I1202" s="5"/>
      <c r="J1202" s="5"/>
    </row>
    <row r="1203" spans="5:10" ht="15.95" customHeight="1" x14ac:dyDescent="0.2">
      <c r="E1203" s="5"/>
      <c r="F1203" s="5"/>
      <c r="G1203" s="5"/>
      <c r="H1203" s="5"/>
      <c r="I1203" s="5"/>
      <c r="J1203" s="5"/>
    </row>
    <row r="1204" spans="5:10" ht="15.95" customHeight="1" x14ac:dyDescent="0.2">
      <c r="E1204" s="5"/>
      <c r="F1204" s="5"/>
      <c r="G1204" s="5"/>
      <c r="H1204" s="5"/>
      <c r="I1204" s="5"/>
      <c r="J1204" s="5"/>
    </row>
    <row r="1205" spans="5:10" ht="15.95" customHeight="1" x14ac:dyDescent="0.2">
      <c r="E1205" s="5"/>
      <c r="F1205" s="5"/>
      <c r="G1205" s="5"/>
      <c r="H1205" s="5"/>
      <c r="I1205" s="5"/>
      <c r="J1205" s="5"/>
    </row>
    <row r="1206" spans="5:10" ht="15.95" customHeight="1" x14ac:dyDescent="0.2">
      <c r="E1206" s="5"/>
      <c r="F1206" s="5"/>
      <c r="G1206" s="5"/>
      <c r="H1206" s="5"/>
      <c r="I1206" s="5"/>
      <c r="J1206" s="5"/>
    </row>
    <row r="1207" spans="5:10" ht="15.95" customHeight="1" x14ac:dyDescent="0.2">
      <c r="E1207" s="5"/>
      <c r="F1207" s="5"/>
      <c r="G1207" s="5"/>
      <c r="H1207" s="5"/>
      <c r="I1207" s="5"/>
      <c r="J1207" s="5"/>
    </row>
    <row r="1208" spans="5:10" ht="15.95" customHeight="1" x14ac:dyDescent="0.2">
      <c r="E1208" s="5"/>
      <c r="F1208" s="5"/>
      <c r="G1208" s="5"/>
      <c r="H1208" s="5"/>
      <c r="I1208" s="5"/>
      <c r="J1208" s="5"/>
    </row>
    <row r="1209" spans="5:10" ht="15.95" customHeight="1" x14ac:dyDescent="0.2">
      <c r="E1209" s="5"/>
      <c r="F1209" s="5"/>
      <c r="G1209" s="5"/>
      <c r="H1209" s="5"/>
      <c r="I1209" s="5"/>
      <c r="J1209" s="5"/>
    </row>
    <row r="1210" spans="5:10" ht="15.95" customHeight="1" x14ac:dyDescent="0.2">
      <c r="E1210" s="5"/>
      <c r="F1210" s="5"/>
      <c r="G1210" s="5"/>
      <c r="H1210" s="5"/>
      <c r="I1210" s="5"/>
      <c r="J1210" s="5"/>
    </row>
    <row r="1211" spans="5:10" ht="15.95" customHeight="1" x14ac:dyDescent="0.2">
      <c r="E1211" s="5"/>
      <c r="F1211" s="5"/>
      <c r="G1211" s="5"/>
      <c r="H1211" s="5"/>
      <c r="I1211" s="5"/>
      <c r="J1211" s="5"/>
    </row>
    <row r="1212" spans="5:10" ht="15.95" customHeight="1" x14ac:dyDescent="0.2">
      <c r="E1212" s="5"/>
      <c r="F1212" s="5"/>
      <c r="G1212" s="5"/>
      <c r="H1212" s="5"/>
      <c r="I1212" s="5"/>
      <c r="J1212" s="5"/>
    </row>
    <row r="1213" spans="5:10" ht="15.95" customHeight="1" x14ac:dyDescent="0.2">
      <c r="E1213" s="5"/>
      <c r="F1213" s="5"/>
      <c r="G1213" s="5"/>
      <c r="H1213" s="5"/>
      <c r="I1213" s="5"/>
      <c r="J1213" s="5"/>
    </row>
    <row r="1214" spans="5:10" ht="15.95" customHeight="1" x14ac:dyDescent="0.2">
      <c r="E1214" s="5"/>
      <c r="F1214" s="5"/>
      <c r="G1214" s="5"/>
      <c r="H1214" s="5"/>
      <c r="I1214" s="5"/>
      <c r="J1214" s="5"/>
    </row>
    <row r="1215" spans="5:10" ht="15.95" customHeight="1" x14ac:dyDescent="0.2">
      <c r="E1215" s="5"/>
      <c r="F1215" s="5"/>
      <c r="G1215" s="5"/>
      <c r="H1215" s="5"/>
      <c r="I1215" s="5"/>
      <c r="J1215" s="5"/>
    </row>
    <row r="1216" spans="5:10" ht="15.95" customHeight="1" x14ac:dyDescent="0.2">
      <c r="E1216" s="5"/>
      <c r="F1216" s="5"/>
      <c r="G1216" s="5"/>
      <c r="H1216" s="5"/>
      <c r="I1216" s="5"/>
      <c r="J1216" s="5"/>
    </row>
    <row r="1217" spans="5:10" ht="15.95" customHeight="1" x14ac:dyDescent="0.2">
      <c r="E1217" s="5"/>
      <c r="F1217" s="5"/>
      <c r="G1217" s="5"/>
      <c r="H1217" s="5"/>
      <c r="I1217" s="5"/>
      <c r="J1217" s="5"/>
    </row>
    <row r="1218" spans="5:10" ht="15.95" customHeight="1" x14ac:dyDescent="0.2">
      <c r="E1218" s="5"/>
      <c r="F1218" s="5"/>
      <c r="G1218" s="5"/>
      <c r="H1218" s="5"/>
      <c r="I1218" s="5"/>
      <c r="J1218" s="5"/>
    </row>
    <row r="1219" spans="5:10" ht="15.95" customHeight="1" x14ac:dyDescent="0.2">
      <c r="E1219" s="5"/>
      <c r="F1219" s="5"/>
      <c r="G1219" s="5"/>
      <c r="H1219" s="5"/>
      <c r="I1219" s="5"/>
      <c r="J1219" s="5"/>
    </row>
    <row r="1220" spans="5:10" ht="15.95" customHeight="1" x14ac:dyDescent="0.2">
      <c r="E1220" s="5"/>
      <c r="F1220" s="5"/>
      <c r="G1220" s="5"/>
      <c r="H1220" s="5"/>
      <c r="I1220" s="5"/>
      <c r="J1220" s="5"/>
    </row>
    <row r="1221" spans="5:10" ht="15.95" customHeight="1" x14ac:dyDescent="0.2">
      <c r="E1221" s="5"/>
      <c r="F1221" s="5"/>
      <c r="G1221" s="5"/>
      <c r="H1221" s="5"/>
      <c r="I1221" s="5"/>
      <c r="J1221" s="5"/>
    </row>
    <row r="1222" spans="5:10" ht="15.95" customHeight="1" x14ac:dyDescent="0.2">
      <c r="E1222" s="5"/>
      <c r="F1222" s="5"/>
      <c r="G1222" s="5"/>
      <c r="H1222" s="5"/>
      <c r="I1222" s="5"/>
      <c r="J1222" s="5"/>
    </row>
    <row r="1223" spans="5:10" ht="15.95" customHeight="1" x14ac:dyDescent="0.2">
      <c r="E1223" s="5"/>
      <c r="F1223" s="5"/>
      <c r="G1223" s="5"/>
      <c r="H1223" s="5"/>
      <c r="I1223" s="5"/>
      <c r="J1223" s="5"/>
    </row>
    <row r="1224" spans="5:10" ht="15.95" customHeight="1" x14ac:dyDescent="0.2">
      <c r="E1224" s="5"/>
      <c r="F1224" s="5"/>
      <c r="G1224" s="5"/>
      <c r="H1224" s="5"/>
      <c r="I1224" s="5"/>
      <c r="J1224" s="5"/>
    </row>
    <row r="1225" spans="5:10" ht="15.95" customHeight="1" x14ac:dyDescent="0.2">
      <c r="E1225" s="5"/>
      <c r="F1225" s="5"/>
      <c r="G1225" s="5"/>
      <c r="H1225" s="5"/>
      <c r="I1225" s="5"/>
      <c r="J1225" s="5"/>
    </row>
    <row r="1226" spans="5:10" ht="15.95" customHeight="1" x14ac:dyDescent="0.2">
      <c r="E1226" s="5"/>
      <c r="F1226" s="5"/>
      <c r="G1226" s="5"/>
      <c r="H1226" s="5"/>
      <c r="I1226" s="5"/>
      <c r="J1226" s="5"/>
    </row>
    <row r="1227" spans="5:10" ht="15.95" customHeight="1" x14ac:dyDescent="0.2">
      <c r="E1227" s="5"/>
      <c r="F1227" s="5"/>
      <c r="G1227" s="5"/>
      <c r="H1227" s="5"/>
      <c r="I1227" s="5"/>
      <c r="J1227" s="5"/>
    </row>
    <row r="1228" spans="5:10" ht="15.95" customHeight="1" x14ac:dyDescent="0.2">
      <c r="E1228" s="5"/>
      <c r="F1228" s="5"/>
      <c r="G1228" s="5"/>
      <c r="H1228" s="5"/>
      <c r="I1228" s="5"/>
      <c r="J1228" s="5"/>
    </row>
    <row r="1229" spans="5:10" ht="15.95" customHeight="1" x14ac:dyDescent="0.2">
      <c r="E1229" s="5"/>
      <c r="F1229" s="5"/>
      <c r="G1229" s="5"/>
      <c r="H1229" s="5"/>
      <c r="I1229" s="5"/>
      <c r="J1229" s="5"/>
    </row>
    <row r="1230" spans="5:10" ht="15.95" customHeight="1" x14ac:dyDescent="0.2">
      <c r="E1230" s="5"/>
      <c r="F1230" s="5"/>
      <c r="G1230" s="5"/>
      <c r="H1230" s="5"/>
      <c r="I1230" s="5"/>
      <c r="J1230" s="5"/>
    </row>
    <row r="1231" spans="5:10" ht="15.95" customHeight="1" x14ac:dyDescent="0.2">
      <c r="E1231" s="5"/>
      <c r="F1231" s="5"/>
      <c r="G1231" s="5"/>
      <c r="H1231" s="5"/>
      <c r="I1231" s="5"/>
      <c r="J1231" s="5"/>
    </row>
    <row r="1232" spans="5:10" ht="15.95" customHeight="1" x14ac:dyDescent="0.2">
      <c r="E1232" s="5"/>
      <c r="F1232" s="5"/>
      <c r="G1232" s="5"/>
      <c r="H1232" s="5"/>
      <c r="I1232" s="5"/>
      <c r="J1232" s="5"/>
    </row>
    <row r="1233" spans="5:10" ht="15.95" customHeight="1" x14ac:dyDescent="0.2">
      <c r="E1233" s="5"/>
      <c r="F1233" s="5"/>
      <c r="G1233" s="5"/>
      <c r="H1233" s="5"/>
      <c r="I1233" s="5"/>
      <c r="J1233" s="5"/>
    </row>
    <row r="1234" spans="5:10" ht="15.95" customHeight="1" x14ac:dyDescent="0.2">
      <c r="E1234" s="5"/>
      <c r="F1234" s="5"/>
      <c r="G1234" s="5"/>
      <c r="H1234" s="5"/>
      <c r="I1234" s="5"/>
      <c r="J1234" s="5"/>
    </row>
    <row r="1235" spans="5:10" ht="15.95" customHeight="1" x14ac:dyDescent="0.2">
      <c r="E1235" s="5"/>
      <c r="F1235" s="5"/>
      <c r="G1235" s="5"/>
      <c r="H1235" s="5"/>
      <c r="I1235" s="5"/>
      <c r="J1235" s="5"/>
    </row>
    <row r="1236" spans="5:10" ht="15.95" customHeight="1" x14ac:dyDescent="0.2">
      <c r="E1236" s="5"/>
      <c r="F1236" s="5"/>
      <c r="G1236" s="5"/>
      <c r="H1236" s="5"/>
      <c r="I1236" s="5"/>
      <c r="J1236" s="5"/>
    </row>
    <row r="1237" spans="5:10" ht="15.95" customHeight="1" x14ac:dyDescent="0.2">
      <c r="E1237" s="5"/>
      <c r="F1237" s="5"/>
      <c r="G1237" s="5"/>
      <c r="H1237" s="5"/>
      <c r="I1237" s="5"/>
      <c r="J1237" s="5"/>
    </row>
    <row r="1238" spans="5:10" ht="15.95" customHeight="1" x14ac:dyDescent="0.2">
      <c r="E1238" s="5"/>
      <c r="F1238" s="5"/>
      <c r="G1238" s="5"/>
      <c r="H1238" s="5"/>
      <c r="I1238" s="5"/>
      <c r="J1238" s="5"/>
    </row>
    <row r="1239" spans="5:10" ht="15.95" customHeight="1" x14ac:dyDescent="0.2">
      <c r="E1239" s="5"/>
      <c r="F1239" s="5"/>
      <c r="G1239" s="5"/>
      <c r="H1239" s="5"/>
      <c r="I1239" s="5"/>
      <c r="J1239" s="5"/>
    </row>
    <row r="1240" spans="5:10" ht="15.95" customHeight="1" x14ac:dyDescent="0.2">
      <c r="E1240" s="5"/>
      <c r="F1240" s="5"/>
      <c r="G1240" s="5"/>
      <c r="H1240" s="5"/>
      <c r="I1240" s="5"/>
      <c r="J1240" s="5"/>
    </row>
    <row r="1241" spans="5:10" ht="15.95" customHeight="1" x14ac:dyDescent="0.2">
      <c r="E1241" s="5"/>
      <c r="F1241" s="5"/>
      <c r="G1241" s="5"/>
      <c r="H1241" s="5"/>
      <c r="I1241" s="5"/>
      <c r="J1241" s="5"/>
    </row>
    <row r="1242" spans="5:10" ht="15.95" customHeight="1" x14ac:dyDescent="0.2">
      <c r="E1242" s="5"/>
      <c r="F1242" s="5"/>
      <c r="G1242" s="5"/>
      <c r="H1242" s="5"/>
      <c r="I1242" s="5"/>
      <c r="J1242" s="5"/>
    </row>
    <row r="1243" spans="5:10" ht="15.95" customHeight="1" x14ac:dyDescent="0.2">
      <c r="E1243" s="5"/>
      <c r="F1243" s="5"/>
      <c r="G1243" s="5"/>
      <c r="H1243" s="5"/>
      <c r="I1243" s="5"/>
      <c r="J1243" s="5"/>
    </row>
    <row r="1244" spans="5:10" ht="15.95" customHeight="1" x14ac:dyDescent="0.2">
      <c r="E1244" s="5"/>
      <c r="F1244" s="5"/>
      <c r="G1244" s="5"/>
      <c r="H1244" s="5"/>
      <c r="I1244" s="5"/>
      <c r="J1244" s="5"/>
    </row>
    <row r="1245" spans="5:10" ht="15.95" customHeight="1" x14ac:dyDescent="0.2">
      <c r="E1245" s="5"/>
      <c r="F1245" s="5"/>
      <c r="G1245" s="5"/>
      <c r="H1245" s="5"/>
      <c r="I1245" s="5"/>
      <c r="J1245" s="5"/>
    </row>
    <row r="1246" spans="5:10" ht="15.95" customHeight="1" x14ac:dyDescent="0.2">
      <c r="E1246" s="5"/>
      <c r="F1246" s="5"/>
      <c r="G1246" s="5"/>
      <c r="H1246" s="5"/>
      <c r="I1246" s="5"/>
      <c r="J1246" s="5"/>
    </row>
    <row r="1247" spans="5:10" ht="15.95" customHeight="1" x14ac:dyDescent="0.2">
      <c r="E1247" s="5"/>
      <c r="F1247" s="5"/>
      <c r="G1247" s="5"/>
      <c r="H1247" s="5"/>
      <c r="I1247" s="5"/>
      <c r="J1247" s="5"/>
    </row>
    <row r="1248" spans="5:10" ht="15.95" customHeight="1" x14ac:dyDescent="0.2">
      <c r="E1248" s="5"/>
      <c r="F1248" s="5"/>
      <c r="G1248" s="5"/>
      <c r="H1248" s="5"/>
      <c r="I1248" s="5"/>
      <c r="J1248" s="5"/>
    </row>
    <row r="1249" spans="5:10" ht="15.95" customHeight="1" x14ac:dyDescent="0.2">
      <c r="E1249" s="5"/>
      <c r="F1249" s="5"/>
      <c r="G1249" s="5"/>
      <c r="H1249" s="5"/>
      <c r="I1249" s="5"/>
      <c r="J1249" s="5"/>
    </row>
    <row r="1250" spans="5:10" ht="15.95" customHeight="1" x14ac:dyDescent="0.2">
      <c r="E1250" s="5"/>
      <c r="F1250" s="5"/>
      <c r="G1250" s="5"/>
      <c r="H1250" s="5"/>
      <c r="I1250" s="5"/>
      <c r="J1250" s="5"/>
    </row>
    <row r="1251" spans="5:10" ht="15.95" customHeight="1" x14ac:dyDescent="0.2">
      <c r="E1251" s="5"/>
      <c r="F1251" s="5"/>
      <c r="G1251" s="5"/>
      <c r="H1251" s="5"/>
      <c r="I1251" s="5"/>
      <c r="J1251" s="5"/>
    </row>
    <row r="1252" spans="5:10" ht="15.95" customHeight="1" x14ac:dyDescent="0.2">
      <c r="E1252" s="5"/>
      <c r="F1252" s="5"/>
      <c r="G1252" s="5"/>
      <c r="H1252" s="5"/>
      <c r="I1252" s="5"/>
      <c r="J1252" s="5"/>
    </row>
    <row r="1253" spans="5:10" ht="15.95" customHeight="1" x14ac:dyDescent="0.2">
      <c r="E1253" s="5"/>
      <c r="F1253" s="5"/>
      <c r="G1253" s="5"/>
      <c r="H1253" s="5"/>
      <c r="I1253" s="5"/>
      <c r="J1253" s="5"/>
    </row>
    <row r="1254" spans="5:10" ht="15.95" customHeight="1" x14ac:dyDescent="0.2">
      <c r="E1254" s="5"/>
      <c r="F1254" s="5"/>
      <c r="G1254" s="5"/>
      <c r="H1254" s="5"/>
      <c r="I1254" s="5"/>
      <c r="J1254" s="5"/>
    </row>
    <row r="1255" spans="5:10" ht="15.95" customHeight="1" x14ac:dyDescent="0.2">
      <c r="E1255" s="5"/>
      <c r="F1255" s="5"/>
      <c r="G1255" s="5"/>
      <c r="H1255" s="5"/>
      <c r="I1255" s="5"/>
      <c r="J1255" s="5"/>
    </row>
    <row r="1256" spans="5:10" ht="15.95" customHeight="1" x14ac:dyDescent="0.2">
      <c r="E1256" s="5"/>
      <c r="F1256" s="5"/>
      <c r="G1256" s="5"/>
      <c r="H1256" s="5"/>
      <c r="I1256" s="5"/>
      <c r="J1256" s="5"/>
    </row>
  </sheetData>
  <sheetProtection password="E53C" sheet="1" objects="1" scenarios="1" insertRows="0"/>
  <mergeCells count="14">
    <mergeCell ref="A24:C24"/>
    <mergeCell ref="A25:C25"/>
    <mergeCell ref="A18:C18"/>
    <mergeCell ref="A16:C16"/>
    <mergeCell ref="A2:D2"/>
    <mergeCell ref="A23:C23"/>
    <mergeCell ref="A1:C1"/>
    <mergeCell ref="L5:M5"/>
    <mergeCell ref="A17:C17"/>
    <mergeCell ref="A12:C12"/>
    <mergeCell ref="A11:C11"/>
    <mergeCell ref="A10:C10"/>
    <mergeCell ref="A15:C15"/>
    <mergeCell ref="A13:C13"/>
  </mergeCells>
  <printOptions horizontalCentered="1" verticalCentered="1"/>
  <pageMargins left="0.39370078740157483" right="0.39370078740157483" top="0.78740157480314965" bottom="0.98425196850393704" header="0.39370078740157483" footer="0.39370078740157483"/>
  <pageSetup paperSize="8" scale="97" orientation="landscape" r:id="rId1"/>
  <headerFooter>
    <oddHeader>&amp;C&amp;"-,Bold"&amp;16&amp;A</oddHeader>
    <oddFooter>&amp;LFile:  &amp;F&amp;RPrinted: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Z165"/>
  <sheetViews>
    <sheetView zoomScale="90" zoomScaleNormal="90" workbookViewId="0">
      <pane ySplit="7" topLeftCell="A8" activePane="bottomLeft" state="frozen"/>
      <selection pane="bottomLeft" activeCell="G72" sqref="G72"/>
    </sheetView>
  </sheetViews>
  <sheetFormatPr defaultRowHeight="15.95" customHeight="1" x14ac:dyDescent="0.25"/>
  <cols>
    <col min="1" max="1" width="28.140625" style="75" customWidth="1"/>
    <col min="2" max="2" width="20.5703125" style="75" customWidth="1"/>
    <col min="3" max="3" width="39.140625" style="75" customWidth="1"/>
    <col min="4" max="4" width="11.85546875" style="108" bestFit="1" customWidth="1"/>
    <col min="5" max="5" width="14.140625" style="75" customWidth="1"/>
    <col min="6" max="14" width="12.5703125" style="75" customWidth="1"/>
    <col min="15" max="15" width="9.140625" style="75"/>
    <col min="16" max="16" width="10" style="102" bestFit="1" customWidth="1"/>
    <col min="17" max="17" width="10" style="102" customWidth="1"/>
    <col min="18" max="26" width="9.140625" style="102"/>
    <col min="27" max="16384" width="9.140625" style="75"/>
  </cols>
  <sheetData>
    <row r="1" spans="1:14" ht="17.25" customHeight="1" x14ac:dyDescent="0.25">
      <c r="A1" s="916" t="s">
        <v>368</v>
      </c>
      <c r="B1" s="916"/>
      <c r="C1" s="916"/>
      <c r="F1" s="102"/>
      <c r="G1" s="612" t="s">
        <v>228</v>
      </c>
      <c r="H1" s="613" t="s">
        <v>371</v>
      </c>
      <c r="I1" s="102"/>
      <c r="J1" s="102"/>
      <c r="K1" s="102"/>
      <c r="L1" s="102"/>
      <c r="M1" s="102"/>
    </row>
    <row r="2" spans="1:14" ht="15" x14ac:dyDescent="0.25">
      <c r="D2" s="102"/>
      <c r="E2" s="102"/>
      <c r="F2" s="102"/>
      <c r="G2" s="102"/>
      <c r="H2" s="102"/>
      <c r="I2" s="102"/>
      <c r="J2" s="102"/>
      <c r="K2" s="102"/>
      <c r="L2" s="102"/>
      <c r="M2" s="102"/>
    </row>
    <row r="3" spans="1:14" s="102" customFormat="1" ht="15.95" customHeight="1" x14ac:dyDescent="0.25">
      <c r="A3" s="366" t="s">
        <v>133</v>
      </c>
      <c r="D3" s="192" t="s">
        <v>0</v>
      </c>
      <c r="E3" s="177" t="s">
        <v>4</v>
      </c>
    </row>
    <row r="4" spans="1:14" ht="15.95" customHeight="1" x14ac:dyDescent="0.25">
      <c r="B4" s="108"/>
      <c r="D4" s="478" t="s">
        <v>3</v>
      </c>
      <c r="E4" s="367">
        <v>43191</v>
      </c>
      <c r="F4" s="102"/>
      <c r="G4" s="102"/>
      <c r="H4" s="102"/>
      <c r="I4" s="102"/>
      <c r="J4" s="102"/>
      <c r="K4" s="162"/>
      <c r="L4" s="862" t="s">
        <v>296</v>
      </c>
      <c r="M4" s="863"/>
      <c r="N4" s="162"/>
    </row>
    <row r="5" spans="1:14" ht="15.95" customHeight="1" x14ac:dyDescent="0.25">
      <c r="A5" s="176" t="s">
        <v>14</v>
      </c>
      <c r="B5" s="99"/>
      <c r="C5" s="266" t="s">
        <v>288</v>
      </c>
      <c r="D5" s="192"/>
      <c r="F5" s="183" t="s">
        <v>1</v>
      </c>
      <c r="G5" s="185" t="s">
        <v>5</v>
      </c>
      <c r="H5" s="183" t="s">
        <v>6</v>
      </c>
      <c r="I5" s="185" t="s">
        <v>7</v>
      </c>
      <c r="J5" s="183" t="s">
        <v>8</v>
      </c>
      <c r="K5" s="191" t="s">
        <v>10</v>
      </c>
      <c r="L5" s="185" t="s">
        <v>176</v>
      </c>
      <c r="M5" s="183" t="s">
        <v>177</v>
      </c>
      <c r="N5" s="186" t="s">
        <v>10</v>
      </c>
    </row>
    <row r="6" spans="1:14" ht="15.95" customHeight="1" x14ac:dyDescent="0.25">
      <c r="A6" s="368" t="s">
        <v>2</v>
      </c>
      <c r="B6" s="99"/>
      <c r="C6" s="266" t="s">
        <v>11</v>
      </c>
      <c r="D6" s="479">
        <v>43070</v>
      </c>
      <c r="E6" s="189" t="s">
        <v>134</v>
      </c>
      <c r="F6" s="190" t="s">
        <v>116</v>
      </c>
      <c r="G6" s="189" t="s">
        <v>118</v>
      </c>
      <c r="H6" s="189" t="s">
        <v>119</v>
      </c>
      <c r="I6" s="189" t="s">
        <v>120</v>
      </c>
      <c r="J6" s="189" t="s">
        <v>121</v>
      </c>
      <c r="K6" s="369" t="s">
        <v>12</v>
      </c>
      <c r="L6" s="189" t="s">
        <v>166</v>
      </c>
      <c r="M6" s="189" t="s">
        <v>167</v>
      </c>
      <c r="N6" s="192"/>
    </row>
    <row r="7" spans="1:14" ht="15.95" customHeight="1" x14ac:dyDescent="0.25">
      <c r="B7" s="162"/>
      <c r="C7" s="245" t="s">
        <v>246</v>
      </c>
      <c r="D7" s="197"/>
      <c r="E7" s="194">
        <v>3</v>
      </c>
      <c r="F7" s="195">
        <v>12</v>
      </c>
      <c r="G7" s="194">
        <v>12</v>
      </c>
      <c r="H7" s="194">
        <v>12</v>
      </c>
      <c r="I7" s="194">
        <v>12</v>
      </c>
      <c r="J7" s="194">
        <v>12</v>
      </c>
      <c r="K7" s="370"/>
      <c r="L7" s="194" t="s">
        <v>289</v>
      </c>
      <c r="M7" s="194" t="s">
        <v>289</v>
      </c>
      <c r="N7" s="197" t="s">
        <v>295</v>
      </c>
    </row>
    <row r="8" spans="1:14" ht="15.95" customHeight="1" x14ac:dyDescent="0.25">
      <c r="A8" s="925" t="s">
        <v>255</v>
      </c>
      <c r="B8" s="926"/>
      <c r="C8" s="927"/>
      <c r="D8" s="535"/>
      <c r="E8" s="522"/>
      <c r="F8" s="523"/>
      <c r="G8" s="523"/>
      <c r="H8" s="523"/>
      <c r="I8" s="523"/>
      <c r="J8" s="523"/>
      <c r="K8" s="523"/>
      <c r="L8" s="523"/>
      <c r="M8" s="523"/>
      <c r="N8" s="524"/>
    </row>
    <row r="9" spans="1:14" ht="15.95" customHeight="1" x14ac:dyDescent="0.25">
      <c r="A9" s="917" t="s">
        <v>256</v>
      </c>
      <c r="B9" s="918"/>
      <c r="C9" s="919"/>
      <c r="D9" s="536"/>
      <c r="E9" s="525"/>
      <c r="F9" s="526"/>
      <c r="G9" s="526"/>
      <c r="H9" s="526"/>
      <c r="I9" s="526"/>
      <c r="J9" s="526"/>
      <c r="K9" s="526"/>
      <c r="L9" s="526"/>
      <c r="M9" s="526"/>
      <c r="N9" s="527"/>
    </row>
    <row r="10" spans="1:14" ht="15.95" customHeight="1" x14ac:dyDescent="0.25">
      <c r="A10" s="521" t="s">
        <v>169</v>
      </c>
      <c r="B10" s="940" t="s">
        <v>56</v>
      </c>
      <c r="C10" s="941"/>
      <c r="D10" s="537"/>
      <c r="E10" s="528"/>
      <c r="F10" s="529"/>
      <c r="G10" s="529"/>
      <c r="H10" s="529"/>
      <c r="I10" s="529"/>
      <c r="J10" s="529"/>
      <c r="K10" s="529"/>
      <c r="L10" s="529"/>
      <c r="M10" s="529"/>
      <c r="N10" s="530"/>
    </row>
    <row r="11" spans="1:14" ht="15.95" customHeight="1" x14ac:dyDescent="0.25">
      <c r="A11" s="203" t="str">
        <f>'Craft Staffing Levels'!C$7</f>
        <v>CRAFT A</v>
      </c>
      <c r="B11" s="914"/>
      <c r="C11" s="915"/>
      <c r="D11" s="489"/>
      <c r="E11" s="371"/>
      <c r="F11" s="457"/>
      <c r="G11" s="457"/>
      <c r="H11" s="457"/>
      <c r="I11" s="457"/>
      <c r="J11" s="457"/>
      <c r="K11" s="372">
        <f>SUM(F11:J11)</f>
        <v>0</v>
      </c>
      <c r="L11" s="457"/>
      <c r="M11" s="457"/>
      <c r="N11" s="373">
        <f>SUM(L11:M11)</f>
        <v>0</v>
      </c>
    </row>
    <row r="12" spans="1:14" ht="15.95" customHeight="1" x14ac:dyDescent="0.25">
      <c r="A12" s="203" t="str">
        <f>'Craft Staffing Levels'!C$16</f>
        <v>CRAFT B</v>
      </c>
      <c r="B12" s="914"/>
      <c r="C12" s="915"/>
      <c r="D12" s="490"/>
      <c r="E12" s="374"/>
      <c r="F12" s="458"/>
      <c r="G12" s="458"/>
      <c r="H12" s="458"/>
      <c r="I12" s="458"/>
      <c r="J12" s="458"/>
      <c r="K12" s="375">
        <f t="shared" ref="K12:K29" si="0">SUM(F12:J12)</f>
        <v>0</v>
      </c>
      <c r="L12" s="458"/>
      <c r="M12" s="458"/>
      <c r="N12" s="376">
        <f t="shared" ref="N12:N29" si="1">SUM(L12:M12)</f>
        <v>0</v>
      </c>
    </row>
    <row r="13" spans="1:14" ht="15.95" customHeight="1" x14ac:dyDescent="0.25">
      <c r="A13" s="203" t="str">
        <f>'Craft Staffing Levels'!C$25</f>
        <v>CRAFT C</v>
      </c>
      <c r="B13" s="914"/>
      <c r="C13" s="915"/>
      <c r="D13" s="490"/>
      <c r="E13" s="374"/>
      <c r="F13" s="458"/>
      <c r="G13" s="458"/>
      <c r="H13" s="458"/>
      <c r="I13" s="458"/>
      <c r="J13" s="458"/>
      <c r="K13" s="375">
        <f t="shared" si="0"/>
        <v>0</v>
      </c>
      <c r="L13" s="458"/>
      <c r="M13" s="458"/>
      <c r="N13" s="376">
        <f t="shared" si="1"/>
        <v>0</v>
      </c>
    </row>
    <row r="14" spans="1:14" ht="15.95" customHeight="1" x14ac:dyDescent="0.25">
      <c r="A14" s="203" t="str">
        <f>'Craft Staffing Levels'!C$34</f>
        <v>CRAFT D</v>
      </c>
      <c r="B14" s="914"/>
      <c r="C14" s="915"/>
      <c r="D14" s="490"/>
      <c r="E14" s="374"/>
      <c r="F14" s="458"/>
      <c r="G14" s="458"/>
      <c r="H14" s="458"/>
      <c r="I14" s="458"/>
      <c r="J14" s="458"/>
      <c r="K14" s="375">
        <f t="shared" si="0"/>
        <v>0</v>
      </c>
      <c r="L14" s="458"/>
      <c r="M14" s="458"/>
      <c r="N14" s="376">
        <f t="shared" si="1"/>
        <v>0</v>
      </c>
    </row>
    <row r="15" spans="1:14" ht="15.95" customHeight="1" x14ac:dyDescent="0.25">
      <c r="A15" s="203" t="str">
        <f>'Craft Staffing Levels'!C$43</f>
        <v>CRAFT E</v>
      </c>
      <c r="B15" s="923"/>
      <c r="C15" s="924"/>
      <c r="D15" s="490"/>
      <c r="E15" s="374"/>
      <c r="F15" s="458"/>
      <c r="G15" s="458"/>
      <c r="H15" s="458"/>
      <c r="I15" s="458"/>
      <c r="J15" s="458"/>
      <c r="K15" s="375">
        <f t="shared" si="0"/>
        <v>0</v>
      </c>
      <c r="L15" s="458"/>
      <c r="M15" s="458"/>
      <c r="N15" s="376">
        <f t="shared" si="1"/>
        <v>0</v>
      </c>
    </row>
    <row r="16" spans="1:14" ht="15.95" customHeight="1" thickBot="1" x14ac:dyDescent="0.3">
      <c r="A16" s="607" t="str">
        <f>'Craft Staffing Levels'!C52</f>
        <v>CRAFT F</v>
      </c>
      <c r="B16" s="923"/>
      <c r="C16" s="924"/>
      <c r="D16" s="606"/>
      <c r="E16" s="377"/>
      <c r="F16" s="459"/>
      <c r="G16" s="459"/>
      <c r="H16" s="459"/>
      <c r="I16" s="459"/>
      <c r="J16" s="459"/>
      <c r="K16" s="378">
        <f t="shared" si="0"/>
        <v>0</v>
      </c>
      <c r="L16" s="459"/>
      <c r="M16" s="459"/>
      <c r="N16" s="376">
        <f t="shared" si="1"/>
        <v>0</v>
      </c>
    </row>
    <row r="17" spans="1:14" ht="15.95" customHeight="1" thickTop="1" x14ac:dyDescent="0.25">
      <c r="A17" s="380" t="str">
        <f>'Craft Staffing Levels'!J$7</f>
        <v>Craft g</v>
      </c>
      <c r="B17" s="912"/>
      <c r="C17" s="913"/>
      <c r="D17" s="491"/>
      <c r="E17" s="381"/>
      <c r="F17" s="460"/>
      <c r="G17" s="460"/>
      <c r="H17" s="460"/>
      <c r="I17" s="460"/>
      <c r="J17" s="460"/>
      <c r="K17" s="375">
        <f t="shared" si="0"/>
        <v>0</v>
      </c>
      <c r="L17" s="460"/>
      <c r="M17" s="460"/>
      <c r="N17" s="383">
        <f t="shared" si="1"/>
        <v>0</v>
      </c>
    </row>
    <row r="18" spans="1:14" ht="15.95" customHeight="1" x14ac:dyDescent="0.25">
      <c r="A18" s="384" t="str">
        <f>'Craft Staffing Levels'!J$14</f>
        <v>Craft h</v>
      </c>
      <c r="B18" s="914"/>
      <c r="C18" s="915"/>
      <c r="D18" s="490"/>
      <c r="E18" s="374"/>
      <c r="F18" s="458"/>
      <c r="G18" s="458"/>
      <c r="H18" s="458"/>
      <c r="I18" s="458"/>
      <c r="J18" s="458"/>
      <c r="K18" s="375">
        <f t="shared" si="0"/>
        <v>0</v>
      </c>
      <c r="L18" s="458"/>
      <c r="M18" s="458"/>
      <c r="N18" s="376">
        <f t="shared" si="1"/>
        <v>0</v>
      </c>
    </row>
    <row r="19" spans="1:14" ht="15.95" customHeight="1" x14ac:dyDescent="0.25">
      <c r="A19" s="384" t="str">
        <f>'Craft Staffing Levels'!J$21</f>
        <v>Craft i</v>
      </c>
      <c r="B19" s="914"/>
      <c r="C19" s="915"/>
      <c r="D19" s="490"/>
      <c r="E19" s="374"/>
      <c r="F19" s="458"/>
      <c r="G19" s="458"/>
      <c r="H19" s="458"/>
      <c r="I19" s="458"/>
      <c r="J19" s="458"/>
      <c r="K19" s="375">
        <f t="shared" si="0"/>
        <v>0</v>
      </c>
      <c r="L19" s="458"/>
      <c r="M19" s="458"/>
      <c r="N19" s="376">
        <f t="shared" si="1"/>
        <v>0</v>
      </c>
    </row>
    <row r="20" spans="1:14" ht="15.95" customHeight="1" x14ac:dyDescent="0.25">
      <c r="A20" s="384" t="str">
        <f>'Craft Staffing Levels'!J$28</f>
        <v>Craft j</v>
      </c>
      <c r="B20" s="914"/>
      <c r="C20" s="915"/>
      <c r="D20" s="490"/>
      <c r="E20" s="374"/>
      <c r="F20" s="458"/>
      <c r="G20" s="458"/>
      <c r="H20" s="458"/>
      <c r="I20" s="458"/>
      <c r="J20" s="458"/>
      <c r="K20" s="375">
        <f t="shared" si="0"/>
        <v>0</v>
      </c>
      <c r="L20" s="458"/>
      <c r="M20" s="458"/>
      <c r="N20" s="376">
        <f t="shared" si="1"/>
        <v>0</v>
      </c>
    </row>
    <row r="21" spans="1:14" ht="15.95" customHeight="1" x14ac:dyDescent="0.25">
      <c r="A21" s="384" t="str">
        <f>'Craft Staffing Levels'!J$35</f>
        <v>Craft k</v>
      </c>
      <c r="B21" s="914"/>
      <c r="C21" s="915"/>
      <c r="D21" s="490"/>
      <c r="E21" s="374"/>
      <c r="F21" s="458"/>
      <c r="G21" s="458"/>
      <c r="H21" s="458"/>
      <c r="I21" s="458"/>
      <c r="J21" s="458"/>
      <c r="K21" s="375">
        <f t="shared" si="0"/>
        <v>0</v>
      </c>
      <c r="L21" s="458"/>
      <c r="M21" s="458"/>
      <c r="N21" s="376">
        <f t="shared" si="1"/>
        <v>0</v>
      </c>
    </row>
    <row r="22" spans="1:14" ht="15.95" customHeight="1" x14ac:dyDescent="0.25">
      <c r="A22" s="384" t="str">
        <f>'Craft Staffing Levels'!J$42</f>
        <v>Craft l</v>
      </c>
      <c r="B22" s="914"/>
      <c r="C22" s="915"/>
      <c r="D22" s="490"/>
      <c r="E22" s="374"/>
      <c r="F22" s="458"/>
      <c r="G22" s="458"/>
      <c r="H22" s="458"/>
      <c r="I22" s="458"/>
      <c r="J22" s="458"/>
      <c r="K22" s="375">
        <f t="shared" si="0"/>
        <v>0</v>
      </c>
      <c r="L22" s="458"/>
      <c r="M22" s="458"/>
      <c r="N22" s="376">
        <f t="shared" si="1"/>
        <v>0</v>
      </c>
    </row>
    <row r="23" spans="1:14" ht="15.95" customHeight="1" x14ac:dyDescent="0.25">
      <c r="A23" s="384" t="str">
        <f>'Craft Staffing Levels'!J$49</f>
        <v>Craft m</v>
      </c>
      <c r="B23" s="914"/>
      <c r="C23" s="915"/>
      <c r="D23" s="490"/>
      <c r="E23" s="374"/>
      <c r="F23" s="458"/>
      <c r="G23" s="458"/>
      <c r="H23" s="458"/>
      <c r="I23" s="458"/>
      <c r="J23" s="458"/>
      <c r="K23" s="375">
        <f t="shared" si="0"/>
        <v>0</v>
      </c>
      <c r="L23" s="458"/>
      <c r="M23" s="458"/>
      <c r="N23" s="376">
        <f t="shared" si="1"/>
        <v>0</v>
      </c>
    </row>
    <row r="24" spans="1:14" ht="15.95" customHeight="1" x14ac:dyDescent="0.25">
      <c r="A24" s="384" t="str">
        <f>'Craft Staffing Levels'!Q$7</f>
        <v>Craft n</v>
      </c>
      <c r="B24" s="914"/>
      <c r="C24" s="915"/>
      <c r="D24" s="490"/>
      <c r="E24" s="374"/>
      <c r="F24" s="458"/>
      <c r="G24" s="458"/>
      <c r="H24" s="458"/>
      <c r="I24" s="458"/>
      <c r="J24" s="458"/>
      <c r="K24" s="375">
        <f t="shared" si="0"/>
        <v>0</v>
      </c>
      <c r="L24" s="458"/>
      <c r="M24" s="458"/>
      <c r="N24" s="376">
        <f t="shared" si="1"/>
        <v>0</v>
      </c>
    </row>
    <row r="25" spans="1:14" ht="15.95" customHeight="1" x14ac:dyDescent="0.25">
      <c r="A25" s="608" t="str">
        <f>'Craft Staffing Levels'!Q$14</f>
        <v>Craft o</v>
      </c>
      <c r="B25" s="923"/>
      <c r="C25" s="924"/>
      <c r="D25" s="490"/>
      <c r="E25" s="374"/>
      <c r="F25" s="458"/>
      <c r="G25" s="458"/>
      <c r="H25" s="458"/>
      <c r="I25" s="458"/>
      <c r="J25" s="458"/>
      <c r="K25" s="375">
        <f t="shared" si="0"/>
        <v>0</v>
      </c>
      <c r="L25" s="458"/>
      <c r="M25" s="458"/>
      <c r="N25" s="376">
        <f t="shared" si="1"/>
        <v>0</v>
      </c>
    </row>
    <row r="26" spans="1:14" ht="15.95" customHeight="1" thickBot="1" x14ac:dyDescent="0.3">
      <c r="A26" s="385" t="str">
        <f>'Craft Staffing Levels'!Q21</f>
        <v>Craft p</v>
      </c>
      <c r="B26" s="923"/>
      <c r="C26" s="924"/>
      <c r="D26" s="490"/>
      <c r="E26" s="374"/>
      <c r="F26" s="459"/>
      <c r="G26" s="459"/>
      <c r="H26" s="459"/>
      <c r="I26" s="459"/>
      <c r="J26" s="459"/>
      <c r="K26" s="375">
        <f t="shared" si="0"/>
        <v>0</v>
      </c>
      <c r="L26" s="459"/>
      <c r="M26" s="459"/>
      <c r="N26" s="376">
        <f t="shared" si="1"/>
        <v>0</v>
      </c>
    </row>
    <row r="27" spans="1:14" ht="15.95" customHeight="1" thickTop="1" x14ac:dyDescent="0.25">
      <c r="A27" s="380" t="str">
        <f>'Craft Staffing Levels'!Q$28</f>
        <v>RHIB 1</v>
      </c>
      <c r="B27" s="912"/>
      <c r="C27" s="913"/>
      <c r="D27" s="491"/>
      <c r="E27" s="381"/>
      <c r="F27" s="460"/>
      <c r="G27" s="460"/>
      <c r="H27" s="460"/>
      <c r="I27" s="460"/>
      <c r="J27" s="460"/>
      <c r="K27" s="382">
        <f t="shared" si="0"/>
        <v>0</v>
      </c>
      <c r="L27" s="460"/>
      <c r="M27" s="460"/>
      <c r="N27" s="383">
        <f t="shared" si="1"/>
        <v>0</v>
      </c>
    </row>
    <row r="28" spans="1:14" ht="15.95" customHeight="1" x14ac:dyDescent="0.25">
      <c r="A28" s="384" t="str">
        <f>'Craft Staffing Levels'!Q$35</f>
        <v>RHIB 2</v>
      </c>
      <c r="B28" s="914"/>
      <c r="C28" s="915"/>
      <c r="D28" s="490"/>
      <c r="E28" s="374"/>
      <c r="F28" s="458"/>
      <c r="G28" s="458"/>
      <c r="H28" s="458"/>
      <c r="I28" s="458"/>
      <c r="J28" s="458"/>
      <c r="K28" s="375">
        <f t="shared" si="0"/>
        <v>0</v>
      </c>
      <c r="L28" s="458"/>
      <c r="M28" s="458"/>
      <c r="N28" s="376">
        <f t="shared" si="1"/>
        <v>0</v>
      </c>
    </row>
    <row r="29" spans="1:14" ht="15.95" customHeight="1" thickBot="1" x14ac:dyDescent="0.3">
      <c r="A29" s="384" t="str">
        <f>'Craft Staffing Levels'!Q$42</f>
        <v>RHIB 3</v>
      </c>
      <c r="B29" s="914"/>
      <c r="C29" s="915"/>
      <c r="D29" s="490"/>
      <c r="E29" s="374"/>
      <c r="F29" s="461"/>
      <c r="G29" s="461"/>
      <c r="H29" s="461"/>
      <c r="I29" s="461"/>
      <c r="J29" s="461"/>
      <c r="K29" s="375">
        <f t="shared" si="0"/>
        <v>0</v>
      </c>
      <c r="L29" s="461"/>
      <c r="M29" s="461"/>
      <c r="N29" s="386">
        <f t="shared" si="1"/>
        <v>0</v>
      </c>
    </row>
    <row r="30" spans="1:14" ht="15.95" customHeight="1" x14ac:dyDescent="0.25">
      <c r="A30" s="928" t="s">
        <v>259</v>
      </c>
      <c r="B30" s="929"/>
      <c r="C30" s="930"/>
      <c r="D30" s="542"/>
      <c r="E30" s="531"/>
      <c r="F30" s="387">
        <f>SUM(F11:F29)</f>
        <v>0</v>
      </c>
      <c r="G30" s="387">
        <f>SUM(G11:G29)</f>
        <v>0</v>
      </c>
      <c r="H30" s="387">
        <f t="shared" ref="H30:J30" si="2">SUM(H11:H29)</f>
        <v>0</v>
      </c>
      <c r="I30" s="387">
        <f t="shared" si="2"/>
        <v>0</v>
      </c>
      <c r="J30" s="387">
        <f t="shared" si="2"/>
        <v>0</v>
      </c>
      <c r="K30" s="388">
        <f t="shared" ref="K30" si="3">J30+I30+H30+G30+F30</f>
        <v>0</v>
      </c>
      <c r="L30" s="389">
        <f>SUM(L11:L29)</f>
        <v>0</v>
      </c>
      <c r="M30" s="389">
        <f>SUM(M11:M29)</f>
        <v>0</v>
      </c>
      <c r="N30" s="390">
        <f>SUM(N11:N29)</f>
        <v>0</v>
      </c>
    </row>
    <row r="31" spans="1:14" ht="15.95" customHeight="1" x14ac:dyDescent="0.25">
      <c r="A31" s="391"/>
      <c r="B31" s="391"/>
      <c r="C31" s="391"/>
      <c r="D31" s="392"/>
      <c r="E31" s="391"/>
      <c r="F31" s="391"/>
      <c r="G31" s="391"/>
      <c r="H31" s="391"/>
      <c r="I31" s="391"/>
      <c r="J31" s="391"/>
      <c r="K31" s="392"/>
      <c r="L31" s="391"/>
      <c r="M31" s="391"/>
      <c r="N31" s="391"/>
    </row>
    <row r="32" spans="1:14" ht="15.95" customHeight="1" x14ac:dyDescent="0.25">
      <c r="A32" s="937" t="s">
        <v>254</v>
      </c>
      <c r="B32" s="938"/>
      <c r="C32" s="939"/>
      <c r="D32" s="538"/>
      <c r="E32" s="393"/>
      <c r="F32" s="394"/>
      <c r="G32" s="394"/>
      <c r="H32" s="394"/>
      <c r="I32" s="394"/>
      <c r="J32" s="394"/>
      <c r="K32" s="394"/>
      <c r="L32" s="394"/>
      <c r="M32" s="394"/>
      <c r="N32" s="395"/>
    </row>
    <row r="33" spans="1:14" ht="15" x14ac:dyDescent="0.25">
      <c r="A33" s="931" t="s">
        <v>168</v>
      </c>
      <c r="B33" s="932"/>
      <c r="C33" s="933"/>
      <c r="D33" s="539"/>
      <c r="E33" s="396"/>
      <c r="F33" s="397"/>
      <c r="G33" s="397"/>
      <c r="H33" s="397"/>
      <c r="I33" s="397"/>
      <c r="J33" s="397"/>
      <c r="K33" s="397"/>
      <c r="L33" s="397"/>
      <c r="M33" s="397"/>
      <c r="N33" s="398"/>
    </row>
    <row r="34" spans="1:14" ht="15.95" customHeight="1" x14ac:dyDescent="0.25">
      <c r="A34" s="399" t="s">
        <v>169</v>
      </c>
      <c r="B34" s="942" t="s">
        <v>56</v>
      </c>
      <c r="C34" s="943"/>
      <c r="D34" s="540"/>
      <c r="E34" s="400"/>
      <c r="F34" s="397"/>
      <c r="G34" s="397"/>
      <c r="H34" s="397"/>
      <c r="I34" s="397"/>
      <c r="J34" s="397"/>
      <c r="K34" s="397"/>
      <c r="L34" s="397"/>
      <c r="M34" s="397"/>
      <c r="N34" s="401"/>
    </row>
    <row r="35" spans="1:14" ht="15.95" customHeight="1" x14ac:dyDescent="0.25">
      <c r="A35" s="203" t="str">
        <f>'Craft Staffing Levels'!C$7</f>
        <v>CRAFT A</v>
      </c>
      <c r="B35" s="914"/>
      <c r="C35" s="915"/>
      <c r="D35" s="489"/>
      <c r="E35" s="371"/>
      <c r="F35" s="457"/>
      <c r="G35" s="457"/>
      <c r="H35" s="457"/>
      <c r="I35" s="457"/>
      <c r="J35" s="457"/>
      <c r="K35" s="372">
        <f>SUM(F35:J35)</f>
        <v>0</v>
      </c>
      <c r="L35" s="457"/>
      <c r="M35" s="457"/>
      <c r="N35" s="373">
        <f t="shared" ref="N35:N53" si="4">SUM(L35:M35)</f>
        <v>0</v>
      </c>
    </row>
    <row r="36" spans="1:14" ht="15.95" customHeight="1" x14ac:dyDescent="0.25">
      <c r="A36" s="203" t="str">
        <f>'Craft Staffing Levels'!C$16</f>
        <v>CRAFT B</v>
      </c>
      <c r="B36" s="914"/>
      <c r="C36" s="915"/>
      <c r="D36" s="490"/>
      <c r="E36" s="374"/>
      <c r="F36" s="458"/>
      <c r="G36" s="458"/>
      <c r="H36" s="458"/>
      <c r="I36" s="458"/>
      <c r="J36" s="458"/>
      <c r="K36" s="375">
        <f>SUM(F36:J36)</f>
        <v>0</v>
      </c>
      <c r="L36" s="458"/>
      <c r="M36" s="458"/>
      <c r="N36" s="376">
        <f t="shared" si="4"/>
        <v>0</v>
      </c>
    </row>
    <row r="37" spans="1:14" ht="15.95" customHeight="1" x14ac:dyDescent="0.25">
      <c r="A37" s="203" t="str">
        <f>'Craft Staffing Levels'!C$25</f>
        <v>CRAFT C</v>
      </c>
      <c r="B37" s="914"/>
      <c r="C37" s="915"/>
      <c r="D37" s="490"/>
      <c r="E37" s="374"/>
      <c r="F37" s="458"/>
      <c r="G37" s="458"/>
      <c r="H37" s="458"/>
      <c r="I37" s="458"/>
      <c r="J37" s="458"/>
      <c r="K37" s="375">
        <f t="shared" ref="K37:K53" si="5">SUM(F37:J37)</f>
        <v>0</v>
      </c>
      <c r="L37" s="458"/>
      <c r="M37" s="458"/>
      <c r="N37" s="376">
        <f t="shared" si="4"/>
        <v>0</v>
      </c>
    </row>
    <row r="38" spans="1:14" ht="15.95" customHeight="1" x14ac:dyDescent="0.25">
      <c r="A38" s="203" t="str">
        <f>'Craft Staffing Levels'!C$34</f>
        <v>CRAFT D</v>
      </c>
      <c r="B38" s="914"/>
      <c r="C38" s="915"/>
      <c r="D38" s="490"/>
      <c r="E38" s="374"/>
      <c r="F38" s="458"/>
      <c r="G38" s="458"/>
      <c r="H38" s="458"/>
      <c r="I38" s="458"/>
      <c r="J38" s="458"/>
      <c r="K38" s="375">
        <f t="shared" si="5"/>
        <v>0</v>
      </c>
      <c r="L38" s="458"/>
      <c r="M38" s="458"/>
      <c r="N38" s="376">
        <f t="shared" si="4"/>
        <v>0</v>
      </c>
    </row>
    <row r="39" spans="1:14" ht="15.95" customHeight="1" x14ac:dyDescent="0.25">
      <c r="A39" s="203" t="str">
        <f>'Craft Staffing Levels'!C$43</f>
        <v>CRAFT E</v>
      </c>
      <c r="B39" s="923"/>
      <c r="C39" s="924"/>
      <c r="D39" s="490"/>
      <c r="E39" s="374"/>
      <c r="F39" s="458"/>
      <c r="G39" s="458"/>
      <c r="H39" s="458"/>
      <c r="I39" s="458"/>
      <c r="J39" s="458"/>
      <c r="K39" s="375">
        <f t="shared" si="5"/>
        <v>0</v>
      </c>
      <c r="L39" s="458"/>
      <c r="M39" s="458"/>
      <c r="N39" s="376">
        <f t="shared" si="4"/>
        <v>0</v>
      </c>
    </row>
    <row r="40" spans="1:14" ht="15.95" customHeight="1" thickBot="1" x14ac:dyDescent="0.3">
      <c r="A40" s="607" t="str">
        <f>'Craft Staffing Levels'!C52</f>
        <v>CRAFT F</v>
      </c>
      <c r="B40" s="923"/>
      <c r="C40" s="924"/>
      <c r="D40" s="490"/>
      <c r="E40" s="377"/>
      <c r="F40" s="459"/>
      <c r="G40" s="459"/>
      <c r="H40" s="459"/>
      <c r="I40" s="459"/>
      <c r="J40" s="459"/>
      <c r="K40" s="375">
        <f t="shared" si="5"/>
        <v>0</v>
      </c>
      <c r="L40" s="459"/>
      <c r="M40" s="459"/>
      <c r="N40" s="376">
        <f t="shared" si="4"/>
        <v>0</v>
      </c>
    </row>
    <row r="41" spans="1:14" ht="15.95" customHeight="1" thickTop="1" x14ac:dyDescent="0.25">
      <c r="A41" s="380" t="str">
        <f>'Craft Staffing Levels'!J$7</f>
        <v>Craft g</v>
      </c>
      <c r="B41" s="912"/>
      <c r="C41" s="913"/>
      <c r="D41" s="491"/>
      <c r="E41" s="381"/>
      <c r="F41" s="460"/>
      <c r="G41" s="460"/>
      <c r="H41" s="460"/>
      <c r="I41" s="460"/>
      <c r="J41" s="460"/>
      <c r="K41" s="382">
        <f t="shared" si="5"/>
        <v>0</v>
      </c>
      <c r="L41" s="460"/>
      <c r="M41" s="460"/>
      <c r="N41" s="383">
        <f t="shared" si="4"/>
        <v>0</v>
      </c>
    </row>
    <row r="42" spans="1:14" ht="15.95" customHeight="1" x14ac:dyDescent="0.25">
      <c r="A42" s="384" t="str">
        <f>'Craft Staffing Levels'!J$14</f>
        <v>Craft h</v>
      </c>
      <c r="B42" s="914"/>
      <c r="C42" s="915"/>
      <c r="D42" s="490"/>
      <c r="E42" s="374"/>
      <c r="F42" s="458"/>
      <c r="G42" s="458"/>
      <c r="H42" s="458"/>
      <c r="I42" s="458"/>
      <c r="J42" s="458"/>
      <c r="K42" s="375">
        <f t="shared" si="5"/>
        <v>0</v>
      </c>
      <c r="L42" s="458"/>
      <c r="M42" s="458"/>
      <c r="N42" s="376">
        <f t="shared" si="4"/>
        <v>0</v>
      </c>
    </row>
    <row r="43" spans="1:14" ht="15.95" customHeight="1" x14ac:dyDescent="0.25">
      <c r="A43" s="384" t="str">
        <f>'Craft Staffing Levels'!J$21</f>
        <v>Craft i</v>
      </c>
      <c r="B43" s="914"/>
      <c r="C43" s="915"/>
      <c r="D43" s="490"/>
      <c r="E43" s="374"/>
      <c r="F43" s="458"/>
      <c r="G43" s="458"/>
      <c r="H43" s="458"/>
      <c r="I43" s="458"/>
      <c r="J43" s="458"/>
      <c r="K43" s="375">
        <f t="shared" si="5"/>
        <v>0</v>
      </c>
      <c r="L43" s="458"/>
      <c r="M43" s="458"/>
      <c r="N43" s="376">
        <f t="shared" si="4"/>
        <v>0</v>
      </c>
    </row>
    <row r="44" spans="1:14" ht="15.95" customHeight="1" x14ac:dyDescent="0.25">
      <c r="A44" s="384" t="str">
        <f>'Craft Staffing Levels'!J$28</f>
        <v>Craft j</v>
      </c>
      <c r="B44" s="914"/>
      <c r="C44" s="915"/>
      <c r="D44" s="490"/>
      <c r="E44" s="374"/>
      <c r="F44" s="458"/>
      <c r="G44" s="458"/>
      <c r="H44" s="458"/>
      <c r="I44" s="458"/>
      <c r="J44" s="458"/>
      <c r="K44" s="375">
        <f t="shared" si="5"/>
        <v>0</v>
      </c>
      <c r="L44" s="458"/>
      <c r="M44" s="458"/>
      <c r="N44" s="376">
        <f t="shared" si="4"/>
        <v>0</v>
      </c>
    </row>
    <row r="45" spans="1:14" ht="15.95" customHeight="1" x14ac:dyDescent="0.25">
      <c r="A45" s="384" t="str">
        <f>'Craft Staffing Levels'!J$35</f>
        <v>Craft k</v>
      </c>
      <c r="B45" s="914"/>
      <c r="C45" s="915"/>
      <c r="D45" s="490"/>
      <c r="E45" s="374"/>
      <c r="F45" s="458"/>
      <c r="G45" s="458"/>
      <c r="H45" s="458"/>
      <c r="I45" s="458"/>
      <c r="J45" s="458"/>
      <c r="K45" s="375">
        <f t="shared" si="5"/>
        <v>0</v>
      </c>
      <c r="L45" s="458"/>
      <c r="M45" s="458"/>
      <c r="N45" s="376">
        <f t="shared" si="4"/>
        <v>0</v>
      </c>
    </row>
    <row r="46" spans="1:14" ht="15.95" customHeight="1" x14ac:dyDescent="0.25">
      <c r="A46" s="384" t="str">
        <f>'Craft Staffing Levels'!J$42</f>
        <v>Craft l</v>
      </c>
      <c r="B46" s="914"/>
      <c r="C46" s="915"/>
      <c r="D46" s="490"/>
      <c r="E46" s="374"/>
      <c r="F46" s="458"/>
      <c r="G46" s="458"/>
      <c r="H46" s="458"/>
      <c r="I46" s="458"/>
      <c r="J46" s="458"/>
      <c r="K46" s="375">
        <f t="shared" si="5"/>
        <v>0</v>
      </c>
      <c r="L46" s="458"/>
      <c r="M46" s="458"/>
      <c r="N46" s="376">
        <f t="shared" si="4"/>
        <v>0</v>
      </c>
    </row>
    <row r="47" spans="1:14" ht="15.95" customHeight="1" x14ac:dyDescent="0.25">
      <c r="A47" s="384" t="str">
        <f>'Craft Staffing Levels'!J$49</f>
        <v>Craft m</v>
      </c>
      <c r="B47" s="914"/>
      <c r="C47" s="915"/>
      <c r="D47" s="490"/>
      <c r="E47" s="374"/>
      <c r="F47" s="458"/>
      <c r="G47" s="458"/>
      <c r="H47" s="458"/>
      <c r="I47" s="458"/>
      <c r="J47" s="458"/>
      <c r="K47" s="375">
        <f t="shared" si="5"/>
        <v>0</v>
      </c>
      <c r="L47" s="458"/>
      <c r="M47" s="458"/>
      <c r="N47" s="376">
        <f t="shared" si="4"/>
        <v>0</v>
      </c>
    </row>
    <row r="48" spans="1:14" ht="15.95" customHeight="1" x14ac:dyDescent="0.25">
      <c r="A48" s="384" t="str">
        <f>'Craft Staffing Levels'!Q$7</f>
        <v>Craft n</v>
      </c>
      <c r="B48" s="914"/>
      <c r="C48" s="915"/>
      <c r="D48" s="490"/>
      <c r="E48" s="374"/>
      <c r="F48" s="458"/>
      <c r="G48" s="458"/>
      <c r="H48" s="458"/>
      <c r="I48" s="458"/>
      <c r="J48" s="458"/>
      <c r="K48" s="375">
        <f t="shared" si="5"/>
        <v>0</v>
      </c>
      <c r="L48" s="458"/>
      <c r="M48" s="458"/>
      <c r="N48" s="376">
        <f t="shared" si="4"/>
        <v>0</v>
      </c>
    </row>
    <row r="49" spans="1:14" ht="15.75" customHeight="1" x14ac:dyDescent="0.25">
      <c r="A49" s="608" t="str">
        <f>'Craft Staffing Levels'!Q$14</f>
        <v>Craft o</v>
      </c>
      <c r="B49" s="923"/>
      <c r="C49" s="924"/>
      <c r="D49" s="490"/>
      <c r="E49" s="374"/>
      <c r="F49" s="458"/>
      <c r="G49" s="458"/>
      <c r="H49" s="458"/>
      <c r="I49" s="458"/>
      <c r="J49" s="458"/>
      <c r="K49" s="375">
        <f t="shared" si="5"/>
        <v>0</v>
      </c>
      <c r="L49" s="458"/>
      <c r="M49" s="458"/>
      <c r="N49" s="376">
        <f t="shared" si="4"/>
        <v>0</v>
      </c>
    </row>
    <row r="50" spans="1:14" ht="15.75" customHeight="1" thickBot="1" x14ac:dyDescent="0.3">
      <c r="A50" s="385" t="str">
        <f>'Craft Staffing Levels'!Q21</f>
        <v>Craft p</v>
      </c>
      <c r="B50" s="923"/>
      <c r="C50" s="924"/>
      <c r="D50" s="490"/>
      <c r="E50" s="374"/>
      <c r="F50" s="459"/>
      <c r="G50" s="459"/>
      <c r="H50" s="459"/>
      <c r="I50" s="459"/>
      <c r="J50" s="459"/>
      <c r="K50" s="378">
        <f t="shared" si="5"/>
        <v>0</v>
      </c>
      <c r="L50" s="459"/>
      <c r="M50" s="459"/>
      <c r="N50" s="379">
        <f t="shared" si="4"/>
        <v>0</v>
      </c>
    </row>
    <row r="51" spans="1:14" ht="15.75" customHeight="1" thickTop="1" x14ac:dyDescent="0.25">
      <c r="A51" s="380" t="str">
        <f>'Craft Staffing Levels'!Q$28</f>
        <v>RHIB 1</v>
      </c>
      <c r="B51" s="912"/>
      <c r="C51" s="913"/>
      <c r="D51" s="491"/>
      <c r="E51" s="381"/>
      <c r="F51" s="460"/>
      <c r="G51" s="460"/>
      <c r="H51" s="458"/>
      <c r="I51" s="458"/>
      <c r="J51" s="458"/>
      <c r="K51" s="375">
        <f t="shared" si="5"/>
        <v>0</v>
      </c>
      <c r="L51" s="458"/>
      <c r="M51" s="458"/>
      <c r="N51" s="376">
        <f t="shared" si="4"/>
        <v>0</v>
      </c>
    </row>
    <row r="52" spans="1:14" ht="15.75" customHeight="1" x14ac:dyDescent="0.25">
      <c r="A52" s="384" t="str">
        <f>'Craft Staffing Levels'!Q$35</f>
        <v>RHIB 2</v>
      </c>
      <c r="B52" s="914"/>
      <c r="C52" s="915"/>
      <c r="D52" s="490"/>
      <c r="E52" s="374"/>
      <c r="F52" s="458"/>
      <c r="G52" s="458"/>
      <c r="H52" s="458"/>
      <c r="I52" s="458"/>
      <c r="J52" s="458"/>
      <c r="K52" s="375">
        <f t="shared" si="5"/>
        <v>0</v>
      </c>
      <c r="L52" s="458"/>
      <c r="M52" s="458"/>
      <c r="N52" s="376">
        <f t="shared" si="4"/>
        <v>0</v>
      </c>
    </row>
    <row r="53" spans="1:14" ht="15.75" customHeight="1" thickBot="1" x14ac:dyDescent="0.3">
      <c r="A53" s="384" t="str">
        <f>'Craft Staffing Levels'!Q$42</f>
        <v>RHIB 3</v>
      </c>
      <c r="B53" s="914"/>
      <c r="C53" s="915"/>
      <c r="D53" s="490"/>
      <c r="E53" s="402"/>
      <c r="F53" s="458"/>
      <c r="G53" s="461"/>
      <c r="H53" s="461"/>
      <c r="I53" s="461"/>
      <c r="J53" s="461"/>
      <c r="K53" s="375">
        <f t="shared" si="5"/>
        <v>0</v>
      </c>
      <c r="L53" s="458"/>
      <c r="M53" s="458"/>
      <c r="N53" s="376">
        <f t="shared" si="4"/>
        <v>0</v>
      </c>
    </row>
    <row r="54" spans="1:14" ht="15.75" customHeight="1" x14ac:dyDescent="0.25">
      <c r="A54" s="944" t="s">
        <v>260</v>
      </c>
      <c r="B54" s="945"/>
      <c r="C54" s="946"/>
      <c r="D54" s="541"/>
      <c r="E54" s="403"/>
      <c r="F54" s="404">
        <f t="shared" ref="F54:J54" si="6">SUM(F35:F53)</f>
        <v>0</v>
      </c>
      <c r="G54" s="404">
        <f t="shared" si="6"/>
        <v>0</v>
      </c>
      <c r="H54" s="404">
        <f t="shared" si="6"/>
        <v>0</v>
      </c>
      <c r="I54" s="404">
        <f t="shared" si="6"/>
        <v>0</v>
      </c>
      <c r="J54" s="404">
        <f t="shared" si="6"/>
        <v>0</v>
      </c>
      <c r="K54" s="405">
        <f>SUM(K35:K53)</f>
        <v>0</v>
      </c>
      <c r="L54" s="404">
        <f>SUM(L35:L53)</f>
        <v>0</v>
      </c>
      <c r="M54" s="404">
        <f t="shared" ref="M54" si="7">SUM(M35:M53)</f>
        <v>0</v>
      </c>
      <c r="N54" s="406">
        <f>SUM(N35:N53)</f>
        <v>0</v>
      </c>
    </row>
    <row r="55" spans="1:14" ht="13.5" customHeight="1" x14ac:dyDescent="0.25">
      <c r="A55" s="391"/>
      <c r="B55" s="391"/>
      <c r="C55" s="391"/>
      <c r="D55" s="392"/>
      <c r="E55" s="391"/>
      <c r="F55" s="391"/>
      <c r="G55" s="391"/>
      <c r="H55" s="391"/>
      <c r="I55" s="391"/>
      <c r="J55" s="391"/>
      <c r="K55" s="391"/>
      <c r="L55" s="391"/>
      <c r="M55" s="391"/>
      <c r="N55" s="391"/>
    </row>
    <row r="56" spans="1:14" ht="15.95" customHeight="1" x14ac:dyDescent="0.25">
      <c r="A56" s="981" t="s">
        <v>222</v>
      </c>
      <c r="B56" s="982"/>
      <c r="C56" s="983"/>
      <c r="D56" s="554"/>
      <c r="E56" s="544"/>
      <c r="F56" s="545"/>
      <c r="G56" s="545"/>
      <c r="H56" s="545"/>
      <c r="I56" s="545"/>
      <c r="J56" s="545"/>
      <c r="K56" s="545"/>
      <c r="L56" s="545"/>
      <c r="M56" s="545"/>
      <c r="N56" s="546"/>
    </row>
    <row r="57" spans="1:14" ht="15.95" customHeight="1" x14ac:dyDescent="0.25">
      <c r="A57" s="920" t="s">
        <v>257</v>
      </c>
      <c r="B57" s="921"/>
      <c r="C57" s="922"/>
      <c r="D57" s="555"/>
      <c r="E57" s="547"/>
      <c r="F57" s="548"/>
      <c r="G57" s="548"/>
      <c r="H57" s="548"/>
      <c r="I57" s="548"/>
      <c r="J57" s="548"/>
      <c r="K57" s="548"/>
      <c r="L57" s="548"/>
      <c r="M57" s="548"/>
      <c r="N57" s="549"/>
    </row>
    <row r="58" spans="1:14" ht="15.95" customHeight="1" x14ac:dyDescent="0.25">
      <c r="A58" s="543" t="s">
        <v>169</v>
      </c>
      <c r="B58" s="984" t="s">
        <v>56</v>
      </c>
      <c r="C58" s="985"/>
      <c r="D58" s="556"/>
      <c r="E58" s="550"/>
      <c r="F58" s="551"/>
      <c r="G58" s="551"/>
      <c r="H58" s="551"/>
      <c r="I58" s="551"/>
      <c r="J58" s="551"/>
      <c r="K58" s="551"/>
      <c r="L58" s="551"/>
      <c r="M58" s="551"/>
      <c r="N58" s="552"/>
    </row>
    <row r="59" spans="1:14" ht="15.95" customHeight="1" x14ac:dyDescent="0.25">
      <c r="A59" s="203" t="str">
        <f>'Craft Staffing Levels'!C$7</f>
        <v>CRAFT A</v>
      </c>
      <c r="B59" s="914"/>
      <c r="C59" s="915"/>
      <c r="D59" s="489"/>
      <c r="E59" s="371"/>
      <c r="F59" s="458"/>
      <c r="G59" s="458"/>
      <c r="H59" s="458"/>
      <c r="I59" s="458"/>
      <c r="J59" s="458"/>
      <c r="K59" s="372">
        <f>SUM(F59:J59)</f>
        <v>0</v>
      </c>
      <c r="L59" s="458"/>
      <c r="M59" s="458"/>
      <c r="N59" s="373">
        <f t="shared" ref="N59:N78" si="8">SUM(L59:M59)</f>
        <v>0</v>
      </c>
    </row>
    <row r="60" spans="1:14" ht="15.95" customHeight="1" x14ac:dyDescent="0.25">
      <c r="A60" s="203" t="str">
        <f>'Craft Staffing Levels'!C$16</f>
        <v>CRAFT B</v>
      </c>
      <c r="B60" s="914"/>
      <c r="C60" s="915"/>
      <c r="D60" s="490"/>
      <c r="E60" s="374"/>
      <c r="F60" s="458"/>
      <c r="G60" s="458"/>
      <c r="H60" s="458"/>
      <c r="I60" s="458"/>
      <c r="J60" s="458"/>
      <c r="K60" s="375">
        <f>SUM(F60:J60)</f>
        <v>0</v>
      </c>
      <c r="L60" s="458"/>
      <c r="M60" s="458"/>
      <c r="N60" s="376">
        <f t="shared" si="8"/>
        <v>0</v>
      </c>
    </row>
    <row r="61" spans="1:14" ht="15.95" customHeight="1" x14ac:dyDescent="0.25">
      <c r="A61" s="203" t="str">
        <f>'Craft Staffing Levels'!C$25</f>
        <v>CRAFT C</v>
      </c>
      <c r="B61" s="914"/>
      <c r="C61" s="915"/>
      <c r="D61" s="490"/>
      <c r="E61" s="374"/>
      <c r="F61" s="458"/>
      <c r="G61" s="458"/>
      <c r="H61" s="458"/>
      <c r="I61" s="458"/>
      <c r="J61" s="458"/>
      <c r="K61" s="375">
        <f t="shared" ref="K61:K77" si="9">SUM(F61:J61)</f>
        <v>0</v>
      </c>
      <c r="L61" s="458"/>
      <c r="M61" s="458"/>
      <c r="N61" s="376">
        <f t="shared" si="8"/>
        <v>0</v>
      </c>
    </row>
    <row r="62" spans="1:14" ht="15.95" customHeight="1" x14ac:dyDescent="0.25">
      <c r="A62" s="203" t="str">
        <f>'Craft Staffing Levels'!C$34</f>
        <v>CRAFT D</v>
      </c>
      <c r="B62" s="914"/>
      <c r="C62" s="915"/>
      <c r="D62" s="490"/>
      <c r="E62" s="374"/>
      <c r="F62" s="458"/>
      <c r="G62" s="458"/>
      <c r="H62" s="458"/>
      <c r="I62" s="458"/>
      <c r="J62" s="458"/>
      <c r="K62" s="375">
        <f t="shared" si="9"/>
        <v>0</v>
      </c>
      <c r="L62" s="458"/>
      <c r="M62" s="458"/>
      <c r="N62" s="376">
        <f t="shared" si="8"/>
        <v>0</v>
      </c>
    </row>
    <row r="63" spans="1:14" ht="15.95" customHeight="1" x14ac:dyDescent="0.25">
      <c r="A63" s="203" t="str">
        <f>'Craft Staffing Levels'!C$43</f>
        <v>CRAFT E</v>
      </c>
      <c r="B63" s="923"/>
      <c r="C63" s="924"/>
      <c r="D63" s="490"/>
      <c r="E63" s="374"/>
      <c r="F63" s="458"/>
      <c r="G63" s="458"/>
      <c r="H63" s="458"/>
      <c r="I63" s="458"/>
      <c r="J63" s="458"/>
      <c r="K63" s="375">
        <f t="shared" si="9"/>
        <v>0</v>
      </c>
      <c r="L63" s="458"/>
      <c r="M63" s="458"/>
      <c r="N63" s="376">
        <f>SUM(L63:M63)</f>
        <v>0</v>
      </c>
    </row>
    <row r="64" spans="1:14" ht="15.95" customHeight="1" thickBot="1" x14ac:dyDescent="0.3">
      <c r="A64" s="607" t="str">
        <f>'Craft Staffing Levels'!C52</f>
        <v>CRAFT F</v>
      </c>
      <c r="B64" s="923"/>
      <c r="C64" s="924"/>
      <c r="D64" s="606"/>
      <c r="E64" s="377"/>
      <c r="F64" s="458"/>
      <c r="G64" s="458"/>
      <c r="H64" s="458"/>
      <c r="I64" s="458"/>
      <c r="J64" s="458"/>
      <c r="K64" s="375">
        <f t="shared" si="9"/>
        <v>0</v>
      </c>
      <c r="L64" s="458"/>
      <c r="M64" s="458"/>
      <c r="N64" s="376">
        <f>SUM(L64:M64)</f>
        <v>0</v>
      </c>
    </row>
    <row r="65" spans="1:14" ht="15.95" customHeight="1" thickTop="1" x14ac:dyDescent="0.25">
      <c r="A65" s="380" t="str">
        <f>'Craft Staffing Levels'!J$7</f>
        <v>Craft g</v>
      </c>
      <c r="B65" s="912"/>
      <c r="C65" s="913"/>
      <c r="D65" s="491"/>
      <c r="E65" s="381"/>
      <c r="F65" s="460"/>
      <c r="G65" s="460"/>
      <c r="H65" s="460"/>
      <c r="I65" s="460"/>
      <c r="J65" s="460"/>
      <c r="K65" s="382">
        <f t="shared" si="9"/>
        <v>0</v>
      </c>
      <c r="L65" s="460"/>
      <c r="M65" s="460"/>
      <c r="N65" s="383">
        <f t="shared" si="8"/>
        <v>0</v>
      </c>
    </row>
    <row r="66" spans="1:14" ht="15.95" customHeight="1" x14ac:dyDescent="0.25">
      <c r="A66" s="384" t="str">
        <f>'Craft Staffing Levels'!J$14</f>
        <v>Craft h</v>
      </c>
      <c r="B66" s="914"/>
      <c r="C66" s="915"/>
      <c r="D66" s="490"/>
      <c r="E66" s="374"/>
      <c r="F66" s="458"/>
      <c r="G66" s="458"/>
      <c r="H66" s="458"/>
      <c r="I66" s="458"/>
      <c r="J66" s="458"/>
      <c r="K66" s="375">
        <f t="shared" si="9"/>
        <v>0</v>
      </c>
      <c r="L66" s="458"/>
      <c r="M66" s="458"/>
      <c r="N66" s="376">
        <f t="shared" si="8"/>
        <v>0</v>
      </c>
    </row>
    <row r="67" spans="1:14" ht="15.95" customHeight="1" x14ac:dyDescent="0.25">
      <c r="A67" s="384" t="str">
        <f>'Craft Staffing Levels'!J$21</f>
        <v>Craft i</v>
      </c>
      <c r="B67" s="914"/>
      <c r="C67" s="915"/>
      <c r="D67" s="490"/>
      <c r="E67" s="374"/>
      <c r="F67" s="458"/>
      <c r="G67" s="458"/>
      <c r="H67" s="458"/>
      <c r="I67" s="458"/>
      <c r="J67" s="458"/>
      <c r="K67" s="375">
        <f t="shared" si="9"/>
        <v>0</v>
      </c>
      <c r="L67" s="458"/>
      <c r="M67" s="458"/>
      <c r="N67" s="376">
        <f t="shared" si="8"/>
        <v>0</v>
      </c>
    </row>
    <row r="68" spans="1:14" ht="15.95" customHeight="1" x14ac:dyDescent="0.25">
      <c r="A68" s="384" t="str">
        <f>'Craft Staffing Levels'!J$28</f>
        <v>Craft j</v>
      </c>
      <c r="B68" s="914"/>
      <c r="C68" s="915"/>
      <c r="D68" s="490"/>
      <c r="E68" s="374"/>
      <c r="F68" s="458"/>
      <c r="G68" s="458"/>
      <c r="H68" s="458"/>
      <c r="I68" s="458"/>
      <c r="J68" s="458"/>
      <c r="K68" s="375">
        <f t="shared" si="9"/>
        <v>0</v>
      </c>
      <c r="L68" s="458"/>
      <c r="M68" s="458"/>
      <c r="N68" s="376">
        <f t="shared" si="8"/>
        <v>0</v>
      </c>
    </row>
    <row r="69" spans="1:14" ht="15.95" customHeight="1" x14ac:dyDescent="0.25">
      <c r="A69" s="384" t="str">
        <f>'Craft Staffing Levels'!J$35</f>
        <v>Craft k</v>
      </c>
      <c r="B69" s="914"/>
      <c r="C69" s="915"/>
      <c r="D69" s="490"/>
      <c r="E69" s="374"/>
      <c r="F69" s="458"/>
      <c r="G69" s="458"/>
      <c r="H69" s="458"/>
      <c r="I69" s="458"/>
      <c r="J69" s="458"/>
      <c r="K69" s="375">
        <f t="shared" si="9"/>
        <v>0</v>
      </c>
      <c r="L69" s="458"/>
      <c r="M69" s="458"/>
      <c r="N69" s="376">
        <f t="shared" si="8"/>
        <v>0</v>
      </c>
    </row>
    <row r="70" spans="1:14" ht="15.95" customHeight="1" x14ac:dyDescent="0.25">
      <c r="A70" s="384" t="str">
        <f>'Craft Staffing Levels'!J$42</f>
        <v>Craft l</v>
      </c>
      <c r="B70" s="914"/>
      <c r="C70" s="915"/>
      <c r="D70" s="490"/>
      <c r="E70" s="374"/>
      <c r="F70" s="458"/>
      <c r="G70" s="458"/>
      <c r="H70" s="458"/>
      <c r="I70" s="458"/>
      <c r="J70" s="458"/>
      <c r="K70" s="375">
        <f t="shared" si="9"/>
        <v>0</v>
      </c>
      <c r="L70" s="458"/>
      <c r="M70" s="458"/>
      <c r="N70" s="376">
        <f t="shared" si="8"/>
        <v>0</v>
      </c>
    </row>
    <row r="71" spans="1:14" ht="15.95" customHeight="1" x14ac:dyDescent="0.25">
      <c r="A71" s="384" t="str">
        <f>'Craft Staffing Levels'!J$49</f>
        <v>Craft m</v>
      </c>
      <c r="B71" s="914"/>
      <c r="C71" s="915"/>
      <c r="D71" s="490"/>
      <c r="E71" s="374"/>
      <c r="F71" s="458"/>
      <c r="G71" s="458"/>
      <c r="H71" s="458"/>
      <c r="I71" s="458"/>
      <c r="J71" s="458"/>
      <c r="K71" s="375">
        <f t="shared" si="9"/>
        <v>0</v>
      </c>
      <c r="L71" s="458"/>
      <c r="M71" s="458"/>
      <c r="N71" s="376">
        <f t="shared" si="8"/>
        <v>0</v>
      </c>
    </row>
    <row r="72" spans="1:14" ht="15.95" customHeight="1" x14ac:dyDescent="0.25">
      <c r="A72" s="384" t="str">
        <f>'Craft Staffing Levels'!Q$7</f>
        <v>Craft n</v>
      </c>
      <c r="B72" s="914"/>
      <c r="C72" s="915"/>
      <c r="D72" s="490"/>
      <c r="E72" s="374"/>
      <c r="F72" s="458"/>
      <c r="G72" s="458"/>
      <c r="H72" s="458"/>
      <c r="I72" s="458"/>
      <c r="J72" s="458"/>
      <c r="K72" s="375">
        <f t="shared" si="9"/>
        <v>0</v>
      </c>
      <c r="L72" s="458"/>
      <c r="M72" s="458"/>
      <c r="N72" s="376">
        <f t="shared" si="8"/>
        <v>0</v>
      </c>
    </row>
    <row r="73" spans="1:14" ht="15.95" customHeight="1" x14ac:dyDescent="0.25">
      <c r="A73" s="608" t="str">
        <f>'Craft Staffing Levels'!Q$14</f>
        <v>Craft o</v>
      </c>
      <c r="B73" s="923"/>
      <c r="C73" s="924"/>
      <c r="D73" s="490"/>
      <c r="E73" s="374"/>
      <c r="F73" s="458"/>
      <c r="G73" s="458"/>
      <c r="H73" s="458"/>
      <c r="I73" s="458"/>
      <c r="J73" s="458"/>
      <c r="K73" s="375">
        <f t="shared" si="9"/>
        <v>0</v>
      </c>
      <c r="L73" s="458"/>
      <c r="M73" s="458"/>
      <c r="N73" s="376">
        <f t="shared" si="8"/>
        <v>0</v>
      </c>
    </row>
    <row r="74" spans="1:14" ht="15.95" customHeight="1" thickBot="1" x14ac:dyDescent="0.3">
      <c r="A74" s="385" t="str">
        <f>'Craft Staffing Levels'!Q21</f>
        <v>Craft p</v>
      </c>
      <c r="B74" s="923"/>
      <c r="C74" s="924"/>
      <c r="D74" s="490"/>
      <c r="E74" s="374"/>
      <c r="F74" s="459"/>
      <c r="G74" s="459"/>
      <c r="H74" s="459"/>
      <c r="I74" s="459"/>
      <c r="J74" s="459"/>
      <c r="K74" s="378">
        <f t="shared" si="9"/>
        <v>0</v>
      </c>
      <c r="L74" s="459"/>
      <c r="M74" s="459"/>
      <c r="N74" s="379"/>
    </row>
    <row r="75" spans="1:14" ht="15.95" customHeight="1" thickTop="1" x14ac:dyDescent="0.25">
      <c r="A75" s="380" t="str">
        <f>'Craft Staffing Levels'!Q$28</f>
        <v>RHIB 1</v>
      </c>
      <c r="B75" s="912"/>
      <c r="C75" s="913"/>
      <c r="D75" s="491"/>
      <c r="E75" s="381"/>
      <c r="F75" s="458"/>
      <c r="G75" s="458"/>
      <c r="H75" s="458"/>
      <c r="I75" s="458"/>
      <c r="J75" s="458"/>
      <c r="K75" s="375">
        <f t="shared" si="9"/>
        <v>0</v>
      </c>
      <c r="L75" s="458"/>
      <c r="M75" s="458"/>
      <c r="N75" s="376">
        <f t="shared" si="8"/>
        <v>0</v>
      </c>
    </row>
    <row r="76" spans="1:14" ht="15.95" customHeight="1" x14ac:dyDescent="0.25">
      <c r="A76" s="384" t="str">
        <f>'Craft Staffing Levels'!Q$35</f>
        <v>RHIB 2</v>
      </c>
      <c r="B76" s="914"/>
      <c r="C76" s="915"/>
      <c r="D76" s="490"/>
      <c r="E76" s="374"/>
      <c r="F76" s="458"/>
      <c r="G76" s="458"/>
      <c r="H76" s="458"/>
      <c r="I76" s="458"/>
      <c r="J76" s="458"/>
      <c r="K76" s="375">
        <f t="shared" si="9"/>
        <v>0</v>
      </c>
      <c r="L76" s="458"/>
      <c r="M76" s="458"/>
      <c r="N76" s="376">
        <f t="shared" si="8"/>
        <v>0</v>
      </c>
    </row>
    <row r="77" spans="1:14" ht="15.95" customHeight="1" thickBot="1" x14ac:dyDescent="0.3">
      <c r="A77" s="384" t="str">
        <f>'Craft Staffing Levels'!Q$42</f>
        <v>RHIB 3</v>
      </c>
      <c r="B77" s="914"/>
      <c r="C77" s="915"/>
      <c r="D77" s="490"/>
      <c r="E77" s="374"/>
      <c r="F77" s="458"/>
      <c r="G77" s="458"/>
      <c r="H77" s="458"/>
      <c r="I77" s="458"/>
      <c r="J77" s="458"/>
      <c r="K77" s="375">
        <f t="shared" si="9"/>
        <v>0</v>
      </c>
      <c r="L77" s="458"/>
      <c r="M77" s="458"/>
      <c r="N77" s="386">
        <f t="shared" si="8"/>
        <v>0</v>
      </c>
    </row>
    <row r="78" spans="1:14" ht="15.95" customHeight="1" x14ac:dyDescent="0.25">
      <c r="A78" s="947" t="s">
        <v>261</v>
      </c>
      <c r="B78" s="948"/>
      <c r="C78" s="949"/>
      <c r="D78" s="557"/>
      <c r="E78" s="553"/>
      <c r="F78" s="387">
        <f>SUM(F59:F77)</f>
        <v>0</v>
      </c>
      <c r="G78" s="387">
        <f t="shared" ref="G78:J78" si="10">SUM(G59:G77)</f>
        <v>0</v>
      </c>
      <c r="H78" s="387">
        <f t="shared" si="10"/>
        <v>0</v>
      </c>
      <c r="I78" s="387">
        <f t="shared" si="10"/>
        <v>0</v>
      </c>
      <c r="J78" s="387">
        <f t="shared" si="10"/>
        <v>0</v>
      </c>
      <c r="K78" s="388">
        <f t="shared" ref="K78" si="11">J78+I78+H78+G78+F78</f>
        <v>0</v>
      </c>
      <c r="L78" s="387">
        <f>SUM(L59:L77)</f>
        <v>0</v>
      </c>
      <c r="M78" s="387">
        <f t="shared" ref="M78" si="12">SUM(M59:M77)</f>
        <v>0</v>
      </c>
      <c r="N78" s="390">
        <f t="shared" si="8"/>
        <v>0</v>
      </c>
    </row>
    <row r="80" spans="1:14" ht="15.95" customHeight="1" x14ac:dyDescent="0.25">
      <c r="A80" s="934" t="s">
        <v>221</v>
      </c>
      <c r="B80" s="935"/>
      <c r="C80" s="936"/>
      <c r="D80" s="558"/>
      <c r="E80" s="407"/>
      <c r="F80" s="408"/>
      <c r="G80" s="408"/>
      <c r="H80" s="408"/>
      <c r="I80" s="408"/>
      <c r="J80" s="408"/>
      <c r="K80" s="408"/>
      <c r="L80" s="408"/>
      <c r="M80" s="408"/>
      <c r="N80" s="409"/>
    </row>
    <row r="81" spans="1:14" ht="15.95" customHeight="1" x14ac:dyDescent="0.25">
      <c r="A81" s="950" t="s">
        <v>258</v>
      </c>
      <c r="B81" s="951"/>
      <c r="C81" s="952"/>
      <c r="D81" s="559"/>
      <c r="E81" s="410"/>
      <c r="F81" s="411"/>
      <c r="G81" s="411"/>
      <c r="H81" s="411"/>
      <c r="I81" s="411"/>
      <c r="J81" s="411"/>
      <c r="K81" s="411"/>
      <c r="L81" s="411"/>
      <c r="M81" s="411"/>
      <c r="N81" s="412"/>
    </row>
    <row r="82" spans="1:14" ht="15.95" customHeight="1" x14ac:dyDescent="0.25">
      <c r="A82" s="413" t="s">
        <v>169</v>
      </c>
      <c r="B82" s="953" t="s">
        <v>56</v>
      </c>
      <c r="C82" s="954"/>
      <c r="D82" s="560"/>
      <c r="E82" s="414"/>
      <c r="F82" s="415"/>
      <c r="G82" s="415"/>
      <c r="H82" s="415"/>
      <c r="I82" s="415"/>
      <c r="J82" s="415"/>
      <c r="K82" s="415"/>
      <c r="L82" s="415"/>
      <c r="M82" s="415"/>
      <c r="N82" s="416"/>
    </row>
    <row r="83" spans="1:14" ht="15.95" customHeight="1" x14ac:dyDescent="0.25">
      <c r="A83" s="203" t="str">
        <f>'Craft Staffing Levels'!C$7</f>
        <v>CRAFT A</v>
      </c>
      <c r="B83" s="914"/>
      <c r="C83" s="915"/>
      <c r="D83" s="489"/>
      <c r="E83" s="417"/>
      <c r="F83" s="458"/>
      <c r="G83" s="458"/>
      <c r="H83" s="458"/>
      <c r="I83" s="458"/>
      <c r="J83" s="458"/>
      <c r="K83" s="372">
        <f>SUM(F83:J83)</f>
        <v>0</v>
      </c>
      <c r="L83" s="458"/>
      <c r="M83" s="458"/>
      <c r="N83" s="373">
        <f t="shared" ref="N83:N101" si="13">SUM(L83:M83)</f>
        <v>0</v>
      </c>
    </row>
    <row r="84" spans="1:14" ht="15.95" customHeight="1" x14ac:dyDescent="0.25">
      <c r="A84" s="203" t="str">
        <f>'Craft Staffing Levels'!C$16</f>
        <v>CRAFT B</v>
      </c>
      <c r="B84" s="914"/>
      <c r="C84" s="915"/>
      <c r="D84" s="490"/>
      <c r="E84" s="418"/>
      <c r="F84" s="458"/>
      <c r="G84" s="458"/>
      <c r="H84" s="458"/>
      <c r="I84" s="458"/>
      <c r="J84" s="458"/>
      <c r="K84" s="375">
        <f>SUM(F84:J84)</f>
        <v>0</v>
      </c>
      <c r="L84" s="458"/>
      <c r="M84" s="458"/>
      <c r="N84" s="376">
        <f t="shared" si="13"/>
        <v>0</v>
      </c>
    </row>
    <row r="85" spans="1:14" ht="15.95" customHeight="1" x14ac:dyDescent="0.25">
      <c r="A85" s="203" t="str">
        <f>'Craft Staffing Levels'!C$25</f>
        <v>CRAFT C</v>
      </c>
      <c r="B85" s="914"/>
      <c r="C85" s="915"/>
      <c r="D85" s="490"/>
      <c r="E85" s="418"/>
      <c r="F85" s="458"/>
      <c r="G85" s="458"/>
      <c r="H85" s="458"/>
      <c r="I85" s="458"/>
      <c r="J85" s="458"/>
      <c r="K85" s="375">
        <f t="shared" ref="K85:K101" si="14">SUM(F85:J85)</f>
        <v>0</v>
      </c>
      <c r="L85" s="458"/>
      <c r="M85" s="458"/>
      <c r="N85" s="376">
        <f t="shared" si="13"/>
        <v>0</v>
      </c>
    </row>
    <row r="86" spans="1:14" ht="15.95" customHeight="1" x14ac:dyDescent="0.25">
      <c r="A86" s="203" t="str">
        <f>'Craft Staffing Levels'!C$34</f>
        <v>CRAFT D</v>
      </c>
      <c r="B86" s="914"/>
      <c r="C86" s="915"/>
      <c r="D86" s="490"/>
      <c r="E86" s="418"/>
      <c r="F86" s="458"/>
      <c r="G86" s="458"/>
      <c r="H86" s="458"/>
      <c r="I86" s="458"/>
      <c r="J86" s="458"/>
      <c r="K86" s="375">
        <f t="shared" si="14"/>
        <v>0</v>
      </c>
      <c r="L86" s="458"/>
      <c r="M86" s="458"/>
      <c r="N86" s="376">
        <f t="shared" si="13"/>
        <v>0</v>
      </c>
    </row>
    <row r="87" spans="1:14" ht="15.95" customHeight="1" x14ac:dyDescent="0.25">
      <c r="A87" s="203" t="str">
        <f>'Craft Staffing Levels'!C$43</f>
        <v>CRAFT E</v>
      </c>
      <c r="B87" s="923"/>
      <c r="C87" s="924"/>
      <c r="D87" s="490"/>
      <c r="E87" s="418"/>
      <c r="F87" s="458"/>
      <c r="G87" s="458"/>
      <c r="H87" s="458"/>
      <c r="I87" s="458"/>
      <c r="J87" s="458"/>
      <c r="K87" s="375">
        <f t="shared" si="14"/>
        <v>0</v>
      </c>
      <c r="L87" s="458"/>
      <c r="M87" s="458"/>
      <c r="N87" s="376">
        <f t="shared" si="13"/>
        <v>0</v>
      </c>
    </row>
    <row r="88" spans="1:14" ht="15.95" customHeight="1" thickBot="1" x14ac:dyDescent="0.3">
      <c r="A88" s="607" t="str">
        <f>'Craft Staffing Levels'!C52</f>
        <v>CRAFT F</v>
      </c>
      <c r="B88" s="923"/>
      <c r="C88" s="924"/>
      <c r="D88" s="606"/>
      <c r="E88" s="419"/>
      <c r="F88" s="458"/>
      <c r="G88" s="458"/>
      <c r="H88" s="458"/>
      <c r="I88" s="458"/>
      <c r="J88" s="458"/>
      <c r="K88" s="375">
        <f t="shared" si="14"/>
        <v>0</v>
      </c>
      <c r="L88" s="458"/>
      <c r="M88" s="458"/>
      <c r="N88" s="376">
        <f t="shared" si="13"/>
        <v>0</v>
      </c>
    </row>
    <row r="89" spans="1:14" ht="15.95" customHeight="1" thickTop="1" x14ac:dyDescent="0.25">
      <c r="A89" s="380" t="str">
        <f>'Craft Staffing Levels'!J$7</f>
        <v>Craft g</v>
      </c>
      <c r="B89" s="912"/>
      <c r="C89" s="913"/>
      <c r="D89" s="491"/>
      <c r="E89" s="420"/>
      <c r="F89" s="460"/>
      <c r="G89" s="460"/>
      <c r="H89" s="460"/>
      <c r="I89" s="460"/>
      <c r="J89" s="460"/>
      <c r="K89" s="382">
        <f t="shared" si="14"/>
        <v>0</v>
      </c>
      <c r="L89" s="460"/>
      <c r="M89" s="460"/>
      <c r="N89" s="383">
        <f t="shared" si="13"/>
        <v>0</v>
      </c>
    </row>
    <row r="90" spans="1:14" ht="15.95" customHeight="1" x14ac:dyDescent="0.25">
      <c r="A90" s="384" t="str">
        <f>'Craft Staffing Levels'!J$14</f>
        <v>Craft h</v>
      </c>
      <c r="B90" s="914"/>
      <c r="C90" s="915"/>
      <c r="D90" s="490"/>
      <c r="E90" s="418"/>
      <c r="F90" s="458"/>
      <c r="G90" s="458"/>
      <c r="H90" s="458"/>
      <c r="I90" s="458"/>
      <c r="J90" s="458"/>
      <c r="K90" s="375">
        <f t="shared" si="14"/>
        <v>0</v>
      </c>
      <c r="L90" s="458"/>
      <c r="M90" s="458"/>
      <c r="N90" s="376">
        <f t="shared" si="13"/>
        <v>0</v>
      </c>
    </row>
    <row r="91" spans="1:14" ht="15.95" customHeight="1" x14ac:dyDescent="0.25">
      <c r="A91" s="384" t="str">
        <f>'Craft Staffing Levels'!J$21</f>
        <v>Craft i</v>
      </c>
      <c r="B91" s="914"/>
      <c r="C91" s="915"/>
      <c r="D91" s="490"/>
      <c r="E91" s="418"/>
      <c r="F91" s="458"/>
      <c r="G91" s="458"/>
      <c r="H91" s="458"/>
      <c r="I91" s="458"/>
      <c r="J91" s="458"/>
      <c r="K91" s="375">
        <f t="shared" si="14"/>
        <v>0</v>
      </c>
      <c r="L91" s="458"/>
      <c r="M91" s="458"/>
      <c r="N91" s="376">
        <f t="shared" si="13"/>
        <v>0</v>
      </c>
    </row>
    <row r="92" spans="1:14" ht="15.95" customHeight="1" x14ac:dyDescent="0.25">
      <c r="A92" s="384" t="str">
        <f>'Craft Staffing Levels'!J$28</f>
        <v>Craft j</v>
      </c>
      <c r="B92" s="914"/>
      <c r="C92" s="915"/>
      <c r="D92" s="490"/>
      <c r="E92" s="418"/>
      <c r="F92" s="458"/>
      <c r="G92" s="458"/>
      <c r="H92" s="458"/>
      <c r="I92" s="458"/>
      <c r="J92" s="458"/>
      <c r="K92" s="375">
        <f t="shared" si="14"/>
        <v>0</v>
      </c>
      <c r="L92" s="458"/>
      <c r="M92" s="458"/>
      <c r="N92" s="376">
        <f t="shared" si="13"/>
        <v>0</v>
      </c>
    </row>
    <row r="93" spans="1:14" ht="15.95" customHeight="1" x14ac:dyDescent="0.25">
      <c r="A93" s="384" t="str">
        <f>'Craft Staffing Levels'!J$35</f>
        <v>Craft k</v>
      </c>
      <c r="B93" s="914"/>
      <c r="C93" s="915"/>
      <c r="D93" s="490"/>
      <c r="E93" s="418"/>
      <c r="F93" s="458"/>
      <c r="G93" s="458"/>
      <c r="H93" s="458"/>
      <c r="I93" s="458"/>
      <c r="J93" s="458"/>
      <c r="K93" s="375">
        <f t="shared" si="14"/>
        <v>0</v>
      </c>
      <c r="L93" s="458"/>
      <c r="M93" s="458"/>
      <c r="N93" s="376">
        <f t="shared" si="13"/>
        <v>0</v>
      </c>
    </row>
    <row r="94" spans="1:14" ht="15.95" customHeight="1" x14ac:dyDescent="0.25">
      <c r="A94" s="384" t="str">
        <f>'Craft Staffing Levels'!J$42</f>
        <v>Craft l</v>
      </c>
      <c r="B94" s="914"/>
      <c r="C94" s="915"/>
      <c r="D94" s="490"/>
      <c r="E94" s="418"/>
      <c r="F94" s="458"/>
      <c r="G94" s="458"/>
      <c r="H94" s="458"/>
      <c r="I94" s="458"/>
      <c r="J94" s="458"/>
      <c r="K94" s="375">
        <f t="shared" si="14"/>
        <v>0</v>
      </c>
      <c r="L94" s="458"/>
      <c r="M94" s="458"/>
      <c r="N94" s="376">
        <f t="shared" si="13"/>
        <v>0</v>
      </c>
    </row>
    <row r="95" spans="1:14" ht="15.95" customHeight="1" x14ac:dyDescent="0.25">
      <c r="A95" s="384" t="str">
        <f>'Craft Staffing Levels'!J$49</f>
        <v>Craft m</v>
      </c>
      <c r="B95" s="914"/>
      <c r="C95" s="915"/>
      <c r="D95" s="490"/>
      <c r="E95" s="418"/>
      <c r="F95" s="458"/>
      <c r="G95" s="458"/>
      <c r="H95" s="458"/>
      <c r="I95" s="458"/>
      <c r="J95" s="458"/>
      <c r="K95" s="375">
        <f t="shared" si="14"/>
        <v>0</v>
      </c>
      <c r="L95" s="458"/>
      <c r="M95" s="458"/>
      <c r="N95" s="376">
        <f t="shared" si="13"/>
        <v>0</v>
      </c>
    </row>
    <row r="96" spans="1:14" ht="15.95" customHeight="1" x14ac:dyDescent="0.25">
      <c r="A96" s="384" t="str">
        <f>'Craft Staffing Levels'!Q$7</f>
        <v>Craft n</v>
      </c>
      <c r="B96" s="914"/>
      <c r="C96" s="915"/>
      <c r="D96" s="490"/>
      <c r="E96" s="418"/>
      <c r="F96" s="458"/>
      <c r="G96" s="458"/>
      <c r="H96" s="458"/>
      <c r="I96" s="458"/>
      <c r="J96" s="458"/>
      <c r="K96" s="375">
        <f t="shared" si="14"/>
        <v>0</v>
      </c>
      <c r="L96" s="458"/>
      <c r="M96" s="458"/>
      <c r="N96" s="376">
        <f t="shared" si="13"/>
        <v>0</v>
      </c>
    </row>
    <row r="97" spans="1:14" ht="15.95" customHeight="1" x14ac:dyDescent="0.25">
      <c r="A97" s="608" t="str">
        <f>'Craft Staffing Levels'!Q$14</f>
        <v>Craft o</v>
      </c>
      <c r="B97" s="923"/>
      <c r="C97" s="924"/>
      <c r="D97" s="490"/>
      <c r="E97" s="418"/>
      <c r="F97" s="458"/>
      <c r="G97" s="458"/>
      <c r="H97" s="458"/>
      <c r="I97" s="458"/>
      <c r="J97" s="458"/>
      <c r="K97" s="375">
        <f t="shared" si="14"/>
        <v>0</v>
      </c>
      <c r="L97" s="458"/>
      <c r="M97" s="458"/>
      <c r="N97" s="376">
        <f t="shared" si="13"/>
        <v>0</v>
      </c>
    </row>
    <row r="98" spans="1:14" ht="15.95" customHeight="1" thickBot="1" x14ac:dyDescent="0.3">
      <c r="A98" s="385" t="str">
        <f>'Craft Staffing Levels'!Q21</f>
        <v>Craft p</v>
      </c>
      <c r="B98" s="923"/>
      <c r="C98" s="924"/>
      <c r="D98" s="490"/>
      <c r="E98" s="422"/>
      <c r="F98" s="459"/>
      <c r="G98" s="459"/>
      <c r="H98" s="459"/>
      <c r="I98" s="459"/>
      <c r="J98" s="459"/>
      <c r="K98" s="378">
        <f t="shared" si="14"/>
        <v>0</v>
      </c>
      <c r="L98" s="459"/>
      <c r="M98" s="459"/>
      <c r="N98" s="379">
        <f t="shared" si="13"/>
        <v>0</v>
      </c>
    </row>
    <row r="99" spans="1:14" ht="15.95" customHeight="1" thickTop="1" x14ac:dyDescent="0.25">
      <c r="A99" s="380" t="str">
        <f>'Craft Staffing Levels'!Q$28</f>
        <v>RHIB 1</v>
      </c>
      <c r="B99" s="912"/>
      <c r="C99" s="913"/>
      <c r="D99" s="491"/>
      <c r="E99" s="421"/>
      <c r="F99" s="458"/>
      <c r="G99" s="458"/>
      <c r="H99" s="458"/>
      <c r="I99" s="458"/>
      <c r="J99" s="458"/>
      <c r="K99" s="375">
        <f t="shared" si="14"/>
        <v>0</v>
      </c>
      <c r="L99" s="458"/>
      <c r="M99" s="458"/>
      <c r="N99" s="376">
        <f t="shared" si="13"/>
        <v>0</v>
      </c>
    </row>
    <row r="100" spans="1:14" ht="15.95" customHeight="1" x14ac:dyDescent="0.25">
      <c r="A100" s="384" t="str">
        <f>'Craft Staffing Levels'!Q$35</f>
        <v>RHIB 2</v>
      </c>
      <c r="B100" s="914"/>
      <c r="C100" s="915"/>
      <c r="D100" s="490"/>
      <c r="E100" s="422"/>
      <c r="F100" s="458"/>
      <c r="G100" s="458"/>
      <c r="H100" s="458"/>
      <c r="I100" s="458"/>
      <c r="J100" s="458"/>
      <c r="K100" s="375">
        <f t="shared" si="14"/>
        <v>0</v>
      </c>
      <c r="L100" s="458"/>
      <c r="M100" s="458"/>
      <c r="N100" s="376">
        <f t="shared" si="13"/>
        <v>0</v>
      </c>
    </row>
    <row r="101" spans="1:14" ht="15.95" customHeight="1" thickBot="1" x14ac:dyDescent="0.3">
      <c r="A101" s="384" t="str">
        <f>'Craft Staffing Levels'!Q$42</f>
        <v>RHIB 3</v>
      </c>
      <c r="B101" s="914"/>
      <c r="C101" s="915"/>
      <c r="D101" s="490"/>
      <c r="E101" s="422"/>
      <c r="F101" s="458"/>
      <c r="G101" s="458"/>
      <c r="H101" s="458"/>
      <c r="I101" s="458"/>
      <c r="J101" s="458"/>
      <c r="K101" s="375">
        <f t="shared" si="14"/>
        <v>0</v>
      </c>
      <c r="L101" s="458"/>
      <c r="M101" s="458"/>
      <c r="N101" s="376">
        <f t="shared" si="13"/>
        <v>0</v>
      </c>
    </row>
    <row r="102" spans="1:14" ht="15.95" customHeight="1" x14ac:dyDescent="0.25">
      <c r="A102" s="974" t="s">
        <v>262</v>
      </c>
      <c r="B102" s="975"/>
      <c r="C102" s="976"/>
      <c r="D102" s="561"/>
      <c r="E102" s="423"/>
      <c r="F102" s="387">
        <f>SUM(F83:F101)</f>
        <v>0</v>
      </c>
      <c r="G102" s="387">
        <f t="shared" ref="G102:J102" si="15">SUM(G83:G101)</f>
        <v>0</v>
      </c>
      <c r="H102" s="387">
        <f t="shared" si="15"/>
        <v>0</v>
      </c>
      <c r="I102" s="387">
        <f t="shared" si="15"/>
        <v>0</v>
      </c>
      <c r="J102" s="387">
        <f t="shared" si="15"/>
        <v>0</v>
      </c>
      <c r="K102" s="388">
        <f>SUM(K83:K101)</f>
        <v>0</v>
      </c>
      <c r="L102" s="387">
        <f>SUM(L83:L101)</f>
        <v>0</v>
      </c>
      <c r="M102" s="387">
        <f>SUM(M83:M101)</f>
        <v>0</v>
      </c>
      <c r="N102" s="390">
        <f>SUM(N83:N101)</f>
        <v>0</v>
      </c>
    </row>
    <row r="104" spans="1:14" ht="15.95" customHeight="1" x14ac:dyDescent="0.25">
      <c r="A104" s="966" t="s">
        <v>57</v>
      </c>
      <c r="B104" s="967"/>
      <c r="C104" s="968"/>
      <c r="D104" s="632"/>
      <c r="E104" s="424" t="s">
        <v>181</v>
      </c>
      <c r="F104" s="425"/>
      <c r="G104" s="425"/>
      <c r="H104" s="425"/>
      <c r="I104" s="425"/>
      <c r="J104" s="425"/>
      <c r="K104" s="425"/>
      <c r="L104" s="425"/>
      <c r="M104" s="425"/>
      <c r="N104" s="426"/>
    </row>
    <row r="105" spans="1:14" ht="15.95" customHeight="1" thickBot="1" x14ac:dyDescent="0.3">
      <c r="A105" s="971"/>
      <c r="B105" s="972"/>
      <c r="C105" s="973"/>
      <c r="D105" s="532"/>
      <c r="E105" s="427" t="s">
        <v>182</v>
      </c>
      <c r="F105" s="428"/>
      <c r="G105" s="428"/>
      <c r="H105" s="428"/>
      <c r="I105" s="428"/>
      <c r="J105" s="428"/>
      <c r="K105" s="428"/>
      <c r="L105" s="428"/>
      <c r="M105" s="428"/>
      <c r="N105" s="429"/>
    </row>
    <row r="106" spans="1:14" ht="15.95" customHeight="1" x14ac:dyDescent="0.25">
      <c r="A106" s="430" t="s">
        <v>169</v>
      </c>
      <c r="B106" s="431" t="s">
        <v>55</v>
      </c>
      <c r="C106" s="430" t="s">
        <v>56</v>
      </c>
      <c r="D106" s="533"/>
      <c r="E106" s="432" t="s">
        <v>148</v>
      </c>
      <c r="F106" s="433"/>
      <c r="G106" s="433"/>
      <c r="H106" s="433"/>
      <c r="I106" s="433"/>
      <c r="J106" s="433"/>
      <c r="K106" s="434"/>
      <c r="L106" s="435"/>
      <c r="M106" s="435"/>
      <c r="N106" s="436"/>
    </row>
    <row r="107" spans="1:14" ht="15.95" customHeight="1" x14ac:dyDescent="0.25">
      <c r="A107" s="203" t="str">
        <f>'Craft Staffing Levels'!C7</f>
        <v>CRAFT A</v>
      </c>
      <c r="B107" s="511"/>
      <c r="C107" s="512" t="s">
        <v>135</v>
      </c>
      <c r="D107" s="492"/>
      <c r="E107" s="371"/>
      <c r="F107" s="457"/>
      <c r="G107" s="457"/>
      <c r="H107" s="457"/>
      <c r="I107" s="457"/>
      <c r="J107" s="457"/>
      <c r="K107" s="372">
        <f t="shared" ref="K107:K126" si="16">SUM(F107:J107)</f>
        <v>0</v>
      </c>
      <c r="L107" s="457"/>
      <c r="M107" s="457"/>
      <c r="N107" s="373">
        <f t="shared" ref="N107:N137" si="17">SUM(L107:M107)</f>
        <v>0</v>
      </c>
    </row>
    <row r="108" spans="1:14" ht="15.95" customHeight="1" x14ac:dyDescent="0.25">
      <c r="A108" s="437"/>
      <c r="B108" s="513"/>
      <c r="C108" s="514" t="s">
        <v>136</v>
      </c>
      <c r="D108" s="493"/>
      <c r="E108" s="374"/>
      <c r="F108" s="458"/>
      <c r="G108" s="458"/>
      <c r="H108" s="458"/>
      <c r="I108" s="458"/>
      <c r="J108" s="458"/>
      <c r="K108" s="375">
        <f t="shared" si="16"/>
        <v>0</v>
      </c>
      <c r="L108" s="458"/>
      <c r="M108" s="458"/>
      <c r="N108" s="376">
        <f t="shared" si="17"/>
        <v>0</v>
      </c>
    </row>
    <row r="109" spans="1:14" ht="15.95" customHeight="1" thickBot="1" x14ac:dyDescent="0.3">
      <c r="A109" s="226"/>
      <c r="B109" s="515"/>
      <c r="C109" s="516" t="s">
        <v>58</v>
      </c>
      <c r="D109" s="494"/>
      <c r="E109" s="438"/>
      <c r="F109" s="461"/>
      <c r="G109" s="461"/>
      <c r="H109" s="461"/>
      <c r="I109" s="461"/>
      <c r="J109" s="461"/>
      <c r="K109" s="375">
        <f t="shared" si="16"/>
        <v>0</v>
      </c>
      <c r="L109" s="461"/>
      <c r="M109" s="461"/>
      <c r="N109" s="386">
        <f t="shared" si="17"/>
        <v>0</v>
      </c>
    </row>
    <row r="110" spans="1:14" ht="15.95" customHeight="1" x14ac:dyDescent="0.25">
      <c r="A110" s="203" t="str">
        <f>'Craft Staffing Levels'!C16</f>
        <v>CRAFT B</v>
      </c>
      <c r="B110" s="512"/>
      <c r="C110" s="512" t="s">
        <v>135</v>
      </c>
      <c r="D110" s="492"/>
      <c r="E110" s="371"/>
      <c r="F110" s="457"/>
      <c r="G110" s="457"/>
      <c r="H110" s="457"/>
      <c r="I110" s="457"/>
      <c r="J110" s="457"/>
      <c r="K110" s="372">
        <f t="shared" si="16"/>
        <v>0</v>
      </c>
      <c r="L110" s="457"/>
      <c r="M110" s="457"/>
      <c r="N110" s="373">
        <f t="shared" si="17"/>
        <v>0</v>
      </c>
    </row>
    <row r="111" spans="1:14" ht="15.95" customHeight="1" x14ac:dyDescent="0.25">
      <c r="A111" s="226"/>
      <c r="B111" s="513"/>
      <c r="C111" s="514" t="s">
        <v>136</v>
      </c>
      <c r="D111" s="493"/>
      <c r="E111" s="374"/>
      <c r="F111" s="458"/>
      <c r="G111" s="458"/>
      <c r="H111" s="458"/>
      <c r="I111" s="458"/>
      <c r="J111" s="458"/>
      <c r="K111" s="375">
        <f t="shared" si="16"/>
        <v>0</v>
      </c>
      <c r="L111" s="458"/>
      <c r="M111" s="458"/>
      <c r="N111" s="376">
        <f t="shared" si="17"/>
        <v>0</v>
      </c>
    </row>
    <row r="112" spans="1:14" ht="15.95" customHeight="1" thickBot="1" x14ac:dyDescent="0.3">
      <c r="A112" s="226"/>
      <c r="B112" s="515"/>
      <c r="C112" s="516" t="s">
        <v>58</v>
      </c>
      <c r="D112" s="494"/>
      <c r="E112" s="438"/>
      <c r="F112" s="461"/>
      <c r="G112" s="461"/>
      <c r="H112" s="461"/>
      <c r="I112" s="461"/>
      <c r="J112" s="461"/>
      <c r="K112" s="375">
        <f t="shared" si="16"/>
        <v>0</v>
      </c>
      <c r="L112" s="461"/>
      <c r="M112" s="461"/>
      <c r="N112" s="386">
        <f t="shared" si="17"/>
        <v>0</v>
      </c>
    </row>
    <row r="113" spans="1:14" ht="15.95" customHeight="1" x14ac:dyDescent="0.25">
      <c r="A113" s="203" t="str">
        <f>'Craft Staffing Levels'!C25</f>
        <v>CRAFT C</v>
      </c>
      <c r="B113" s="512"/>
      <c r="C113" s="512" t="s">
        <v>135</v>
      </c>
      <c r="D113" s="492"/>
      <c r="E113" s="371"/>
      <c r="F113" s="457"/>
      <c r="G113" s="457"/>
      <c r="H113" s="457"/>
      <c r="I113" s="457"/>
      <c r="J113" s="457"/>
      <c r="K113" s="372">
        <f t="shared" si="16"/>
        <v>0</v>
      </c>
      <c r="L113" s="457"/>
      <c r="M113" s="457"/>
      <c r="N113" s="373">
        <f t="shared" si="17"/>
        <v>0</v>
      </c>
    </row>
    <row r="114" spans="1:14" ht="15.95" customHeight="1" x14ac:dyDescent="0.25">
      <c r="A114" s="226"/>
      <c r="B114" s="513"/>
      <c r="C114" s="514" t="s">
        <v>136</v>
      </c>
      <c r="D114" s="493"/>
      <c r="E114" s="374"/>
      <c r="F114" s="458"/>
      <c r="G114" s="458"/>
      <c r="H114" s="458"/>
      <c r="I114" s="458"/>
      <c r="J114" s="458"/>
      <c r="K114" s="375">
        <f t="shared" si="16"/>
        <v>0</v>
      </c>
      <c r="L114" s="458"/>
      <c r="M114" s="458"/>
      <c r="N114" s="376">
        <f t="shared" si="17"/>
        <v>0</v>
      </c>
    </row>
    <row r="115" spans="1:14" ht="15.95" customHeight="1" thickBot="1" x14ac:dyDescent="0.3">
      <c r="A115" s="226"/>
      <c r="B115" s="515"/>
      <c r="C115" s="516" t="s">
        <v>58</v>
      </c>
      <c r="D115" s="494"/>
      <c r="E115" s="438"/>
      <c r="F115" s="461"/>
      <c r="G115" s="461"/>
      <c r="H115" s="461"/>
      <c r="I115" s="461"/>
      <c r="J115" s="461"/>
      <c r="K115" s="375">
        <f t="shared" si="16"/>
        <v>0</v>
      </c>
      <c r="L115" s="461"/>
      <c r="M115" s="461"/>
      <c r="N115" s="386">
        <f t="shared" si="17"/>
        <v>0</v>
      </c>
    </row>
    <row r="116" spans="1:14" ht="15.95" customHeight="1" x14ac:dyDescent="0.25">
      <c r="A116" s="203" t="str">
        <f>'Craft Staffing Levels'!C34</f>
        <v>CRAFT D</v>
      </c>
      <c r="B116" s="512"/>
      <c r="C116" s="512" t="s">
        <v>135</v>
      </c>
      <c r="D116" s="492"/>
      <c r="E116" s="371"/>
      <c r="F116" s="457"/>
      <c r="G116" s="457"/>
      <c r="H116" s="457"/>
      <c r="I116" s="457"/>
      <c r="J116" s="457"/>
      <c r="K116" s="372">
        <f t="shared" si="16"/>
        <v>0</v>
      </c>
      <c r="L116" s="457"/>
      <c r="M116" s="457"/>
      <c r="N116" s="373">
        <f t="shared" si="17"/>
        <v>0</v>
      </c>
    </row>
    <row r="117" spans="1:14" ht="15.95" customHeight="1" x14ac:dyDescent="0.25">
      <c r="A117" s="226"/>
      <c r="B117" s="513"/>
      <c r="C117" s="514" t="s">
        <v>136</v>
      </c>
      <c r="D117" s="493"/>
      <c r="E117" s="374"/>
      <c r="F117" s="458"/>
      <c r="G117" s="458"/>
      <c r="H117" s="458"/>
      <c r="I117" s="458"/>
      <c r="J117" s="458"/>
      <c r="K117" s="375">
        <f t="shared" si="16"/>
        <v>0</v>
      </c>
      <c r="L117" s="458"/>
      <c r="M117" s="458"/>
      <c r="N117" s="376">
        <f t="shared" si="17"/>
        <v>0</v>
      </c>
    </row>
    <row r="118" spans="1:14" ht="15.95" customHeight="1" thickBot="1" x14ac:dyDescent="0.3">
      <c r="A118" s="226"/>
      <c r="B118" s="515"/>
      <c r="C118" s="516" t="s">
        <v>58</v>
      </c>
      <c r="D118" s="494"/>
      <c r="E118" s="438"/>
      <c r="F118" s="461"/>
      <c r="G118" s="461"/>
      <c r="H118" s="461"/>
      <c r="I118" s="461"/>
      <c r="J118" s="461"/>
      <c r="K118" s="375">
        <f t="shared" si="16"/>
        <v>0</v>
      </c>
      <c r="L118" s="461"/>
      <c r="M118" s="461"/>
      <c r="N118" s="386">
        <f t="shared" si="17"/>
        <v>0</v>
      </c>
    </row>
    <row r="119" spans="1:14" ht="15.95" customHeight="1" x14ac:dyDescent="0.25">
      <c r="A119" s="203" t="str">
        <f>'Craft Staffing Levels'!C43</f>
        <v>CRAFT E</v>
      </c>
      <c r="B119" s="512"/>
      <c r="C119" s="512" t="s">
        <v>135</v>
      </c>
      <c r="D119" s="492"/>
      <c r="E119" s="371"/>
      <c r="F119" s="457"/>
      <c r="G119" s="457"/>
      <c r="H119" s="457"/>
      <c r="I119" s="457"/>
      <c r="J119" s="457"/>
      <c r="K119" s="372">
        <f t="shared" si="16"/>
        <v>0</v>
      </c>
      <c r="L119" s="457"/>
      <c r="M119" s="457"/>
      <c r="N119" s="373">
        <f t="shared" si="17"/>
        <v>0</v>
      </c>
    </row>
    <row r="120" spans="1:14" ht="15.95" customHeight="1" x14ac:dyDescent="0.25">
      <c r="A120" s="226"/>
      <c r="B120" s="513"/>
      <c r="C120" s="514" t="s">
        <v>136</v>
      </c>
      <c r="D120" s="493"/>
      <c r="E120" s="374"/>
      <c r="F120" s="458"/>
      <c r="G120" s="458"/>
      <c r="H120" s="458"/>
      <c r="I120" s="458"/>
      <c r="J120" s="458"/>
      <c r="K120" s="375">
        <f t="shared" si="16"/>
        <v>0</v>
      </c>
      <c r="L120" s="458"/>
      <c r="M120" s="458"/>
      <c r="N120" s="376">
        <f t="shared" si="17"/>
        <v>0</v>
      </c>
    </row>
    <row r="121" spans="1:14" ht="15.95" customHeight="1" thickBot="1" x14ac:dyDescent="0.3">
      <c r="A121" s="226"/>
      <c r="B121" s="514"/>
      <c r="C121" s="514" t="s">
        <v>58</v>
      </c>
      <c r="D121" s="493"/>
      <c r="E121" s="374"/>
      <c r="F121" s="461"/>
      <c r="G121" s="461"/>
      <c r="H121" s="461"/>
      <c r="I121" s="461"/>
      <c r="J121" s="461"/>
      <c r="K121" s="375">
        <f t="shared" si="16"/>
        <v>0</v>
      </c>
      <c r="L121" s="461"/>
      <c r="M121" s="461"/>
      <c r="N121" s="386">
        <f t="shared" si="17"/>
        <v>0</v>
      </c>
    </row>
    <row r="122" spans="1:14" ht="15.95" customHeight="1" x14ac:dyDescent="0.25">
      <c r="A122" s="203" t="str">
        <f>'Craft Staffing Levels'!C52</f>
        <v>CRAFT F</v>
      </c>
      <c r="B122" s="512"/>
      <c r="C122" s="512" t="s">
        <v>135</v>
      </c>
      <c r="D122" s="492"/>
      <c r="E122" s="371"/>
      <c r="F122" s="457"/>
      <c r="G122" s="457"/>
      <c r="H122" s="457"/>
      <c r="I122" s="457"/>
      <c r="J122" s="457"/>
      <c r="K122" s="372">
        <f t="shared" si="16"/>
        <v>0</v>
      </c>
      <c r="L122" s="457"/>
      <c r="M122" s="457"/>
      <c r="N122" s="373">
        <f t="shared" si="17"/>
        <v>0</v>
      </c>
    </row>
    <row r="123" spans="1:14" ht="15.95" customHeight="1" x14ac:dyDescent="0.25">
      <c r="A123" s="226"/>
      <c r="B123" s="514"/>
      <c r="C123" s="514" t="s">
        <v>136</v>
      </c>
      <c r="D123" s="493"/>
      <c r="E123" s="374"/>
      <c r="F123" s="458"/>
      <c r="G123" s="458"/>
      <c r="H123" s="458"/>
      <c r="I123" s="458"/>
      <c r="J123" s="458"/>
      <c r="K123" s="375">
        <f t="shared" si="16"/>
        <v>0</v>
      </c>
      <c r="L123" s="458"/>
      <c r="M123" s="458"/>
      <c r="N123" s="376">
        <f t="shared" si="17"/>
        <v>0</v>
      </c>
    </row>
    <row r="124" spans="1:14" ht="15.95" customHeight="1" thickBot="1" x14ac:dyDescent="0.3">
      <c r="A124" s="226"/>
      <c r="B124" s="514"/>
      <c r="C124" s="514" t="s">
        <v>58</v>
      </c>
      <c r="D124" s="493"/>
      <c r="E124" s="374"/>
      <c r="F124" s="461"/>
      <c r="G124" s="461"/>
      <c r="H124" s="461"/>
      <c r="I124" s="461"/>
      <c r="J124" s="461"/>
      <c r="K124" s="375">
        <f t="shared" si="16"/>
        <v>0</v>
      </c>
      <c r="L124" s="461"/>
      <c r="M124" s="461"/>
      <c r="N124" s="386">
        <f t="shared" si="17"/>
        <v>0</v>
      </c>
    </row>
    <row r="125" spans="1:14" ht="15.95" customHeight="1" thickTop="1" x14ac:dyDescent="0.25">
      <c r="A125" s="380" t="str">
        <f>'Craft Staffing Levels'!J$7</f>
        <v>Craft g</v>
      </c>
      <c r="B125" s="517"/>
      <c r="C125" s="518" t="s">
        <v>59</v>
      </c>
      <c r="D125" s="495"/>
      <c r="E125" s="381"/>
      <c r="F125" s="460"/>
      <c r="G125" s="460"/>
      <c r="H125" s="460"/>
      <c r="I125" s="460"/>
      <c r="J125" s="460"/>
      <c r="K125" s="382">
        <f t="shared" si="16"/>
        <v>0</v>
      </c>
      <c r="L125" s="460"/>
      <c r="M125" s="460"/>
      <c r="N125" s="383">
        <f t="shared" si="17"/>
        <v>0</v>
      </c>
    </row>
    <row r="126" spans="1:14" ht="15.95" customHeight="1" x14ac:dyDescent="0.25">
      <c r="A126" s="384" t="str">
        <f>'Craft Staffing Levels'!J$14</f>
        <v>Craft h</v>
      </c>
      <c r="B126" s="519"/>
      <c r="C126" s="520" t="s">
        <v>59</v>
      </c>
      <c r="D126" s="496"/>
      <c r="E126" s="374"/>
      <c r="F126" s="458"/>
      <c r="G126" s="458"/>
      <c r="H126" s="458"/>
      <c r="I126" s="458"/>
      <c r="J126" s="458"/>
      <c r="K126" s="375">
        <f t="shared" si="16"/>
        <v>0</v>
      </c>
      <c r="L126" s="458"/>
      <c r="M126" s="458"/>
      <c r="N126" s="376">
        <f t="shared" si="17"/>
        <v>0</v>
      </c>
    </row>
    <row r="127" spans="1:14" ht="15.95" customHeight="1" x14ac:dyDescent="0.25">
      <c r="A127" s="384" t="str">
        <f>'Craft Staffing Levels'!J$21</f>
        <v>Craft i</v>
      </c>
      <c r="B127" s="519"/>
      <c r="C127" s="520" t="s">
        <v>59</v>
      </c>
      <c r="D127" s="496"/>
      <c r="E127" s="374"/>
      <c r="F127" s="458"/>
      <c r="G127" s="458"/>
      <c r="H127" s="458"/>
      <c r="I127" s="458"/>
      <c r="J127" s="458"/>
      <c r="K127" s="375">
        <f t="shared" ref="K127:K137" si="18">SUM(F127:J127)</f>
        <v>0</v>
      </c>
      <c r="L127" s="458"/>
      <c r="M127" s="458"/>
      <c r="N127" s="376">
        <f t="shared" si="17"/>
        <v>0</v>
      </c>
    </row>
    <row r="128" spans="1:14" ht="15.95" customHeight="1" x14ac:dyDescent="0.25">
      <c r="A128" s="384" t="str">
        <f>'Craft Staffing Levels'!J$28</f>
        <v>Craft j</v>
      </c>
      <c r="B128" s="519"/>
      <c r="C128" s="520" t="s">
        <v>59</v>
      </c>
      <c r="D128" s="496"/>
      <c r="E128" s="374"/>
      <c r="F128" s="458"/>
      <c r="G128" s="458"/>
      <c r="H128" s="458"/>
      <c r="I128" s="458"/>
      <c r="J128" s="458"/>
      <c r="K128" s="375">
        <f t="shared" si="18"/>
        <v>0</v>
      </c>
      <c r="L128" s="458"/>
      <c r="M128" s="458"/>
      <c r="N128" s="376">
        <f t="shared" si="17"/>
        <v>0</v>
      </c>
    </row>
    <row r="129" spans="1:26" ht="15.95" customHeight="1" x14ac:dyDescent="0.25">
      <c r="A129" s="384" t="str">
        <f>'Craft Staffing Levels'!J$35</f>
        <v>Craft k</v>
      </c>
      <c r="B129" s="519"/>
      <c r="C129" s="520" t="s">
        <v>59</v>
      </c>
      <c r="D129" s="496"/>
      <c r="E129" s="374"/>
      <c r="F129" s="458"/>
      <c r="G129" s="458"/>
      <c r="H129" s="458"/>
      <c r="I129" s="458"/>
      <c r="J129" s="458"/>
      <c r="K129" s="375">
        <f t="shared" si="18"/>
        <v>0</v>
      </c>
      <c r="L129" s="458"/>
      <c r="M129" s="458"/>
      <c r="N129" s="376">
        <f t="shared" si="17"/>
        <v>0</v>
      </c>
    </row>
    <row r="130" spans="1:26" ht="15.95" customHeight="1" x14ac:dyDescent="0.25">
      <c r="A130" s="384" t="str">
        <f>'Craft Staffing Levels'!J$42</f>
        <v>Craft l</v>
      </c>
      <c r="B130" s="519"/>
      <c r="C130" s="520" t="s">
        <v>59</v>
      </c>
      <c r="D130" s="496"/>
      <c r="E130" s="374"/>
      <c r="F130" s="458"/>
      <c r="G130" s="458"/>
      <c r="H130" s="458"/>
      <c r="I130" s="458"/>
      <c r="J130" s="458"/>
      <c r="K130" s="375">
        <f t="shared" si="18"/>
        <v>0</v>
      </c>
      <c r="L130" s="458"/>
      <c r="M130" s="458"/>
      <c r="N130" s="376">
        <f t="shared" si="17"/>
        <v>0</v>
      </c>
    </row>
    <row r="131" spans="1:26" ht="15.95" customHeight="1" x14ac:dyDescent="0.25">
      <c r="A131" s="384" t="str">
        <f>'Craft Staffing Levels'!J$49</f>
        <v>Craft m</v>
      </c>
      <c r="B131" s="519"/>
      <c r="C131" s="520" t="s">
        <v>59</v>
      </c>
      <c r="D131" s="496"/>
      <c r="E131" s="374"/>
      <c r="F131" s="458"/>
      <c r="G131" s="458"/>
      <c r="H131" s="458"/>
      <c r="I131" s="458"/>
      <c r="J131" s="458"/>
      <c r="K131" s="375">
        <f t="shared" si="18"/>
        <v>0</v>
      </c>
      <c r="L131" s="458"/>
      <c r="M131" s="458"/>
      <c r="N131" s="376">
        <f t="shared" si="17"/>
        <v>0</v>
      </c>
    </row>
    <row r="132" spans="1:26" ht="15.95" customHeight="1" x14ac:dyDescent="0.25">
      <c r="A132" s="384" t="str">
        <f>'Craft Staffing Levels'!Q$7</f>
        <v>Craft n</v>
      </c>
      <c r="B132" s="519"/>
      <c r="C132" s="520" t="s">
        <v>59</v>
      </c>
      <c r="D132" s="496"/>
      <c r="E132" s="374"/>
      <c r="F132" s="458"/>
      <c r="G132" s="458"/>
      <c r="H132" s="458"/>
      <c r="I132" s="458"/>
      <c r="J132" s="458"/>
      <c r="K132" s="375">
        <f t="shared" si="18"/>
        <v>0</v>
      </c>
      <c r="L132" s="458"/>
      <c r="M132" s="458"/>
      <c r="N132" s="376">
        <f t="shared" si="17"/>
        <v>0</v>
      </c>
    </row>
    <row r="133" spans="1:26" ht="15.95" customHeight="1" x14ac:dyDescent="0.25">
      <c r="A133" s="608" t="str">
        <f>'Craft Staffing Levels'!Q$14</f>
        <v>Craft o</v>
      </c>
      <c r="B133" s="609"/>
      <c r="C133" s="610" t="s">
        <v>59</v>
      </c>
      <c r="D133" s="496"/>
      <c r="E133" s="374"/>
      <c r="F133" s="458"/>
      <c r="G133" s="458"/>
      <c r="H133" s="458"/>
      <c r="I133" s="458"/>
      <c r="J133" s="458"/>
      <c r="K133" s="375">
        <f t="shared" si="18"/>
        <v>0</v>
      </c>
      <c r="L133" s="458"/>
      <c r="M133" s="458"/>
      <c r="N133" s="376">
        <f t="shared" si="17"/>
        <v>0</v>
      </c>
    </row>
    <row r="134" spans="1:26" ht="15.95" customHeight="1" thickBot="1" x14ac:dyDescent="0.3">
      <c r="A134" s="385" t="str">
        <f>'Craft Staffing Levels'!Q21</f>
        <v>Craft p</v>
      </c>
      <c r="B134" s="611"/>
      <c r="C134" s="610" t="s">
        <v>59</v>
      </c>
      <c r="D134" s="497"/>
      <c r="E134" s="377"/>
      <c r="F134" s="459"/>
      <c r="G134" s="459"/>
      <c r="H134" s="459"/>
      <c r="I134" s="459"/>
      <c r="J134" s="459"/>
      <c r="K134" s="378">
        <f t="shared" si="18"/>
        <v>0</v>
      </c>
      <c r="L134" s="459"/>
      <c r="M134" s="459"/>
      <c r="N134" s="379">
        <f t="shared" si="17"/>
        <v>0</v>
      </c>
    </row>
    <row r="135" spans="1:26" ht="15.95" customHeight="1" thickTop="1" x14ac:dyDescent="0.25">
      <c r="A135" s="380" t="str">
        <f>'Craft Staffing Levels'!Q$28</f>
        <v>RHIB 1</v>
      </c>
      <c r="B135" s="509"/>
      <c r="C135" s="584"/>
      <c r="D135" s="490"/>
      <c r="E135" s="374"/>
      <c r="F135" s="460"/>
      <c r="G135" s="460"/>
      <c r="H135" s="460"/>
      <c r="I135" s="460"/>
      <c r="J135" s="458"/>
      <c r="K135" s="375">
        <f t="shared" si="18"/>
        <v>0</v>
      </c>
      <c r="L135" s="458"/>
      <c r="M135" s="458"/>
      <c r="N135" s="376">
        <f t="shared" si="17"/>
        <v>0</v>
      </c>
    </row>
    <row r="136" spans="1:26" ht="15.95" customHeight="1" x14ac:dyDescent="0.25">
      <c r="A136" s="384" t="str">
        <f>'Craft Staffing Levels'!Q$35</f>
        <v>RHIB 2</v>
      </c>
      <c r="B136" s="510"/>
      <c r="C136" s="585"/>
      <c r="D136" s="490"/>
      <c r="E136" s="374"/>
      <c r="F136" s="458"/>
      <c r="G136" s="458"/>
      <c r="H136" s="458"/>
      <c r="I136" s="458"/>
      <c r="J136" s="458"/>
      <c r="K136" s="375">
        <f t="shared" si="18"/>
        <v>0</v>
      </c>
      <c r="L136" s="458"/>
      <c r="M136" s="458"/>
      <c r="N136" s="376">
        <f t="shared" si="17"/>
        <v>0</v>
      </c>
    </row>
    <row r="137" spans="1:26" ht="15.95" customHeight="1" thickBot="1" x14ac:dyDescent="0.3">
      <c r="A137" s="384" t="str">
        <f>'Craft Staffing Levels'!Q$42</f>
        <v>RHIB 3</v>
      </c>
      <c r="B137" s="510"/>
      <c r="C137" s="586"/>
      <c r="D137" s="490"/>
      <c r="E137" s="374"/>
      <c r="F137" s="461"/>
      <c r="G137" s="461"/>
      <c r="H137" s="461"/>
      <c r="I137" s="461"/>
      <c r="J137" s="461"/>
      <c r="K137" s="375">
        <f t="shared" si="18"/>
        <v>0</v>
      </c>
      <c r="L137" s="461"/>
      <c r="M137" s="461"/>
      <c r="N137" s="376">
        <f t="shared" si="17"/>
        <v>0</v>
      </c>
    </row>
    <row r="138" spans="1:26" ht="15.95" customHeight="1" x14ac:dyDescent="0.25">
      <c r="A138" s="969" t="s">
        <v>60</v>
      </c>
      <c r="B138" s="970"/>
      <c r="C138" s="970"/>
      <c r="D138" s="534"/>
      <c r="E138" s="439"/>
      <c r="F138" s="440">
        <f t="shared" ref="F138:J138" si="19">SUM(F107:F137)</f>
        <v>0</v>
      </c>
      <c r="G138" s="440">
        <f t="shared" si="19"/>
        <v>0</v>
      </c>
      <c r="H138" s="440">
        <f t="shared" si="19"/>
        <v>0</v>
      </c>
      <c r="I138" s="440">
        <f t="shared" si="19"/>
        <v>0</v>
      </c>
      <c r="J138" s="440">
        <f t="shared" si="19"/>
        <v>0</v>
      </c>
      <c r="K138" s="388">
        <f>SUM(K107:K137)</f>
        <v>0</v>
      </c>
      <c r="L138" s="440">
        <f>SUM(L107:L137)</f>
        <v>0</v>
      </c>
      <c r="M138" s="440">
        <f>SUM(M107:M137)</f>
        <v>0</v>
      </c>
      <c r="N138" s="441">
        <f>SUM(N107:N137)</f>
        <v>0</v>
      </c>
    </row>
    <row r="139" spans="1:26" s="108" customFormat="1" ht="15.75" customHeight="1" x14ac:dyDescent="0.25">
      <c r="A139" s="442"/>
      <c r="B139" s="442"/>
      <c r="C139" s="442"/>
      <c r="D139" s="442"/>
      <c r="E139" s="443"/>
      <c r="F139" s="444"/>
      <c r="G139" s="444"/>
      <c r="H139" s="444"/>
      <c r="I139" s="444"/>
      <c r="J139" s="444"/>
      <c r="K139" s="445"/>
      <c r="L139" s="444"/>
      <c r="M139" s="444"/>
      <c r="N139" s="444"/>
      <c r="P139" s="102"/>
      <c r="Q139" s="102"/>
      <c r="R139" s="102"/>
      <c r="S139" s="102"/>
      <c r="T139" s="102"/>
      <c r="U139" s="102"/>
      <c r="V139" s="102"/>
      <c r="W139" s="102"/>
      <c r="X139" s="102"/>
      <c r="Y139" s="102"/>
      <c r="Z139" s="102"/>
    </row>
    <row r="140" spans="1:26" s="108" customFormat="1" ht="15.75" customHeight="1" x14ac:dyDescent="0.25">
      <c r="A140" s="958" t="s">
        <v>149</v>
      </c>
      <c r="B140" s="959"/>
      <c r="C140" s="960"/>
      <c r="D140" s="562"/>
      <c r="E140" s="446"/>
      <c r="F140" s="447"/>
      <c r="G140" s="447"/>
      <c r="H140" s="447"/>
      <c r="I140" s="447"/>
      <c r="J140" s="447"/>
      <c r="K140" s="447"/>
      <c r="L140" s="447"/>
      <c r="M140" s="447"/>
      <c r="N140" s="448"/>
      <c r="P140" s="102"/>
      <c r="Q140" s="102"/>
      <c r="R140" s="102"/>
      <c r="S140" s="102"/>
      <c r="T140" s="102"/>
      <c r="U140" s="102"/>
      <c r="V140" s="102"/>
      <c r="W140" s="102"/>
      <c r="X140" s="102"/>
      <c r="Y140" s="102"/>
      <c r="Z140" s="102"/>
    </row>
    <row r="141" spans="1:26" s="108" customFormat="1" ht="15.75" customHeight="1" x14ac:dyDescent="0.25">
      <c r="A141" s="449" t="s">
        <v>169</v>
      </c>
      <c r="B141" s="964" t="s">
        <v>56</v>
      </c>
      <c r="C141" s="965"/>
      <c r="D141" s="563"/>
      <c r="E141" s="450"/>
      <c r="F141" s="451"/>
      <c r="G141" s="451"/>
      <c r="H141" s="451"/>
      <c r="I141" s="451"/>
      <c r="J141" s="451"/>
      <c r="K141" s="451"/>
      <c r="L141" s="451"/>
      <c r="M141" s="451"/>
      <c r="N141" s="452"/>
      <c r="P141" s="102"/>
      <c r="Q141" s="102"/>
      <c r="R141" s="102"/>
      <c r="S141" s="102"/>
      <c r="T141" s="102"/>
      <c r="U141" s="102"/>
      <c r="V141" s="102"/>
      <c r="W141" s="102"/>
      <c r="X141" s="102"/>
      <c r="Y141" s="102"/>
      <c r="Z141" s="102"/>
    </row>
    <row r="142" spans="1:26" s="108" customFormat="1" ht="15.75" customHeight="1" x14ac:dyDescent="0.25">
      <c r="A142" s="203" t="str">
        <f>'Craft Staffing Levels'!C$7</f>
        <v>CRAFT A</v>
      </c>
      <c r="B142" s="979"/>
      <c r="C142" s="980"/>
      <c r="D142" s="498"/>
      <c r="E142" s="443"/>
      <c r="F142" s="371">
        <f>F11+F35+F59+F83+F107+F108+F109</f>
        <v>0</v>
      </c>
      <c r="G142" s="371">
        <f t="shared" ref="G142:J142" si="20">G11+G35+G59+G83+G107+G108+G109</f>
        <v>0</v>
      </c>
      <c r="H142" s="371">
        <f t="shared" si="20"/>
        <v>0</v>
      </c>
      <c r="I142" s="371">
        <f t="shared" si="20"/>
        <v>0</v>
      </c>
      <c r="J142" s="371">
        <f t="shared" si="20"/>
        <v>0</v>
      </c>
      <c r="K142" s="372">
        <f>SUM(F142:J142)</f>
        <v>0</v>
      </c>
      <c r="L142" s="371">
        <f t="shared" ref="L142:M142" si="21">L11+L35+L59+L83+L107+L108+L109</f>
        <v>0</v>
      </c>
      <c r="M142" s="371">
        <f t="shared" si="21"/>
        <v>0</v>
      </c>
      <c r="N142" s="373">
        <f t="shared" ref="N142:N160" si="22">SUM(L142:M142)</f>
        <v>0</v>
      </c>
      <c r="P142" s="102"/>
      <c r="Q142" s="102"/>
      <c r="R142" s="102"/>
      <c r="S142" s="102"/>
      <c r="T142" s="102"/>
      <c r="U142" s="102"/>
      <c r="V142" s="102"/>
      <c r="W142" s="102"/>
      <c r="X142" s="102"/>
      <c r="Y142" s="102"/>
      <c r="Z142" s="102"/>
    </row>
    <row r="143" spans="1:26" s="108" customFormat="1" ht="15.75" customHeight="1" x14ac:dyDescent="0.25">
      <c r="A143" s="203" t="str">
        <f>'Craft Staffing Levels'!C$16</f>
        <v>CRAFT B</v>
      </c>
      <c r="B143" s="979"/>
      <c r="C143" s="980"/>
      <c r="D143" s="498"/>
      <c r="E143" s="443"/>
      <c r="F143" s="374">
        <f>F12+F36+F60+F84+F110+F111+F112</f>
        <v>0</v>
      </c>
      <c r="G143" s="374">
        <f t="shared" ref="G143:J143" si="23">G12+G36+G60+G84+G110+G111+G112</f>
        <v>0</v>
      </c>
      <c r="H143" s="374">
        <f t="shared" si="23"/>
        <v>0</v>
      </c>
      <c r="I143" s="374">
        <f t="shared" si="23"/>
        <v>0</v>
      </c>
      <c r="J143" s="374">
        <f t="shared" si="23"/>
        <v>0</v>
      </c>
      <c r="K143" s="375">
        <f>SUM(F143:J143)</f>
        <v>0</v>
      </c>
      <c r="L143" s="374">
        <f t="shared" ref="L143:M143" si="24">L12+L36+L60+L84+L110+L111+L112</f>
        <v>0</v>
      </c>
      <c r="M143" s="374">
        <f t="shared" si="24"/>
        <v>0</v>
      </c>
      <c r="N143" s="376">
        <f t="shared" si="22"/>
        <v>0</v>
      </c>
      <c r="P143" s="102"/>
      <c r="Q143" s="102"/>
      <c r="R143" s="102"/>
      <c r="S143" s="102"/>
      <c r="T143" s="102"/>
      <c r="U143" s="102"/>
      <c r="V143" s="102"/>
      <c r="W143" s="102"/>
      <c r="X143" s="102"/>
      <c r="Y143" s="102"/>
      <c r="Z143" s="102"/>
    </row>
    <row r="144" spans="1:26" s="108" customFormat="1" ht="15.75" customHeight="1" x14ac:dyDescent="0.25">
      <c r="A144" s="203" t="str">
        <f>'Craft Staffing Levels'!C$25</f>
        <v>CRAFT C</v>
      </c>
      <c r="B144" s="979"/>
      <c r="C144" s="980"/>
      <c r="D144" s="498"/>
      <c r="E144" s="443"/>
      <c r="F144" s="374">
        <f>F13+F37+F61+F85+F113+F114+F115</f>
        <v>0</v>
      </c>
      <c r="G144" s="374">
        <f t="shared" ref="G144:J144" si="25">G13+G37+G61+G85+G113+G114+G115</f>
        <v>0</v>
      </c>
      <c r="H144" s="374">
        <f t="shared" si="25"/>
        <v>0</v>
      </c>
      <c r="I144" s="374">
        <f t="shared" si="25"/>
        <v>0</v>
      </c>
      <c r="J144" s="374">
        <f t="shared" si="25"/>
        <v>0</v>
      </c>
      <c r="K144" s="375">
        <f t="shared" ref="K144:K160" si="26">SUM(F144:J144)</f>
        <v>0</v>
      </c>
      <c r="L144" s="374">
        <f t="shared" ref="L144:M144" si="27">L13+L37+L61+L85+L113+L114+L115</f>
        <v>0</v>
      </c>
      <c r="M144" s="374">
        <f t="shared" si="27"/>
        <v>0</v>
      </c>
      <c r="N144" s="376">
        <f t="shared" si="22"/>
        <v>0</v>
      </c>
      <c r="P144" s="102"/>
      <c r="Q144" s="102"/>
      <c r="R144" s="102"/>
      <c r="S144" s="102"/>
      <c r="T144" s="102"/>
      <c r="U144" s="102"/>
      <c r="V144" s="102"/>
      <c r="W144" s="102"/>
      <c r="X144" s="102"/>
      <c r="Y144" s="102"/>
      <c r="Z144" s="102"/>
    </row>
    <row r="145" spans="1:26" s="108" customFormat="1" ht="15.75" customHeight="1" x14ac:dyDescent="0.25">
      <c r="A145" s="203" t="str">
        <f>'Craft Staffing Levels'!C$34</f>
        <v>CRAFT D</v>
      </c>
      <c r="B145" s="979"/>
      <c r="C145" s="980"/>
      <c r="D145" s="498"/>
      <c r="E145" s="443"/>
      <c r="F145" s="374">
        <f>F14+F38+F62+F86+F116+F117+F118</f>
        <v>0</v>
      </c>
      <c r="G145" s="374">
        <f t="shared" ref="G145:J145" si="28">G14+G38+G62+G86+G116+G117+G118</f>
        <v>0</v>
      </c>
      <c r="H145" s="374">
        <f t="shared" si="28"/>
        <v>0</v>
      </c>
      <c r="I145" s="374">
        <f t="shared" si="28"/>
        <v>0</v>
      </c>
      <c r="J145" s="374">
        <f t="shared" si="28"/>
        <v>0</v>
      </c>
      <c r="K145" s="375">
        <f t="shared" si="26"/>
        <v>0</v>
      </c>
      <c r="L145" s="374">
        <f t="shared" ref="L145:M145" si="29">L14+L38+L62+L86+L116+L117+L118</f>
        <v>0</v>
      </c>
      <c r="M145" s="374">
        <f t="shared" si="29"/>
        <v>0</v>
      </c>
      <c r="N145" s="376">
        <f t="shared" si="22"/>
        <v>0</v>
      </c>
      <c r="P145" s="102"/>
      <c r="Q145" s="102"/>
      <c r="R145" s="102"/>
      <c r="S145" s="102"/>
      <c r="T145" s="102"/>
      <c r="U145" s="102"/>
      <c r="V145" s="102"/>
      <c r="W145" s="102"/>
      <c r="X145" s="102"/>
      <c r="Y145" s="102"/>
      <c r="Z145" s="102"/>
    </row>
    <row r="146" spans="1:26" s="108" customFormat="1" ht="15.75" customHeight="1" x14ac:dyDescent="0.25">
      <c r="A146" s="203" t="str">
        <f>'Craft Staffing Levels'!C$43</f>
        <v>CRAFT E</v>
      </c>
      <c r="B146" s="977"/>
      <c r="C146" s="978"/>
      <c r="D146" s="498"/>
      <c r="E146" s="443"/>
      <c r="F146" s="374">
        <f>F15+F39+F63+F87+F119+F120+F121</f>
        <v>0</v>
      </c>
      <c r="G146" s="374">
        <f t="shared" ref="G146:J146" si="30">G15+G39+G63+G87+G119+G120+G121</f>
        <v>0</v>
      </c>
      <c r="H146" s="374">
        <f t="shared" si="30"/>
        <v>0</v>
      </c>
      <c r="I146" s="374">
        <f t="shared" si="30"/>
        <v>0</v>
      </c>
      <c r="J146" s="374">
        <f t="shared" si="30"/>
        <v>0</v>
      </c>
      <c r="K146" s="375">
        <f t="shared" si="26"/>
        <v>0</v>
      </c>
      <c r="L146" s="374">
        <f t="shared" ref="L146:M146" si="31">L15+L39+L63+L87+L119+L120+L121</f>
        <v>0</v>
      </c>
      <c r="M146" s="374">
        <f t="shared" si="31"/>
        <v>0</v>
      </c>
      <c r="N146" s="376">
        <f t="shared" si="22"/>
        <v>0</v>
      </c>
      <c r="P146" s="102"/>
      <c r="Q146" s="102"/>
      <c r="R146" s="102"/>
      <c r="S146" s="102"/>
      <c r="T146" s="102"/>
      <c r="U146" s="102"/>
      <c r="V146" s="102"/>
      <c r="W146" s="102"/>
      <c r="X146" s="102"/>
      <c r="Y146" s="102"/>
      <c r="Z146" s="102"/>
    </row>
    <row r="147" spans="1:26" s="108" customFormat="1" ht="15.75" customHeight="1" thickBot="1" x14ac:dyDescent="0.3">
      <c r="A147" s="203" t="str">
        <f>'Craft Staffing Levels'!C52</f>
        <v>CRAFT F</v>
      </c>
      <c r="B147" s="977"/>
      <c r="C147" s="978"/>
      <c r="D147" s="498"/>
      <c r="E147" s="443"/>
      <c r="F147" s="377">
        <f>F16+F40+F64+F88+F122+F123+F124</f>
        <v>0</v>
      </c>
      <c r="G147" s="377">
        <f t="shared" ref="G147:J147" si="32">G16+G40+G64+G88+G122+G123+G124</f>
        <v>0</v>
      </c>
      <c r="H147" s="377">
        <f t="shared" si="32"/>
        <v>0</v>
      </c>
      <c r="I147" s="377">
        <f t="shared" si="32"/>
        <v>0</v>
      </c>
      <c r="J147" s="377">
        <f t="shared" si="32"/>
        <v>0</v>
      </c>
      <c r="K147" s="375">
        <f t="shared" si="26"/>
        <v>0</v>
      </c>
      <c r="L147" s="377">
        <f t="shared" ref="L147:M147" si="33">L16+L40+L64+L88+L122+L123+L124</f>
        <v>0</v>
      </c>
      <c r="M147" s="377">
        <f t="shared" si="33"/>
        <v>0</v>
      </c>
      <c r="N147" s="376">
        <f t="shared" si="22"/>
        <v>0</v>
      </c>
      <c r="P147" s="102"/>
      <c r="Q147" s="102"/>
      <c r="R147" s="102"/>
      <c r="S147" s="102"/>
      <c r="T147" s="102"/>
      <c r="U147" s="102"/>
      <c r="V147" s="102"/>
      <c r="W147" s="102"/>
      <c r="X147" s="102"/>
      <c r="Y147" s="102"/>
      <c r="Z147" s="102"/>
    </row>
    <row r="148" spans="1:26" s="108" customFormat="1" ht="15.75" customHeight="1" thickTop="1" x14ac:dyDescent="0.25">
      <c r="A148" s="380" t="str">
        <f>'Craft Staffing Levels'!J$7</f>
        <v>Craft g</v>
      </c>
      <c r="B148" s="986"/>
      <c r="C148" s="987"/>
      <c r="D148" s="499"/>
      <c r="E148" s="453"/>
      <c r="F148" s="381">
        <f t="shared" ref="F148:F156" si="34">F17+F41+F65+F89+F125</f>
        <v>0</v>
      </c>
      <c r="G148" s="381">
        <f t="shared" ref="G148:J148" si="35">G17+G41+G65+G89+G125</f>
        <v>0</v>
      </c>
      <c r="H148" s="381">
        <f t="shared" si="35"/>
        <v>0</v>
      </c>
      <c r="I148" s="381">
        <f t="shared" si="35"/>
        <v>0</v>
      </c>
      <c r="J148" s="381">
        <f t="shared" si="35"/>
        <v>0</v>
      </c>
      <c r="K148" s="382">
        <f t="shared" si="26"/>
        <v>0</v>
      </c>
      <c r="L148" s="381">
        <f t="shared" ref="L148:M148" si="36">L17+L41+L65+L89+L125</f>
        <v>0</v>
      </c>
      <c r="M148" s="381">
        <f t="shared" si="36"/>
        <v>0</v>
      </c>
      <c r="N148" s="383">
        <f t="shared" si="22"/>
        <v>0</v>
      </c>
      <c r="P148" s="102"/>
      <c r="Q148" s="102"/>
      <c r="R148" s="102"/>
      <c r="S148" s="102"/>
      <c r="T148" s="102"/>
      <c r="U148" s="102"/>
      <c r="V148" s="102"/>
      <c r="W148" s="102"/>
      <c r="X148" s="102"/>
      <c r="Y148" s="102"/>
      <c r="Z148" s="102"/>
    </row>
    <row r="149" spans="1:26" s="108" customFormat="1" ht="15.75" customHeight="1" x14ac:dyDescent="0.25">
      <c r="A149" s="384" t="str">
        <f>'Craft Staffing Levels'!J$14</f>
        <v>Craft h</v>
      </c>
      <c r="B149" s="979"/>
      <c r="C149" s="980"/>
      <c r="D149" s="498"/>
      <c r="E149" s="443"/>
      <c r="F149" s="374">
        <f t="shared" si="34"/>
        <v>0</v>
      </c>
      <c r="G149" s="374">
        <f t="shared" ref="G149:J149" si="37">G18+G42+G66+G90+G126</f>
        <v>0</v>
      </c>
      <c r="H149" s="374">
        <f t="shared" si="37"/>
        <v>0</v>
      </c>
      <c r="I149" s="374">
        <f t="shared" si="37"/>
        <v>0</v>
      </c>
      <c r="J149" s="374">
        <f t="shared" si="37"/>
        <v>0</v>
      </c>
      <c r="K149" s="375">
        <f t="shared" si="26"/>
        <v>0</v>
      </c>
      <c r="L149" s="374">
        <f t="shared" ref="L149:M149" si="38">L18+L42+L66+L90+L126</f>
        <v>0</v>
      </c>
      <c r="M149" s="374">
        <f t="shared" si="38"/>
        <v>0</v>
      </c>
      <c r="N149" s="376">
        <f t="shared" si="22"/>
        <v>0</v>
      </c>
      <c r="P149" s="102"/>
      <c r="Q149" s="102"/>
      <c r="R149" s="102"/>
      <c r="S149" s="102"/>
      <c r="T149" s="102"/>
      <c r="U149" s="102"/>
      <c r="V149" s="102"/>
      <c r="W149" s="102"/>
      <c r="X149" s="102"/>
      <c r="Y149" s="102"/>
      <c r="Z149" s="102"/>
    </row>
    <row r="150" spans="1:26" s="108" customFormat="1" ht="15.75" customHeight="1" x14ac:dyDescent="0.25">
      <c r="A150" s="384" t="str">
        <f>'Craft Staffing Levels'!J$21</f>
        <v>Craft i</v>
      </c>
      <c r="B150" s="979"/>
      <c r="C150" s="980"/>
      <c r="D150" s="498"/>
      <c r="E150" s="443"/>
      <c r="F150" s="374">
        <f t="shared" si="34"/>
        <v>0</v>
      </c>
      <c r="G150" s="374">
        <f t="shared" ref="G150:J150" si="39">G19+G43+G67+G91+G127</f>
        <v>0</v>
      </c>
      <c r="H150" s="374">
        <f t="shared" si="39"/>
        <v>0</v>
      </c>
      <c r="I150" s="374">
        <f t="shared" si="39"/>
        <v>0</v>
      </c>
      <c r="J150" s="374">
        <f t="shared" si="39"/>
        <v>0</v>
      </c>
      <c r="K150" s="375">
        <f t="shared" si="26"/>
        <v>0</v>
      </c>
      <c r="L150" s="374">
        <f t="shared" ref="L150:M150" si="40">L19+L43+L67+L91+L127</f>
        <v>0</v>
      </c>
      <c r="M150" s="374">
        <f t="shared" si="40"/>
        <v>0</v>
      </c>
      <c r="N150" s="376">
        <f t="shared" si="22"/>
        <v>0</v>
      </c>
      <c r="P150" s="102"/>
      <c r="Q150" s="102"/>
      <c r="R150" s="102"/>
      <c r="S150" s="102"/>
      <c r="T150" s="102"/>
      <c r="U150" s="102"/>
      <c r="V150" s="102"/>
      <c r="W150" s="102"/>
      <c r="X150" s="102"/>
      <c r="Y150" s="102"/>
      <c r="Z150" s="102"/>
    </row>
    <row r="151" spans="1:26" s="108" customFormat="1" ht="15.75" customHeight="1" x14ac:dyDescent="0.25">
      <c r="A151" s="384" t="str">
        <f>'Craft Staffing Levels'!J$28</f>
        <v>Craft j</v>
      </c>
      <c r="B151" s="979"/>
      <c r="C151" s="980"/>
      <c r="D151" s="498"/>
      <c r="E151" s="443"/>
      <c r="F151" s="374">
        <f t="shared" si="34"/>
        <v>0</v>
      </c>
      <c r="G151" s="374">
        <f t="shared" ref="G151:J151" si="41">G20+G44+G68+G92+G128</f>
        <v>0</v>
      </c>
      <c r="H151" s="374">
        <f t="shared" si="41"/>
        <v>0</v>
      </c>
      <c r="I151" s="374">
        <f t="shared" si="41"/>
        <v>0</v>
      </c>
      <c r="J151" s="374">
        <f t="shared" si="41"/>
        <v>0</v>
      </c>
      <c r="K151" s="375">
        <f t="shared" si="26"/>
        <v>0</v>
      </c>
      <c r="L151" s="374">
        <f t="shared" ref="L151:M151" si="42">L20+L44+L68+L92+L128</f>
        <v>0</v>
      </c>
      <c r="M151" s="374">
        <f t="shared" si="42"/>
        <v>0</v>
      </c>
      <c r="N151" s="376">
        <f t="shared" si="22"/>
        <v>0</v>
      </c>
      <c r="P151" s="102"/>
      <c r="Q151" s="102"/>
      <c r="R151" s="102"/>
      <c r="S151" s="102"/>
      <c r="T151" s="102"/>
      <c r="U151" s="102"/>
      <c r="V151" s="102"/>
      <c r="W151" s="102"/>
      <c r="X151" s="102"/>
      <c r="Y151" s="102"/>
      <c r="Z151" s="102"/>
    </row>
    <row r="152" spans="1:26" s="108" customFormat="1" ht="15.75" customHeight="1" x14ac:dyDescent="0.25">
      <c r="A152" s="384" t="str">
        <f>'Craft Staffing Levels'!J$35</f>
        <v>Craft k</v>
      </c>
      <c r="B152" s="979"/>
      <c r="C152" s="980"/>
      <c r="D152" s="498"/>
      <c r="E152" s="443"/>
      <c r="F152" s="374">
        <f t="shared" si="34"/>
        <v>0</v>
      </c>
      <c r="G152" s="374">
        <f t="shared" ref="G152:J152" si="43">G21+G45+G69+G93+G129</f>
        <v>0</v>
      </c>
      <c r="H152" s="374">
        <f t="shared" si="43"/>
        <v>0</v>
      </c>
      <c r="I152" s="374">
        <f t="shared" si="43"/>
        <v>0</v>
      </c>
      <c r="J152" s="374">
        <f t="shared" si="43"/>
        <v>0</v>
      </c>
      <c r="K152" s="375">
        <f t="shared" si="26"/>
        <v>0</v>
      </c>
      <c r="L152" s="374">
        <f t="shared" ref="L152:M152" si="44">L21+L45+L69+L93+L129</f>
        <v>0</v>
      </c>
      <c r="M152" s="374">
        <f t="shared" si="44"/>
        <v>0</v>
      </c>
      <c r="N152" s="376">
        <f t="shared" si="22"/>
        <v>0</v>
      </c>
      <c r="P152" s="102"/>
      <c r="Q152" s="102"/>
      <c r="R152" s="102"/>
      <c r="S152" s="102"/>
      <c r="T152" s="102"/>
      <c r="U152" s="102"/>
      <c r="V152" s="102"/>
      <c r="W152" s="102"/>
      <c r="X152" s="102"/>
      <c r="Y152" s="102"/>
      <c r="Z152" s="102"/>
    </row>
    <row r="153" spans="1:26" s="108" customFormat="1" ht="15.75" customHeight="1" x14ac:dyDescent="0.25">
      <c r="A153" s="384" t="str">
        <f>'Craft Staffing Levels'!J$42</f>
        <v>Craft l</v>
      </c>
      <c r="B153" s="979"/>
      <c r="C153" s="980"/>
      <c r="D153" s="498"/>
      <c r="E153" s="443"/>
      <c r="F153" s="374">
        <f t="shared" si="34"/>
        <v>0</v>
      </c>
      <c r="G153" s="374">
        <f t="shared" ref="G153:J153" si="45">G22+G46+G70+G94+G130</f>
        <v>0</v>
      </c>
      <c r="H153" s="374">
        <f t="shared" si="45"/>
        <v>0</v>
      </c>
      <c r="I153" s="374">
        <f t="shared" si="45"/>
        <v>0</v>
      </c>
      <c r="J153" s="374">
        <f t="shared" si="45"/>
        <v>0</v>
      </c>
      <c r="K153" s="375">
        <f t="shared" si="26"/>
        <v>0</v>
      </c>
      <c r="L153" s="374">
        <f t="shared" ref="L153:M153" si="46">L22+L46+L70+L94+L130</f>
        <v>0</v>
      </c>
      <c r="M153" s="374">
        <f t="shared" si="46"/>
        <v>0</v>
      </c>
      <c r="N153" s="376">
        <f t="shared" si="22"/>
        <v>0</v>
      </c>
      <c r="P153" s="102"/>
      <c r="Q153" s="102"/>
      <c r="R153" s="102"/>
      <c r="S153" s="102"/>
      <c r="T153" s="102"/>
      <c r="U153" s="102"/>
      <c r="V153" s="102"/>
      <c r="W153" s="102"/>
      <c r="X153" s="102"/>
      <c r="Y153" s="102"/>
      <c r="Z153" s="102"/>
    </row>
    <row r="154" spans="1:26" s="108" customFormat="1" ht="15.75" customHeight="1" x14ac:dyDescent="0.25">
      <c r="A154" s="384" t="str">
        <f>'Craft Staffing Levels'!J$49</f>
        <v>Craft m</v>
      </c>
      <c r="B154" s="979"/>
      <c r="C154" s="980"/>
      <c r="D154" s="498"/>
      <c r="E154" s="443"/>
      <c r="F154" s="374">
        <f t="shared" si="34"/>
        <v>0</v>
      </c>
      <c r="G154" s="374">
        <f t="shared" ref="G154:J154" si="47">G23+G47+G71+G95+G131</f>
        <v>0</v>
      </c>
      <c r="H154" s="374">
        <f t="shared" si="47"/>
        <v>0</v>
      </c>
      <c r="I154" s="374">
        <f t="shared" si="47"/>
        <v>0</v>
      </c>
      <c r="J154" s="374">
        <f t="shared" si="47"/>
        <v>0</v>
      </c>
      <c r="K154" s="375">
        <f t="shared" si="26"/>
        <v>0</v>
      </c>
      <c r="L154" s="374">
        <f t="shared" ref="L154:M154" si="48">L23+L47+L71+L95+L131</f>
        <v>0</v>
      </c>
      <c r="M154" s="374">
        <f t="shared" si="48"/>
        <v>0</v>
      </c>
      <c r="N154" s="376">
        <f t="shared" si="22"/>
        <v>0</v>
      </c>
      <c r="P154" s="102"/>
      <c r="Q154" s="102"/>
      <c r="R154" s="102"/>
      <c r="S154" s="102"/>
      <c r="T154" s="102"/>
      <c r="U154" s="102"/>
      <c r="V154" s="102"/>
      <c r="W154" s="102"/>
      <c r="X154" s="102"/>
      <c r="Y154" s="102"/>
      <c r="Z154" s="102"/>
    </row>
    <row r="155" spans="1:26" s="108" customFormat="1" ht="15.75" customHeight="1" x14ac:dyDescent="0.25">
      <c r="A155" s="384" t="str">
        <f>'Craft Staffing Levels'!Q$7</f>
        <v>Craft n</v>
      </c>
      <c r="B155" s="979"/>
      <c r="C155" s="980"/>
      <c r="D155" s="498"/>
      <c r="E155" s="443"/>
      <c r="F155" s="374">
        <f t="shared" si="34"/>
        <v>0</v>
      </c>
      <c r="G155" s="374">
        <f t="shared" ref="G155:J155" si="49">G24+G48+G72+G96+G132</f>
        <v>0</v>
      </c>
      <c r="H155" s="374">
        <f t="shared" si="49"/>
        <v>0</v>
      </c>
      <c r="I155" s="374">
        <f t="shared" si="49"/>
        <v>0</v>
      </c>
      <c r="J155" s="374">
        <f t="shared" si="49"/>
        <v>0</v>
      </c>
      <c r="K155" s="375">
        <f t="shared" si="26"/>
        <v>0</v>
      </c>
      <c r="L155" s="374">
        <f t="shared" ref="L155:M155" si="50">L24+L48+L72+L96+L132</f>
        <v>0</v>
      </c>
      <c r="M155" s="374">
        <f t="shared" si="50"/>
        <v>0</v>
      </c>
      <c r="N155" s="376">
        <f t="shared" si="22"/>
        <v>0</v>
      </c>
      <c r="P155" s="102"/>
      <c r="Q155" s="102"/>
      <c r="R155" s="102"/>
      <c r="S155" s="102"/>
      <c r="T155" s="102"/>
      <c r="U155" s="102"/>
      <c r="V155" s="102"/>
      <c r="W155" s="102"/>
      <c r="X155" s="102"/>
      <c r="Y155" s="102"/>
      <c r="Z155" s="102"/>
    </row>
    <row r="156" spans="1:26" s="108" customFormat="1" ht="15.95" customHeight="1" x14ac:dyDescent="0.25">
      <c r="A156" s="608" t="str">
        <f>'Craft Staffing Levels'!Q$14</f>
        <v>Craft o</v>
      </c>
      <c r="B156" s="977"/>
      <c r="C156" s="978"/>
      <c r="D156" s="498"/>
      <c r="E156" s="443"/>
      <c r="F156" s="374">
        <f t="shared" si="34"/>
        <v>0</v>
      </c>
      <c r="G156" s="374">
        <f t="shared" ref="G156:J156" si="51">G25+G49+G73+G97+G133</f>
        <v>0</v>
      </c>
      <c r="H156" s="374">
        <f t="shared" si="51"/>
        <v>0</v>
      </c>
      <c r="I156" s="374">
        <f t="shared" si="51"/>
        <v>0</v>
      </c>
      <c r="J156" s="374">
        <f t="shared" si="51"/>
        <v>0</v>
      </c>
      <c r="K156" s="375">
        <f t="shared" si="26"/>
        <v>0</v>
      </c>
      <c r="L156" s="374">
        <f t="shared" ref="L156:M156" si="52">L25+L49+L73+L97+L133</f>
        <v>0</v>
      </c>
      <c r="M156" s="374">
        <f t="shared" si="52"/>
        <v>0</v>
      </c>
      <c r="N156" s="376">
        <f t="shared" si="22"/>
        <v>0</v>
      </c>
      <c r="P156" s="102"/>
      <c r="Q156" s="102"/>
      <c r="R156" s="102"/>
      <c r="S156" s="102"/>
      <c r="T156" s="102"/>
      <c r="U156" s="102"/>
      <c r="V156" s="102"/>
      <c r="W156" s="102"/>
      <c r="X156" s="102"/>
      <c r="Y156" s="102"/>
      <c r="Z156" s="102"/>
    </row>
    <row r="157" spans="1:26" s="108" customFormat="1" ht="15.95" customHeight="1" thickBot="1" x14ac:dyDescent="0.3">
      <c r="A157" s="385" t="str">
        <f>'Craft Staffing Levels'!Q21</f>
        <v>Craft p</v>
      </c>
      <c r="B157" s="977"/>
      <c r="C157" s="978"/>
      <c r="D157" s="498"/>
      <c r="E157" s="443"/>
      <c r="F157" s="377">
        <f t="shared" ref="F157:J157" si="53">F26+F50+F74+F98+F134</f>
        <v>0</v>
      </c>
      <c r="G157" s="377">
        <f t="shared" si="53"/>
        <v>0</v>
      </c>
      <c r="H157" s="377">
        <f t="shared" si="53"/>
        <v>0</v>
      </c>
      <c r="I157" s="377">
        <f t="shared" si="53"/>
        <v>0</v>
      </c>
      <c r="J157" s="377">
        <f t="shared" si="53"/>
        <v>0</v>
      </c>
      <c r="K157" s="378">
        <f t="shared" si="26"/>
        <v>0</v>
      </c>
      <c r="L157" s="377">
        <f t="shared" ref="L157:M157" si="54">L26+L50+L74+L98+L134</f>
        <v>0</v>
      </c>
      <c r="M157" s="377">
        <f t="shared" si="54"/>
        <v>0</v>
      </c>
      <c r="N157" s="379">
        <f t="shared" si="22"/>
        <v>0</v>
      </c>
      <c r="P157" s="102"/>
      <c r="Q157" s="102"/>
      <c r="R157" s="102"/>
      <c r="S157" s="102"/>
      <c r="T157" s="102"/>
      <c r="U157" s="102"/>
      <c r="V157" s="102"/>
      <c r="W157" s="102"/>
      <c r="X157" s="102"/>
      <c r="Y157" s="102"/>
      <c r="Z157" s="102"/>
    </row>
    <row r="158" spans="1:26" s="108" customFormat="1" ht="15.95" customHeight="1" thickTop="1" x14ac:dyDescent="0.25">
      <c r="A158" s="227" t="str">
        <f>'Craft Staffing Levels'!Q$28</f>
        <v>RHIB 1</v>
      </c>
      <c r="B158" s="986"/>
      <c r="C158" s="987"/>
      <c r="D158" s="499"/>
      <c r="E158" s="454"/>
      <c r="F158" s="374">
        <f t="shared" ref="F158:M158" si="55">F27+F51+F75+F99+F135</f>
        <v>0</v>
      </c>
      <c r="G158" s="374">
        <f t="shared" si="55"/>
        <v>0</v>
      </c>
      <c r="H158" s="374">
        <f t="shared" si="55"/>
        <v>0</v>
      </c>
      <c r="I158" s="374">
        <f t="shared" si="55"/>
        <v>0</v>
      </c>
      <c r="J158" s="374">
        <f t="shared" si="55"/>
        <v>0</v>
      </c>
      <c r="K158" s="375">
        <f t="shared" si="26"/>
        <v>0</v>
      </c>
      <c r="L158" s="374">
        <f t="shared" si="55"/>
        <v>0</v>
      </c>
      <c r="M158" s="374">
        <f t="shared" si="55"/>
        <v>0</v>
      </c>
      <c r="N158" s="376">
        <f t="shared" si="22"/>
        <v>0</v>
      </c>
      <c r="P158" s="102"/>
      <c r="Q158" s="102"/>
      <c r="R158" s="102"/>
      <c r="S158" s="102"/>
      <c r="T158" s="102"/>
      <c r="U158" s="102"/>
      <c r="V158" s="102"/>
      <c r="W158" s="102"/>
      <c r="X158" s="102"/>
      <c r="Y158" s="102"/>
      <c r="Z158" s="102"/>
    </row>
    <row r="159" spans="1:26" s="108" customFormat="1" ht="15.95" customHeight="1" x14ac:dyDescent="0.25">
      <c r="A159" s="384" t="str">
        <f>'Craft Staffing Levels'!Q$35</f>
        <v>RHIB 2</v>
      </c>
      <c r="B159" s="979"/>
      <c r="C159" s="980"/>
      <c r="D159" s="498"/>
      <c r="E159" s="443"/>
      <c r="F159" s="374">
        <f>F28+F52+F76+F100+F136</f>
        <v>0</v>
      </c>
      <c r="G159" s="374">
        <f t="shared" ref="G159:J159" si="56">G28+G52+G76+G100+G136</f>
        <v>0</v>
      </c>
      <c r="H159" s="374">
        <f t="shared" si="56"/>
        <v>0</v>
      </c>
      <c r="I159" s="374">
        <f t="shared" si="56"/>
        <v>0</v>
      </c>
      <c r="J159" s="374">
        <f t="shared" si="56"/>
        <v>0</v>
      </c>
      <c r="K159" s="375">
        <f t="shared" si="26"/>
        <v>0</v>
      </c>
      <c r="L159" s="374">
        <f t="shared" ref="L159:M159" si="57">L28+L52+L76+L100+L136</f>
        <v>0</v>
      </c>
      <c r="M159" s="374">
        <f t="shared" si="57"/>
        <v>0</v>
      </c>
      <c r="N159" s="376">
        <f t="shared" si="22"/>
        <v>0</v>
      </c>
      <c r="P159" s="102"/>
      <c r="Q159" s="102"/>
      <c r="R159" s="102"/>
      <c r="S159" s="102"/>
      <c r="T159" s="102"/>
      <c r="U159" s="102"/>
      <c r="V159" s="102"/>
      <c r="W159" s="102"/>
      <c r="X159" s="102"/>
      <c r="Y159" s="102"/>
      <c r="Z159" s="102"/>
    </row>
    <row r="160" spans="1:26" s="108" customFormat="1" ht="15.95" customHeight="1" thickBot="1" x14ac:dyDescent="0.3">
      <c r="A160" s="384" t="str">
        <f>'Craft Staffing Levels'!Q$42</f>
        <v>RHIB 3</v>
      </c>
      <c r="B160" s="979"/>
      <c r="C160" s="980"/>
      <c r="D160" s="498"/>
      <c r="E160" s="443"/>
      <c r="F160" s="438">
        <f>F29+F53+F77+F101+F137</f>
        <v>0</v>
      </c>
      <c r="G160" s="438">
        <f t="shared" ref="G160:J160" si="58">G29+G53+G77+G101+G137</f>
        <v>0</v>
      </c>
      <c r="H160" s="438">
        <f t="shared" si="58"/>
        <v>0</v>
      </c>
      <c r="I160" s="438">
        <f t="shared" si="58"/>
        <v>0</v>
      </c>
      <c r="J160" s="438">
        <f t="shared" si="58"/>
        <v>0</v>
      </c>
      <c r="K160" s="375">
        <f t="shared" si="26"/>
        <v>0</v>
      </c>
      <c r="L160" s="438">
        <f t="shared" ref="L160:M160" si="59">L29+L53+L77+L101+L137</f>
        <v>0</v>
      </c>
      <c r="M160" s="438">
        <f t="shared" si="59"/>
        <v>0</v>
      </c>
      <c r="N160" s="376">
        <f t="shared" si="22"/>
        <v>0</v>
      </c>
      <c r="P160" s="102"/>
      <c r="Q160" s="102"/>
      <c r="R160" s="102"/>
      <c r="S160" s="102"/>
      <c r="T160" s="102"/>
      <c r="U160" s="102"/>
      <c r="V160" s="102"/>
      <c r="W160" s="102"/>
      <c r="X160" s="102"/>
      <c r="Y160" s="102"/>
      <c r="Z160" s="102"/>
    </row>
    <row r="161" spans="1:26" s="108" customFormat="1" ht="15.95" customHeight="1" x14ac:dyDescent="0.25">
      <c r="A161" s="961" t="s">
        <v>150</v>
      </c>
      <c r="B161" s="962"/>
      <c r="C161" s="963"/>
      <c r="D161" s="564"/>
      <c r="E161" s="455"/>
      <c r="F161" s="456">
        <f>SUM(F142:F160)</f>
        <v>0</v>
      </c>
      <c r="G161" s="456">
        <f t="shared" ref="G161:J161" si="60">SUM(G142:G160)</f>
        <v>0</v>
      </c>
      <c r="H161" s="456">
        <f t="shared" si="60"/>
        <v>0</v>
      </c>
      <c r="I161" s="456">
        <f t="shared" si="60"/>
        <v>0</v>
      </c>
      <c r="J161" s="456">
        <f t="shared" si="60"/>
        <v>0</v>
      </c>
      <c r="K161" s="405">
        <f>SUM(K142:K160)</f>
        <v>0</v>
      </c>
      <c r="L161" s="456">
        <f t="shared" ref="L161:M161" si="61">SUM(L142:L160)</f>
        <v>0</v>
      </c>
      <c r="M161" s="456">
        <f t="shared" si="61"/>
        <v>0</v>
      </c>
      <c r="N161" s="390">
        <f>SUM(N142:N160)</f>
        <v>0</v>
      </c>
      <c r="P161" s="102"/>
      <c r="Q161" s="102"/>
      <c r="R161" s="102"/>
      <c r="S161" s="102"/>
      <c r="T161" s="102"/>
      <c r="U161" s="102"/>
      <c r="V161" s="102"/>
      <c r="W161" s="102"/>
      <c r="X161" s="102"/>
      <c r="Y161" s="102"/>
      <c r="Z161" s="102"/>
    </row>
    <row r="162" spans="1:26" s="108" customFormat="1" ht="15.95" customHeight="1" x14ac:dyDescent="0.25">
      <c r="A162" s="102"/>
      <c r="B162" s="102"/>
      <c r="C162" s="102"/>
      <c r="D162" s="249"/>
      <c r="E162" s="102"/>
      <c r="F162" s="102"/>
      <c r="G162" s="102"/>
      <c r="H162" s="102"/>
      <c r="I162" s="102"/>
      <c r="J162" s="102"/>
      <c r="K162" s="102"/>
      <c r="L162" s="102"/>
      <c r="M162" s="102"/>
      <c r="N162" s="102"/>
      <c r="P162" s="102"/>
      <c r="Q162" s="102"/>
      <c r="R162" s="102"/>
      <c r="S162" s="102"/>
      <c r="T162" s="102"/>
      <c r="U162" s="102"/>
      <c r="V162" s="102"/>
      <c r="W162" s="102"/>
      <c r="X162" s="102"/>
      <c r="Y162" s="102"/>
      <c r="Z162" s="102"/>
    </row>
    <row r="163" spans="1:26" ht="15.95" customHeight="1" x14ac:dyDescent="0.25">
      <c r="A163" s="955" t="s">
        <v>61</v>
      </c>
      <c r="B163" s="956"/>
      <c r="C163" s="957"/>
      <c r="D163" s="565"/>
      <c r="E163" s="566"/>
      <c r="F163" s="566">
        <f t="shared" ref="F163:M163" si="62">F78+F102+F54+F138+F30</f>
        <v>0</v>
      </c>
      <c r="G163" s="566">
        <f t="shared" si="62"/>
        <v>0</v>
      </c>
      <c r="H163" s="566">
        <f t="shared" si="62"/>
        <v>0</v>
      </c>
      <c r="I163" s="566">
        <f t="shared" si="62"/>
        <v>0</v>
      </c>
      <c r="J163" s="566">
        <f t="shared" si="62"/>
        <v>0</v>
      </c>
      <c r="K163" s="566">
        <f t="shared" si="62"/>
        <v>0</v>
      </c>
      <c r="L163" s="566">
        <f t="shared" si="62"/>
        <v>0</v>
      </c>
      <c r="M163" s="566">
        <f t="shared" si="62"/>
        <v>0</v>
      </c>
      <c r="N163" s="567">
        <f>SUM(L163:M163)</f>
        <v>0</v>
      </c>
    </row>
    <row r="165" spans="1:26" ht="15.95" customHeight="1" x14ac:dyDescent="0.25">
      <c r="M165" s="671"/>
    </row>
  </sheetData>
  <sheetProtection password="E53C" sheet="1" objects="1" scenarios="1" insertRows="0"/>
  <mergeCells count="120">
    <mergeCell ref="B88:C88"/>
    <mergeCell ref="B98:C98"/>
    <mergeCell ref="B157:C157"/>
    <mergeCell ref="B147:C147"/>
    <mergeCell ref="B153:C153"/>
    <mergeCell ref="B154:C154"/>
    <mergeCell ref="B155:C155"/>
    <mergeCell ref="B156:C156"/>
    <mergeCell ref="B158:C158"/>
    <mergeCell ref="B148:C148"/>
    <mergeCell ref="B149:C149"/>
    <mergeCell ref="B150:C150"/>
    <mergeCell ref="B151:C151"/>
    <mergeCell ref="B152:C152"/>
    <mergeCell ref="B142:C142"/>
    <mergeCell ref="B143:C143"/>
    <mergeCell ref="B144:C144"/>
    <mergeCell ref="B145:C145"/>
    <mergeCell ref="B51:C51"/>
    <mergeCell ref="B52:C52"/>
    <mergeCell ref="B40:C40"/>
    <mergeCell ref="B50:C50"/>
    <mergeCell ref="L4:M4"/>
    <mergeCell ref="B89:C89"/>
    <mergeCell ref="B90:C90"/>
    <mergeCell ref="B91:C91"/>
    <mergeCell ref="B92:C92"/>
    <mergeCell ref="B73:C73"/>
    <mergeCell ref="A56:C56"/>
    <mergeCell ref="B59:C59"/>
    <mergeCell ref="B60:C60"/>
    <mergeCell ref="B61:C61"/>
    <mergeCell ref="B63:C63"/>
    <mergeCell ref="B66:C66"/>
    <mergeCell ref="B67:C67"/>
    <mergeCell ref="B58:C58"/>
    <mergeCell ref="B83:C83"/>
    <mergeCell ref="B86:C86"/>
    <mergeCell ref="B16:C16"/>
    <mergeCell ref="B26:C26"/>
    <mergeCell ref="B74:C74"/>
    <mergeCell ref="B64:C64"/>
    <mergeCell ref="A163:C163"/>
    <mergeCell ref="A140:C140"/>
    <mergeCell ref="A161:C161"/>
    <mergeCell ref="B141:C141"/>
    <mergeCell ref="B94:C94"/>
    <mergeCell ref="B95:C95"/>
    <mergeCell ref="B96:C96"/>
    <mergeCell ref="B97:C97"/>
    <mergeCell ref="A104:C104"/>
    <mergeCell ref="A138:C138"/>
    <mergeCell ref="A105:C105"/>
    <mergeCell ref="A102:C102"/>
    <mergeCell ref="B146:C146"/>
    <mergeCell ref="B159:C159"/>
    <mergeCell ref="B160:C160"/>
    <mergeCell ref="B68:C68"/>
    <mergeCell ref="B69:C69"/>
    <mergeCell ref="B62:C62"/>
    <mergeCell ref="B84:C84"/>
    <mergeCell ref="B85:C85"/>
    <mergeCell ref="B65:C65"/>
    <mergeCell ref="A78:C78"/>
    <mergeCell ref="B75:C75"/>
    <mergeCell ref="B76:C76"/>
    <mergeCell ref="B77:C77"/>
    <mergeCell ref="B70:C70"/>
    <mergeCell ref="B71:C71"/>
    <mergeCell ref="B72:C72"/>
    <mergeCell ref="A81:C81"/>
    <mergeCell ref="B82:C82"/>
    <mergeCell ref="B87:C87"/>
    <mergeCell ref="B93:C93"/>
    <mergeCell ref="B99:C99"/>
    <mergeCell ref="B100:C100"/>
    <mergeCell ref="B101:C101"/>
    <mergeCell ref="A8:C8"/>
    <mergeCell ref="A30:C30"/>
    <mergeCell ref="A33:C33"/>
    <mergeCell ref="A80:C80"/>
    <mergeCell ref="A32:C32"/>
    <mergeCell ref="B10:C10"/>
    <mergeCell ref="B11:C11"/>
    <mergeCell ref="B12:C12"/>
    <mergeCell ref="B13:C13"/>
    <mergeCell ref="B14:C14"/>
    <mergeCell ref="B18:C18"/>
    <mergeCell ref="B19:C19"/>
    <mergeCell ref="B25:C25"/>
    <mergeCell ref="B17:C17"/>
    <mergeCell ref="B15:C15"/>
    <mergeCell ref="B34:C34"/>
    <mergeCell ref="B48:C48"/>
    <mergeCell ref="B49:C49"/>
    <mergeCell ref="A54:C54"/>
    <mergeCell ref="B41:C41"/>
    <mergeCell ref="B42:C42"/>
    <mergeCell ref="B43:C43"/>
    <mergeCell ref="B44:C44"/>
    <mergeCell ref="B45:C45"/>
    <mergeCell ref="B53:C53"/>
    <mergeCell ref="A1:C1"/>
    <mergeCell ref="A9:C9"/>
    <mergeCell ref="A57:C57"/>
    <mergeCell ref="B35:C35"/>
    <mergeCell ref="B20:C20"/>
    <mergeCell ref="B21:C21"/>
    <mergeCell ref="B22:C22"/>
    <mergeCell ref="B23:C23"/>
    <mergeCell ref="B24:C24"/>
    <mergeCell ref="B36:C36"/>
    <mergeCell ref="B37:C37"/>
    <mergeCell ref="B38:C38"/>
    <mergeCell ref="B39:C39"/>
    <mergeCell ref="B46:C46"/>
    <mergeCell ref="B47:C47"/>
    <mergeCell ref="B27:C27"/>
    <mergeCell ref="B28:C28"/>
    <mergeCell ref="B29:C29"/>
  </mergeCells>
  <printOptions horizontalCentered="1" verticalCentered="1"/>
  <pageMargins left="0.39370078740157483" right="0.39370078740157483" top="0.59055118110236227" bottom="0.78740157480314965" header="0.39370078740157483" footer="0.39370078740157483"/>
  <pageSetup paperSize="8" scale="75" fitToHeight="3" orientation="landscape" r:id="rId1"/>
  <headerFooter>
    <oddHeader>&amp;C&amp;"-,Bold"&amp;16&amp;A</oddHeader>
    <oddFooter>&amp;LFile:  &amp;F&amp;RPrinted:  &amp;D</oddFooter>
  </headerFooter>
  <rowBreaks count="2" manualBreakCount="2">
    <brk id="55" max="13" man="1"/>
    <brk id="103" max="1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N410"/>
  <sheetViews>
    <sheetView zoomScale="90" zoomScaleNormal="90" workbookViewId="0">
      <pane ySplit="8" topLeftCell="A9" activePane="bottomLeft" state="frozen"/>
      <selection pane="bottomLeft" activeCell="F3" sqref="F3"/>
    </sheetView>
  </sheetViews>
  <sheetFormatPr defaultRowHeight="15.95" customHeight="1" x14ac:dyDescent="0.25"/>
  <cols>
    <col min="1" max="1" width="37" style="75" customWidth="1"/>
    <col min="2" max="2" width="49.42578125" style="75" bestFit="1" customWidth="1"/>
    <col min="3" max="3" width="3.7109375" style="102" customWidth="1"/>
    <col min="4" max="4" width="11.85546875" style="75" bestFit="1" customWidth="1"/>
    <col min="5" max="5" width="14.7109375" style="75" customWidth="1"/>
    <col min="6" max="14" width="14.5703125" style="75" customWidth="1"/>
    <col min="15" max="16384" width="9.140625" style="75"/>
  </cols>
  <sheetData>
    <row r="1" spans="1:14" ht="15.95" customHeight="1" x14ac:dyDescent="0.25">
      <c r="A1" s="650" t="s">
        <v>368</v>
      </c>
      <c r="B1" s="652"/>
      <c r="E1" s="612" t="s">
        <v>228</v>
      </c>
      <c r="F1" s="613" t="s">
        <v>371</v>
      </c>
    </row>
    <row r="2" spans="1:14" ht="15.95" customHeight="1" x14ac:dyDescent="0.25">
      <c r="B2" s="108"/>
    </row>
    <row r="3" spans="1:14" ht="15.95" customHeight="1" x14ac:dyDescent="0.25">
      <c r="A3" s="174" t="s">
        <v>133</v>
      </c>
      <c r="B3" s="108"/>
      <c r="D3" s="102"/>
      <c r="E3" s="102"/>
      <c r="F3" s="102"/>
      <c r="G3" s="99"/>
      <c r="H3" s="99"/>
      <c r="I3" s="99"/>
      <c r="J3" s="99"/>
      <c r="K3" s="99"/>
    </row>
    <row r="4" spans="1:14" ht="15.95" customHeight="1" x14ac:dyDescent="0.25">
      <c r="B4" s="108"/>
      <c r="D4" s="192" t="s">
        <v>0</v>
      </c>
      <c r="E4" s="295" t="s">
        <v>4</v>
      </c>
      <c r="F4" s="99"/>
      <c r="G4" s="99"/>
      <c r="H4" s="99"/>
      <c r="I4" s="99"/>
      <c r="J4" s="99"/>
      <c r="L4" s="102"/>
      <c r="M4" s="102"/>
    </row>
    <row r="5" spans="1:14" ht="15.95" customHeight="1" x14ac:dyDescent="0.25">
      <c r="A5" s="176" t="s">
        <v>124</v>
      </c>
      <c r="B5" s="368" t="s">
        <v>2</v>
      </c>
      <c r="C5" s="462"/>
      <c r="D5" s="478" t="s">
        <v>3</v>
      </c>
      <c r="E5" s="178">
        <v>43191</v>
      </c>
      <c r="F5" s="102"/>
      <c r="G5" s="102"/>
      <c r="H5" s="102"/>
      <c r="I5" s="102"/>
      <c r="J5" s="102"/>
      <c r="K5" s="162"/>
      <c r="L5" s="862" t="s">
        <v>296</v>
      </c>
      <c r="M5" s="863"/>
    </row>
    <row r="6" spans="1:14" ht="15.95" customHeight="1" x14ac:dyDescent="0.25">
      <c r="A6" s="463"/>
      <c r="B6" s="266"/>
      <c r="C6" s="462"/>
      <c r="D6" s="192"/>
      <c r="E6" s="182"/>
      <c r="F6" s="183" t="s">
        <v>1</v>
      </c>
      <c r="G6" s="185" t="s">
        <v>5</v>
      </c>
      <c r="H6" s="183" t="s">
        <v>6</v>
      </c>
      <c r="I6" s="185" t="s">
        <v>7</v>
      </c>
      <c r="J6" s="183" t="s">
        <v>8</v>
      </c>
      <c r="K6" s="191" t="s">
        <v>10</v>
      </c>
      <c r="L6" s="185" t="s">
        <v>178</v>
      </c>
      <c r="M6" s="183" t="s">
        <v>179</v>
      </c>
      <c r="N6" s="186" t="s">
        <v>10</v>
      </c>
    </row>
    <row r="7" spans="1:14" ht="15.95" customHeight="1" x14ac:dyDescent="0.25">
      <c r="A7" s="463"/>
      <c r="B7" s="266" t="s">
        <v>11</v>
      </c>
      <c r="C7" s="462"/>
      <c r="D7" s="479">
        <v>43070</v>
      </c>
      <c r="E7" s="189" t="s">
        <v>152</v>
      </c>
      <c r="F7" s="189" t="s">
        <v>116</v>
      </c>
      <c r="G7" s="189" t="s">
        <v>118</v>
      </c>
      <c r="H7" s="190" t="s">
        <v>119</v>
      </c>
      <c r="I7" s="189" t="s">
        <v>120</v>
      </c>
      <c r="J7" s="189" t="s">
        <v>121</v>
      </c>
      <c r="K7" s="196" t="s">
        <v>117</v>
      </c>
      <c r="L7" s="189" t="s">
        <v>166</v>
      </c>
      <c r="M7" s="189" t="s">
        <v>167</v>
      </c>
      <c r="N7" s="192"/>
    </row>
    <row r="8" spans="1:14" ht="15.95" customHeight="1" x14ac:dyDescent="0.25">
      <c r="A8" s="463"/>
      <c r="B8" s="266" t="s">
        <v>246</v>
      </c>
      <c r="C8" s="462"/>
      <c r="D8" s="197"/>
      <c r="E8" s="194">
        <v>3</v>
      </c>
      <c r="F8" s="194">
        <v>12</v>
      </c>
      <c r="G8" s="194">
        <v>12</v>
      </c>
      <c r="H8" s="195">
        <v>12</v>
      </c>
      <c r="I8" s="194">
        <v>12</v>
      </c>
      <c r="J8" s="194">
        <v>12</v>
      </c>
      <c r="K8" s="246"/>
      <c r="L8" s="194" t="s">
        <v>289</v>
      </c>
      <c r="M8" s="194" t="s">
        <v>289</v>
      </c>
      <c r="N8" s="197" t="s">
        <v>295</v>
      </c>
    </row>
    <row r="9" spans="1:14" s="102" customFormat="1" ht="15.95" customHeight="1" x14ac:dyDescent="0.25"/>
    <row r="10" spans="1:14" ht="15.95" customHeight="1" x14ac:dyDescent="0.25">
      <c r="A10" s="633" t="s">
        <v>285</v>
      </c>
      <c r="B10" s="634"/>
      <c r="C10" s="464"/>
      <c r="D10" s="164"/>
      <c r="E10" s="164"/>
      <c r="F10" s="164"/>
      <c r="G10" s="164"/>
      <c r="H10" s="164"/>
      <c r="I10" s="164"/>
      <c r="J10" s="164"/>
      <c r="K10" s="164"/>
      <c r="L10" s="164"/>
      <c r="M10" s="164"/>
      <c r="N10" s="164"/>
    </row>
    <row r="11" spans="1:14" ht="15.95" customHeight="1" x14ac:dyDescent="0.2">
      <c r="A11" s="883" t="s">
        <v>28</v>
      </c>
      <c r="B11" s="884"/>
      <c r="C11" s="885"/>
      <c r="D11" s="484"/>
      <c r="E11" s="465"/>
      <c r="F11" s="668"/>
      <c r="G11" s="668"/>
      <c r="H11" s="668"/>
      <c r="I11" s="668"/>
      <c r="J11" s="668"/>
      <c r="K11" s="208">
        <f>SUM(F11:J11)</f>
        <v>0</v>
      </c>
      <c r="L11" s="668"/>
      <c r="M11" s="668"/>
      <c r="N11" s="210">
        <f>SUM(L11:M11)</f>
        <v>0</v>
      </c>
    </row>
    <row r="12" spans="1:14" ht="15.95" customHeight="1" x14ac:dyDescent="0.2">
      <c r="A12" s="875" t="s">
        <v>315</v>
      </c>
      <c r="B12" s="886"/>
      <c r="C12" s="876"/>
      <c r="D12" s="485"/>
      <c r="E12" s="268"/>
      <c r="F12" s="669"/>
      <c r="G12" s="669"/>
      <c r="H12" s="669"/>
      <c r="I12" s="669"/>
      <c r="J12" s="669"/>
      <c r="K12" s="215">
        <f>SUM(F12:J12)</f>
        <v>0</v>
      </c>
      <c r="L12" s="669"/>
      <c r="M12" s="669"/>
      <c r="N12" s="217">
        <f>SUM(L12:M12)</f>
        <v>0</v>
      </c>
    </row>
    <row r="13" spans="1:14" ht="15.95" customHeight="1" x14ac:dyDescent="0.2">
      <c r="A13" s="875" t="s">
        <v>185</v>
      </c>
      <c r="B13" s="886"/>
      <c r="C13" s="876"/>
      <c r="D13" s="485"/>
      <c r="E13" s="268"/>
      <c r="F13" s="669"/>
      <c r="G13" s="669"/>
      <c r="H13" s="669"/>
      <c r="I13" s="669"/>
      <c r="J13" s="669"/>
      <c r="K13" s="215">
        <f t="shared" ref="K13:K15" si="0">SUM(F13:J13)</f>
        <v>0</v>
      </c>
      <c r="L13" s="669"/>
      <c r="M13" s="669"/>
      <c r="N13" s="217">
        <f>SUM(L13:M13)</f>
        <v>0</v>
      </c>
    </row>
    <row r="14" spans="1:14" ht="15.95" customHeight="1" x14ac:dyDescent="0.2">
      <c r="A14" s="875" t="s">
        <v>186</v>
      </c>
      <c r="B14" s="886"/>
      <c r="C14" s="876"/>
      <c r="D14" s="485"/>
      <c r="E14" s="268"/>
      <c r="F14" s="669"/>
      <c r="G14" s="669"/>
      <c r="H14" s="669"/>
      <c r="I14" s="669"/>
      <c r="J14" s="669"/>
      <c r="K14" s="215">
        <f t="shared" si="0"/>
        <v>0</v>
      </c>
      <c r="L14" s="669"/>
      <c r="M14" s="669"/>
      <c r="N14" s="217">
        <f>SUM(L14:M14)</f>
        <v>0</v>
      </c>
    </row>
    <row r="15" spans="1:14" ht="15.95" customHeight="1" x14ac:dyDescent="0.2">
      <c r="A15" s="877" t="s">
        <v>286</v>
      </c>
      <c r="B15" s="888"/>
      <c r="C15" s="878"/>
      <c r="D15" s="486"/>
      <c r="E15" s="360"/>
      <c r="F15" s="669"/>
      <c r="G15" s="669"/>
      <c r="H15" s="669"/>
      <c r="I15" s="669"/>
      <c r="J15" s="669"/>
      <c r="K15" s="215">
        <f t="shared" si="0"/>
        <v>0</v>
      </c>
      <c r="L15" s="669"/>
      <c r="M15" s="669"/>
      <c r="N15" s="231">
        <f>SUM(L15:M15)</f>
        <v>0</v>
      </c>
    </row>
    <row r="16" spans="1:14" ht="15.95" customHeight="1" x14ac:dyDescent="0.25">
      <c r="A16" s="621"/>
      <c r="B16" s="466" t="s">
        <v>187</v>
      </c>
      <c r="C16" s="303"/>
      <c r="D16" s="486"/>
      <c r="E16" s="630"/>
      <c r="F16" s="279">
        <f t="shared" ref="F16:J16" si="1">SUM(F11:F15)</f>
        <v>0</v>
      </c>
      <c r="G16" s="279">
        <f>SUM(G11:G15)</f>
        <v>0</v>
      </c>
      <c r="H16" s="279">
        <f t="shared" si="1"/>
        <v>0</v>
      </c>
      <c r="I16" s="279">
        <f t="shared" si="1"/>
        <v>0</v>
      </c>
      <c r="J16" s="279">
        <f t="shared" si="1"/>
        <v>0</v>
      </c>
      <c r="K16" s="280">
        <f>SUM(K11:K15)</f>
        <v>0</v>
      </c>
      <c r="L16" s="279">
        <f>SUM(L11:L15)</f>
        <v>0</v>
      </c>
      <c r="M16" s="279">
        <f>SUM(M11:M15)</f>
        <v>0</v>
      </c>
      <c r="N16" s="231">
        <f>SUM(N11:N15)</f>
        <v>0</v>
      </c>
    </row>
    <row r="18" spans="1:14" ht="15.95" customHeight="1" x14ac:dyDescent="0.25">
      <c r="A18" s="633" t="s">
        <v>201</v>
      </c>
      <c r="B18" s="634"/>
      <c r="C18" s="464"/>
      <c r="D18" s="287"/>
      <c r="E18" s="164"/>
      <c r="F18" s="164"/>
      <c r="G18" s="164"/>
      <c r="H18" s="164"/>
      <c r="I18" s="164"/>
      <c r="J18" s="164"/>
      <c r="K18" s="164"/>
      <c r="L18" s="164"/>
      <c r="M18" s="164"/>
      <c r="N18" s="164"/>
    </row>
    <row r="19" spans="1:14" ht="15.95" customHeight="1" x14ac:dyDescent="0.2">
      <c r="A19" s="883" t="s">
        <v>42</v>
      </c>
      <c r="B19" s="884"/>
      <c r="C19" s="885"/>
      <c r="D19" s="484"/>
      <c r="E19" s="629"/>
      <c r="F19" s="669"/>
      <c r="G19" s="669"/>
      <c r="H19" s="669"/>
      <c r="I19" s="669"/>
      <c r="J19" s="669"/>
      <c r="K19" s="215">
        <f>SUM(F19:J19)</f>
        <v>0</v>
      </c>
      <c r="L19" s="669"/>
      <c r="M19" s="669"/>
      <c r="N19" s="217">
        <f t="shared" ref="N19:N24" si="2">SUM(L19:M19)</f>
        <v>0</v>
      </c>
    </row>
    <row r="20" spans="1:14" ht="15.95" customHeight="1" x14ac:dyDescent="0.2">
      <c r="A20" s="875" t="s">
        <v>224</v>
      </c>
      <c r="B20" s="886"/>
      <c r="C20" s="876"/>
      <c r="D20" s="485"/>
      <c r="E20" s="629"/>
      <c r="F20" s="669"/>
      <c r="G20" s="669"/>
      <c r="H20" s="669"/>
      <c r="I20" s="669"/>
      <c r="J20" s="669"/>
      <c r="K20" s="215">
        <f>SUM(F20:J20)</f>
        <v>0</v>
      </c>
      <c r="L20" s="669"/>
      <c r="M20" s="669"/>
      <c r="N20" s="217">
        <f t="shared" si="2"/>
        <v>0</v>
      </c>
    </row>
    <row r="21" spans="1:14" ht="15.95" customHeight="1" x14ac:dyDescent="0.2">
      <c r="A21" s="875" t="s">
        <v>44</v>
      </c>
      <c r="B21" s="886"/>
      <c r="C21" s="876"/>
      <c r="D21" s="485"/>
      <c r="E21" s="629"/>
      <c r="F21" s="669"/>
      <c r="G21" s="669"/>
      <c r="H21" s="669"/>
      <c r="I21" s="669"/>
      <c r="J21" s="669"/>
      <c r="K21" s="215">
        <f t="shared" ref="K21:K24" si="3">SUM(F21:J21)</f>
        <v>0</v>
      </c>
      <c r="L21" s="669"/>
      <c r="M21" s="669"/>
      <c r="N21" s="217">
        <f t="shared" si="2"/>
        <v>0</v>
      </c>
    </row>
    <row r="22" spans="1:14" ht="15.95" customHeight="1" x14ac:dyDescent="0.2">
      <c r="A22" s="875" t="s">
        <v>183</v>
      </c>
      <c r="B22" s="886"/>
      <c r="C22" s="876"/>
      <c r="D22" s="485"/>
      <c r="E22" s="629"/>
      <c r="F22" s="669"/>
      <c r="G22" s="669"/>
      <c r="H22" s="669"/>
      <c r="I22" s="669"/>
      <c r="J22" s="669"/>
      <c r="K22" s="215">
        <f t="shared" si="3"/>
        <v>0</v>
      </c>
      <c r="L22" s="669"/>
      <c r="M22" s="669"/>
      <c r="N22" s="217">
        <f t="shared" si="2"/>
        <v>0</v>
      </c>
    </row>
    <row r="23" spans="1:14" ht="15.95" customHeight="1" x14ac:dyDescent="0.2">
      <c r="A23" s="875" t="s">
        <v>184</v>
      </c>
      <c r="B23" s="886"/>
      <c r="C23" s="876"/>
      <c r="D23" s="485"/>
      <c r="E23" s="629"/>
      <c r="F23" s="669"/>
      <c r="G23" s="669"/>
      <c r="H23" s="669"/>
      <c r="I23" s="669"/>
      <c r="J23" s="669"/>
      <c r="K23" s="215">
        <f t="shared" si="3"/>
        <v>0</v>
      </c>
      <c r="L23" s="669"/>
      <c r="M23" s="669"/>
      <c r="N23" s="217">
        <f t="shared" si="2"/>
        <v>0</v>
      </c>
    </row>
    <row r="24" spans="1:14" ht="15.95" customHeight="1" x14ac:dyDescent="0.2">
      <c r="A24" s="877" t="s">
        <v>45</v>
      </c>
      <c r="B24" s="888"/>
      <c r="C24" s="878"/>
      <c r="D24" s="486"/>
      <c r="E24" s="629"/>
      <c r="F24" s="669"/>
      <c r="G24" s="669"/>
      <c r="H24" s="669"/>
      <c r="I24" s="669"/>
      <c r="J24" s="669"/>
      <c r="K24" s="215">
        <f t="shared" si="3"/>
        <v>0</v>
      </c>
      <c r="L24" s="669"/>
      <c r="M24" s="669"/>
      <c r="N24" s="217">
        <f t="shared" si="2"/>
        <v>0</v>
      </c>
    </row>
    <row r="25" spans="1:14" ht="15.95" customHeight="1" x14ac:dyDescent="0.25">
      <c r="A25" s="277"/>
      <c r="B25" s="636" t="s">
        <v>46</v>
      </c>
      <c r="C25" s="467"/>
      <c r="D25" s="487"/>
      <c r="E25" s="310"/>
      <c r="F25" s="279">
        <f>SUM(F19:F24)</f>
        <v>0</v>
      </c>
      <c r="G25" s="279">
        <f t="shared" ref="G25:I25" si="4">SUM(G19:G24)</f>
        <v>0</v>
      </c>
      <c r="H25" s="279">
        <f>SUM(H19:H24)</f>
        <v>0</v>
      </c>
      <c r="I25" s="279">
        <f t="shared" si="4"/>
        <v>0</v>
      </c>
      <c r="J25" s="279">
        <f>SUM(J19:J24)</f>
        <v>0</v>
      </c>
      <c r="K25" s="280">
        <f>SUM(K19:K24)</f>
        <v>0</v>
      </c>
      <c r="L25" s="279">
        <f>SUM(L19:L24)</f>
        <v>0</v>
      </c>
      <c r="M25" s="279">
        <f>SUM(M19:M24)</f>
        <v>0</v>
      </c>
      <c r="N25" s="282">
        <f>SUM(N19:N24)</f>
        <v>0</v>
      </c>
    </row>
    <row r="27" spans="1:14" ht="15.95" customHeight="1" x14ac:dyDescent="0.25">
      <c r="A27" s="342" t="s">
        <v>214</v>
      </c>
      <c r="B27" s="286"/>
      <c r="C27" s="464"/>
      <c r="D27" s="164"/>
      <c r="E27" s="164"/>
      <c r="F27" s="164"/>
      <c r="G27" s="164"/>
      <c r="H27" s="164"/>
      <c r="I27" s="164"/>
      <c r="J27" s="164"/>
      <c r="K27" s="164"/>
      <c r="L27" s="164"/>
      <c r="M27" s="164"/>
      <c r="N27" s="164"/>
    </row>
    <row r="28" spans="1:14" ht="15.95" customHeight="1" x14ac:dyDescent="0.2">
      <c r="A28" s="994" t="s">
        <v>212</v>
      </c>
      <c r="B28" s="995"/>
      <c r="C28" s="996"/>
      <c r="D28" s="587"/>
      <c r="E28" s="468"/>
      <c r="F28" s="669"/>
      <c r="G28" s="669"/>
      <c r="H28" s="669"/>
      <c r="I28" s="669"/>
      <c r="J28" s="669"/>
      <c r="K28" s="215">
        <f>SUM(F28:J28)</f>
        <v>0</v>
      </c>
      <c r="L28" s="669"/>
      <c r="M28" s="669"/>
      <c r="N28" s="217">
        <f>SUM(L28:M28)</f>
        <v>0</v>
      </c>
    </row>
    <row r="29" spans="1:14" ht="15.95" customHeight="1" x14ac:dyDescent="0.2">
      <c r="A29" s="875" t="s">
        <v>43</v>
      </c>
      <c r="B29" s="886"/>
      <c r="C29" s="886"/>
      <c r="D29" s="485"/>
      <c r="E29" s="629"/>
      <c r="F29" s="669"/>
      <c r="G29" s="669"/>
      <c r="H29" s="669"/>
      <c r="I29" s="669"/>
      <c r="J29" s="669"/>
      <c r="K29" s="215">
        <f>SUM(F29:J29)</f>
        <v>0</v>
      </c>
      <c r="L29" s="669"/>
      <c r="M29" s="669"/>
      <c r="N29" s="217">
        <f>SUM(L29:M29)</f>
        <v>0</v>
      </c>
    </row>
    <row r="30" spans="1:14" ht="15.95" customHeight="1" x14ac:dyDescent="0.2">
      <c r="A30" s="875" t="s">
        <v>47</v>
      </c>
      <c r="B30" s="886"/>
      <c r="C30" s="886"/>
      <c r="D30" s="588"/>
      <c r="E30" s="468"/>
      <c r="F30" s="669"/>
      <c r="G30" s="669"/>
      <c r="H30" s="669"/>
      <c r="I30" s="669"/>
      <c r="J30" s="669"/>
      <c r="K30" s="215">
        <f t="shared" ref="K30:K43" si="5">SUM(F30:J30)</f>
        <v>0</v>
      </c>
      <c r="L30" s="669"/>
      <c r="M30" s="669"/>
      <c r="N30" s="217">
        <f t="shared" ref="N30:N43" si="6">SUM(L30:M30)</f>
        <v>0</v>
      </c>
    </row>
    <row r="31" spans="1:14" ht="15.95" customHeight="1" x14ac:dyDescent="0.2">
      <c r="A31" s="875" t="s">
        <v>213</v>
      </c>
      <c r="B31" s="886"/>
      <c r="C31" s="886"/>
      <c r="D31" s="588"/>
      <c r="E31" s="468"/>
      <c r="F31" s="669"/>
      <c r="G31" s="669"/>
      <c r="H31" s="669"/>
      <c r="I31" s="669"/>
      <c r="J31" s="669"/>
      <c r="K31" s="215">
        <f t="shared" si="5"/>
        <v>0</v>
      </c>
      <c r="L31" s="669"/>
      <c r="M31" s="669"/>
      <c r="N31" s="217">
        <f t="shared" si="6"/>
        <v>0</v>
      </c>
    </row>
    <row r="32" spans="1:14" ht="15.95" customHeight="1" x14ac:dyDescent="0.2">
      <c r="A32" s="875" t="s">
        <v>225</v>
      </c>
      <c r="B32" s="886"/>
      <c r="C32" s="886"/>
      <c r="D32" s="588"/>
      <c r="E32" s="468"/>
      <c r="F32" s="669"/>
      <c r="G32" s="669"/>
      <c r="H32" s="669"/>
      <c r="I32" s="669"/>
      <c r="J32" s="669"/>
      <c r="K32" s="215">
        <f t="shared" si="5"/>
        <v>0</v>
      </c>
      <c r="L32" s="669"/>
      <c r="M32" s="669"/>
      <c r="N32" s="217">
        <f t="shared" si="6"/>
        <v>0</v>
      </c>
    </row>
    <row r="33" spans="1:14" ht="15.95" customHeight="1" x14ac:dyDescent="0.2">
      <c r="A33" s="875" t="s">
        <v>188</v>
      </c>
      <c r="B33" s="886"/>
      <c r="C33" s="886"/>
      <c r="D33" s="485"/>
      <c r="E33" s="629"/>
      <c r="F33" s="669"/>
      <c r="G33" s="669"/>
      <c r="H33" s="669"/>
      <c r="I33" s="669"/>
      <c r="J33" s="669"/>
      <c r="K33" s="215">
        <f t="shared" si="5"/>
        <v>0</v>
      </c>
      <c r="L33" s="669"/>
      <c r="M33" s="669"/>
      <c r="N33" s="217">
        <f t="shared" si="6"/>
        <v>0</v>
      </c>
    </row>
    <row r="34" spans="1:14" ht="15.95" customHeight="1" x14ac:dyDescent="0.2">
      <c r="A34" s="875" t="s">
        <v>142</v>
      </c>
      <c r="B34" s="886"/>
      <c r="C34" s="886"/>
      <c r="D34" s="485"/>
      <c r="E34" s="629"/>
      <c r="F34" s="669"/>
      <c r="G34" s="669"/>
      <c r="H34" s="669"/>
      <c r="I34" s="669"/>
      <c r="J34" s="669"/>
      <c r="K34" s="215">
        <f t="shared" si="5"/>
        <v>0</v>
      </c>
      <c r="L34" s="669"/>
      <c r="M34" s="669"/>
      <c r="N34" s="217">
        <f t="shared" si="6"/>
        <v>0</v>
      </c>
    </row>
    <row r="35" spans="1:14" ht="15.95" customHeight="1" x14ac:dyDescent="0.2">
      <c r="A35" s="875" t="s">
        <v>48</v>
      </c>
      <c r="B35" s="886"/>
      <c r="C35" s="886"/>
      <c r="D35" s="485"/>
      <c r="E35" s="629"/>
      <c r="F35" s="669"/>
      <c r="G35" s="669"/>
      <c r="H35" s="669"/>
      <c r="I35" s="669"/>
      <c r="J35" s="669"/>
      <c r="K35" s="215">
        <f t="shared" si="5"/>
        <v>0</v>
      </c>
      <c r="L35" s="669"/>
      <c r="M35" s="669"/>
      <c r="N35" s="217">
        <f t="shared" si="6"/>
        <v>0</v>
      </c>
    </row>
    <row r="36" spans="1:14" ht="15.95" customHeight="1" x14ac:dyDescent="0.2">
      <c r="A36" s="875" t="s">
        <v>216</v>
      </c>
      <c r="B36" s="886"/>
      <c r="C36" s="886"/>
      <c r="D36" s="485"/>
      <c r="E36" s="629"/>
      <c r="F36" s="669"/>
      <c r="G36" s="669"/>
      <c r="H36" s="669"/>
      <c r="I36" s="669"/>
      <c r="J36" s="669"/>
      <c r="K36" s="215">
        <f t="shared" si="5"/>
        <v>0</v>
      </c>
      <c r="L36" s="669"/>
      <c r="M36" s="669"/>
      <c r="N36" s="217">
        <f t="shared" si="6"/>
        <v>0</v>
      </c>
    </row>
    <row r="37" spans="1:14" ht="15.95" customHeight="1" x14ac:dyDescent="0.2">
      <c r="A37" s="875" t="s">
        <v>202</v>
      </c>
      <c r="B37" s="886"/>
      <c r="C37" s="886"/>
      <c r="D37" s="485"/>
      <c r="E37" s="629"/>
      <c r="F37" s="669"/>
      <c r="G37" s="669"/>
      <c r="H37" s="669"/>
      <c r="I37" s="669"/>
      <c r="J37" s="669"/>
      <c r="K37" s="215">
        <f t="shared" si="5"/>
        <v>0</v>
      </c>
      <c r="L37" s="669"/>
      <c r="M37" s="669"/>
      <c r="N37" s="217">
        <f t="shared" si="6"/>
        <v>0</v>
      </c>
    </row>
    <row r="38" spans="1:14" ht="15.95" customHeight="1" x14ac:dyDescent="0.2">
      <c r="A38" s="875" t="s">
        <v>203</v>
      </c>
      <c r="B38" s="886"/>
      <c r="C38" s="886"/>
      <c r="D38" s="485"/>
      <c r="E38" s="629"/>
      <c r="F38" s="669"/>
      <c r="G38" s="669"/>
      <c r="H38" s="669"/>
      <c r="I38" s="669"/>
      <c r="J38" s="669"/>
      <c r="K38" s="215">
        <f t="shared" si="5"/>
        <v>0</v>
      </c>
      <c r="L38" s="669"/>
      <c r="M38" s="669"/>
      <c r="N38" s="217">
        <f t="shared" si="6"/>
        <v>0</v>
      </c>
    </row>
    <row r="39" spans="1:14" ht="15.95" customHeight="1" x14ac:dyDescent="0.2">
      <c r="A39" s="875" t="s">
        <v>49</v>
      </c>
      <c r="B39" s="886"/>
      <c r="C39" s="886"/>
      <c r="D39" s="485"/>
      <c r="E39" s="629"/>
      <c r="F39" s="669"/>
      <c r="G39" s="669"/>
      <c r="H39" s="669"/>
      <c r="I39" s="669"/>
      <c r="J39" s="669"/>
      <c r="K39" s="215">
        <f t="shared" si="5"/>
        <v>0</v>
      </c>
      <c r="L39" s="669"/>
      <c r="M39" s="669"/>
      <c r="N39" s="217">
        <f t="shared" si="6"/>
        <v>0</v>
      </c>
    </row>
    <row r="40" spans="1:14" ht="15.95" customHeight="1" x14ac:dyDescent="0.2">
      <c r="A40" s="875" t="s">
        <v>200</v>
      </c>
      <c r="B40" s="886"/>
      <c r="C40" s="886"/>
      <c r="D40" s="588"/>
      <c r="E40" s="468"/>
      <c r="F40" s="669"/>
      <c r="G40" s="669"/>
      <c r="H40" s="669"/>
      <c r="I40" s="669"/>
      <c r="J40" s="669"/>
      <c r="K40" s="215">
        <f t="shared" si="5"/>
        <v>0</v>
      </c>
      <c r="L40" s="669"/>
      <c r="M40" s="669"/>
      <c r="N40" s="217">
        <f t="shared" si="6"/>
        <v>0</v>
      </c>
    </row>
    <row r="41" spans="1:14" ht="15.95" customHeight="1" x14ac:dyDescent="0.2">
      <c r="A41" s="875" t="s">
        <v>217</v>
      </c>
      <c r="B41" s="886"/>
      <c r="C41" s="886"/>
      <c r="D41" s="485"/>
      <c r="E41" s="629"/>
      <c r="F41" s="669"/>
      <c r="G41" s="669"/>
      <c r="H41" s="669"/>
      <c r="I41" s="669"/>
      <c r="J41" s="669"/>
      <c r="K41" s="215">
        <f t="shared" si="5"/>
        <v>0</v>
      </c>
      <c r="L41" s="669"/>
      <c r="M41" s="669"/>
      <c r="N41" s="217">
        <f t="shared" si="6"/>
        <v>0</v>
      </c>
    </row>
    <row r="42" spans="1:14" ht="15.95" customHeight="1" x14ac:dyDescent="0.2">
      <c r="A42" s="875" t="s">
        <v>50</v>
      </c>
      <c r="B42" s="886"/>
      <c r="C42" s="886"/>
      <c r="D42" s="485"/>
      <c r="E42" s="629"/>
      <c r="F42" s="669"/>
      <c r="G42" s="669"/>
      <c r="H42" s="669"/>
      <c r="I42" s="669"/>
      <c r="J42" s="669"/>
      <c r="K42" s="215">
        <f t="shared" si="5"/>
        <v>0</v>
      </c>
      <c r="L42" s="669"/>
      <c r="M42" s="669"/>
      <c r="N42" s="217">
        <f t="shared" si="6"/>
        <v>0</v>
      </c>
    </row>
    <row r="43" spans="1:14" ht="15.95" customHeight="1" thickBot="1" x14ac:dyDescent="0.25">
      <c r="A43" s="875" t="s">
        <v>188</v>
      </c>
      <c r="B43" s="886"/>
      <c r="C43" s="886"/>
      <c r="D43" s="486"/>
      <c r="E43" s="629"/>
      <c r="F43" s="669"/>
      <c r="G43" s="669"/>
      <c r="H43" s="669"/>
      <c r="I43" s="669"/>
      <c r="J43" s="669"/>
      <c r="K43" s="215">
        <f t="shared" si="5"/>
        <v>0</v>
      </c>
      <c r="L43" s="669"/>
      <c r="M43" s="669"/>
      <c r="N43" s="217">
        <f t="shared" si="6"/>
        <v>0</v>
      </c>
    </row>
    <row r="44" spans="1:14" ht="15.95" customHeight="1" x14ac:dyDescent="0.25">
      <c r="A44" s="993" t="s">
        <v>51</v>
      </c>
      <c r="B44" s="993"/>
      <c r="C44" s="855"/>
      <c r="D44" s="487"/>
      <c r="E44" s="469"/>
      <c r="F44" s="272">
        <f>SUM(F28:F43)</f>
        <v>0</v>
      </c>
      <c r="G44" s="272">
        <f>SUM(G28:G43)</f>
        <v>0</v>
      </c>
      <c r="H44" s="272">
        <f t="shared" ref="H44:J44" si="7">SUM(H28:H43)</f>
        <v>0</v>
      </c>
      <c r="I44" s="272">
        <f>SUM(I28:I43)</f>
        <v>0</v>
      </c>
      <c r="J44" s="272">
        <f t="shared" si="7"/>
        <v>0</v>
      </c>
      <c r="K44" s="470">
        <f>SUM(K28:K43)</f>
        <v>0</v>
      </c>
      <c r="L44" s="272">
        <f>SUM(L28:L43)</f>
        <v>0</v>
      </c>
      <c r="M44" s="272">
        <f>SUM(M28:M43)</f>
        <v>0</v>
      </c>
      <c r="N44" s="471">
        <f>SUM(N28:N43)</f>
        <v>0</v>
      </c>
    </row>
    <row r="46" spans="1:14" ht="15.95" customHeight="1" x14ac:dyDescent="0.25">
      <c r="A46" s="997" t="s">
        <v>310</v>
      </c>
      <c r="B46" s="998"/>
      <c r="C46" s="999"/>
      <c r="D46" s="164"/>
      <c r="E46" s="164"/>
      <c r="F46" s="164"/>
      <c r="G46" s="164"/>
      <c r="H46" s="164"/>
      <c r="I46" s="164"/>
      <c r="J46" s="164"/>
      <c r="K46" s="164"/>
      <c r="L46" s="164"/>
      <c r="M46" s="164"/>
      <c r="N46" s="164"/>
    </row>
    <row r="47" spans="1:14" ht="15.95" customHeight="1" x14ac:dyDescent="0.25">
      <c r="A47" s="875" t="s">
        <v>215</v>
      </c>
      <c r="B47" s="886"/>
      <c r="C47" s="886"/>
      <c r="D47" s="589"/>
      <c r="E47" s="472"/>
      <c r="F47" s="669"/>
      <c r="G47" s="669"/>
      <c r="H47" s="669"/>
      <c r="I47" s="669"/>
      <c r="J47" s="669"/>
      <c r="K47" s="215">
        <f>SUM(F47:J47)</f>
        <v>0</v>
      </c>
      <c r="L47" s="669"/>
      <c r="M47" s="669"/>
      <c r="N47" s="217">
        <f>SUM(L47:M47)</f>
        <v>0</v>
      </c>
    </row>
    <row r="48" spans="1:14" ht="15.95" customHeight="1" x14ac:dyDescent="0.2">
      <c r="A48" s="875" t="s">
        <v>52</v>
      </c>
      <c r="B48" s="886"/>
      <c r="C48" s="886"/>
      <c r="D48" s="485"/>
      <c r="E48" s="629"/>
      <c r="F48" s="669"/>
      <c r="G48" s="669"/>
      <c r="H48" s="669"/>
      <c r="I48" s="669"/>
      <c r="J48" s="669"/>
      <c r="K48" s="215">
        <f>SUM(F48:J48)</f>
        <v>0</v>
      </c>
      <c r="L48" s="669"/>
      <c r="M48" s="669"/>
      <c r="N48" s="217">
        <f>SUM(L48:M48)</f>
        <v>0</v>
      </c>
    </row>
    <row r="49" spans="1:14" ht="15.95" customHeight="1" x14ac:dyDescent="0.2">
      <c r="A49" s="875" t="s">
        <v>211</v>
      </c>
      <c r="B49" s="886"/>
      <c r="C49" s="886"/>
      <c r="D49" s="485"/>
      <c r="E49" s="629"/>
      <c r="F49" s="669"/>
      <c r="G49" s="669"/>
      <c r="H49" s="669"/>
      <c r="I49" s="669"/>
      <c r="J49" s="669"/>
      <c r="K49" s="215">
        <f t="shared" ref="K49:K54" si="8">SUM(F49:J49)</f>
        <v>0</v>
      </c>
      <c r="L49" s="669"/>
      <c r="M49" s="669"/>
      <c r="N49" s="217">
        <f t="shared" ref="N49:N50" si="9">SUM(L49:M49)</f>
        <v>0</v>
      </c>
    </row>
    <row r="50" spans="1:14" ht="15.95" customHeight="1" x14ac:dyDescent="0.2">
      <c r="A50" s="875" t="s">
        <v>165</v>
      </c>
      <c r="B50" s="886"/>
      <c r="C50" s="886"/>
      <c r="D50" s="485"/>
      <c r="E50" s="629"/>
      <c r="F50" s="669"/>
      <c r="G50" s="669"/>
      <c r="H50" s="669"/>
      <c r="I50" s="669"/>
      <c r="J50" s="669"/>
      <c r="K50" s="215">
        <f t="shared" si="8"/>
        <v>0</v>
      </c>
      <c r="L50" s="669"/>
      <c r="M50" s="669"/>
      <c r="N50" s="217">
        <f t="shared" si="9"/>
        <v>0</v>
      </c>
    </row>
    <row r="51" spans="1:14" ht="15.95" customHeight="1" x14ac:dyDescent="0.2">
      <c r="A51" s="875" t="s">
        <v>53</v>
      </c>
      <c r="B51" s="886"/>
      <c r="C51" s="886"/>
      <c r="D51" s="485"/>
      <c r="E51" s="629"/>
      <c r="F51" s="669"/>
      <c r="G51" s="669"/>
      <c r="H51" s="669"/>
      <c r="I51" s="669"/>
      <c r="J51" s="669"/>
      <c r="K51" s="215">
        <f t="shared" si="8"/>
        <v>0</v>
      </c>
      <c r="L51" s="669"/>
      <c r="M51" s="669"/>
      <c r="N51" s="217">
        <f>SUM(L51:M51)</f>
        <v>0</v>
      </c>
    </row>
    <row r="52" spans="1:14" ht="15.95" customHeight="1" x14ac:dyDescent="0.2">
      <c r="A52" s="875" t="s">
        <v>226</v>
      </c>
      <c r="B52" s="886"/>
      <c r="C52" s="886"/>
      <c r="D52" s="485"/>
      <c r="E52" s="629"/>
      <c r="F52" s="669"/>
      <c r="G52" s="669"/>
      <c r="H52" s="669"/>
      <c r="I52" s="669"/>
      <c r="J52" s="669"/>
      <c r="K52" s="215">
        <f t="shared" si="8"/>
        <v>0</v>
      </c>
      <c r="L52" s="669"/>
      <c r="M52" s="669"/>
      <c r="N52" s="217">
        <f t="shared" ref="N52:N53" si="10">SUM(L52:M52)</f>
        <v>0</v>
      </c>
    </row>
    <row r="53" spans="1:14" ht="15.95" customHeight="1" x14ac:dyDescent="0.2">
      <c r="A53" s="875" t="s">
        <v>223</v>
      </c>
      <c r="B53" s="886"/>
      <c r="C53" s="886"/>
      <c r="D53" s="485"/>
      <c r="E53" s="629"/>
      <c r="F53" s="669"/>
      <c r="G53" s="669"/>
      <c r="H53" s="669"/>
      <c r="I53" s="669"/>
      <c r="J53" s="669"/>
      <c r="K53" s="215">
        <f t="shared" si="8"/>
        <v>0</v>
      </c>
      <c r="L53" s="669"/>
      <c r="M53" s="669"/>
      <c r="N53" s="217">
        <f t="shared" si="10"/>
        <v>0</v>
      </c>
    </row>
    <row r="54" spans="1:14" ht="15.95" customHeight="1" thickBot="1" x14ac:dyDescent="0.3">
      <c r="A54" s="574" t="s">
        <v>29</v>
      </c>
      <c r="B54" s="575" t="s">
        <v>287</v>
      </c>
      <c r="C54" s="576"/>
      <c r="D54" s="590"/>
      <c r="E54" s="473"/>
      <c r="F54" s="670"/>
      <c r="G54" s="670"/>
      <c r="H54" s="670"/>
      <c r="I54" s="670"/>
      <c r="J54" s="670"/>
      <c r="K54" s="215">
        <f t="shared" si="8"/>
        <v>0</v>
      </c>
      <c r="L54" s="670"/>
      <c r="M54" s="670"/>
      <c r="N54" s="475">
        <f>SUM(L54:M54)</f>
        <v>0</v>
      </c>
    </row>
    <row r="55" spans="1:14" ht="15.95" customHeight="1" x14ac:dyDescent="0.25">
      <c r="A55" s="991" t="s">
        <v>54</v>
      </c>
      <c r="B55" s="991"/>
      <c r="C55" s="992"/>
      <c r="D55" s="486"/>
      <c r="E55" s="269"/>
      <c r="F55" s="230">
        <f t="shared" ref="F55:N55" si="11">SUM(F47:F54)</f>
        <v>0</v>
      </c>
      <c r="G55" s="230">
        <f t="shared" si="11"/>
        <v>0</v>
      </c>
      <c r="H55" s="230">
        <f t="shared" si="11"/>
        <v>0</v>
      </c>
      <c r="I55" s="230">
        <f t="shared" si="11"/>
        <v>0</v>
      </c>
      <c r="J55" s="230">
        <f t="shared" si="11"/>
        <v>0</v>
      </c>
      <c r="K55" s="470">
        <f t="shared" si="11"/>
        <v>0</v>
      </c>
      <c r="L55" s="230">
        <f t="shared" si="11"/>
        <v>0</v>
      </c>
      <c r="M55" s="230">
        <f t="shared" si="11"/>
        <v>0</v>
      </c>
      <c r="N55" s="231">
        <f t="shared" si="11"/>
        <v>0</v>
      </c>
    </row>
    <row r="56" spans="1:14" ht="15.95" customHeight="1" thickBot="1" x14ac:dyDescent="0.3"/>
    <row r="57" spans="1:14" ht="15.95" customHeight="1" thickBot="1" x14ac:dyDescent="0.3">
      <c r="A57" s="988" t="s">
        <v>143</v>
      </c>
      <c r="B57" s="989"/>
      <c r="C57" s="990"/>
      <c r="D57" s="488"/>
      <c r="E57" s="258"/>
      <c r="F57" s="570">
        <f>F55+F44+F25+F16</f>
        <v>0</v>
      </c>
      <c r="G57" s="570">
        <f>G55+G44+G25+G16</f>
        <v>0</v>
      </c>
      <c r="H57" s="570">
        <f>H55+H44+H25+H16</f>
        <v>0</v>
      </c>
      <c r="I57" s="570">
        <f>I55+I44+I25+I16</f>
        <v>0</v>
      </c>
      <c r="J57" s="570">
        <f>J55+J44+J25+J16</f>
        <v>0</v>
      </c>
      <c r="K57" s="476">
        <f>J57+I57+H57+G57+F57</f>
        <v>0</v>
      </c>
      <c r="L57" s="570">
        <f>L55+L44+L25+L16</f>
        <v>0</v>
      </c>
      <c r="M57" s="570">
        <f>M55+M44+M25+M16</f>
        <v>0</v>
      </c>
      <c r="N57" s="477">
        <f>SUM(L57:M57)</f>
        <v>0</v>
      </c>
    </row>
    <row r="304" spans="1:5" ht="15.95" customHeight="1" x14ac:dyDescent="0.25">
      <c r="A304" s="100"/>
      <c r="B304" s="100"/>
      <c r="D304" s="100"/>
      <c r="E304" s="100"/>
    </row>
    <row r="305" spans="1:5" ht="15.95" customHeight="1" x14ac:dyDescent="0.25">
      <c r="A305" s="100"/>
      <c r="B305" s="100"/>
      <c r="D305" s="100"/>
      <c r="E305" s="100"/>
    </row>
    <row r="306" spans="1:5" ht="15.95" customHeight="1" x14ac:dyDescent="0.25">
      <c r="A306" s="100"/>
      <c r="B306" s="100"/>
      <c r="D306" s="100"/>
      <c r="E306" s="100"/>
    </row>
    <row r="307" spans="1:5" ht="15.95" customHeight="1" x14ac:dyDescent="0.25">
      <c r="A307" s="100"/>
      <c r="B307" s="100"/>
      <c r="D307" s="100"/>
      <c r="E307" s="100"/>
    </row>
    <row r="308" spans="1:5" ht="15.95" customHeight="1" x14ac:dyDescent="0.25">
      <c r="A308" s="100"/>
      <c r="B308" s="100"/>
      <c r="D308" s="100"/>
      <c r="E308" s="100"/>
    </row>
    <row r="309" spans="1:5" ht="15.95" customHeight="1" x14ac:dyDescent="0.25">
      <c r="A309" s="100"/>
      <c r="B309" s="100"/>
      <c r="D309" s="100"/>
      <c r="E309" s="100"/>
    </row>
    <row r="310" spans="1:5" ht="15.95" customHeight="1" x14ac:dyDescent="0.25">
      <c r="A310" s="100"/>
      <c r="B310" s="100"/>
      <c r="D310" s="100"/>
      <c r="E310" s="100"/>
    </row>
    <row r="311" spans="1:5" ht="15.95" customHeight="1" x14ac:dyDescent="0.25">
      <c r="A311" s="100"/>
      <c r="B311" s="100"/>
      <c r="D311" s="100"/>
      <c r="E311" s="100"/>
    </row>
    <row r="312" spans="1:5" ht="15.95" customHeight="1" x14ac:dyDescent="0.25">
      <c r="A312" s="100"/>
      <c r="B312" s="100"/>
      <c r="D312" s="100"/>
      <c r="E312" s="100"/>
    </row>
    <row r="313" spans="1:5" ht="15.95" customHeight="1" x14ac:dyDescent="0.25">
      <c r="A313" s="100"/>
      <c r="B313" s="100"/>
      <c r="D313" s="100"/>
      <c r="E313" s="100"/>
    </row>
    <row r="314" spans="1:5" ht="15.95" customHeight="1" x14ac:dyDescent="0.25">
      <c r="A314" s="100"/>
      <c r="B314" s="100"/>
      <c r="D314" s="100"/>
      <c r="E314" s="100"/>
    </row>
    <row r="315" spans="1:5" ht="15.95" customHeight="1" x14ac:dyDescent="0.25">
      <c r="A315" s="100"/>
      <c r="B315" s="100"/>
      <c r="D315" s="100"/>
      <c r="E315" s="100"/>
    </row>
    <row r="316" spans="1:5" ht="15.95" customHeight="1" x14ac:dyDescent="0.25">
      <c r="A316" s="100"/>
      <c r="B316" s="100"/>
      <c r="D316" s="100"/>
      <c r="E316" s="100"/>
    </row>
    <row r="317" spans="1:5" ht="15.95" customHeight="1" x14ac:dyDescent="0.25">
      <c r="A317" s="100"/>
      <c r="B317" s="100"/>
      <c r="D317" s="100"/>
      <c r="E317" s="100"/>
    </row>
    <row r="318" spans="1:5" ht="15.95" customHeight="1" x14ac:dyDescent="0.25">
      <c r="A318" s="100"/>
      <c r="B318" s="100"/>
      <c r="D318" s="100"/>
      <c r="E318" s="100"/>
    </row>
    <row r="319" spans="1:5" ht="15.95" customHeight="1" x14ac:dyDescent="0.25">
      <c r="A319" s="100"/>
      <c r="B319" s="100"/>
      <c r="D319" s="100"/>
      <c r="E319" s="100"/>
    </row>
    <row r="320" spans="1:5" ht="15.95" customHeight="1" x14ac:dyDescent="0.25">
      <c r="A320" s="100"/>
      <c r="B320" s="100"/>
      <c r="D320" s="100"/>
      <c r="E320" s="100"/>
    </row>
    <row r="321" spans="1:5" ht="15.95" customHeight="1" x14ac:dyDescent="0.25">
      <c r="A321" s="100"/>
      <c r="B321" s="100"/>
      <c r="D321" s="100"/>
      <c r="E321" s="100"/>
    </row>
    <row r="322" spans="1:5" ht="15.95" customHeight="1" x14ac:dyDescent="0.25">
      <c r="A322" s="100"/>
      <c r="B322" s="100"/>
      <c r="D322" s="100"/>
      <c r="E322" s="100"/>
    </row>
    <row r="323" spans="1:5" ht="15.95" customHeight="1" x14ac:dyDescent="0.25">
      <c r="A323" s="100"/>
      <c r="B323" s="100"/>
      <c r="D323" s="100"/>
      <c r="E323" s="100"/>
    </row>
    <row r="324" spans="1:5" ht="15.95" customHeight="1" x14ac:dyDescent="0.25">
      <c r="A324" s="100"/>
      <c r="B324" s="100"/>
      <c r="D324" s="100"/>
      <c r="E324" s="100"/>
    </row>
    <row r="325" spans="1:5" ht="15.95" customHeight="1" x14ac:dyDescent="0.25">
      <c r="A325" s="100"/>
      <c r="B325" s="100"/>
      <c r="D325" s="100"/>
      <c r="E325" s="100"/>
    </row>
    <row r="326" spans="1:5" ht="15.95" customHeight="1" x14ac:dyDescent="0.25">
      <c r="A326" s="100"/>
      <c r="B326" s="100"/>
      <c r="D326" s="100"/>
      <c r="E326" s="100"/>
    </row>
    <row r="327" spans="1:5" ht="15.95" customHeight="1" x14ac:dyDescent="0.25">
      <c r="A327" s="100"/>
      <c r="B327" s="100"/>
      <c r="D327" s="100"/>
      <c r="E327" s="100"/>
    </row>
    <row r="328" spans="1:5" ht="15.95" customHeight="1" x14ac:dyDescent="0.25">
      <c r="A328" s="100"/>
      <c r="B328" s="100"/>
      <c r="D328" s="100"/>
      <c r="E328" s="100"/>
    </row>
    <row r="329" spans="1:5" ht="15.95" customHeight="1" x14ac:dyDescent="0.25">
      <c r="A329" s="100"/>
      <c r="B329" s="100"/>
      <c r="D329" s="100"/>
      <c r="E329" s="100"/>
    </row>
    <row r="330" spans="1:5" ht="15.95" customHeight="1" x14ac:dyDescent="0.25">
      <c r="A330" s="100"/>
      <c r="B330" s="100"/>
      <c r="D330" s="100"/>
      <c r="E330" s="100"/>
    </row>
    <row r="331" spans="1:5" ht="15.95" customHeight="1" x14ac:dyDescent="0.25">
      <c r="A331" s="100"/>
      <c r="B331" s="100"/>
      <c r="D331" s="100"/>
      <c r="E331" s="100"/>
    </row>
    <row r="332" spans="1:5" ht="15.95" customHeight="1" x14ac:dyDescent="0.25">
      <c r="A332" s="100"/>
      <c r="B332" s="100"/>
      <c r="D332" s="100"/>
      <c r="E332" s="100"/>
    </row>
    <row r="333" spans="1:5" ht="15.95" customHeight="1" x14ac:dyDescent="0.25">
      <c r="A333" s="100"/>
      <c r="B333" s="100"/>
      <c r="D333" s="100"/>
      <c r="E333" s="100"/>
    </row>
    <row r="334" spans="1:5" ht="15.95" customHeight="1" x14ac:dyDescent="0.25">
      <c r="A334" s="100"/>
      <c r="B334" s="100"/>
      <c r="D334" s="100"/>
      <c r="E334" s="100"/>
    </row>
    <row r="335" spans="1:5" ht="15.95" customHeight="1" x14ac:dyDescent="0.25">
      <c r="A335" s="100"/>
      <c r="B335" s="100"/>
      <c r="D335" s="100"/>
      <c r="E335" s="100"/>
    </row>
    <row r="336" spans="1:5" ht="15.95" customHeight="1" x14ac:dyDescent="0.25">
      <c r="A336" s="100"/>
      <c r="B336" s="100"/>
      <c r="D336" s="100"/>
      <c r="E336" s="100"/>
    </row>
    <row r="337" spans="1:5" ht="15.95" customHeight="1" x14ac:dyDescent="0.25">
      <c r="A337" s="100"/>
      <c r="B337" s="100"/>
      <c r="D337" s="100"/>
      <c r="E337" s="100"/>
    </row>
    <row r="338" spans="1:5" ht="15.95" customHeight="1" x14ac:dyDescent="0.25">
      <c r="A338" s="100"/>
      <c r="B338" s="100"/>
      <c r="D338" s="100"/>
      <c r="E338" s="100"/>
    </row>
    <row r="339" spans="1:5" ht="15.95" customHeight="1" x14ac:dyDescent="0.25">
      <c r="A339" s="100"/>
      <c r="B339" s="100"/>
      <c r="D339" s="100"/>
      <c r="E339" s="100"/>
    </row>
    <row r="340" spans="1:5" ht="15.95" customHeight="1" x14ac:dyDescent="0.25">
      <c r="A340" s="100"/>
      <c r="B340" s="100"/>
      <c r="D340" s="100"/>
      <c r="E340" s="100"/>
    </row>
    <row r="341" spans="1:5" ht="15.95" customHeight="1" x14ac:dyDescent="0.25">
      <c r="A341" s="100"/>
      <c r="B341" s="100"/>
      <c r="D341" s="100"/>
      <c r="E341" s="100"/>
    </row>
    <row r="342" spans="1:5" ht="15.95" customHeight="1" x14ac:dyDescent="0.25">
      <c r="A342" s="100"/>
      <c r="B342" s="100"/>
      <c r="D342" s="100"/>
      <c r="E342" s="100"/>
    </row>
    <row r="343" spans="1:5" ht="15.95" customHeight="1" x14ac:dyDescent="0.25">
      <c r="A343" s="100"/>
      <c r="B343" s="100"/>
      <c r="D343" s="100"/>
      <c r="E343" s="100"/>
    </row>
    <row r="344" spans="1:5" ht="15.95" customHeight="1" x14ac:dyDescent="0.25">
      <c r="A344" s="100"/>
      <c r="B344" s="100"/>
      <c r="D344" s="100"/>
      <c r="E344" s="100"/>
    </row>
    <row r="345" spans="1:5" ht="15.95" customHeight="1" x14ac:dyDescent="0.25">
      <c r="A345" s="100"/>
      <c r="B345" s="100"/>
      <c r="D345" s="100"/>
      <c r="E345" s="100"/>
    </row>
    <row r="346" spans="1:5" ht="15.95" customHeight="1" x14ac:dyDescent="0.25">
      <c r="A346" s="100"/>
      <c r="B346" s="100"/>
      <c r="D346" s="100"/>
      <c r="E346" s="100"/>
    </row>
    <row r="347" spans="1:5" ht="15.95" customHeight="1" x14ac:dyDescent="0.25">
      <c r="A347" s="100"/>
      <c r="B347" s="100"/>
      <c r="D347" s="100"/>
      <c r="E347" s="100"/>
    </row>
    <row r="348" spans="1:5" ht="15.95" customHeight="1" x14ac:dyDescent="0.25">
      <c r="A348" s="100"/>
      <c r="B348" s="100"/>
      <c r="D348" s="100"/>
      <c r="E348" s="100"/>
    </row>
    <row r="349" spans="1:5" ht="15.95" customHeight="1" x14ac:dyDescent="0.25">
      <c r="A349" s="100"/>
      <c r="B349" s="100"/>
      <c r="D349" s="100"/>
      <c r="E349" s="100"/>
    </row>
    <row r="350" spans="1:5" ht="15.95" customHeight="1" x14ac:dyDescent="0.25">
      <c r="A350" s="100"/>
      <c r="B350" s="100"/>
      <c r="D350" s="100"/>
      <c r="E350" s="100"/>
    </row>
    <row r="351" spans="1:5" ht="15.95" customHeight="1" x14ac:dyDescent="0.25">
      <c r="A351" s="100"/>
      <c r="B351" s="100"/>
      <c r="D351" s="100"/>
      <c r="E351" s="100"/>
    </row>
    <row r="352" spans="1:5" ht="15.95" customHeight="1" x14ac:dyDescent="0.25">
      <c r="A352" s="100"/>
      <c r="B352" s="100"/>
      <c r="D352" s="100"/>
      <c r="E352" s="100"/>
    </row>
    <row r="353" spans="1:5" ht="15.95" customHeight="1" x14ac:dyDescent="0.25">
      <c r="A353" s="100"/>
      <c r="B353" s="100"/>
      <c r="D353" s="100"/>
      <c r="E353" s="100"/>
    </row>
    <row r="354" spans="1:5" ht="15.95" customHeight="1" x14ac:dyDescent="0.25">
      <c r="A354" s="100"/>
      <c r="B354" s="100"/>
      <c r="D354" s="100"/>
      <c r="E354" s="100"/>
    </row>
    <row r="355" spans="1:5" ht="15.95" customHeight="1" x14ac:dyDescent="0.25">
      <c r="A355" s="100"/>
      <c r="B355" s="100"/>
      <c r="D355" s="100"/>
      <c r="E355" s="100"/>
    </row>
    <row r="356" spans="1:5" ht="15.95" customHeight="1" x14ac:dyDescent="0.25">
      <c r="A356" s="100"/>
      <c r="B356" s="100"/>
      <c r="D356" s="100"/>
      <c r="E356" s="100"/>
    </row>
    <row r="357" spans="1:5" ht="15.95" customHeight="1" x14ac:dyDescent="0.25">
      <c r="A357" s="100"/>
      <c r="B357" s="100"/>
      <c r="D357" s="100"/>
      <c r="E357" s="100"/>
    </row>
    <row r="358" spans="1:5" ht="15.95" customHeight="1" x14ac:dyDescent="0.25">
      <c r="A358" s="100"/>
      <c r="B358" s="100"/>
      <c r="D358" s="100"/>
      <c r="E358" s="100"/>
    </row>
    <row r="359" spans="1:5" ht="15.95" customHeight="1" x14ac:dyDescent="0.25">
      <c r="A359" s="100"/>
      <c r="B359" s="100"/>
      <c r="D359" s="100"/>
      <c r="E359" s="100"/>
    </row>
    <row r="360" spans="1:5" ht="15.95" customHeight="1" x14ac:dyDescent="0.25">
      <c r="A360" s="100"/>
      <c r="B360" s="100"/>
      <c r="D360" s="100"/>
      <c r="E360" s="100"/>
    </row>
    <row r="361" spans="1:5" ht="15.95" customHeight="1" x14ac:dyDescent="0.25">
      <c r="A361" s="100"/>
      <c r="B361" s="100"/>
      <c r="D361" s="100"/>
      <c r="E361" s="100"/>
    </row>
    <row r="362" spans="1:5" ht="15.95" customHeight="1" x14ac:dyDescent="0.25">
      <c r="A362" s="100"/>
      <c r="B362" s="100"/>
      <c r="D362" s="100"/>
      <c r="E362" s="100"/>
    </row>
    <row r="363" spans="1:5" ht="15.95" customHeight="1" x14ac:dyDescent="0.25">
      <c r="A363" s="100"/>
      <c r="B363" s="100"/>
      <c r="D363" s="100"/>
      <c r="E363" s="100"/>
    </row>
    <row r="364" spans="1:5" ht="15.95" customHeight="1" x14ac:dyDescent="0.25">
      <c r="A364" s="100"/>
      <c r="B364" s="100"/>
      <c r="D364" s="100"/>
      <c r="E364" s="100"/>
    </row>
    <row r="365" spans="1:5" ht="15.95" customHeight="1" x14ac:dyDescent="0.25">
      <c r="A365" s="100"/>
      <c r="B365" s="100"/>
      <c r="D365" s="100"/>
      <c r="E365" s="100"/>
    </row>
    <row r="366" spans="1:5" ht="15.95" customHeight="1" x14ac:dyDescent="0.25">
      <c r="A366" s="100"/>
      <c r="B366" s="100"/>
      <c r="D366" s="100"/>
      <c r="E366" s="100"/>
    </row>
    <row r="367" spans="1:5" ht="15.95" customHeight="1" x14ac:dyDescent="0.25">
      <c r="A367" s="100"/>
      <c r="B367" s="100"/>
      <c r="D367" s="100"/>
      <c r="E367" s="100"/>
    </row>
    <row r="368" spans="1:5" ht="15.95" customHeight="1" x14ac:dyDescent="0.25">
      <c r="A368" s="100"/>
      <c r="B368" s="100"/>
      <c r="D368" s="100"/>
      <c r="E368" s="100"/>
    </row>
    <row r="369" spans="1:5" ht="15.95" customHeight="1" x14ac:dyDescent="0.25">
      <c r="A369" s="100"/>
      <c r="B369" s="100"/>
      <c r="D369" s="100"/>
      <c r="E369" s="100"/>
    </row>
    <row r="370" spans="1:5" ht="15.95" customHeight="1" x14ac:dyDescent="0.25">
      <c r="A370" s="100"/>
      <c r="B370" s="100"/>
      <c r="D370" s="100"/>
      <c r="E370" s="100"/>
    </row>
    <row r="371" spans="1:5" ht="15.95" customHeight="1" x14ac:dyDescent="0.25">
      <c r="A371" s="100"/>
      <c r="B371" s="100"/>
      <c r="D371" s="100"/>
      <c r="E371" s="100"/>
    </row>
    <row r="372" spans="1:5" ht="15.95" customHeight="1" x14ac:dyDescent="0.25">
      <c r="A372" s="100"/>
      <c r="B372" s="100"/>
      <c r="D372" s="100"/>
      <c r="E372" s="100"/>
    </row>
    <row r="373" spans="1:5" ht="15.95" customHeight="1" x14ac:dyDescent="0.25">
      <c r="A373" s="100"/>
      <c r="B373" s="100"/>
      <c r="D373" s="100"/>
      <c r="E373" s="100"/>
    </row>
    <row r="374" spans="1:5" ht="15.95" customHeight="1" x14ac:dyDescent="0.25">
      <c r="A374" s="100"/>
      <c r="B374" s="100"/>
      <c r="D374" s="100"/>
      <c r="E374" s="100"/>
    </row>
    <row r="375" spans="1:5" ht="15.95" customHeight="1" x14ac:dyDescent="0.25">
      <c r="A375" s="100"/>
      <c r="B375" s="100"/>
      <c r="D375" s="100"/>
      <c r="E375" s="100"/>
    </row>
    <row r="376" spans="1:5" ht="15.95" customHeight="1" x14ac:dyDescent="0.25">
      <c r="A376" s="100"/>
      <c r="B376" s="100"/>
      <c r="D376" s="100"/>
      <c r="E376" s="100"/>
    </row>
    <row r="377" spans="1:5" ht="15.95" customHeight="1" x14ac:dyDescent="0.25">
      <c r="A377" s="100"/>
      <c r="B377" s="100"/>
      <c r="D377" s="100"/>
      <c r="E377" s="100"/>
    </row>
    <row r="378" spans="1:5" ht="15.95" customHeight="1" x14ac:dyDescent="0.25">
      <c r="A378" s="100"/>
      <c r="B378" s="100"/>
      <c r="D378" s="100"/>
      <c r="E378" s="100"/>
    </row>
    <row r="379" spans="1:5" ht="15.95" customHeight="1" x14ac:dyDescent="0.25">
      <c r="A379" s="100"/>
      <c r="B379" s="100"/>
      <c r="D379" s="100"/>
      <c r="E379" s="100"/>
    </row>
    <row r="380" spans="1:5" ht="15.95" customHeight="1" x14ac:dyDescent="0.25">
      <c r="A380" s="100"/>
      <c r="B380" s="100"/>
      <c r="D380" s="100"/>
      <c r="E380" s="100"/>
    </row>
    <row r="381" spans="1:5" ht="15.95" customHeight="1" x14ac:dyDescent="0.25">
      <c r="A381" s="100"/>
      <c r="B381" s="100"/>
      <c r="D381" s="100"/>
      <c r="E381" s="100"/>
    </row>
    <row r="382" spans="1:5" ht="15.95" customHeight="1" x14ac:dyDescent="0.25">
      <c r="A382" s="100"/>
      <c r="B382" s="100"/>
      <c r="D382" s="100"/>
      <c r="E382" s="100"/>
    </row>
    <row r="383" spans="1:5" ht="15.95" customHeight="1" x14ac:dyDescent="0.25">
      <c r="A383" s="100"/>
      <c r="B383" s="100"/>
      <c r="D383" s="100"/>
      <c r="E383" s="100"/>
    </row>
    <row r="384" spans="1:5" ht="15.95" customHeight="1" x14ac:dyDescent="0.25">
      <c r="A384" s="100"/>
      <c r="B384" s="100"/>
      <c r="D384" s="100"/>
      <c r="E384" s="100"/>
    </row>
    <row r="385" spans="1:5" ht="15.95" customHeight="1" x14ac:dyDescent="0.25">
      <c r="A385" s="100"/>
      <c r="B385" s="100"/>
      <c r="D385" s="100"/>
      <c r="E385" s="100"/>
    </row>
    <row r="386" spans="1:5" ht="15.95" customHeight="1" x14ac:dyDescent="0.25">
      <c r="A386" s="100"/>
      <c r="B386" s="100"/>
      <c r="D386" s="100"/>
      <c r="E386" s="100"/>
    </row>
    <row r="387" spans="1:5" ht="15.95" customHeight="1" x14ac:dyDescent="0.25">
      <c r="A387" s="100"/>
      <c r="B387" s="100"/>
      <c r="D387" s="100"/>
      <c r="E387" s="100"/>
    </row>
    <row r="388" spans="1:5" ht="15.95" customHeight="1" x14ac:dyDescent="0.25">
      <c r="A388" s="100"/>
      <c r="B388" s="100"/>
      <c r="D388" s="100"/>
      <c r="E388" s="100"/>
    </row>
    <row r="389" spans="1:5" ht="15.95" customHeight="1" x14ac:dyDescent="0.25">
      <c r="A389" s="100"/>
      <c r="B389" s="100"/>
      <c r="D389" s="100"/>
      <c r="E389" s="100"/>
    </row>
    <row r="390" spans="1:5" ht="15.95" customHeight="1" x14ac:dyDescent="0.25">
      <c r="A390" s="100"/>
      <c r="B390" s="100"/>
      <c r="D390" s="100"/>
      <c r="E390" s="100"/>
    </row>
    <row r="391" spans="1:5" ht="15.95" customHeight="1" x14ac:dyDescent="0.25">
      <c r="A391" s="100"/>
      <c r="B391" s="100"/>
      <c r="D391" s="100"/>
      <c r="E391" s="100"/>
    </row>
    <row r="392" spans="1:5" ht="15.95" customHeight="1" x14ac:dyDescent="0.25">
      <c r="A392" s="100"/>
      <c r="B392" s="100"/>
      <c r="D392" s="100"/>
      <c r="E392" s="100"/>
    </row>
    <row r="393" spans="1:5" ht="15.95" customHeight="1" x14ac:dyDescent="0.25">
      <c r="A393" s="100"/>
      <c r="B393" s="100"/>
      <c r="D393" s="100"/>
      <c r="E393" s="100"/>
    </row>
    <row r="394" spans="1:5" ht="15.95" customHeight="1" x14ac:dyDescent="0.25">
      <c r="A394" s="100"/>
      <c r="B394" s="100"/>
      <c r="D394" s="100"/>
      <c r="E394" s="100"/>
    </row>
    <row r="395" spans="1:5" ht="15.95" customHeight="1" x14ac:dyDescent="0.25">
      <c r="A395" s="100"/>
      <c r="B395" s="100"/>
      <c r="D395" s="100"/>
      <c r="E395" s="100"/>
    </row>
    <row r="396" spans="1:5" ht="15.95" customHeight="1" x14ac:dyDescent="0.25">
      <c r="A396" s="100"/>
      <c r="B396" s="100"/>
      <c r="D396" s="100"/>
      <c r="E396" s="100"/>
    </row>
    <row r="397" spans="1:5" ht="15.95" customHeight="1" x14ac:dyDescent="0.25">
      <c r="A397" s="100"/>
      <c r="B397" s="100"/>
      <c r="D397" s="100"/>
      <c r="E397" s="100"/>
    </row>
    <row r="398" spans="1:5" ht="15.95" customHeight="1" x14ac:dyDescent="0.25">
      <c r="A398" s="100"/>
      <c r="B398" s="100"/>
      <c r="D398" s="100"/>
      <c r="E398" s="100"/>
    </row>
    <row r="399" spans="1:5" ht="15.95" customHeight="1" x14ac:dyDescent="0.25">
      <c r="A399" s="100"/>
      <c r="B399" s="100"/>
      <c r="D399" s="100"/>
      <c r="E399" s="100"/>
    </row>
    <row r="400" spans="1:5" ht="15.95" customHeight="1" x14ac:dyDescent="0.25">
      <c r="A400" s="100"/>
      <c r="B400" s="100"/>
      <c r="D400" s="100"/>
      <c r="E400" s="100"/>
    </row>
    <row r="401" spans="1:5" ht="15.95" customHeight="1" x14ac:dyDescent="0.25">
      <c r="A401" s="100"/>
      <c r="B401" s="100"/>
      <c r="D401" s="100"/>
      <c r="E401" s="100"/>
    </row>
    <row r="402" spans="1:5" ht="15.95" customHeight="1" x14ac:dyDescent="0.25">
      <c r="A402" s="100"/>
      <c r="B402" s="100"/>
      <c r="D402" s="100"/>
      <c r="E402" s="100"/>
    </row>
    <row r="403" spans="1:5" ht="15.95" customHeight="1" x14ac:dyDescent="0.25">
      <c r="A403" s="100"/>
      <c r="B403" s="100"/>
      <c r="D403" s="100"/>
      <c r="E403" s="100"/>
    </row>
    <row r="404" spans="1:5" ht="15.95" customHeight="1" x14ac:dyDescent="0.25">
      <c r="A404" s="100"/>
      <c r="B404" s="100"/>
      <c r="D404" s="100"/>
      <c r="E404" s="100"/>
    </row>
    <row r="405" spans="1:5" ht="15.95" customHeight="1" x14ac:dyDescent="0.25">
      <c r="A405" s="100"/>
      <c r="B405" s="100"/>
      <c r="D405" s="100"/>
      <c r="E405" s="100"/>
    </row>
    <row r="406" spans="1:5" ht="15.95" customHeight="1" x14ac:dyDescent="0.25">
      <c r="A406" s="100"/>
      <c r="B406" s="100"/>
      <c r="D406" s="100"/>
      <c r="E406" s="100"/>
    </row>
    <row r="407" spans="1:5" ht="15.95" customHeight="1" x14ac:dyDescent="0.25">
      <c r="A407" s="100"/>
      <c r="B407" s="100"/>
      <c r="D407" s="100"/>
      <c r="E407" s="100"/>
    </row>
    <row r="408" spans="1:5" ht="15.95" customHeight="1" x14ac:dyDescent="0.25">
      <c r="A408" s="100"/>
      <c r="B408" s="100"/>
      <c r="D408" s="100"/>
      <c r="E408" s="100"/>
    </row>
    <row r="409" spans="1:5" ht="15.95" customHeight="1" x14ac:dyDescent="0.25">
      <c r="A409" s="100"/>
      <c r="B409" s="100"/>
      <c r="D409" s="100"/>
      <c r="E409" s="100"/>
    </row>
    <row r="410" spans="1:5" ht="15.95" customHeight="1" x14ac:dyDescent="0.25">
      <c r="A410" s="100"/>
      <c r="B410" s="100"/>
      <c r="D410" s="100"/>
      <c r="E410" s="100"/>
    </row>
  </sheetData>
  <sheetProtection password="E53C" sheet="1" objects="1" scenarios="1" insertRows="0"/>
  <mergeCells count="39">
    <mergeCell ref="A28:C28"/>
    <mergeCell ref="A51:C51"/>
    <mergeCell ref="A52:C52"/>
    <mergeCell ref="A53:C53"/>
    <mergeCell ref="A46:C46"/>
    <mergeCell ref="A38:C38"/>
    <mergeCell ref="A39:C39"/>
    <mergeCell ref="A40:C40"/>
    <mergeCell ref="A41:C41"/>
    <mergeCell ref="A42:C42"/>
    <mergeCell ref="A33:C33"/>
    <mergeCell ref="A34:C34"/>
    <mergeCell ref="A35:C35"/>
    <mergeCell ref="A36:C36"/>
    <mergeCell ref="A37:C37"/>
    <mergeCell ref="A57:C57"/>
    <mergeCell ref="A55:C55"/>
    <mergeCell ref="A43:C43"/>
    <mergeCell ref="A47:C47"/>
    <mergeCell ref="A48:C48"/>
    <mergeCell ref="A49:C49"/>
    <mergeCell ref="A50:C50"/>
    <mergeCell ref="A44:C44"/>
    <mergeCell ref="L5:M5"/>
    <mergeCell ref="A29:C29"/>
    <mergeCell ref="A30:C30"/>
    <mergeCell ref="A31:C31"/>
    <mergeCell ref="A32:C32"/>
    <mergeCell ref="A11:C11"/>
    <mergeCell ref="A12:C12"/>
    <mergeCell ref="A13:C13"/>
    <mergeCell ref="A14:C14"/>
    <mergeCell ref="A15:C15"/>
    <mergeCell ref="A19:C19"/>
    <mergeCell ref="A20:C20"/>
    <mergeCell ref="A21:C21"/>
    <mergeCell ref="A22:C22"/>
    <mergeCell ref="A23:C23"/>
    <mergeCell ref="A24:C24"/>
  </mergeCells>
  <printOptions horizontalCentered="1" verticalCentered="1"/>
  <pageMargins left="0.39370078740157483" right="0.39370078740157483" top="0.78740157480314965" bottom="0.98425196850393704" header="0.39370078740157483" footer="0.39370078740157483"/>
  <pageSetup paperSize="8" scale="80" orientation="landscape" r:id="rId1"/>
  <headerFooter>
    <oddHeader>&amp;C&amp;"-,Bold"&amp;16&amp;A</oddHeader>
    <oddFooter>&amp;LFile:  &amp;F&amp;RPrinted:  &amp;D</oddFooter>
  </headerFooter>
  <ignoredErrors>
    <ignoredError sqref="K5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637"/>
  <sheetViews>
    <sheetView zoomScale="90" zoomScaleNormal="90" workbookViewId="0">
      <selection activeCell="K21" sqref="K21"/>
    </sheetView>
  </sheetViews>
  <sheetFormatPr defaultRowHeight="15.95" customHeight="1" x14ac:dyDescent="0.2"/>
  <cols>
    <col min="1" max="1" width="50.28515625" style="75" customWidth="1"/>
    <col min="2" max="3" width="26.28515625" style="75" customWidth="1"/>
    <col min="4" max="4" width="11.85546875" style="75" bestFit="1" customWidth="1"/>
    <col min="5" max="5" width="13.7109375" style="75" customWidth="1"/>
    <col min="6" max="14" width="13.28515625" style="75" customWidth="1"/>
    <col min="15" max="16384" width="9.140625" style="75"/>
  </cols>
  <sheetData>
    <row r="1" spans="1:33" ht="15.75" x14ac:dyDescent="0.25">
      <c r="A1" s="650" t="s">
        <v>368</v>
      </c>
      <c r="B1" s="652"/>
      <c r="D1" s="612" t="s">
        <v>228</v>
      </c>
      <c r="E1" s="613" t="s">
        <v>371</v>
      </c>
      <c r="F1" s="108"/>
    </row>
    <row r="3" spans="1:33" ht="15.75" x14ac:dyDescent="0.25">
      <c r="A3" s="264" t="s">
        <v>133</v>
      </c>
      <c r="D3" s="102"/>
      <c r="E3" s="102"/>
      <c r="F3" s="102"/>
      <c r="G3" s="99"/>
      <c r="H3" s="99"/>
      <c r="I3" s="99"/>
      <c r="J3" s="99"/>
      <c r="K3" s="99"/>
    </row>
    <row r="4" spans="1:33" ht="15.95" customHeight="1" x14ac:dyDescent="0.2">
      <c r="D4" s="192" t="s">
        <v>0</v>
      </c>
      <c r="E4" s="177" t="s">
        <v>4</v>
      </c>
      <c r="G4" s="99"/>
      <c r="H4" s="99"/>
      <c r="I4" s="99"/>
      <c r="J4" s="99"/>
    </row>
    <row r="5" spans="1:33" ht="15.95" customHeight="1" x14ac:dyDescent="0.2">
      <c r="A5" s="176" t="s">
        <v>139</v>
      </c>
      <c r="B5" s="108"/>
      <c r="C5" s="265" t="s">
        <v>2</v>
      </c>
      <c r="D5" s="478" t="s">
        <v>3</v>
      </c>
      <c r="E5" s="178">
        <v>43191</v>
      </c>
      <c r="G5" s="162"/>
      <c r="H5" s="162"/>
      <c r="I5" s="162"/>
      <c r="J5" s="162"/>
      <c r="K5" s="162"/>
      <c r="L5" s="862" t="s">
        <v>296</v>
      </c>
      <c r="M5" s="863"/>
    </row>
    <row r="6" spans="1:33" ht="15.95" customHeight="1" x14ac:dyDescent="0.2">
      <c r="B6" s="152"/>
      <c r="C6" s="266"/>
      <c r="D6" s="192"/>
      <c r="E6" s="182" t="s">
        <v>130</v>
      </c>
      <c r="F6" s="183" t="s">
        <v>1</v>
      </c>
      <c r="G6" s="185" t="s">
        <v>5</v>
      </c>
      <c r="H6" s="183" t="s">
        <v>6</v>
      </c>
      <c r="I6" s="185" t="s">
        <v>7</v>
      </c>
      <c r="J6" s="183" t="s">
        <v>8</v>
      </c>
      <c r="K6" s="191" t="s">
        <v>10</v>
      </c>
      <c r="L6" s="185" t="s">
        <v>178</v>
      </c>
      <c r="M6" s="183" t="s">
        <v>179</v>
      </c>
      <c r="N6" s="186" t="s">
        <v>10</v>
      </c>
    </row>
    <row r="7" spans="1:33" ht="15.95" customHeight="1" x14ac:dyDescent="0.2">
      <c r="B7" s="152"/>
      <c r="C7" s="266" t="str">
        <f>'[1]Operational Staff Cost'!A7</f>
        <v>Financial Year 1 April to 31 March</v>
      </c>
      <c r="D7" s="479">
        <v>43070</v>
      </c>
      <c r="E7" s="189" t="s">
        <v>134</v>
      </c>
      <c r="F7" s="189" t="s">
        <v>116</v>
      </c>
      <c r="G7" s="189" t="s">
        <v>118</v>
      </c>
      <c r="H7" s="190" t="s">
        <v>119</v>
      </c>
      <c r="I7" s="189" t="s">
        <v>120</v>
      </c>
      <c r="J7" s="189" t="s">
        <v>121</v>
      </c>
      <c r="K7" s="196" t="s">
        <v>117</v>
      </c>
      <c r="L7" s="189" t="s">
        <v>166</v>
      </c>
      <c r="M7" s="189" t="s">
        <v>167</v>
      </c>
      <c r="N7" s="192"/>
    </row>
    <row r="8" spans="1:33" s="99" customFormat="1" ht="15.95" customHeight="1" x14ac:dyDescent="0.2">
      <c r="B8" s="152"/>
      <c r="C8" s="241" t="s">
        <v>246</v>
      </c>
      <c r="D8" s="197"/>
      <c r="E8" s="194">
        <v>3</v>
      </c>
      <c r="F8" s="194">
        <v>12</v>
      </c>
      <c r="G8" s="194">
        <v>12</v>
      </c>
      <c r="H8" s="195">
        <v>12</v>
      </c>
      <c r="I8" s="194">
        <v>12</v>
      </c>
      <c r="J8" s="194">
        <v>12</v>
      </c>
      <c r="K8" s="246"/>
      <c r="L8" s="194" t="s">
        <v>289</v>
      </c>
      <c r="M8" s="194" t="s">
        <v>289</v>
      </c>
      <c r="N8" s="197" t="s">
        <v>295</v>
      </c>
      <c r="O8" s="75"/>
      <c r="P8" s="75"/>
      <c r="Q8" s="75"/>
      <c r="R8" s="75"/>
      <c r="S8" s="75"/>
      <c r="T8" s="75"/>
      <c r="U8" s="75"/>
      <c r="V8" s="75"/>
      <c r="W8" s="75"/>
      <c r="X8" s="75"/>
      <c r="Y8" s="75"/>
      <c r="Z8" s="75"/>
      <c r="AA8" s="75"/>
      <c r="AB8" s="75"/>
      <c r="AC8" s="75"/>
      <c r="AD8" s="75"/>
      <c r="AE8" s="75"/>
      <c r="AF8" s="75"/>
      <c r="AG8" s="75"/>
    </row>
    <row r="9" spans="1:33" ht="15.95" customHeight="1" x14ac:dyDescent="0.25">
      <c r="A9" s="166"/>
      <c r="B9" s="100"/>
      <c r="C9" s="100"/>
      <c r="D9" s="102"/>
      <c r="E9" s="102"/>
      <c r="F9" s="102"/>
      <c r="G9" s="102"/>
      <c r="H9" s="102"/>
      <c r="I9" s="102"/>
      <c r="J9" s="102"/>
      <c r="K9" s="102"/>
      <c r="L9" s="102"/>
      <c r="M9" s="102"/>
      <c r="N9" s="102"/>
    </row>
    <row r="10" spans="1:33" ht="15.95" customHeight="1" x14ac:dyDescent="0.25">
      <c r="A10" s="267" t="s">
        <v>284</v>
      </c>
      <c r="B10" s="634"/>
      <c r="C10" s="635"/>
      <c r="D10" s="102"/>
      <c r="E10" s="102"/>
      <c r="F10" s="102"/>
      <c r="G10" s="102"/>
      <c r="H10" s="102"/>
      <c r="I10" s="102"/>
      <c r="J10" s="102"/>
      <c r="K10" s="102"/>
      <c r="L10" s="102"/>
      <c r="M10" s="102"/>
      <c r="N10" s="102"/>
    </row>
    <row r="11" spans="1:33" ht="15.95" customHeight="1" x14ac:dyDescent="0.2">
      <c r="A11" s="247" t="s">
        <v>36</v>
      </c>
      <c r="B11" s="637" t="s">
        <v>37</v>
      </c>
      <c r="C11" s="247" t="s">
        <v>38</v>
      </c>
    </row>
    <row r="12" spans="1:33" ht="15.95" customHeight="1" x14ac:dyDescent="0.2">
      <c r="A12" s="631" t="s">
        <v>301</v>
      </c>
      <c r="B12" s="579"/>
      <c r="C12" s="580"/>
      <c r="D12" s="210"/>
      <c r="E12" s="209"/>
      <c r="F12" s="167"/>
      <c r="G12" s="167"/>
      <c r="H12" s="167"/>
      <c r="I12" s="167"/>
      <c r="J12" s="167"/>
      <c r="K12" s="208">
        <f t="shared" ref="K12:K15" si="0">SUM(F12:J12)</f>
        <v>0</v>
      </c>
      <c r="L12" s="715"/>
      <c r="M12" s="167"/>
      <c r="N12" s="210">
        <f t="shared" ref="N12:N15" si="1">SUM(L12:M12)</f>
        <v>0</v>
      </c>
    </row>
    <row r="13" spans="1:33" ht="15.95" customHeight="1" x14ac:dyDescent="0.2">
      <c r="A13" s="577" t="s">
        <v>304</v>
      </c>
      <c r="B13" s="579"/>
      <c r="C13" s="580"/>
      <c r="D13" s="217"/>
      <c r="E13" s="216"/>
      <c r="F13" s="168"/>
      <c r="G13" s="168"/>
      <c r="H13" s="168"/>
      <c r="I13" s="168"/>
      <c r="J13" s="168"/>
      <c r="K13" s="215">
        <f t="shared" si="0"/>
        <v>0</v>
      </c>
      <c r="L13" s="620"/>
      <c r="M13" s="168"/>
      <c r="N13" s="217">
        <f t="shared" si="1"/>
        <v>0</v>
      </c>
    </row>
    <row r="14" spans="1:33" ht="15.95" customHeight="1" x14ac:dyDescent="0.2">
      <c r="A14" s="577" t="s">
        <v>302</v>
      </c>
      <c r="B14" s="579"/>
      <c r="C14" s="580"/>
      <c r="D14" s="217"/>
      <c r="E14" s="216"/>
      <c r="F14" s="168"/>
      <c r="G14" s="168"/>
      <c r="H14" s="168"/>
      <c r="I14" s="168"/>
      <c r="J14" s="168"/>
      <c r="K14" s="215">
        <f t="shared" si="0"/>
        <v>0</v>
      </c>
      <c r="L14" s="620"/>
      <c r="M14" s="168"/>
      <c r="N14" s="217">
        <f t="shared" si="1"/>
        <v>0</v>
      </c>
    </row>
    <row r="15" spans="1:33" ht="15.95" customHeight="1" x14ac:dyDescent="0.2">
      <c r="A15" s="577" t="s">
        <v>303</v>
      </c>
      <c r="B15" s="579"/>
      <c r="C15" s="580"/>
      <c r="D15" s="217"/>
      <c r="E15" s="216"/>
      <c r="F15" s="168"/>
      <c r="G15" s="168"/>
      <c r="H15" s="168"/>
      <c r="I15" s="168"/>
      <c r="J15" s="168"/>
      <c r="K15" s="215">
        <f t="shared" si="0"/>
        <v>0</v>
      </c>
      <c r="L15" s="620"/>
      <c r="M15" s="168"/>
      <c r="N15" s="217">
        <f t="shared" si="1"/>
        <v>0</v>
      </c>
    </row>
    <row r="16" spans="1:33" ht="15.95" customHeight="1" x14ac:dyDescent="0.2">
      <c r="A16" s="578"/>
      <c r="B16" s="579"/>
      <c r="C16" s="580"/>
      <c r="D16" s="217"/>
      <c r="E16" s="216"/>
      <c r="F16" s="168"/>
      <c r="G16" s="168"/>
      <c r="H16" s="168"/>
      <c r="I16" s="168"/>
      <c r="J16" s="168"/>
      <c r="K16" s="215">
        <f>SUM(F16:J16)</f>
        <v>0</v>
      </c>
      <c r="L16" s="620"/>
      <c r="M16" s="168"/>
      <c r="N16" s="217">
        <f>SUM(L16:M16)</f>
        <v>0</v>
      </c>
    </row>
    <row r="17" spans="1:14" ht="15.95" customHeight="1" x14ac:dyDescent="0.2">
      <c r="A17" s="577"/>
      <c r="B17" s="579"/>
      <c r="C17" s="580"/>
      <c r="D17" s="217"/>
      <c r="E17" s="216"/>
      <c r="F17" s="168"/>
      <c r="G17" s="168"/>
      <c r="H17" s="168"/>
      <c r="I17" s="168"/>
      <c r="J17" s="168"/>
      <c r="K17" s="215">
        <f t="shared" ref="K17:K19" si="2">SUM(F17:J17)</f>
        <v>0</v>
      </c>
      <c r="L17" s="620"/>
      <c r="M17" s="168"/>
      <c r="N17" s="217">
        <f t="shared" ref="N17:N19" si="3">SUM(L17:M17)</f>
        <v>0</v>
      </c>
    </row>
    <row r="18" spans="1:14" ht="15.95" customHeight="1" x14ac:dyDescent="0.2">
      <c r="A18" s="577"/>
      <c r="B18" s="579"/>
      <c r="C18" s="580"/>
      <c r="D18" s="217"/>
      <c r="E18" s="216"/>
      <c r="F18" s="168"/>
      <c r="G18" s="168"/>
      <c r="H18" s="168"/>
      <c r="I18" s="168"/>
      <c r="J18" s="168"/>
      <c r="K18" s="215">
        <f t="shared" si="2"/>
        <v>0</v>
      </c>
      <c r="L18" s="168"/>
      <c r="M18" s="168"/>
      <c r="N18" s="217">
        <f t="shared" si="3"/>
        <v>0</v>
      </c>
    </row>
    <row r="19" spans="1:14" ht="15.95" customHeight="1" x14ac:dyDescent="0.2">
      <c r="A19" s="577"/>
      <c r="B19" s="579"/>
      <c r="C19" s="594"/>
      <c r="D19" s="217"/>
      <c r="E19" s="216"/>
      <c r="F19" s="170"/>
      <c r="G19" s="170"/>
      <c r="H19" s="170"/>
      <c r="I19" s="170"/>
      <c r="J19" s="170"/>
      <c r="K19" s="215">
        <f t="shared" si="2"/>
        <v>0</v>
      </c>
      <c r="L19" s="170"/>
      <c r="M19" s="170"/>
      <c r="N19" s="217">
        <f t="shared" si="3"/>
        <v>0</v>
      </c>
    </row>
    <row r="20" spans="1:14" ht="15.95" customHeight="1" x14ac:dyDescent="0.25">
      <c r="A20" s="270"/>
      <c r="B20" s="271"/>
      <c r="C20" s="271" t="s">
        <v>39</v>
      </c>
      <c r="D20" s="282"/>
      <c r="E20" s="279"/>
      <c r="F20" s="290">
        <f t="shared" ref="F20:N20" si="4">SUM(F12:F19)</f>
        <v>0</v>
      </c>
      <c r="G20" s="290">
        <f t="shared" si="4"/>
        <v>0</v>
      </c>
      <c r="H20" s="290">
        <f t="shared" si="4"/>
        <v>0</v>
      </c>
      <c r="I20" s="290">
        <f t="shared" si="4"/>
        <v>0</v>
      </c>
      <c r="J20" s="290">
        <f t="shared" si="4"/>
        <v>0</v>
      </c>
      <c r="K20" s="233">
        <f>SUM(K12:K19)</f>
        <v>0</v>
      </c>
      <c r="L20" s="291">
        <f t="shared" si="4"/>
        <v>0</v>
      </c>
      <c r="M20" s="291">
        <f t="shared" si="4"/>
        <v>0</v>
      </c>
      <c r="N20" s="292">
        <f t="shared" si="4"/>
        <v>0</v>
      </c>
    </row>
    <row r="21" spans="1:14" ht="15.95" customHeight="1" x14ac:dyDescent="0.25">
      <c r="A21" s="152"/>
      <c r="B21" s="273"/>
      <c r="C21" s="152"/>
      <c r="D21" s="148"/>
      <c r="E21" s="160"/>
      <c r="F21" s="274"/>
      <c r="G21" s="274"/>
      <c r="H21" s="274"/>
      <c r="I21" s="274"/>
      <c r="J21" s="274"/>
      <c r="K21" s="289"/>
      <c r="L21" s="274"/>
      <c r="M21" s="274"/>
      <c r="N21" s="289"/>
    </row>
    <row r="22" spans="1:14" ht="15.95" customHeight="1" x14ac:dyDescent="0.25">
      <c r="A22" s="152"/>
      <c r="B22" s="273"/>
      <c r="C22" s="152"/>
      <c r="D22" s="102"/>
      <c r="E22" s="102"/>
      <c r="F22" s="102"/>
      <c r="G22" s="102"/>
      <c r="H22" s="102"/>
      <c r="I22" s="102"/>
      <c r="J22" s="102"/>
      <c r="K22" s="102"/>
      <c r="L22" s="102"/>
      <c r="M22" s="102"/>
      <c r="N22" s="102"/>
    </row>
    <row r="23" spans="1:14" ht="15.95" customHeight="1" x14ac:dyDescent="0.25">
      <c r="A23" s="267" t="s">
        <v>300</v>
      </c>
      <c r="B23" s="634"/>
      <c r="C23" s="635"/>
      <c r="D23" s="275"/>
      <c r="E23" s="161"/>
      <c r="F23" s="161"/>
      <c r="G23" s="161"/>
      <c r="H23" s="161"/>
      <c r="I23" s="161"/>
      <c r="J23" s="161"/>
      <c r="K23" s="161"/>
      <c r="L23" s="161"/>
      <c r="M23" s="161"/>
      <c r="N23" s="161"/>
    </row>
    <row r="24" spans="1:14" ht="15.95" customHeight="1" x14ac:dyDescent="0.25">
      <c r="A24" s="276" t="s">
        <v>33</v>
      </c>
      <c r="B24" s="862" t="s">
        <v>34</v>
      </c>
      <c r="C24" s="863"/>
      <c r="D24" s="102"/>
      <c r="E24" s="102"/>
      <c r="F24" s="102"/>
      <c r="G24" s="102"/>
      <c r="H24" s="102"/>
      <c r="I24" s="102"/>
      <c r="J24" s="102"/>
      <c r="K24" s="102"/>
      <c r="L24" s="102"/>
      <c r="M24" s="102"/>
      <c r="N24" s="102"/>
    </row>
    <row r="25" spans="1:14" ht="15.95" customHeight="1" x14ac:dyDescent="0.2">
      <c r="A25" s="591"/>
      <c r="B25" s="1000"/>
      <c r="C25" s="1001"/>
      <c r="D25" s="210"/>
      <c r="E25" s="209"/>
      <c r="F25" s="167"/>
      <c r="G25" s="167"/>
      <c r="H25" s="167"/>
      <c r="I25" s="167"/>
      <c r="J25" s="167"/>
      <c r="K25" s="208">
        <f>SUM(F25:J25)</f>
        <v>0</v>
      </c>
      <c r="L25" s="167"/>
      <c r="M25" s="167"/>
      <c r="N25" s="210">
        <f>SUM(L25:M25)</f>
        <v>0</v>
      </c>
    </row>
    <row r="26" spans="1:14" ht="15.95" customHeight="1" x14ac:dyDescent="0.2">
      <c r="A26" s="592"/>
      <c r="B26" s="1002"/>
      <c r="C26" s="1003"/>
      <c r="D26" s="217"/>
      <c r="E26" s="216"/>
      <c r="F26" s="168"/>
      <c r="G26" s="168"/>
      <c r="H26" s="168"/>
      <c r="I26" s="168"/>
      <c r="J26" s="168"/>
      <c r="K26" s="215">
        <f>SUM(F26:J26)</f>
        <v>0</v>
      </c>
      <c r="L26" s="168"/>
      <c r="M26" s="168"/>
      <c r="N26" s="217">
        <f>SUM(L26:M26)</f>
        <v>0</v>
      </c>
    </row>
    <row r="27" spans="1:14" ht="15.95" customHeight="1" x14ac:dyDescent="0.2">
      <c r="A27" s="593"/>
      <c r="B27" s="1004"/>
      <c r="C27" s="1005"/>
      <c r="D27" s="217"/>
      <c r="E27" s="216"/>
      <c r="F27" s="170"/>
      <c r="G27" s="170"/>
      <c r="H27" s="170"/>
      <c r="I27" s="170"/>
      <c r="J27" s="170"/>
      <c r="K27" s="215">
        <f>SUM(F27:J27)</f>
        <v>0</v>
      </c>
      <c r="L27" s="170"/>
      <c r="M27" s="170"/>
      <c r="N27" s="217">
        <f>SUM(L27:M27)</f>
        <v>0</v>
      </c>
    </row>
    <row r="28" spans="1:14" ht="15.95" customHeight="1" x14ac:dyDescent="0.25">
      <c r="A28" s="118"/>
      <c r="B28" s="277"/>
      <c r="C28" s="278" t="s">
        <v>35</v>
      </c>
      <c r="D28" s="282"/>
      <c r="E28" s="279"/>
      <c r="F28" s="279">
        <f>SUM(F25:F27)</f>
        <v>0</v>
      </c>
      <c r="G28" s="279">
        <f t="shared" ref="G28:J28" si="5">SUM(G25:G27)</f>
        <v>0</v>
      </c>
      <c r="H28" s="279">
        <f t="shared" si="5"/>
        <v>0</v>
      </c>
      <c r="I28" s="279">
        <f t="shared" si="5"/>
        <v>0</v>
      </c>
      <c r="J28" s="279">
        <f t="shared" si="5"/>
        <v>0</v>
      </c>
      <c r="K28" s="280">
        <f>SUM(K25:K27)</f>
        <v>0</v>
      </c>
      <c r="L28" s="281">
        <f>SUM(L25:L27)</f>
        <v>0</v>
      </c>
      <c r="M28" s="281">
        <f>SUM(M25:M27)</f>
        <v>0</v>
      </c>
      <c r="N28" s="282">
        <f>SUM(N25:N27)</f>
        <v>0</v>
      </c>
    </row>
    <row r="29" spans="1:14" ht="15.95" customHeight="1" x14ac:dyDescent="0.25">
      <c r="A29" s="99"/>
      <c r="B29" s="99"/>
      <c r="C29" s="283"/>
      <c r="D29" s="148"/>
      <c r="E29" s="160"/>
      <c r="F29" s="160"/>
      <c r="G29" s="160"/>
      <c r="H29" s="160"/>
      <c r="I29" s="160"/>
      <c r="J29" s="160"/>
      <c r="K29" s="148"/>
      <c r="L29" s="160"/>
      <c r="M29" s="160"/>
      <c r="N29" s="148"/>
    </row>
    <row r="30" spans="1:14" ht="15.95" customHeight="1" x14ac:dyDescent="0.2">
      <c r="A30" s="100"/>
      <c r="B30" s="100"/>
      <c r="C30" s="100"/>
      <c r="D30" s="248"/>
      <c r="E30" s="284"/>
      <c r="F30" s="284"/>
      <c r="G30" s="284"/>
      <c r="H30" s="284"/>
      <c r="I30" s="284"/>
      <c r="J30" s="284"/>
      <c r="L30" s="284"/>
      <c r="M30" s="284"/>
      <c r="N30" s="284"/>
    </row>
    <row r="31" spans="1:14" ht="15.95" customHeight="1" x14ac:dyDescent="0.25">
      <c r="A31" s="285" t="s">
        <v>308</v>
      </c>
      <c r="B31" s="286"/>
      <c r="C31" s="286"/>
      <c r="D31" s="275"/>
      <c r="E31" s="161"/>
      <c r="F31" s="161"/>
      <c r="G31" s="161"/>
      <c r="H31" s="161"/>
      <c r="I31" s="161"/>
      <c r="J31" s="161"/>
      <c r="K31" s="161"/>
      <c r="L31" s="161"/>
      <c r="M31" s="161"/>
      <c r="N31" s="161"/>
    </row>
    <row r="32" spans="1:14" ht="15.95" customHeight="1" x14ac:dyDescent="0.25">
      <c r="A32" s="276" t="s">
        <v>33</v>
      </c>
      <c r="B32" s="862" t="s">
        <v>34</v>
      </c>
      <c r="C32" s="863"/>
      <c r="D32" s="287"/>
      <c r="E32" s="164"/>
      <c r="F32" s="164"/>
      <c r="G32" s="164"/>
      <c r="H32" s="164"/>
      <c r="I32" s="164"/>
      <c r="J32" s="164"/>
      <c r="K32" s="164"/>
      <c r="L32" s="164"/>
      <c r="M32" s="164"/>
      <c r="N32" s="164"/>
    </row>
    <row r="33" spans="1:14" ht="15.95" customHeight="1" x14ac:dyDescent="0.2">
      <c r="A33" s="591"/>
      <c r="B33" s="1000"/>
      <c r="C33" s="1001"/>
      <c r="D33" s="217"/>
      <c r="E33" s="216"/>
      <c r="F33" s="168"/>
      <c r="G33" s="168"/>
      <c r="H33" s="168"/>
      <c r="I33" s="168"/>
      <c r="J33" s="168"/>
      <c r="K33" s="215">
        <f>J33+I33+H33+G33+F33+E33</f>
        <v>0</v>
      </c>
      <c r="L33" s="620"/>
      <c r="M33" s="168"/>
      <c r="N33" s="217">
        <f>SUM(L33:M33)</f>
        <v>0</v>
      </c>
    </row>
    <row r="34" spans="1:14" ht="15.95" customHeight="1" x14ac:dyDescent="0.2">
      <c r="A34" s="592"/>
      <c r="B34" s="1002"/>
      <c r="C34" s="1003"/>
      <c r="D34" s="217"/>
      <c r="E34" s="216"/>
      <c r="F34" s="168"/>
      <c r="G34" s="168"/>
      <c r="H34" s="168"/>
      <c r="I34" s="168"/>
      <c r="J34" s="168"/>
      <c r="K34" s="215"/>
      <c r="L34" s="620"/>
      <c r="M34" s="168"/>
      <c r="N34" s="217"/>
    </row>
    <row r="35" spans="1:14" ht="15.95" customHeight="1" x14ac:dyDescent="0.2">
      <c r="A35" s="593"/>
      <c r="B35" s="1004"/>
      <c r="C35" s="1005"/>
      <c r="D35" s="217"/>
      <c r="E35" s="216"/>
      <c r="F35" s="168"/>
      <c r="G35" s="168"/>
      <c r="H35" s="168"/>
      <c r="I35" s="168"/>
      <c r="J35" s="168"/>
      <c r="K35" s="215">
        <f>J35+I35+H35+G35+F35+E35</f>
        <v>0</v>
      </c>
      <c r="L35" s="620"/>
      <c r="M35" s="168"/>
      <c r="N35" s="217">
        <f>SUM(L35:M35)</f>
        <v>0</v>
      </c>
    </row>
    <row r="36" spans="1:14" ht="15.95" customHeight="1" x14ac:dyDescent="0.25">
      <c r="A36" s="288"/>
      <c r="B36" s="277"/>
      <c r="C36" s="278" t="s">
        <v>40</v>
      </c>
      <c r="D36" s="282"/>
      <c r="E36" s="279"/>
      <c r="F36" s="279">
        <f t="shared" ref="F36:M36" si="6">SUM(F33:F35)</f>
        <v>0</v>
      </c>
      <c r="G36" s="279">
        <f t="shared" si="6"/>
        <v>0</v>
      </c>
      <c r="H36" s="279">
        <f t="shared" si="6"/>
        <v>0</v>
      </c>
      <c r="I36" s="279">
        <f t="shared" si="6"/>
        <v>0</v>
      </c>
      <c r="J36" s="279">
        <f t="shared" si="6"/>
        <v>0</v>
      </c>
      <c r="K36" s="280">
        <f t="shared" si="6"/>
        <v>0</v>
      </c>
      <c r="L36" s="281">
        <f t="shared" si="6"/>
        <v>0</v>
      </c>
      <c r="M36" s="281">
        <f t="shared" si="6"/>
        <v>0</v>
      </c>
      <c r="N36" s="282">
        <f>SUM(L36:M36)</f>
        <v>0</v>
      </c>
    </row>
    <row r="37" spans="1:14" ht="15.95" customHeight="1" thickBot="1" x14ac:dyDescent="0.25">
      <c r="A37" s="100"/>
      <c r="B37" s="100"/>
      <c r="C37" s="100"/>
      <c r="D37" s="248"/>
      <c r="E37" s="284"/>
      <c r="F37" s="284"/>
      <c r="G37" s="284"/>
      <c r="H37" s="284"/>
      <c r="I37" s="284"/>
      <c r="J37" s="284"/>
      <c r="L37" s="284"/>
      <c r="M37" s="284"/>
      <c r="N37" s="284"/>
    </row>
    <row r="38" spans="1:14" ht="15.95" customHeight="1" thickBot="1" x14ac:dyDescent="0.3">
      <c r="A38" s="259"/>
      <c r="B38" s="259"/>
      <c r="C38" s="571" t="s">
        <v>138</v>
      </c>
      <c r="D38" s="477"/>
      <c r="E38" s="260"/>
      <c r="F38" s="570">
        <f>F28+F20+F36</f>
        <v>0</v>
      </c>
      <c r="G38" s="570">
        <f t="shared" ref="G38:M38" si="7">G28+G20+G36</f>
        <v>0</v>
      </c>
      <c r="H38" s="570">
        <f t="shared" si="7"/>
        <v>0</v>
      </c>
      <c r="I38" s="570">
        <f t="shared" si="7"/>
        <v>0</v>
      </c>
      <c r="J38" s="570">
        <f t="shared" si="7"/>
        <v>0</v>
      </c>
      <c r="K38" s="262">
        <f t="shared" si="7"/>
        <v>0</v>
      </c>
      <c r="L38" s="570">
        <f t="shared" si="7"/>
        <v>0</v>
      </c>
      <c r="M38" s="570">
        <f t="shared" si="7"/>
        <v>0</v>
      </c>
      <c r="N38" s="263">
        <f>N20+N28+N36</f>
        <v>0</v>
      </c>
    </row>
    <row r="276" spans="1:5" ht="15.95" customHeight="1" x14ac:dyDescent="0.2">
      <c r="A276" s="100"/>
      <c r="B276" s="100"/>
      <c r="C276" s="100"/>
      <c r="D276" s="100"/>
      <c r="E276" s="100"/>
    </row>
    <row r="277" spans="1:5" ht="15.95" customHeight="1" x14ac:dyDescent="0.2">
      <c r="A277" s="100"/>
      <c r="B277" s="100"/>
      <c r="C277" s="100"/>
      <c r="D277" s="100"/>
      <c r="E277" s="100"/>
    </row>
    <row r="278" spans="1:5" ht="15.95" customHeight="1" x14ac:dyDescent="0.2">
      <c r="A278" s="100"/>
      <c r="B278" s="100"/>
      <c r="C278" s="100"/>
      <c r="D278" s="100"/>
      <c r="E278" s="100"/>
    </row>
    <row r="279" spans="1:5" ht="15.95" customHeight="1" x14ac:dyDescent="0.2">
      <c r="A279" s="100"/>
      <c r="B279" s="100"/>
      <c r="C279" s="100"/>
      <c r="D279" s="100"/>
      <c r="E279" s="100"/>
    </row>
    <row r="280" spans="1:5" ht="15.95" customHeight="1" x14ac:dyDescent="0.2">
      <c r="A280" s="100"/>
      <c r="B280" s="100"/>
      <c r="C280" s="100"/>
      <c r="D280" s="100"/>
      <c r="E280" s="100"/>
    </row>
    <row r="281" spans="1:5" ht="15.95" customHeight="1" x14ac:dyDescent="0.2">
      <c r="A281" s="100"/>
      <c r="B281" s="100"/>
      <c r="C281" s="100"/>
      <c r="D281" s="100"/>
      <c r="E281" s="100"/>
    </row>
    <row r="282" spans="1:5" ht="15.95" customHeight="1" x14ac:dyDescent="0.2">
      <c r="A282" s="100"/>
      <c r="B282" s="100"/>
      <c r="C282" s="100"/>
      <c r="D282" s="100"/>
      <c r="E282" s="100"/>
    </row>
    <row r="283" spans="1:5" ht="15.95" customHeight="1" x14ac:dyDescent="0.2">
      <c r="A283" s="100"/>
      <c r="B283" s="100"/>
      <c r="C283" s="100"/>
      <c r="D283" s="100"/>
      <c r="E283" s="100"/>
    </row>
    <row r="284" spans="1:5" ht="15.95" customHeight="1" x14ac:dyDescent="0.2">
      <c r="A284" s="100"/>
      <c r="B284" s="100"/>
      <c r="C284" s="100"/>
      <c r="D284" s="100"/>
      <c r="E284" s="100"/>
    </row>
    <row r="285" spans="1:5" ht="15.95" customHeight="1" x14ac:dyDescent="0.2">
      <c r="A285" s="100"/>
      <c r="B285" s="100"/>
      <c r="C285" s="100"/>
      <c r="D285" s="100"/>
      <c r="E285" s="100"/>
    </row>
    <row r="286" spans="1:5" ht="15.95" customHeight="1" x14ac:dyDescent="0.2">
      <c r="A286" s="100"/>
      <c r="B286" s="100"/>
      <c r="C286" s="100"/>
      <c r="D286" s="100"/>
      <c r="E286" s="100"/>
    </row>
    <row r="287" spans="1:5" ht="15.95" customHeight="1" x14ac:dyDescent="0.2">
      <c r="A287" s="100"/>
      <c r="B287" s="100"/>
      <c r="C287" s="100"/>
      <c r="D287" s="100"/>
      <c r="E287" s="100"/>
    </row>
    <row r="288" spans="1:5" ht="15.95" customHeight="1" x14ac:dyDescent="0.2">
      <c r="A288" s="100"/>
      <c r="B288" s="100"/>
      <c r="C288" s="100"/>
      <c r="D288" s="100"/>
      <c r="E288" s="100"/>
    </row>
    <row r="289" spans="1:5" ht="15.95" customHeight="1" x14ac:dyDescent="0.2">
      <c r="A289" s="100"/>
      <c r="B289" s="100"/>
      <c r="C289" s="100"/>
      <c r="D289" s="100"/>
      <c r="E289" s="100"/>
    </row>
    <row r="290" spans="1:5" ht="15.95" customHeight="1" x14ac:dyDescent="0.2">
      <c r="A290" s="100"/>
      <c r="B290" s="100"/>
      <c r="C290" s="100"/>
      <c r="D290" s="100"/>
      <c r="E290" s="100"/>
    </row>
    <row r="291" spans="1:5" ht="15.95" customHeight="1" x14ac:dyDescent="0.2">
      <c r="A291" s="100"/>
      <c r="B291" s="100"/>
      <c r="C291" s="100"/>
      <c r="D291" s="100"/>
      <c r="E291" s="100"/>
    </row>
    <row r="292" spans="1:5" ht="15.95" customHeight="1" x14ac:dyDescent="0.2">
      <c r="A292" s="100"/>
      <c r="B292" s="100"/>
      <c r="C292" s="100"/>
      <c r="D292" s="100"/>
      <c r="E292" s="100"/>
    </row>
    <row r="293" spans="1:5" ht="15.95" customHeight="1" x14ac:dyDescent="0.2">
      <c r="A293" s="100"/>
      <c r="B293" s="100"/>
      <c r="C293" s="100"/>
      <c r="D293" s="100"/>
      <c r="E293" s="100"/>
    </row>
    <row r="294" spans="1:5" ht="15.95" customHeight="1" x14ac:dyDescent="0.2">
      <c r="A294" s="100"/>
      <c r="B294" s="100"/>
      <c r="C294" s="100"/>
      <c r="D294" s="100"/>
      <c r="E294" s="100"/>
    </row>
    <row r="295" spans="1:5" ht="15.95" customHeight="1" x14ac:dyDescent="0.2">
      <c r="A295" s="100"/>
      <c r="B295" s="100"/>
      <c r="C295" s="100"/>
      <c r="D295" s="100"/>
      <c r="E295" s="100"/>
    </row>
    <row r="296" spans="1:5" ht="15.95" customHeight="1" x14ac:dyDescent="0.2">
      <c r="A296" s="100"/>
      <c r="B296" s="100"/>
      <c r="C296" s="100"/>
      <c r="D296" s="100"/>
      <c r="E296" s="100"/>
    </row>
    <row r="297" spans="1:5" ht="15.95" customHeight="1" x14ac:dyDescent="0.2">
      <c r="A297" s="100"/>
      <c r="B297" s="100"/>
      <c r="C297" s="100"/>
      <c r="D297" s="100"/>
      <c r="E297" s="100"/>
    </row>
    <row r="298" spans="1:5" ht="15.95" customHeight="1" x14ac:dyDescent="0.2">
      <c r="A298" s="100"/>
      <c r="B298" s="100"/>
      <c r="C298" s="100"/>
      <c r="D298" s="100"/>
      <c r="E298" s="100"/>
    </row>
    <row r="299" spans="1:5" ht="15.95" customHeight="1" x14ac:dyDescent="0.2">
      <c r="A299" s="100"/>
      <c r="B299" s="100"/>
      <c r="C299" s="100"/>
      <c r="D299" s="100"/>
      <c r="E299" s="100"/>
    </row>
    <row r="300" spans="1:5" ht="15.95" customHeight="1" x14ac:dyDescent="0.2">
      <c r="A300" s="100"/>
      <c r="B300" s="100"/>
      <c r="C300" s="100"/>
      <c r="D300" s="100"/>
      <c r="E300" s="100"/>
    </row>
    <row r="301" spans="1:5" ht="15.95" customHeight="1" x14ac:dyDescent="0.2">
      <c r="A301" s="100"/>
      <c r="B301" s="100"/>
      <c r="C301" s="100"/>
      <c r="D301" s="100"/>
      <c r="E301" s="100"/>
    </row>
    <row r="302" spans="1:5" ht="15.95" customHeight="1" x14ac:dyDescent="0.2">
      <c r="A302" s="100"/>
      <c r="B302" s="100"/>
      <c r="C302" s="100"/>
      <c r="D302" s="100"/>
      <c r="E302" s="100"/>
    </row>
    <row r="303" spans="1:5" ht="15.95" customHeight="1" x14ac:dyDescent="0.2">
      <c r="A303" s="100"/>
      <c r="B303" s="100"/>
      <c r="C303" s="100"/>
      <c r="D303" s="100"/>
      <c r="E303" s="100"/>
    </row>
    <row r="304" spans="1:5" ht="15.95" customHeight="1" x14ac:dyDescent="0.2">
      <c r="A304" s="100"/>
      <c r="B304" s="100"/>
      <c r="C304" s="100"/>
      <c r="D304" s="100"/>
      <c r="E304" s="100"/>
    </row>
    <row r="305" spans="1:5" ht="15.95" customHeight="1" x14ac:dyDescent="0.2">
      <c r="A305" s="100"/>
      <c r="B305" s="100"/>
      <c r="C305" s="100"/>
      <c r="D305" s="100"/>
      <c r="E305" s="100"/>
    </row>
    <row r="306" spans="1:5" ht="15.95" customHeight="1" x14ac:dyDescent="0.2">
      <c r="A306" s="100"/>
      <c r="B306" s="100"/>
      <c r="C306" s="100"/>
      <c r="D306" s="100"/>
      <c r="E306" s="100"/>
    </row>
    <row r="307" spans="1:5" ht="15.95" customHeight="1" x14ac:dyDescent="0.2">
      <c r="A307" s="100"/>
      <c r="B307" s="100"/>
      <c r="C307" s="100"/>
      <c r="D307" s="100"/>
      <c r="E307" s="100"/>
    </row>
    <row r="308" spans="1:5" ht="15.95" customHeight="1" x14ac:dyDescent="0.2">
      <c r="A308" s="100"/>
      <c r="B308" s="100"/>
      <c r="C308" s="100"/>
      <c r="D308" s="100"/>
      <c r="E308" s="100"/>
    </row>
    <row r="309" spans="1:5" ht="15.95" customHeight="1" x14ac:dyDescent="0.2">
      <c r="A309" s="100"/>
      <c r="B309" s="100"/>
      <c r="C309" s="100"/>
      <c r="D309" s="100"/>
      <c r="E309" s="100"/>
    </row>
    <row r="310" spans="1:5" ht="15.95" customHeight="1" x14ac:dyDescent="0.2">
      <c r="A310" s="100"/>
      <c r="B310" s="100"/>
      <c r="C310" s="100"/>
      <c r="D310" s="100"/>
      <c r="E310" s="100"/>
    </row>
    <row r="311" spans="1:5" ht="15.95" customHeight="1" x14ac:dyDescent="0.2">
      <c r="A311" s="100"/>
      <c r="B311" s="100"/>
      <c r="C311" s="100"/>
      <c r="D311" s="100"/>
      <c r="E311" s="100"/>
    </row>
    <row r="312" spans="1:5" ht="15.95" customHeight="1" x14ac:dyDescent="0.2">
      <c r="A312" s="100"/>
      <c r="B312" s="100"/>
      <c r="C312" s="100"/>
      <c r="D312" s="100"/>
      <c r="E312" s="100"/>
    </row>
    <row r="313" spans="1:5" ht="15.95" customHeight="1" x14ac:dyDescent="0.2">
      <c r="A313" s="100"/>
      <c r="B313" s="100"/>
      <c r="C313" s="100"/>
      <c r="D313" s="100"/>
      <c r="E313" s="100"/>
    </row>
    <row r="314" spans="1:5" ht="15.95" customHeight="1" x14ac:dyDescent="0.2">
      <c r="A314" s="100"/>
      <c r="B314" s="100"/>
      <c r="C314" s="100"/>
      <c r="D314" s="100"/>
      <c r="E314" s="100"/>
    </row>
    <row r="315" spans="1:5" ht="15.95" customHeight="1" x14ac:dyDescent="0.2">
      <c r="A315" s="100"/>
      <c r="B315" s="100"/>
      <c r="C315" s="100"/>
      <c r="D315" s="100"/>
      <c r="E315" s="100"/>
    </row>
    <row r="316" spans="1:5" ht="15.95" customHeight="1" x14ac:dyDescent="0.2">
      <c r="A316" s="100"/>
      <c r="B316" s="100"/>
      <c r="C316" s="100"/>
      <c r="D316" s="100"/>
      <c r="E316" s="100"/>
    </row>
    <row r="317" spans="1:5" ht="15.95" customHeight="1" x14ac:dyDescent="0.2">
      <c r="A317" s="100"/>
      <c r="B317" s="100"/>
      <c r="C317" s="100"/>
      <c r="D317" s="100"/>
      <c r="E317" s="100"/>
    </row>
    <row r="318" spans="1:5" ht="15.95" customHeight="1" x14ac:dyDescent="0.2">
      <c r="A318" s="100"/>
      <c r="B318" s="100"/>
      <c r="C318" s="100"/>
      <c r="D318" s="100"/>
      <c r="E318" s="100"/>
    </row>
    <row r="319" spans="1:5" ht="15.95" customHeight="1" x14ac:dyDescent="0.2">
      <c r="A319" s="100"/>
      <c r="B319" s="100"/>
      <c r="C319" s="100"/>
      <c r="D319" s="100"/>
      <c r="E319" s="100"/>
    </row>
    <row r="320" spans="1:5" ht="15.95" customHeight="1" x14ac:dyDescent="0.2">
      <c r="A320" s="100"/>
      <c r="B320" s="100"/>
      <c r="C320" s="100"/>
      <c r="D320" s="100"/>
      <c r="E320" s="100"/>
    </row>
    <row r="321" spans="1:5" ht="15.95" customHeight="1" x14ac:dyDescent="0.2">
      <c r="A321" s="100"/>
      <c r="B321" s="100"/>
      <c r="C321" s="100"/>
      <c r="D321" s="100"/>
      <c r="E321" s="100"/>
    </row>
    <row r="322" spans="1:5" ht="15.95" customHeight="1" x14ac:dyDescent="0.2">
      <c r="A322" s="100"/>
      <c r="B322" s="100"/>
      <c r="C322" s="100"/>
      <c r="D322" s="100"/>
      <c r="E322" s="100"/>
    </row>
    <row r="323" spans="1:5" ht="15.95" customHeight="1" x14ac:dyDescent="0.2">
      <c r="A323" s="100"/>
      <c r="B323" s="100"/>
      <c r="C323" s="100"/>
      <c r="D323" s="100"/>
      <c r="E323" s="100"/>
    </row>
    <row r="324" spans="1:5" ht="15.95" customHeight="1" x14ac:dyDescent="0.2">
      <c r="A324" s="100"/>
      <c r="B324" s="100"/>
      <c r="C324" s="100"/>
      <c r="D324" s="100"/>
      <c r="E324" s="100"/>
    </row>
    <row r="325" spans="1:5" ht="15.95" customHeight="1" x14ac:dyDescent="0.2">
      <c r="A325" s="100"/>
      <c r="B325" s="100"/>
      <c r="C325" s="100"/>
      <c r="D325" s="100"/>
      <c r="E325" s="100"/>
    </row>
    <row r="326" spans="1:5" ht="15.95" customHeight="1" x14ac:dyDescent="0.2">
      <c r="A326" s="100"/>
      <c r="B326" s="100"/>
      <c r="C326" s="100"/>
      <c r="D326" s="100"/>
      <c r="E326" s="100"/>
    </row>
    <row r="327" spans="1:5" ht="15.95" customHeight="1" x14ac:dyDescent="0.2">
      <c r="A327" s="100"/>
      <c r="B327" s="100"/>
      <c r="C327" s="100"/>
      <c r="D327" s="100"/>
      <c r="E327" s="100"/>
    </row>
    <row r="328" spans="1:5" ht="15.95" customHeight="1" x14ac:dyDescent="0.2">
      <c r="A328" s="100"/>
      <c r="B328" s="100"/>
      <c r="C328" s="100"/>
      <c r="D328" s="100"/>
      <c r="E328" s="100"/>
    </row>
    <row r="329" spans="1:5" ht="15.95" customHeight="1" x14ac:dyDescent="0.2">
      <c r="A329" s="100"/>
      <c r="B329" s="100"/>
      <c r="C329" s="100"/>
      <c r="D329" s="100"/>
      <c r="E329" s="100"/>
    </row>
    <row r="330" spans="1:5" ht="15.95" customHeight="1" x14ac:dyDescent="0.2">
      <c r="A330" s="100"/>
      <c r="B330" s="100"/>
      <c r="C330" s="100"/>
      <c r="D330" s="100"/>
      <c r="E330" s="100"/>
    </row>
    <row r="331" spans="1:5" ht="15.95" customHeight="1" x14ac:dyDescent="0.2">
      <c r="A331" s="100"/>
      <c r="B331" s="100"/>
      <c r="C331" s="100"/>
      <c r="D331" s="100"/>
      <c r="E331" s="100"/>
    </row>
    <row r="332" spans="1:5" ht="15.95" customHeight="1" x14ac:dyDescent="0.2">
      <c r="A332" s="100"/>
      <c r="B332" s="100"/>
      <c r="C332" s="100"/>
      <c r="D332" s="100"/>
      <c r="E332" s="100"/>
    </row>
    <row r="333" spans="1:5" ht="15.95" customHeight="1" x14ac:dyDescent="0.2">
      <c r="A333" s="100"/>
      <c r="B333" s="100"/>
      <c r="C333" s="100"/>
      <c r="D333" s="100"/>
      <c r="E333" s="100"/>
    </row>
    <row r="334" spans="1:5" ht="15.95" customHeight="1" x14ac:dyDescent="0.2">
      <c r="A334" s="100"/>
      <c r="B334" s="100"/>
      <c r="C334" s="100"/>
      <c r="D334" s="100"/>
      <c r="E334" s="100"/>
    </row>
    <row r="335" spans="1:5" ht="15.95" customHeight="1" x14ac:dyDescent="0.2">
      <c r="A335" s="100"/>
      <c r="B335" s="100"/>
      <c r="C335" s="100"/>
      <c r="D335" s="100"/>
      <c r="E335" s="100"/>
    </row>
    <row r="336" spans="1:5" ht="15.95" customHeight="1" x14ac:dyDescent="0.2">
      <c r="A336" s="100"/>
      <c r="B336" s="100"/>
      <c r="C336" s="100"/>
      <c r="D336" s="100"/>
      <c r="E336" s="100"/>
    </row>
    <row r="337" spans="1:5" ht="15.95" customHeight="1" x14ac:dyDescent="0.2">
      <c r="A337" s="100"/>
      <c r="B337" s="100"/>
      <c r="C337" s="100"/>
      <c r="D337" s="100"/>
      <c r="E337" s="100"/>
    </row>
    <row r="338" spans="1:5" ht="15.95" customHeight="1" x14ac:dyDescent="0.2">
      <c r="A338" s="100"/>
      <c r="B338" s="100"/>
      <c r="C338" s="100"/>
      <c r="D338" s="100"/>
      <c r="E338" s="100"/>
    </row>
    <row r="339" spans="1:5" ht="15.95" customHeight="1" x14ac:dyDescent="0.2">
      <c r="A339" s="100"/>
      <c r="B339" s="100"/>
      <c r="C339" s="100"/>
      <c r="D339" s="100"/>
      <c r="E339" s="100"/>
    </row>
    <row r="340" spans="1:5" ht="15.95" customHeight="1" x14ac:dyDescent="0.2">
      <c r="A340" s="100"/>
      <c r="B340" s="100"/>
      <c r="C340" s="100"/>
      <c r="D340" s="100"/>
      <c r="E340" s="100"/>
    </row>
    <row r="341" spans="1:5" ht="15.95" customHeight="1" x14ac:dyDescent="0.2">
      <c r="A341" s="100"/>
      <c r="B341" s="100"/>
      <c r="C341" s="100"/>
      <c r="D341" s="100"/>
      <c r="E341" s="100"/>
    </row>
    <row r="342" spans="1:5" ht="15.95" customHeight="1" x14ac:dyDescent="0.2">
      <c r="A342" s="100"/>
      <c r="B342" s="100"/>
      <c r="C342" s="100"/>
      <c r="D342" s="100"/>
      <c r="E342" s="100"/>
    </row>
    <row r="343" spans="1:5" ht="15.95" customHeight="1" x14ac:dyDescent="0.2">
      <c r="A343" s="100"/>
      <c r="B343" s="100"/>
      <c r="C343" s="100"/>
      <c r="D343" s="100"/>
      <c r="E343" s="100"/>
    </row>
    <row r="344" spans="1:5" ht="15.95" customHeight="1" x14ac:dyDescent="0.2">
      <c r="A344" s="100"/>
      <c r="B344" s="100"/>
      <c r="C344" s="100"/>
      <c r="D344" s="100"/>
      <c r="E344" s="100"/>
    </row>
    <row r="345" spans="1:5" ht="15.95" customHeight="1" x14ac:dyDescent="0.2">
      <c r="A345" s="100"/>
      <c r="B345" s="100"/>
      <c r="C345" s="100"/>
      <c r="D345" s="100"/>
      <c r="E345" s="100"/>
    </row>
    <row r="346" spans="1:5" ht="15.95" customHeight="1" x14ac:dyDescent="0.2">
      <c r="A346" s="100"/>
      <c r="B346" s="100"/>
      <c r="C346" s="100"/>
      <c r="D346" s="100"/>
      <c r="E346" s="100"/>
    </row>
    <row r="347" spans="1:5" ht="15.95" customHeight="1" x14ac:dyDescent="0.2">
      <c r="A347" s="100"/>
      <c r="B347" s="100"/>
      <c r="C347" s="100"/>
      <c r="D347" s="100"/>
      <c r="E347" s="100"/>
    </row>
    <row r="348" spans="1:5" ht="15.95" customHeight="1" x14ac:dyDescent="0.2">
      <c r="A348" s="100"/>
      <c r="B348" s="100"/>
      <c r="C348" s="100"/>
      <c r="D348" s="100"/>
      <c r="E348" s="100"/>
    </row>
    <row r="349" spans="1:5" ht="15.95" customHeight="1" x14ac:dyDescent="0.2">
      <c r="A349" s="100"/>
      <c r="B349" s="100"/>
      <c r="C349" s="100"/>
      <c r="D349" s="100"/>
      <c r="E349" s="100"/>
    </row>
    <row r="350" spans="1:5" ht="15.95" customHeight="1" x14ac:dyDescent="0.2">
      <c r="A350" s="100"/>
      <c r="B350" s="100"/>
      <c r="C350" s="100"/>
      <c r="D350" s="100"/>
      <c r="E350" s="100"/>
    </row>
    <row r="351" spans="1:5" ht="15.95" customHeight="1" x14ac:dyDescent="0.2">
      <c r="A351" s="100"/>
      <c r="B351" s="100"/>
      <c r="C351" s="100"/>
      <c r="D351" s="100"/>
      <c r="E351" s="100"/>
    </row>
    <row r="352" spans="1:5" ht="15.95" customHeight="1" x14ac:dyDescent="0.2">
      <c r="A352" s="100"/>
      <c r="B352" s="100"/>
      <c r="C352" s="100"/>
      <c r="D352" s="100"/>
      <c r="E352" s="100"/>
    </row>
    <row r="353" spans="1:5" ht="15.95" customHeight="1" x14ac:dyDescent="0.2">
      <c r="A353" s="100"/>
      <c r="B353" s="100"/>
      <c r="C353" s="100"/>
      <c r="D353" s="100"/>
      <c r="E353" s="100"/>
    </row>
    <row r="354" spans="1:5" ht="15.95" customHeight="1" x14ac:dyDescent="0.2">
      <c r="A354" s="100"/>
      <c r="B354" s="100"/>
      <c r="C354" s="100"/>
      <c r="D354" s="100"/>
      <c r="E354" s="100"/>
    </row>
    <row r="355" spans="1:5" ht="15.95" customHeight="1" x14ac:dyDescent="0.2">
      <c r="A355" s="100"/>
      <c r="B355" s="100"/>
      <c r="C355" s="100"/>
      <c r="D355" s="100"/>
      <c r="E355" s="100"/>
    </row>
    <row r="356" spans="1:5" ht="15.95" customHeight="1" x14ac:dyDescent="0.2">
      <c r="A356" s="100"/>
      <c r="B356" s="100"/>
      <c r="C356" s="100"/>
      <c r="D356" s="100"/>
      <c r="E356" s="100"/>
    </row>
    <row r="357" spans="1:5" ht="15.95" customHeight="1" x14ac:dyDescent="0.2">
      <c r="A357" s="100"/>
      <c r="B357" s="100"/>
      <c r="C357" s="100"/>
      <c r="D357" s="100"/>
      <c r="E357" s="100"/>
    </row>
    <row r="358" spans="1:5" ht="15.95" customHeight="1" x14ac:dyDescent="0.2">
      <c r="A358" s="100"/>
      <c r="B358" s="100"/>
      <c r="C358" s="100"/>
      <c r="D358" s="100"/>
      <c r="E358" s="100"/>
    </row>
    <row r="359" spans="1:5" ht="15.95" customHeight="1" x14ac:dyDescent="0.2">
      <c r="A359" s="100"/>
      <c r="B359" s="100"/>
      <c r="C359" s="100"/>
      <c r="D359" s="100"/>
      <c r="E359" s="100"/>
    </row>
    <row r="360" spans="1:5" ht="15.95" customHeight="1" x14ac:dyDescent="0.2">
      <c r="A360" s="100"/>
      <c r="B360" s="100"/>
      <c r="C360" s="100"/>
      <c r="D360" s="100"/>
      <c r="E360" s="100"/>
    </row>
    <row r="361" spans="1:5" ht="15.95" customHeight="1" x14ac:dyDescent="0.2">
      <c r="A361" s="100"/>
      <c r="B361" s="100"/>
      <c r="C361" s="100"/>
      <c r="D361" s="100"/>
      <c r="E361" s="100"/>
    </row>
    <row r="362" spans="1:5" ht="15.95" customHeight="1" x14ac:dyDescent="0.2">
      <c r="A362" s="100"/>
      <c r="B362" s="100"/>
      <c r="C362" s="100"/>
      <c r="D362" s="100"/>
      <c r="E362" s="100"/>
    </row>
    <row r="363" spans="1:5" ht="15.95" customHeight="1" x14ac:dyDescent="0.2">
      <c r="A363" s="100"/>
      <c r="B363" s="100"/>
      <c r="C363" s="100"/>
      <c r="D363" s="100"/>
      <c r="E363" s="100"/>
    </row>
    <row r="364" spans="1:5" ht="15.95" customHeight="1" x14ac:dyDescent="0.2">
      <c r="A364" s="100"/>
      <c r="B364" s="100"/>
      <c r="C364" s="100"/>
      <c r="D364" s="100"/>
      <c r="E364" s="100"/>
    </row>
    <row r="365" spans="1:5" ht="15.95" customHeight="1" x14ac:dyDescent="0.2">
      <c r="A365" s="100"/>
      <c r="B365" s="100"/>
      <c r="C365" s="100"/>
      <c r="D365" s="100"/>
      <c r="E365" s="100"/>
    </row>
    <row r="366" spans="1:5" ht="15.95" customHeight="1" x14ac:dyDescent="0.2">
      <c r="A366" s="100"/>
      <c r="B366" s="100"/>
      <c r="C366" s="100"/>
      <c r="D366" s="100"/>
      <c r="E366" s="100"/>
    </row>
    <row r="367" spans="1:5" ht="15.95" customHeight="1" x14ac:dyDescent="0.2">
      <c r="A367" s="100"/>
      <c r="B367" s="100"/>
      <c r="C367" s="100"/>
      <c r="D367" s="100"/>
      <c r="E367" s="100"/>
    </row>
    <row r="368" spans="1:5" ht="15.95" customHeight="1" x14ac:dyDescent="0.2">
      <c r="A368" s="100"/>
      <c r="B368" s="100"/>
      <c r="C368" s="100"/>
      <c r="D368" s="100"/>
      <c r="E368" s="100"/>
    </row>
    <row r="369" spans="1:5" ht="15.95" customHeight="1" x14ac:dyDescent="0.2">
      <c r="A369" s="100"/>
      <c r="B369" s="100"/>
      <c r="C369" s="100"/>
      <c r="D369" s="100"/>
      <c r="E369" s="100"/>
    </row>
    <row r="370" spans="1:5" ht="15.95" customHeight="1" x14ac:dyDescent="0.2">
      <c r="A370" s="100"/>
      <c r="B370" s="100"/>
      <c r="C370" s="100"/>
      <c r="D370" s="100"/>
      <c r="E370" s="100"/>
    </row>
    <row r="371" spans="1:5" ht="15.95" customHeight="1" x14ac:dyDescent="0.2">
      <c r="A371" s="100"/>
      <c r="B371" s="100"/>
      <c r="C371" s="100"/>
      <c r="D371" s="100"/>
      <c r="E371" s="100"/>
    </row>
    <row r="372" spans="1:5" ht="15.95" customHeight="1" x14ac:dyDescent="0.2">
      <c r="A372" s="100"/>
      <c r="B372" s="100"/>
      <c r="C372" s="100"/>
      <c r="D372" s="100"/>
      <c r="E372" s="100"/>
    </row>
    <row r="373" spans="1:5" ht="15.95" customHeight="1" x14ac:dyDescent="0.2">
      <c r="A373" s="100"/>
      <c r="B373" s="100"/>
      <c r="C373" s="100"/>
      <c r="D373" s="100"/>
      <c r="E373" s="100"/>
    </row>
    <row r="374" spans="1:5" ht="15.95" customHeight="1" x14ac:dyDescent="0.2">
      <c r="A374" s="100"/>
      <c r="B374" s="100"/>
      <c r="C374" s="100"/>
      <c r="D374" s="100"/>
      <c r="E374" s="100"/>
    </row>
    <row r="375" spans="1:5" ht="15.95" customHeight="1" x14ac:dyDescent="0.2">
      <c r="A375" s="100"/>
      <c r="B375" s="100"/>
      <c r="C375" s="100"/>
      <c r="D375" s="100"/>
      <c r="E375" s="100"/>
    </row>
    <row r="376" spans="1:5" ht="15.95" customHeight="1" x14ac:dyDescent="0.2">
      <c r="A376" s="100"/>
      <c r="B376" s="100"/>
      <c r="C376" s="100"/>
      <c r="D376" s="100"/>
      <c r="E376" s="100"/>
    </row>
    <row r="377" spans="1:5" ht="15.95" customHeight="1" x14ac:dyDescent="0.2">
      <c r="A377" s="100"/>
      <c r="B377" s="100"/>
      <c r="C377" s="100"/>
      <c r="D377" s="100"/>
      <c r="E377" s="100"/>
    </row>
    <row r="378" spans="1:5" ht="15.95" customHeight="1" x14ac:dyDescent="0.2">
      <c r="A378" s="100"/>
      <c r="B378" s="100"/>
      <c r="C378" s="100"/>
      <c r="D378" s="100"/>
      <c r="E378" s="100"/>
    </row>
    <row r="379" spans="1:5" ht="15.95" customHeight="1" x14ac:dyDescent="0.2">
      <c r="A379" s="100"/>
      <c r="B379" s="100"/>
      <c r="C379" s="100"/>
      <c r="D379" s="100"/>
      <c r="E379" s="100"/>
    </row>
    <row r="380" spans="1:5" ht="15.95" customHeight="1" x14ac:dyDescent="0.2">
      <c r="A380" s="100"/>
      <c r="B380" s="100"/>
      <c r="C380" s="100"/>
      <c r="D380" s="100"/>
      <c r="E380" s="100"/>
    </row>
    <row r="381" spans="1:5" ht="15.95" customHeight="1" x14ac:dyDescent="0.2">
      <c r="A381" s="100"/>
      <c r="B381" s="100"/>
      <c r="C381" s="100"/>
      <c r="D381" s="100"/>
      <c r="E381" s="100"/>
    </row>
    <row r="382" spans="1:5" ht="15.95" customHeight="1" x14ac:dyDescent="0.2">
      <c r="A382" s="100"/>
      <c r="B382" s="100"/>
      <c r="C382" s="100"/>
      <c r="D382" s="100"/>
      <c r="E382" s="100"/>
    </row>
    <row r="383" spans="1:5" ht="15.95" customHeight="1" x14ac:dyDescent="0.2">
      <c r="A383" s="100"/>
      <c r="B383" s="100"/>
      <c r="C383" s="100"/>
      <c r="D383" s="100"/>
      <c r="E383" s="100"/>
    </row>
    <row r="384" spans="1:5" ht="15.95" customHeight="1" x14ac:dyDescent="0.2">
      <c r="A384" s="100"/>
      <c r="B384" s="100"/>
      <c r="C384" s="100"/>
      <c r="D384" s="100"/>
      <c r="E384" s="100"/>
    </row>
    <row r="385" spans="1:5" ht="15.95" customHeight="1" x14ac:dyDescent="0.2">
      <c r="A385" s="100"/>
      <c r="B385" s="100"/>
      <c r="C385" s="100"/>
      <c r="D385" s="100"/>
      <c r="E385" s="100"/>
    </row>
    <row r="386" spans="1:5" ht="15.95" customHeight="1" x14ac:dyDescent="0.2">
      <c r="A386" s="100"/>
      <c r="B386" s="100"/>
      <c r="C386" s="100"/>
      <c r="D386" s="100"/>
      <c r="E386" s="100"/>
    </row>
    <row r="387" spans="1:5" ht="15.95" customHeight="1" x14ac:dyDescent="0.2">
      <c r="A387" s="100"/>
      <c r="B387" s="100"/>
      <c r="C387" s="100"/>
      <c r="D387" s="100"/>
      <c r="E387" s="100"/>
    </row>
    <row r="388" spans="1:5" ht="15.95" customHeight="1" x14ac:dyDescent="0.2">
      <c r="A388" s="100"/>
      <c r="B388" s="100"/>
      <c r="C388" s="100"/>
      <c r="D388" s="100"/>
      <c r="E388" s="100"/>
    </row>
    <row r="389" spans="1:5" ht="15.95" customHeight="1" x14ac:dyDescent="0.2">
      <c r="A389" s="100"/>
      <c r="B389" s="100"/>
      <c r="C389" s="100"/>
      <c r="D389" s="100"/>
      <c r="E389" s="100"/>
    </row>
    <row r="390" spans="1:5" ht="15.95" customHeight="1" x14ac:dyDescent="0.2">
      <c r="A390" s="100"/>
      <c r="B390" s="100"/>
      <c r="C390" s="100"/>
      <c r="D390" s="100"/>
      <c r="E390" s="100"/>
    </row>
    <row r="391" spans="1:5" ht="15.95" customHeight="1" x14ac:dyDescent="0.2">
      <c r="A391" s="100"/>
      <c r="B391" s="100"/>
      <c r="C391" s="100"/>
      <c r="D391" s="100"/>
      <c r="E391" s="100"/>
    </row>
    <row r="392" spans="1:5" ht="15.95" customHeight="1" x14ac:dyDescent="0.2">
      <c r="A392" s="100"/>
      <c r="B392" s="100"/>
      <c r="C392" s="100"/>
      <c r="D392" s="100"/>
      <c r="E392" s="100"/>
    </row>
    <row r="393" spans="1:5" ht="15.95" customHeight="1" x14ac:dyDescent="0.2">
      <c r="A393" s="100"/>
      <c r="B393" s="100"/>
      <c r="C393" s="100"/>
      <c r="D393" s="100"/>
      <c r="E393" s="100"/>
    </row>
    <row r="394" spans="1:5" ht="15.95" customHeight="1" x14ac:dyDescent="0.2">
      <c r="A394" s="100"/>
      <c r="B394" s="100"/>
      <c r="C394" s="100"/>
      <c r="D394" s="100"/>
      <c r="E394" s="100"/>
    </row>
    <row r="395" spans="1:5" ht="15.95" customHeight="1" x14ac:dyDescent="0.2">
      <c r="A395" s="100"/>
      <c r="B395" s="100"/>
      <c r="C395" s="100"/>
      <c r="D395" s="100"/>
      <c r="E395" s="100"/>
    </row>
    <row r="396" spans="1:5" ht="15.95" customHeight="1" x14ac:dyDescent="0.2">
      <c r="A396" s="100"/>
      <c r="B396" s="100"/>
      <c r="C396" s="100"/>
      <c r="D396" s="100"/>
      <c r="E396" s="100"/>
    </row>
    <row r="397" spans="1:5" ht="15.95" customHeight="1" x14ac:dyDescent="0.2">
      <c r="A397" s="100"/>
      <c r="B397" s="100"/>
      <c r="C397" s="100"/>
      <c r="D397" s="100"/>
      <c r="E397" s="100"/>
    </row>
    <row r="398" spans="1:5" ht="15.95" customHeight="1" x14ac:dyDescent="0.2">
      <c r="A398" s="100"/>
      <c r="B398" s="100"/>
      <c r="C398" s="100"/>
      <c r="D398" s="100"/>
      <c r="E398" s="100"/>
    </row>
    <row r="399" spans="1:5" ht="15.95" customHeight="1" x14ac:dyDescent="0.2">
      <c r="A399" s="100"/>
      <c r="B399" s="100"/>
      <c r="C399" s="100"/>
      <c r="D399" s="100"/>
      <c r="E399" s="100"/>
    </row>
    <row r="400" spans="1:5" ht="15.95" customHeight="1" x14ac:dyDescent="0.2">
      <c r="A400" s="100"/>
      <c r="B400" s="100"/>
      <c r="C400" s="100"/>
      <c r="D400" s="100"/>
      <c r="E400" s="100"/>
    </row>
    <row r="401" spans="1:5" ht="15.95" customHeight="1" x14ac:dyDescent="0.2">
      <c r="A401" s="100"/>
      <c r="B401" s="100"/>
      <c r="C401" s="100"/>
      <c r="D401" s="100"/>
      <c r="E401" s="100"/>
    </row>
    <row r="402" spans="1:5" ht="15.95" customHeight="1" x14ac:dyDescent="0.2">
      <c r="A402" s="100"/>
      <c r="B402" s="100"/>
      <c r="C402" s="100"/>
      <c r="D402" s="100"/>
      <c r="E402" s="100"/>
    </row>
    <row r="403" spans="1:5" ht="15.95" customHeight="1" x14ac:dyDescent="0.2">
      <c r="A403" s="100"/>
      <c r="B403" s="100"/>
      <c r="C403" s="100"/>
      <c r="D403" s="100"/>
      <c r="E403" s="100"/>
    </row>
    <row r="404" spans="1:5" ht="15.95" customHeight="1" x14ac:dyDescent="0.2">
      <c r="A404" s="100"/>
      <c r="B404" s="100"/>
      <c r="C404" s="100"/>
      <c r="D404" s="100"/>
      <c r="E404" s="100"/>
    </row>
    <row r="405" spans="1:5" ht="15.95" customHeight="1" x14ac:dyDescent="0.2">
      <c r="A405" s="100"/>
      <c r="B405" s="100"/>
      <c r="C405" s="100"/>
      <c r="D405" s="100"/>
      <c r="E405" s="100"/>
    </row>
    <row r="406" spans="1:5" ht="15.95" customHeight="1" x14ac:dyDescent="0.2">
      <c r="A406" s="100"/>
      <c r="B406" s="100"/>
      <c r="C406" s="100"/>
      <c r="D406" s="100"/>
      <c r="E406" s="100"/>
    </row>
    <row r="407" spans="1:5" ht="15.95" customHeight="1" x14ac:dyDescent="0.2">
      <c r="A407" s="100"/>
      <c r="B407" s="100"/>
      <c r="C407" s="100"/>
      <c r="D407" s="100"/>
      <c r="E407" s="100"/>
    </row>
    <row r="408" spans="1:5" ht="15.95" customHeight="1" x14ac:dyDescent="0.2">
      <c r="A408" s="100"/>
      <c r="B408" s="100"/>
      <c r="C408" s="100"/>
      <c r="D408" s="100"/>
      <c r="E408" s="100"/>
    </row>
    <row r="409" spans="1:5" ht="15.95" customHeight="1" x14ac:dyDescent="0.2">
      <c r="A409" s="100"/>
      <c r="B409" s="100"/>
      <c r="C409" s="100"/>
      <c r="D409" s="100"/>
      <c r="E409" s="100"/>
    </row>
    <row r="410" spans="1:5" ht="15.95" customHeight="1" x14ac:dyDescent="0.2">
      <c r="A410" s="100"/>
      <c r="B410" s="100"/>
      <c r="C410" s="100"/>
      <c r="D410" s="100"/>
      <c r="E410" s="100"/>
    </row>
    <row r="411" spans="1:5" ht="15.95" customHeight="1" x14ac:dyDescent="0.2">
      <c r="A411" s="100"/>
      <c r="B411" s="100"/>
      <c r="C411" s="100"/>
      <c r="D411" s="100"/>
      <c r="E411" s="100"/>
    </row>
    <row r="412" spans="1:5" ht="15.95" customHeight="1" x14ac:dyDescent="0.2">
      <c r="A412" s="100"/>
      <c r="B412" s="100"/>
      <c r="C412" s="100"/>
      <c r="D412" s="100"/>
      <c r="E412" s="100"/>
    </row>
    <row r="413" spans="1:5" ht="15.95" customHeight="1" x14ac:dyDescent="0.2">
      <c r="A413" s="100"/>
      <c r="B413" s="100"/>
      <c r="C413" s="100"/>
      <c r="D413" s="100"/>
      <c r="E413" s="100"/>
    </row>
    <row r="414" spans="1:5" ht="15.95" customHeight="1" x14ac:dyDescent="0.2">
      <c r="A414" s="100"/>
      <c r="B414" s="100"/>
      <c r="C414" s="100"/>
      <c r="D414" s="100"/>
      <c r="E414" s="100"/>
    </row>
    <row r="415" spans="1:5" ht="15.95" customHeight="1" x14ac:dyDescent="0.2">
      <c r="A415" s="100"/>
      <c r="B415" s="100"/>
      <c r="C415" s="100"/>
      <c r="D415" s="100"/>
      <c r="E415" s="100"/>
    </row>
    <row r="416" spans="1:5" ht="15.95" customHeight="1" x14ac:dyDescent="0.2">
      <c r="A416" s="100"/>
      <c r="B416" s="100"/>
      <c r="C416" s="100"/>
      <c r="D416" s="100"/>
      <c r="E416" s="100"/>
    </row>
    <row r="417" spans="1:5" ht="15.95" customHeight="1" x14ac:dyDescent="0.2">
      <c r="A417" s="100"/>
      <c r="B417" s="100"/>
      <c r="C417" s="100"/>
      <c r="D417" s="100"/>
      <c r="E417" s="100"/>
    </row>
    <row r="418" spans="1:5" ht="15.95" customHeight="1" x14ac:dyDescent="0.2">
      <c r="A418" s="100"/>
      <c r="B418" s="100"/>
      <c r="C418" s="100"/>
      <c r="D418" s="100"/>
      <c r="E418" s="100"/>
    </row>
    <row r="419" spans="1:5" ht="15.95" customHeight="1" x14ac:dyDescent="0.2">
      <c r="A419" s="100"/>
      <c r="B419" s="100"/>
      <c r="C419" s="100"/>
      <c r="D419" s="100"/>
      <c r="E419" s="100"/>
    </row>
    <row r="420" spans="1:5" ht="15.95" customHeight="1" x14ac:dyDescent="0.2">
      <c r="A420" s="100"/>
      <c r="B420" s="100"/>
      <c r="C420" s="100"/>
      <c r="D420" s="100"/>
      <c r="E420" s="100"/>
    </row>
    <row r="421" spans="1:5" ht="15.95" customHeight="1" x14ac:dyDescent="0.2">
      <c r="A421" s="100"/>
      <c r="B421" s="100"/>
      <c r="C421" s="100"/>
      <c r="D421" s="100"/>
      <c r="E421" s="100"/>
    </row>
    <row r="422" spans="1:5" ht="15.95" customHeight="1" x14ac:dyDescent="0.2">
      <c r="A422" s="100"/>
      <c r="B422" s="100"/>
      <c r="C422" s="100"/>
      <c r="D422" s="100"/>
      <c r="E422" s="100"/>
    </row>
    <row r="423" spans="1:5" ht="15.95" customHeight="1" x14ac:dyDescent="0.2">
      <c r="A423" s="100"/>
      <c r="B423" s="100"/>
      <c r="C423" s="100"/>
      <c r="D423" s="100"/>
      <c r="E423" s="100"/>
    </row>
    <row r="424" spans="1:5" ht="15.95" customHeight="1" x14ac:dyDescent="0.2">
      <c r="A424" s="100"/>
      <c r="B424" s="100"/>
      <c r="C424" s="100"/>
      <c r="D424" s="100"/>
      <c r="E424" s="100"/>
    </row>
    <row r="425" spans="1:5" ht="15.95" customHeight="1" x14ac:dyDescent="0.2">
      <c r="A425" s="100"/>
      <c r="B425" s="100"/>
      <c r="C425" s="100"/>
      <c r="D425" s="100"/>
      <c r="E425" s="100"/>
    </row>
    <row r="426" spans="1:5" ht="15.95" customHeight="1" x14ac:dyDescent="0.2">
      <c r="A426" s="100"/>
      <c r="B426" s="100"/>
      <c r="C426" s="100"/>
      <c r="D426" s="100"/>
      <c r="E426" s="100"/>
    </row>
    <row r="427" spans="1:5" ht="15.95" customHeight="1" x14ac:dyDescent="0.2">
      <c r="A427" s="100"/>
      <c r="B427" s="100"/>
      <c r="C427" s="100"/>
      <c r="D427" s="100"/>
      <c r="E427" s="100"/>
    </row>
    <row r="428" spans="1:5" ht="15.95" customHeight="1" x14ac:dyDescent="0.2">
      <c r="A428" s="100"/>
      <c r="B428" s="100"/>
      <c r="C428" s="100"/>
      <c r="D428" s="100"/>
      <c r="E428" s="100"/>
    </row>
    <row r="429" spans="1:5" ht="15.95" customHeight="1" x14ac:dyDescent="0.2">
      <c r="A429" s="100"/>
      <c r="B429" s="100"/>
      <c r="C429" s="100"/>
      <c r="D429" s="100"/>
      <c r="E429" s="100"/>
    </row>
    <row r="430" spans="1:5" ht="15.95" customHeight="1" x14ac:dyDescent="0.2">
      <c r="A430" s="100"/>
      <c r="B430" s="100"/>
      <c r="C430" s="100"/>
      <c r="D430" s="100"/>
      <c r="E430" s="100"/>
    </row>
    <row r="431" spans="1:5" ht="15.95" customHeight="1" x14ac:dyDescent="0.2">
      <c r="A431" s="100"/>
      <c r="B431" s="100"/>
      <c r="C431" s="100"/>
      <c r="D431" s="100"/>
      <c r="E431" s="100"/>
    </row>
    <row r="432" spans="1:5" ht="15.95" customHeight="1" x14ac:dyDescent="0.2">
      <c r="A432" s="100"/>
      <c r="B432" s="100"/>
      <c r="C432" s="100"/>
      <c r="D432" s="100"/>
      <c r="E432" s="100"/>
    </row>
    <row r="433" spans="1:5" ht="15.95" customHeight="1" x14ac:dyDescent="0.2">
      <c r="A433" s="100"/>
      <c r="B433" s="100"/>
      <c r="C433" s="100"/>
      <c r="D433" s="100"/>
      <c r="E433" s="100"/>
    </row>
    <row r="434" spans="1:5" ht="15.95" customHeight="1" x14ac:dyDescent="0.2">
      <c r="A434" s="100"/>
      <c r="B434" s="100"/>
      <c r="C434" s="100"/>
      <c r="D434" s="100"/>
      <c r="E434" s="100"/>
    </row>
    <row r="435" spans="1:5" ht="15.95" customHeight="1" x14ac:dyDescent="0.2">
      <c r="A435" s="100"/>
      <c r="B435" s="100"/>
      <c r="C435" s="100"/>
      <c r="D435" s="100"/>
      <c r="E435" s="100"/>
    </row>
    <row r="436" spans="1:5" ht="15.95" customHeight="1" x14ac:dyDescent="0.2">
      <c r="A436" s="100"/>
      <c r="B436" s="100"/>
      <c r="C436" s="100"/>
      <c r="D436" s="100"/>
      <c r="E436" s="100"/>
    </row>
    <row r="437" spans="1:5" ht="15.95" customHeight="1" x14ac:dyDescent="0.2">
      <c r="A437" s="100"/>
      <c r="B437" s="100"/>
      <c r="C437" s="100"/>
      <c r="D437" s="100"/>
      <c r="E437" s="100"/>
    </row>
    <row r="438" spans="1:5" ht="15.95" customHeight="1" x14ac:dyDescent="0.2">
      <c r="A438" s="100"/>
      <c r="B438" s="100"/>
      <c r="C438" s="100"/>
      <c r="D438" s="100"/>
      <c r="E438" s="100"/>
    </row>
    <row r="439" spans="1:5" ht="15.95" customHeight="1" x14ac:dyDescent="0.2">
      <c r="A439" s="100"/>
      <c r="B439" s="100"/>
      <c r="C439" s="100"/>
      <c r="D439" s="100"/>
      <c r="E439" s="100"/>
    </row>
    <row r="440" spans="1:5" ht="15.95" customHeight="1" x14ac:dyDescent="0.2">
      <c r="A440" s="100"/>
      <c r="B440" s="100"/>
      <c r="C440" s="100"/>
      <c r="D440" s="100"/>
      <c r="E440" s="100"/>
    </row>
    <row r="441" spans="1:5" ht="15.95" customHeight="1" x14ac:dyDescent="0.2">
      <c r="A441" s="100"/>
      <c r="B441" s="100"/>
      <c r="C441" s="100"/>
      <c r="D441" s="100"/>
      <c r="E441" s="100"/>
    </row>
    <row r="442" spans="1:5" ht="15.95" customHeight="1" x14ac:dyDescent="0.2">
      <c r="A442" s="100"/>
      <c r="B442" s="100"/>
      <c r="C442" s="100"/>
      <c r="D442" s="100"/>
      <c r="E442" s="100"/>
    </row>
    <row r="443" spans="1:5" ht="15.95" customHeight="1" x14ac:dyDescent="0.2">
      <c r="A443" s="100"/>
      <c r="B443" s="100"/>
      <c r="C443" s="100"/>
      <c r="D443" s="100"/>
      <c r="E443" s="100"/>
    </row>
    <row r="444" spans="1:5" ht="15.95" customHeight="1" x14ac:dyDescent="0.2">
      <c r="A444" s="100"/>
      <c r="B444" s="100"/>
      <c r="C444" s="100"/>
      <c r="D444" s="100"/>
      <c r="E444" s="100"/>
    </row>
    <row r="445" spans="1:5" ht="15.95" customHeight="1" x14ac:dyDescent="0.2">
      <c r="A445" s="100"/>
      <c r="B445" s="100"/>
      <c r="C445" s="100"/>
      <c r="D445" s="100"/>
      <c r="E445" s="100"/>
    </row>
    <row r="446" spans="1:5" ht="15.95" customHeight="1" x14ac:dyDescent="0.2">
      <c r="A446" s="100"/>
      <c r="B446" s="100"/>
      <c r="C446" s="100"/>
      <c r="D446" s="100"/>
      <c r="E446" s="100"/>
    </row>
    <row r="447" spans="1:5" ht="15.95" customHeight="1" x14ac:dyDescent="0.2">
      <c r="A447" s="100"/>
      <c r="B447" s="100"/>
      <c r="C447" s="100"/>
      <c r="D447" s="100"/>
      <c r="E447" s="100"/>
    </row>
    <row r="448" spans="1:5" ht="15.95" customHeight="1" x14ac:dyDescent="0.2">
      <c r="A448" s="100"/>
      <c r="B448" s="100"/>
      <c r="C448" s="100"/>
      <c r="D448" s="100"/>
      <c r="E448" s="100"/>
    </row>
    <row r="449" spans="1:5" ht="15.95" customHeight="1" x14ac:dyDescent="0.2">
      <c r="A449" s="100"/>
      <c r="B449" s="100"/>
      <c r="C449" s="100"/>
      <c r="D449" s="100"/>
      <c r="E449" s="100"/>
    </row>
    <row r="450" spans="1:5" ht="15.95" customHeight="1" x14ac:dyDescent="0.2">
      <c r="A450" s="100"/>
      <c r="B450" s="100"/>
      <c r="C450" s="100"/>
      <c r="D450" s="100"/>
      <c r="E450" s="100"/>
    </row>
    <row r="451" spans="1:5" ht="15.95" customHeight="1" x14ac:dyDescent="0.2">
      <c r="A451" s="100"/>
      <c r="B451" s="100"/>
      <c r="C451" s="100"/>
      <c r="D451" s="100"/>
      <c r="E451" s="100"/>
    </row>
    <row r="452" spans="1:5" ht="15.95" customHeight="1" x14ac:dyDescent="0.2">
      <c r="A452" s="100"/>
      <c r="B452" s="100"/>
      <c r="C452" s="100"/>
      <c r="D452" s="100"/>
      <c r="E452" s="100"/>
    </row>
    <row r="453" spans="1:5" ht="15.95" customHeight="1" x14ac:dyDescent="0.2">
      <c r="A453" s="100"/>
      <c r="B453" s="100"/>
      <c r="C453" s="100"/>
      <c r="D453" s="100"/>
      <c r="E453" s="100"/>
    </row>
    <row r="454" spans="1:5" ht="15.95" customHeight="1" x14ac:dyDescent="0.2">
      <c r="A454" s="100"/>
      <c r="B454" s="100"/>
      <c r="C454" s="100"/>
      <c r="D454" s="100"/>
      <c r="E454" s="100"/>
    </row>
    <row r="455" spans="1:5" ht="15.95" customHeight="1" x14ac:dyDescent="0.2">
      <c r="A455" s="100"/>
      <c r="B455" s="100"/>
      <c r="C455" s="100"/>
      <c r="D455" s="100"/>
      <c r="E455" s="100"/>
    </row>
    <row r="456" spans="1:5" ht="15.95" customHeight="1" x14ac:dyDescent="0.2">
      <c r="A456" s="100"/>
      <c r="B456" s="100"/>
      <c r="C456" s="100"/>
      <c r="D456" s="100"/>
      <c r="E456" s="100"/>
    </row>
    <row r="457" spans="1:5" ht="15.95" customHeight="1" x14ac:dyDescent="0.2">
      <c r="A457" s="100"/>
      <c r="B457" s="100"/>
      <c r="C457" s="100"/>
      <c r="D457" s="100"/>
      <c r="E457" s="100"/>
    </row>
    <row r="458" spans="1:5" ht="15.95" customHeight="1" x14ac:dyDescent="0.2">
      <c r="A458" s="100"/>
      <c r="B458" s="100"/>
      <c r="C458" s="100"/>
      <c r="D458" s="100"/>
      <c r="E458" s="100"/>
    </row>
    <row r="459" spans="1:5" ht="15.95" customHeight="1" x14ac:dyDescent="0.2">
      <c r="A459" s="100"/>
      <c r="B459" s="100"/>
      <c r="C459" s="100"/>
      <c r="D459" s="100"/>
      <c r="E459" s="100"/>
    </row>
    <row r="460" spans="1:5" ht="15.95" customHeight="1" x14ac:dyDescent="0.2">
      <c r="A460" s="100"/>
      <c r="B460" s="100"/>
      <c r="C460" s="100"/>
      <c r="D460" s="100"/>
      <c r="E460" s="100"/>
    </row>
    <row r="461" spans="1:5" ht="15.95" customHeight="1" x14ac:dyDescent="0.2">
      <c r="A461" s="100"/>
      <c r="B461" s="100"/>
      <c r="C461" s="100"/>
      <c r="D461" s="100"/>
      <c r="E461" s="100"/>
    </row>
    <row r="462" spans="1:5" ht="15.95" customHeight="1" x14ac:dyDescent="0.2">
      <c r="A462" s="100"/>
      <c r="B462" s="100"/>
      <c r="C462" s="100"/>
      <c r="D462" s="100"/>
      <c r="E462" s="100"/>
    </row>
    <row r="463" spans="1:5" ht="15.95" customHeight="1" x14ac:dyDescent="0.2">
      <c r="A463" s="100"/>
      <c r="B463" s="100"/>
      <c r="C463" s="100"/>
      <c r="D463" s="100"/>
      <c r="E463" s="100"/>
    </row>
    <row r="464" spans="1:5" ht="15.95" customHeight="1" x14ac:dyDescent="0.2">
      <c r="A464" s="100"/>
      <c r="B464" s="100"/>
      <c r="C464" s="100"/>
      <c r="D464" s="100"/>
      <c r="E464" s="100"/>
    </row>
    <row r="465" spans="1:5" ht="15.95" customHeight="1" x14ac:dyDescent="0.2">
      <c r="A465" s="100"/>
      <c r="B465" s="100"/>
      <c r="C465" s="100"/>
      <c r="D465" s="100"/>
      <c r="E465" s="100"/>
    </row>
    <row r="466" spans="1:5" ht="15.95" customHeight="1" x14ac:dyDescent="0.2">
      <c r="A466" s="100"/>
      <c r="B466" s="100"/>
      <c r="C466" s="100"/>
      <c r="D466" s="100"/>
      <c r="E466" s="100"/>
    </row>
    <row r="467" spans="1:5" ht="15.95" customHeight="1" x14ac:dyDescent="0.2">
      <c r="A467" s="100"/>
      <c r="B467" s="100"/>
      <c r="C467" s="100"/>
      <c r="D467" s="100"/>
      <c r="E467" s="100"/>
    </row>
    <row r="468" spans="1:5" ht="15.95" customHeight="1" x14ac:dyDescent="0.2">
      <c r="A468" s="100"/>
      <c r="B468" s="100"/>
      <c r="C468" s="100"/>
      <c r="D468" s="100"/>
      <c r="E468" s="100"/>
    </row>
    <row r="469" spans="1:5" ht="15.95" customHeight="1" x14ac:dyDescent="0.2">
      <c r="A469" s="100"/>
      <c r="B469" s="100"/>
      <c r="C469" s="100"/>
      <c r="D469" s="100"/>
      <c r="E469" s="100"/>
    </row>
    <row r="470" spans="1:5" ht="15.95" customHeight="1" x14ac:dyDescent="0.2">
      <c r="A470" s="100"/>
      <c r="B470" s="100"/>
      <c r="C470" s="100"/>
      <c r="D470" s="100"/>
      <c r="E470" s="100"/>
    </row>
    <row r="471" spans="1:5" ht="15.95" customHeight="1" x14ac:dyDescent="0.2">
      <c r="A471" s="100"/>
      <c r="B471" s="100"/>
      <c r="C471" s="100"/>
      <c r="D471" s="100"/>
      <c r="E471" s="100"/>
    </row>
    <row r="472" spans="1:5" ht="15.95" customHeight="1" x14ac:dyDescent="0.2">
      <c r="A472" s="100"/>
      <c r="B472" s="100"/>
      <c r="C472" s="100"/>
      <c r="D472" s="100"/>
      <c r="E472" s="100"/>
    </row>
    <row r="473" spans="1:5" ht="15.95" customHeight="1" x14ac:dyDescent="0.2">
      <c r="A473" s="100"/>
      <c r="B473" s="100"/>
      <c r="C473" s="100"/>
      <c r="D473" s="100"/>
      <c r="E473" s="100"/>
    </row>
    <row r="474" spans="1:5" ht="15.95" customHeight="1" x14ac:dyDescent="0.2">
      <c r="A474" s="100"/>
      <c r="B474" s="100"/>
      <c r="C474" s="100"/>
      <c r="D474" s="100"/>
      <c r="E474" s="100"/>
    </row>
    <row r="475" spans="1:5" ht="15.95" customHeight="1" x14ac:dyDescent="0.2">
      <c r="A475" s="100"/>
      <c r="B475" s="100"/>
      <c r="C475" s="100"/>
      <c r="D475" s="100"/>
      <c r="E475" s="100"/>
    </row>
    <row r="476" spans="1:5" ht="15.95" customHeight="1" x14ac:dyDescent="0.2">
      <c r="A476" s="100"/>
      <c r="B476" s="100"/>
      <c r="C476" s="100"/>
      <c r="D476" s="100"/>
      <c r="E476" s="100"/>
    </row>
    <row r="477" spans="1:5" ht="15.95" customHeight="1" x14ac:dyDescent="0.2">
      <c r="A477" s="100"/>
      <c r="B477" s="100"/>
      <c r="C477" s="100"/>
      <c r="D477" s="100"/>
      <c r="E477" s="100"/>
    </row>
    <row r="478" spans="1:5" ht="15.95" customHeight="1" x14ac:dyDescent="0.2">
      <c r="A478" s="100"/>
      <c r="B478" s="100"/>
      <c r="C478" s="100"/>
      <c r="D478" s="100"/>
      <c r="E478" s="100"/>
    </row>
    <row r="479" spans="1:5" ht="15.95" customHeight="1" x14ac:dyDescent="0.2">
      <c r="A479" s="100"/>
      <c r="B479" s="100"/>
      <c r="C479" s="100"/>
      <c r="D479" s="100"/>
      <c r="E479" s="100"/>
    </row>
    <row r="480" spans="1:5" ht="15.95" customHeight="1" x14ac:dyDescent="0.2">
      <c r="A480" s="100"/>
      <c r="B480" s="100"/>
      <c r="C480" s="100"/>
      <c r="D480" s="100"/>
      <c r="E480" s="100"/>
    </row>
    <row r="481" spans="1:5" ht="15.95" customHeight="1" x14ac:dyDescent="0.2">
      <c r="A481" s="100"/>
      <c r="B481" s="100"/>
      <c r="C481" s="100"/>
      <c r="D481" s="100"/>
      <c r="E481" s="100"/>
    </row>
    <row r="482" spans="1:5" ht="15.95" customHeight="1" x14ac:dyDescent="0.2">
      <c r="A482" s="100"/>
      <c r="B482" s="100"/>
      <c r="C482" s="100"/>
      <c r="D482" s="100"/>
      <c r="E482" s="100"/>
    </row>
    <row r="483" spans="1:5" ht="15.95" customHeight="1" x14ac:dyDescent="0.2">
      <c r="A483" s="100"/>
      <c r="B483" s="100"/>
      <c r="C483" s="100"/>
      <c r="D483" s="100"/>
      <c r="E483" s="100"/>
    </row>
    <row r="484" spans="1:5" ht="15.95" customHeight="1" x14ac:dyDescent="0.2">
      <c r="A484" s="100"/>
      <c r="B484" s="100"/>
      <c r="C484" s="100"/>
      <c r="D484" s="100"/>
      <c r="E484" s="100"/>
    </row>
    <row r="485" spans="1:5" ht="15.95" customHeight="1" x14ac:dyDescent="0.2">
      <c r="A485" s="100"/>
      <c r="B485" s="100"/>
      <c r="C485" s="100"/>
      <c r="D485" s="100"/>
      <c r="E485" s="100"/>
    </row>
    <row r="486" spans="1:5" ht="15.95" customHeight="1" x14ac:dyDescent="0.2">
      <c r="A486" s="100"/>
      <c r="B486" s="100"/>
      <c r="C486" s="100"/>
      <c r="D486" s="100"/>
      <c r="E486" s="100"/>
    </row>
    <row r="487" spans="1:5" ht="15.95" customHeight="1" x14ac:dyDescent="0.2">
      <c r="A487" s="100"/>
      <c r="B487" s="100"/>
      <c r="C487" s="100"/>
      <c r="D487" s="100"/>
      <c r="E487" s="100"/>
    </row>
    <row r="488" spans="1:5" ht="15.95" customHeight="1" x14ac:dyDescent="0.2">
      <c r="A488" s="100"/>
      <c r="B488" s="100"/>
      <c r="C488" s="100"/>
      <c r="D488" s="100"/>
      <c r="E488" s="100"/>
    </row>
    <row r="489" spans="1:5" ht="15.95" customHeight="1" x14ac:dyDescent="0.2">
      <c r="A489" s="100"/>
      <c r="B489" s="100"/>
      <c r="C489" s="100"/>
      <c r="D489" s="100"/>
      <c r="E489" s="100"/>
    </row>
    <row r="490" spans="1:5" ht="15.95" customHeight="1" x14ac:dyDescent="0.2">
      <c r="A490" s="100"/>
      <c r="B490" s="100"/>
      <c r="C490" s="100"/>
      <c r="D490" s="100"/>
      <c r="E490" s="100"/>
    </row>
    <row r="491" spans="1:5" ht="15.95" customHeight="1" x14ac:dyDescent="0.2">
      <c r="A491" s="100"/>
      <c r="B491" s="100"/>
      <c r="C491" s="100"/>
      <c r="D491" s="100"/>
      <c r="E491" s="100"/>
    </row>
    <row r="492" spans="1:5" ht="15.95" customHeight="1" x14ac:dyDescent="0.2">
      <c r="A492" s="100"/>
      <c r="B492" s="100"/>
      <c r="C492" s="100"/>
      <c r="D492" s="100"/>
      <c r="E492" s="100"/>
    </row>
    <row r="493" spans="1:5" ht="15.95" customHeight="1" x14ac:dyDescent="0.2">
      <c r="A493" s="100"/>
      <c r="B493" s="100"/>
      <c r="C493" s="100"/>
      <c r="D493" s="100"/>
      <c r="E493" s="100"/>
    </row>
    <row r="494" spans="1:5" ht="15.95" customHeight="1" x14ac:dyDescent="0.2">
      <c r="A494" s="100"/>
      <c r="B494" s="100"/>
      <c r="C494" s="100"/>
      <c r="D494" s="100"/>
      <c r="E494" s="100"/>
    </row>
    <row r="495" spans="1:5" ht="15.95" customHeight="1" x14ac:dyDescent="0.2">
      <c r="A495" s="100"/>
      <c r="B495" s="100"/>
      <c r="C495" s="100"/>
      <c r="D495" s="100"/>
      <c r="E495" s="100"/>
    </row>
    <row r="496" spans="1:5" ht="15.95" customHeight="1" x14ac:dyDescent="0.2">
      <c r="A496" s="100"/>
      <c r="B496" s="100"/>
      <c r="C496" s="100"/>
      <c r="D496" s="100"/>
      <c r="E496" s="100"/>
    </row>
    <row r="497" spans="1:5" ht="15.95" customHeight="1" x14ac:dyDescent="0.2">
      <c r="A497" s="100"/>
      <c r="B497" s="100"/>
      <c r="C497" s="100"/>
      <c r="D497" s="100"/>
      <c r="E497" s="100"/>
    </row>
    <row r="498" spans="1:5" ht="15.95" customHeight="1" x14ac:dyDescent="0.2">
      <c r="A498" s="100"/>
      <c r="B498" s="100"/>
      <c r="C498" s="100"/>
      <c r="D498" s="100"/>
      <c r="E498" s="100"/>
    </row>
    <row r="499" spans="1:5" ht="15.95" customHeight="1" x14ac:dyDescent="0.2">
      <c r="A499" s="100"/>
      <c r="B499" s="100"/>
      <c r="C499" s="100"/>
      <c r="D499" s="100"/>
      <c r="E499" s="100"/>
    </row>
    <row r="500" spans="1:5" ht="15.95" customHeight="1" x14ac:dyDescent="0.2">
      <c r="A500" s="100"/>
      <c r="B500" s="100"/>
      <c r="C500" s="100"/>
      <c r="D500" s="100"/>
      <c r="E500" s="100"/>
    </row>
    <row r="501" spans="1:5" ht="15.95" customHeight="1" x14ac:dyDescent="0.2">
      <c r="A501" s="100"/>
      <c r="B501" s="100"/>
      <c r="C501" s="100"/>
      <c r="D501" s="100"/>
      <c r="E501" s="100"/>
    </row>
    <row r="502" spans="1:5" ht="15.95" customHeight="1" x14ac:dyDescent="0.2">
      <c r="A502" s="100"/>
      <c r="B502" s="100"/>
      <c r="C502" s="100"/>
      <c r="D502" s="100"/>
      <c r="E502" s="100"/>
    </row>
    <row r="503" spans="1:5" ht="15.95" customHeight="1" x14ac:dyDescent="0.2">
      <c r="A503" s="100"/>
      <c r="B503" s="100"/>
      <c r="C503" s="100"/>
      <c r="D503" s="100"/>
      <c r="E503" s="100"/>
    </row>
    <row r="504" spans="1:5" ht="15.95" customHeight="1" x14ac:dyDescent="0.2">
      <c r="A504" s="100"/>
      <c r="B504" s="100"/>
      <c r="C504" s="100"/>
      <c r="D504" s="100"/>
      <c r="E504" s="100"/>
    </row>
    <row r="505" spans="1:5" ht="15.95" customHeight="1" x14ac:dyDescent="0.2">
      <c r="A505" s="100"/>
      <c r="B505" s="100"/>
      <c r="C505" s="100"/>
      <c r="D505" s="100"/>
      <c r="E505" s="100"/>
    </row>
    <row r="506" spans="1:5" ht="15.95" customHeight="1" x14ac:dyDescent="0.2">
      <c r="A506" s="100"/>
      <c r="B506" s="100"/>
      <c r="C506" s="100"/>
      <c r="D506" s="100"/>
      <c r="E506" s="100"/>
    </row>
    <row r="507" spans="1:5" ht="15.95" customHeight="1" x14ac:dyDescent="0.2">
      <c r="A507" s="100"/>
      <c r="B507" s="100"/>
      <c r="C507" s="100"/>
      <c r="D507" s="100"/>
      <c r="E507" s="100"/>
    </row>
    <row r="508" spans="1:5" ht="15.95" customHeight="1" x14ac:dyDescent="0.2">
      <c r="A508" s="100"/>
      <c r="B508" s="100"/>
      <c r="C508" s="100"/>
      <c r="D508" s="100"/>
      <c r="E508" s="100"/>
    </row>
    <row r="509" spans="1:5" ht="15.95" customHeight="1" x14ac:dyDescent="0.2">
      <c r="A509" s="100"/>
      <c r="B509" s="100"/>
      <c r="C509" s="100"/>
      <c r="D509" s="100"/>
      <c r="E509" s="100"/>
    </row>
    <row r="510" spans="1:5" ht="15.95" customHeight="1" x14ac:dyDescent="0.2">
      <c r="A510" s="100"/>
      <c r="B510" s="100"/>
      <c r="C510" s="100"/>
      <c r="D510" s="100"/>
      <c r="E510" s="100"/>
    </row>
    <row r="511" spans="1:5" ht="15.95" customHeight="1" x14ac:dyDescent="0.2">
      <c r="A511" s="100"/>
      <c r="B511" s="100"/>
      <c r="C511" s="100"/>
      <c r="D511" s="100"/>
      <c r="E511" s="100"/>
    </row>
    <row r="512" spans="1:5" ht="15.95" customHeight="1" x14ac:dyDescent="0.2">
      <c r="A512" s="100"/>
      <c r="B512" s="100"/>
      <c r="C512" s="100"/>
      <c r="D512" s="100"/>
      <c r="E512" s="100"/>
    </row>
    <row r="513" spans="1:5" ht="15.95" customHeight="1" x14ac:dyDescent="0.2">
      <c r="A513" s="100"/>
      <c r="B513" s="100"/>
      <c r="C513" s="100"/>
      <c r="D513" s="100"/>
      <c r="E513" s="100"/>
    </row>
    <row r="514" spans="1:5" ht="15.95" customHeight="1" x14ac:dyDescent="0.2">
      <c r="A514" s="100"/>
      <c r="B514" s="100"/>
      <c r="C514" s="100"/>
      <c r="D514" s="100"/>
      <c r="E514" s="100"/>
    </row>
    <row r="515" spans="1:5" ht="15.95" customHeight="1" x14ac:dyDescent="0.2">
      <c r="A515" s="100"/>
      <c r="B515" s="100"/>
      <c r="C515" s="100"/>
      <c r="D515" s="100"/>
      <c r="E515" s="100"/>
    </row>
    <row r="516" spans="1:5" ht="15.95" customHeight="1" x14ac:dyDescent="0.2">
      <c r="A516" s="100"/>
      <c r="B516" s="100"/>
      <c r="C516" s="100"/>
      <c r="D516" s="100"/>
      <c r="E516" s="100"/>
    </row>
    <row r="517" spans="1:5" ht="15.95" customHeight="1" x14ac:dyDescent="0.2">
      <c r="A517" s="100"/>
      <c r="B517" s="100"/>
      <c r="C517" s="100"/>
      <c r="D517" s="100"/>
      <c r="E517" s="100"/>
    </row>
    <row r="518" spans="1:5" ht="15.95" customHeight="1" x14ac:dyDescent="0.2">
      <c r="A518" s="100"/>
      <c r="B518" s="100"/>
      <c r="C518" s="100"/>
      <c r="D518" s="100"/>
      <c r="E518" s="100"/>
    </row>
    <row r="519" spans="1:5" ht="15.95" customHeight="1" x14ac:dyDescent="0.2">
      <c r="A519" s="100"/>
      <c r="B519" s="100"/>
      <c r="C519" s="100"/>
      <c r="D519" s="100"/>
      <c r="E519" s="100"/>
    </row>
    <row r="520" spans="1:5" ht="15.95" customHeight="1" x14ac:dyDescent="0.2">
      <c r="A520" s="100"/>
      <c r="B520" s="100"/>
      <c r="C520" s="100"/>
      <c r="D520" s="100"/>
      <c r="E520" s="100"/>
    </row>
    <row r="521" spans="1:5" ht="15.95" customHeight="1" x14ac:dyDescent="0.2">
      <c r="A521" s="100"/>
      <c r="B521" s="100"/>
      <c r="C521" s="100"/>
      <c r="D521" s="100"/>
      <c r="E521" s="100"/>
    </row>
    <row r="522" spans="1:5" ht="15.95" customHeight="1" x14ac:dyDescent="0.2">
      <c r="A522" s="100"/>
      <c r="B522" s="100"/>
      <c r="C522" s="100"/>
      <c r="D522" s="100"/>
      <c r="E522" s="100"/>
    </row>
    <row r="523" spans="1:5" ht="15.95" customHeight="1" x14ac:dyDescent="0.2">
      <c r="A523" s="100"/>
      <c r="B523" s="100"/>
      <c r="C523" s="100"/>
      <c r="D523" s="100"/>
      <c r="E523" s="100"/>
    </row>
    <row r="524" spans="1:5" ht="15.95" customHeight="1" x14ac:dyDescent="0.2">
      <c r="A524" s="100"/>
      <c r="B524" s="100"/>
      <c r="C524" s="100"/>
      <c r="D524" s="100"/>
      <c r="E524" s="100"/>
    </row>
    <row r="525" spans="1:5" ht="15.95" customHeight="1" x14ac:dyDescent="0.2">
      <c r="A525" s="100"/>
      <c r="B525" s="100"/>
      <c r="C525" s="100"/>
      <c r="D525" s="100"/>
      <c r="E525" s="100"/>
    </row>
    <row r="526" spans="1:5" ht="15.95" customHeight="1" x14ac:dyDescent="0.2">
      <c r="A526" s="100"/>
      <c r="B526" s="100"/>
      <c r="C526" s="100"/>
      <c r="D526" s="100"/>
      <c r="E526" s="100"/>
    </row>
    <row r="527" spans="1:5" ht="15.95" customHeight="1" x14ac:dyDescent="0.2">
      <c r="A527" s="100"/>
      <c r="B527" s="100"/>
      <c r="C527" s="100"/>
      <c r="D527" s="100"/>
      <c r="E527" s="100"/>
    </row>
    <row r="528" spans="1:5" ht="15.95" customHeight="1" x14ac:dyDescent="0.2">
      <c r="A528" s="100"/>
      <c r="B528" s="100"/>
      <c r="C528" s="100"/>
      <c r="D528" s="100"/>
      <c r="E528" s="100"/>
    </row>
    <row r="529" spans="1:5" ht="15.95" customHeight="1" x14ac:dyDescent="0.2">
      <c r="A529" s="100"/>
      <c r="B529" s="100"/>
      <c r="C529" s="100"/>
      <c r="D529" s="100"/>
      <c r="E529" s="100"/>
    </row>
    <row r="530" spans="1:5" ht="15.95" customHeight="1" x14ac:dyDescent="0.2">
      <c r="A530" s="100"/>
      <c r="B530" s="100"/>
      <c r="C530" s="100"/>
      <c r="D530" s="100"/>
      <c r="E530" s="100"/>
    </row>
    <row r="531" spans="1:5" ht="15.95" customHeight="1" x14ac:dyDescent="0.2">
      <c r="A531" s="100"/>
      <c r="B531" s="100"/>
      <c r="C531" s="100"/>
      <c r="D531" s="100"/>
      <c r="E531" s="100"/>
    </row>
    <row r="532" spans="1:5" ht="15.95" customHeight="1" x14ac:dyDescent="0.2">
      <c r="A532" s="100"/>
      <c r="B532" s="100"/>
      <c r="C532" s="100"/>
      <c r="D532" s="100"/>
      <c r="E532" s="100"/>
    </row>
    <row r="533" spans="1:5" ht="15.95" customHeight="1" x14ac:dyDescent="0.2">
      <c r="A533" s="100"/>
      <c r="B533" s="100"/>
      <c r="C533" s="100"/>
      <c r="D533" s="100"/>
      <c r="E533" s="100"/>
    </row>
    <row r="534" spans="1:5" ht="15.95" customHeight="1" x14ac:dyDescent="0.2">
      <c r="A534" s="100"/>
      <c r="B534" s="100"/>
      <c r="C534" s="100"/>
      <c r="D534" s="100"/>
      <c r="E534" s="100"/>
    </row>
    <row r="535" spans="1:5" ht="15.95" customHeight="1" x14ac:dyDescent="0.2">
      <c r="A535" s="100"/>
      <c r="B535" s="100"/>
      <c r="C535" s="100"/>
      <c r="D535" s="100"/>
      <c r="E535" s="100"/>
    </row>
    <row r="536" spans="1:5" ht="15.95" customHeight="1" x14ac:dyDescent="0.2">
      <c r="A536" s="100"/>
      <c r="B536" s="100"/>
      <c r="C536" s="100"/>
      <c r="D536" s="100"/>
      <c r="E536" s="100"/>
    </row>
    <row r="537" spans="1:5" ht="15.95" customHeight="1" x14ac:dyDescent="0.2">
      <c r="A537" s="100"/>
      <c r="B537" s="100"/>
      <c r="C537" s="100"/>
      <c r="D537" s="100"/>
      <c r="E537" s="100"/>
    </row>
    <row r="538" spans="1:5" ht="15.95" customHeight="1" x14ac:dyDescent="0.2">
      <c r="A538" s="100"/>
      <c r="B538" s="100"/>
      <c r="C538" s="100"/>
      <c r="D538" s="100"/>
      <c r="E538" s="100"/>
    </row>
    <row r="539" spans="1:5" ht="15.95" customHeight="1" x14ac:dyDescent="0.2">
      <c r="A539" s="100"/>
      <c r="B539" s="100"/>
      <c r="C539" s="100"/>
      <c r="D539" s="100"/>
      <c r="E539" s="100"/>
    </row>
    <row r="540" spans="1:5" ht="15.95" customHeight="1" x14ac:dyDescent="0.2">
      <c r="A540" s="100"/>
      <c r="B540" s="100"/>
      <c r="C540" s="100"/>
      <c r="D540" s="100"/>
      <c r="E540" s="100"/>
    </row>
    <row r="541" spans="1:5" ht="15.95" customHeight="1" x14ac:dyDescent="0.2">
      <c r="A541" s="100"/>
      <c r="B541" s="100"/>
      <c r="C541" s="100"/>
      <c r="D541" s="100"/>
      <c r="E541" s="100"/>
    </row>
    <row r="542" spans="1:5" ht="15.95" customHeight="1" x14ac:dyDescent="0.2">
      <c r="A542" s="100"/>
      <c r="B542" s="100"/>
      <c r="C542" s="100"/>
      <c r="D542" s="100"/>
      <c r="E542" s="100"/>
    </row>
    <row r="543" spans="1:5" ht="15.95" customHeight="1" x14ac:dyDescent="0.2">
      <c r="A543" s="100"/>
      <c r="B543" s="100"/>
      <c r="C543" s="100"/>
      <c r="D543" s="100"/>
      <c r="E543" s="100"/>
    </row>
    <row r="544" spans="1:5" ht="15.95" customHeight="1" x14ac:dyDescent="0.2">
      <c r="A544" s="100"/>
      <c r="B544" s="100"/>
      <c r="C544" s="100"/>
      <c r="D544" s="100"/>
      <c r="E544" s="100"/>
    </row>
    <row r="545" spans="1:5" ht="15.95" customHeight="1" x14ac:dyDescent="0.2">
      <c r="A545" s="100"/>
      <c r="B545" s="100"/>
      <c r="C545" s="100"/>
      <c r="D545" s="100"/>
      <c r="E545" s="100"/>
    </row>
    <row r="546" spans="1:5" ht="15.95" customHeight="1" x14ac:dyDescent="0.2">
      <c r="A546" s="100"/>
      <c r="B546" s="100"/>
      <c r="C546" s="100"/>
      <c r="D546" s="100"/>
      <c r="E546" s="100"/>
    </row>
    <row r="547" spans="1:5" ht="15.95" customHeight="1" x14ac:dyDescent="0.2">
      <c r="A547" s="100"/>
      <c r="B547" s="100"/>
      <c r="C547" s="100"/>
      <c r="D547" s="100"/>
      <c r="E547" s="100"/>
    </row>
    <row r="548" spans="1:5" ht="15.95" customHeight="1" x14ac:dyDescent="0.2">
      <c r="A548" s="100"/>
      <c r="B548" s="100"/>
      <c r="C548" s="100"/>
      <c r="D548" s="100"/>
      <c r="E548" s="100"/>
    </row>
    <row r="549" spans="1:5" ht="15.95" customHeight="1" x14ac:dyDescent="0.2">
      <c r="A549" s="100"/>
      <c r="B549" s="100"/>
      <c r="C549" s="100"/>
      <c r="D549" s="100"/>
      <c r="E549" s="100"/>
    </row>
    <row r="550" spans="1:5" ht="15.95" customHeight="1" x14ac:dyDescent="0.2">
      <c r="A550" s="100"/>
      <c r="B550" s="100"/>
      <c r="C550" s="100"/>
      <c r="D550" s="100"/>
      <c r="E550" s="100"/>
    </row>
    <row r="551" spans="1:5" ht="15.95" customHeight="1" x14ac:dyDescent="0.2">
      <c r="A551" s="100"/>
      <c r="B551" s="100"/>
      <c r="C551" s="100"/>
      <c r="D551" s="100"/>
      <c r="E551" s="100"/>
    </row>
    <row r="552" spans="1:5" ht="15.95" customHeight="1" x14ac:dyDescent="0.2">
      <c r="A552" s="100"/>
      <c r="B552" s="100"/>
      <c r="C552" s="100"/>
      <c r="D552" s="100"/>
      <c r="E552" s="100"/>
    </row>
    <row r="553" spans="1:5" ht="15.95" customHeight="1" x14ac:dyDescent="0.2">
      <c r="A553" s="100"/>
      <c r="B553" s="100"/>
      <c r="C553" s="100"/>
      <c r="D553" s="100"/>
      <c r="E553" s="100"/>
    </row>
    <row r="554" spans="1:5" ht="15.95" customHeight="1" x14ac:dyDescent="0.2">
      <c r="A554" s="100"/>
      <c r="B554" s="100"/>
      <c r="C554" s="100"/>
      <c r="D554" s="100"/>
      <c r="E554" s="100"/>
    </row>
    <row r="555" spans="1:5" ht="15.95" customHeight="1" x14ac:dyDescent="0.2">
      <c r="A555" s="100"/>
      <c r="B555" s="100"/>
      <c r="C555" s="100"/>
      <c r="D555" s="100"/>
      <c r="E555" s="100"/>
    </row>
    <row r="556" spans="1:5" ht="15.95" customHeight="1" x14ac:dyDescent="0.2">
      <c r="A556" s="100"/>
      <c r="B556" s="100"/>
      <c r="C556" s="100"/>
      <c r="D556" s="100"/>
      <c r="E556" s="100"/>
    </row>
    <row r="557" spans="1:5" ht="15.95" customHeight="1" x14ac:dyDescent="0.2">
      <c r="A557" s="100"/>
      <c r="B557" s="100"/>
      <c r="C557" s="100"/>
      <c r="D557" s="100"/>
      <c r="E557" s="100"/>
    </row>
    <row r="558" spans="1:5" ht="15.95" customHeight="1" x14ac:dyDescent="0.2">
      <c r="A558" s="100"/>
      <c r="B558" s="100"/>
      <c r="C558" s="100"/>
      <c r="D558" s="100"/>
      <c r="E558" s="100"/>
    </row>
    <row r="559" spans="1:5" ht="15.95" customHeight="1" x14ac:dyDescent="0.2">
      <c r="A559" s="100"/>
      <c r="B559" s="100"/>
      <c r="C559" s="100"/>
      <c r="D559" s="100"/>
      <c r="E559" s="100"/>
    </row>
    <row r="560" spans="1:5" ht="15.95" customHeight="1" x14ac:dyDescent="0.2">
      <c r="A560" s="100"/>
      <c r="B560" s="100"/>
      <c r="C560" s="100"/>
      <c r="D560" s="100"/>
      <c r="E560" s="100"/>
    </row>
    <row r="561" spans="1:5" ht="15.95" customHeight="1" x14ac:dyDescent="0.2">
      <c r="A561" s="100"/>
      <c r="B561" s="100"/>
      <c r="C561" s="100"/>
      <c r="D561" s="100"/>
      <c r="E561" s="100"/>
    </row>
    <row r="562" spans="1:5" ht="15.95" customHeight="1" x14ac:dyDescent="0.2">
      <c r="A562" s="100"/>
      <c r="B562" s="100"/>
      <c r="C562" s="100"/>
      <c r="D562" s="100"/>
      <c r="E562" s="100"/>
    </row>
    <row r="563" spans="1:5" ht="15.95" customHeight="1" x14ac:dyDescent="0.2">
      <c r="A563" s="100"/>
      <c r="B563" s="100"/>
      <c r="C563" s="100"/>
      <c r="D563" s="100"/>
      <c r="E563" s="100"/>
    </row>
    <row r="564" spans="1:5" ht="15.95" customHeight="1" x14ac:dyDescent="0.2">
      <c r="A564" s="100"/>
      <c r="B564" s="100"/>
      <c r="C564" s="100"/>
      <c r="D564" s="100"/>
      <c r="E564" s="100"/>
    </row>
    <row r="565" spans="1:5" ht="15.95" customHeight="1" x14ac:dyDescent="0.2">
      <c r="A565" s="100"/>
      <c r="B565" s="100"/>
      <c r="C565" s="100"/>
      <c r="D565" s="100"/>
      <c r="E565" s="100"/>
    </row>
    <row r="566" spans="1:5" ht="15.95" customHeight="1" x14ac:dyDescent="0.2">
      <c r="A566" s="100"/>
      <c r="B566" s="100"/>
      <c r="C566" s="100"/>
      <c r="D566" s="100"/>
      <c r="E566" s="100"/>
    </row>
    <row r="567" spans="1:5" ht="15.95" customHeight="1" x14ac:dyDescent="0.2">
      <c r="A567" s="100"/>
      <c r="B567" s="100"/>
      <c r="C567" s="100"/>
      <c r="D567" s="100"/>
      <c r="E567" s="100"/>
    </row>
    <row r="568" spans="1:5" ht="15.95" customHeight="1" x14ac:dyDescent="0.2">
      <c r="A568" s="100"/>
      <c r="B568" s="100"/>
      <c r="C568" s="100"/>
      <c r="D568" s="100"/>
      <c r="E568" s="100"/>
    </row>
    <row r="569" spans="1:5" ht="15.95" customHeight="1" x14ac:dyDescent="0.2">
      <c r="A569" s="100"/>
      <c r="B569" s="100"/>
      <c r="C569" s="100"/>
      <c r="D569" s="100"/>
      <c r="E569" s="100"/>
    </row>
    <row r="570" spans="1:5" ht="15.95" customHeight="1" x14ac:dyDescent="0.2">
      <c r="A570" s="100"/>
      <c r="B570" s="100"/>
      <c r="C570" s="100"/>
      <c r="D570" s="100"/>
      <c r="E570" s="100"/>
    </row>
    <row r="571" spans="1:5" ht="15.95" customHeight="1" x14ac:dyDescent="0.2">
      <c r="A571" s="100"/>
      <c r="B571" s="100"/>
      <c r="C571" s="100"/>
      <c r="D571" s="100"/>
      <c r="E571" s="100"/>
    </row>
    <row r="572" spans="1:5" ht="15.95" customHeight="1" x14ac:dyDescent="0.2">
      <c r="A572" s="100"/>
      <c r="B572" s="100"/>
      <c r="C572" s="100"/>
      <c r="D572" s="100"/>
      <c r="E572" s="100"/>
    </row>
    <row r="573" spans="1:5" ht="15.95" customHeight="1" x14ac:dyDescent="0.2">
      <c r="A573" s="100"/>
      <c r="B573" s="100"/>
      <c r="C573" s="100"/>
      <c r="D573" s="100"/>
      <c r="E573" s="100"/>
    </row>
    <row r="574" spans="1:5" ht="15.95" customHeight="1" x14ac:dyDescent="0.2">
      <c r="A574" s="100"/>
      <c r="B574" s="100"/>
      <c r="C574" s="100"/>
      <c r="D574" s="100"/>
      <c r="E574" s="100"/>
    </row>
    <row r="575" spans="1:5" ht="15.95" customHeight="1" x14ac:dyDescent="0.2">
      <c r="A575" s="100"/>
      <c r="B575" s="100"/>
      <c r="C575" s="100"/>
      <c r="D575" s="100"/>
      <c r="E575" s="100"/>
    </row>
    <row r="576" spans="1:5" ht="15.95" customHeight="1" x14ac:dyDescent="0.2">
      <c r="A576" s="100"/>
      <c r="B576" s="100"/>
      <c r="C576" s="100"/>
      <c r="D576" s="100"/>
      <c r="E576" s="100"/>
    </row>
    <row r="577" spans="1:5" ht="15.95" customHeight="1" x14ac:dyDescent="0.2">
      <c r="A577" s="100"/>
      <c r="B577" s="100"/>
      <c r="C577" s="100"/>
      <c r="D577" s="100"/>
      <c r="E577" s="100"/>
    </row>
    <row r="578" spans="1:5" ht="15.95" customHeight="1" x14ac:dyDescent="0.2">
      <c r="A578" s="100"/>
      <c r="B578" s="100"/>
      <c r="C578" s="100"/>
      <c r="D578" s="100"/>
      <c r="E578" s="100"/>
    </row>
    <row r="579" spans="1:5" ht="15.95" customHeight="1" x14ac:dyDescent="0.2">
      <c r="A579" s="100"/>
      <c r="B579" s="100"/>
      <c r="C579" s="100"/>
      <c r="D579" s="100"/>
      <c r="E579" s="100"/>
    </row>
    <row r="580" spans="1:5" ht="15.95" customHeight="1" x14ac:dyDescent="0.2">
      <c r="A580" s="100"/>
      <c r="B580" s="100"/>
      <c r="C580" s="100"/>
      <c r="D580" s="100"/>
      <c r="E580" s="100"/>
    </row>
    <row r="581" spans="1:5" ht="15.95" customHeight="1" x14ac:dyDescent="0.2">
      <c r="A581" s="100"/>
      <c r="B581" s="100"/>
      <c r="C581" s="100"/>
      <c r="D581" s="100"/>
      <c r="E581" s="100"/>
    </row>
    <row r="582" spans="1:5" ht="15.95" customHeight="1" x14ac:dyDescent="0.2">
      <c r="A582" s="100"/>
      <c r="B582" s="100"/>
      <c r="C582" s="100"/>
      <c r="D582" s="100"/>
      <c r="E582" s="100"/>
    </row>
    <row r="583" spans="1:5" ht="15.95" customHeight="1" x14ac:dyDescent="0.2">
      <c r="A583" s="100"/>
      <c r="B583" s="100"/>
      <c r="C583" s="100"/>
      <c r="D583" s="100"/>
      <c r="E583" s="100"/>
    </row>
    <row r="584" spans="1:5" ht="15.95" customHeight="1" x14ac:dyDescent="0.2">
      <c r="A584" s="100"/>
      <c r="B584" s="100"/>
      <c r="C584" s="100"/>
      <c r="D584" s="100"/>
      <c r="E584" s="100"/>
    </row>
    <row r="585" spans="1:5" ht="15.95" customHeight="1" x14ac:dyDescent="0.2">
      <c r="A585" s="100"/>
      <c r="B585" s="100"/>
      <c r="C585" s="100"/>
      <c r="D585" s="100"/>
      <c r="E585" s="100"/>
    </row>
    <row r="586" spans="1:5" ht="15.95" customHeight="1" x14ac:dyDescent="0.2">
      <c r="A586" s="100"/>
      <c r="B586" s="100"/>
      <c r="C586" s="100"/>
      <c r="D586" s="100"/>
      <c r="E586" s="100"/>
    </row>
    <row r="587" spans="1:5" ht="15.95" customHeight="1" x14ac:dyDescent="0.2">
      <c r="A587" s="100"/>
      <c r="B587" s="100"/>
      <c r="C587" s="100"/>
      <c r="D587" s="100"/>
      <c r="E587" s="100"/>
    </row>
    <row r="588" spans="1:5" ht="15.95" customHeight="1" x14ac:dyDescent="0.2">
      <c r="A588" s="100"/>
      <c r="B588" s="100"/>
      <c r="C588" s="100"/>
      <c r="D588" s="100"/>
      <c r="E588" s="100"/>
    </row>
    <row r="589" spans="1:5" ht="15.95" customHeight="1" x14ac:dyDescent="0.2">
      <c r="A589" s="100"/>
      <c r="B589" s="100"/>
      <c r="C589" s="100"/>
      <c r="D589" s="100"/>
      <c r="E589" s="100"/>
    </row>
    <row r="590" spans="1:5" ht="15.95" customHeight="1" x14ac:dyDescent="0.2">
      <c r="A590" s="100"/>
      <c r="B590" s="100"/>
      <c r="C590" s="100"/>
      <c r="D590" s="100"/>
      <c r="E590" s="100"/>
    </row>
    <row r="591" spans="1:5" ht="15.95" customHeight="1" x14ac:dyDescent="0.2">
      <c r="A591" s="100"/>
      <c r="B591" s="100"/>
      <c r="C591" s="100"/>
      <c r="D591" s="100"/>
      <c r="E591" s="100"/>
    </row>
    <row r="592" spans="1:5" ht="15.95" customHeight="1" x14ac:dyDescent="0.2">
      <c r="A592" s="100"/>
      <c r="B592" s="100"/>
      <c r="C592" s="100"/>
      <c r="D592" s="100"/>
      <c r="E592" s="100"/>
    </row>
    <row r="593" spans="1:5" ht="15.95" customHeight="1" x14ac:dyDescent="0.2">
      <c r="A593" s="100"/>
      <c r="B593" s="100"/>
      <c r="C593" s="100"/>
      <c r="D593" s="100"/>
      <c r="E593" s="100"/>
    </row>
    <row r="594" spans="1:5" ht="15.95" customHeight="1" x14ac:dyDescent="0.2">
      <c r="A594" s="100"/>
      <c r="B594" s="100"/>
      <c r="C594" s="100"/>
      <c r="D594" s="100"/>
      <c r="E594" s="100"/>
    </row>
    <row r="595" spans="1:5" ht="15.95" customHeight="1" x14ac:dyDescent="0.2">
      <c r="A595" s="100"/>
      <c r="B595" s="100"/>
      <c r="C595" s="100"/>
      <c r="D595" s="100"/>
      <c r="E595" s="100"/>
    </row>
    <row r="596" spans="1:5" ht="15.95" customHeight="1" x14ac:dyDescent="0.2">
      <c r="A596" s="100"/>
      <c r="B596" s="100"/>
      <c r="C596" s="100"/>
      <c r="D596" s="100"/>
      <c r="E596" s="100"/>
    </row>
    <row r="597" spans="1:5" ht="15.95" customHeight="1" x14ac:dyDescent="0.2">
      <c r="A597" s="100"/>
      <c r="B597" s="100"/>
      <c r="C597" s="100"/>
      <c r="D597" s="100"/>
      <c r="E597" s="100"/>
    </row>
    <row r="598" spans="1:5" ht="15.95" customHeight="1" x14ac:dyDescent="0.2">
      <c r="A598" s="100"/>
      <c r="B598" s="100"/>
      <c r="C598" s="100"/>
      <c r="D598" s="100"/>
      <c r="E598" s="100"/>
    </row>
    <row r="599" spans="1:5" ht="15.95" customHeight="1" x14ac:dyDescent="0.2">
      <c r="A599" s="100"/>
      <c r="B599" s="100"/>
      <c r="C599" s="100"/>
      <c r="D599" s="100"/>
      <c r="E599" s="100"/>
    </row>
    <row r="600" spans="1:5" ht="15.95" customHeight="1" x14ac:dyDescent="0.2">
      <c r="A600" s="100"/>
      <c r="B600" s="100"/>
      <c r="C600" s="100"/>
      <c r="D600" s="100"/>
      <c r="E600" s="100"/>
    </row>
    <row r="601" spans="1:5" ht="15.95" customHeight="1" x14ac:dyDescent="0.2">
      <c r="A601" s="100"/>
      <c r="B601" s="100"/>
      <c r="C601" s="100"/>
      <c r="D601" s="100"/>
      <c r="E601" s="100"/>
    </row>
    <row r="602" spans="1:5" ht="15.95" customHeight="1" x14ac:dyDescent="0.2">
      <c r="A602" s="100"/>
      <c r="B602" s="100"/>
      <c r="C602" s="100"/>
      <c r="D602" s="100"/>
      <c r="E602" s="100"/>
    </row>
    <row r="603" spans="1:5" ht="15.95" customHeight="1" x14ac:dyDescent="0.2">
      <c r="A603" s="100"/>
      <c r="B603" s="100"/>
      <c r="C603" s="100"/>
      <c r="D603" s="100"/>
      <c r="E603" s="100"/>
    </row>
    <row r="604" spans="1:5" ht="15.95" customHeight="1" x14ac:dyDescent="0.2">
      <c r="A604" s="100"/>
      <c r="B604" s="100"/>
      <c r="C604" s="100"/>
      <c r="D604" s="100"/>
      <c r="E604" s="100"/>
    </row>
    <row r="605" spans="1:5" ht="15.95" customHeight="1" x14ac:dyDescent="0.2">
      <c r="A605" s="100"/>
      <c r="B605" s="100"/>
      <c r="C605" s="100"/>
      <c r="D605" s="100"/>
      <c r="E605" s="100"/>
    </row>
    <row r="606" spans="1:5" ht="15.95" customHeight="1" x14ac:dyDescent="0.2">
      <c r="A606" s="100"/>
      <c r="B606" s="100"/>
      <c r="C606" s="100"/>
      <c r="D606" s="100"/>
      <c r="E606" s="100"/>
    </row>
    <row r="607" spans="1:5" ht="15.95" customHeight="1" x14ac:dyDescent="0.2">
      <c r="A607" s="100"/>
      <c r="B607" s="100"/>
      <c r="C607" s="100"/>
      <c r="D607" s="100"/>
      <c r="E607" s="100"/>
    </row>
    <row r="608" spans="1:5" ht="15.95" customHeight="1" x14ac:dyDescent="0.2">
      <c r="A608" s="100"/>
      <c r="B608" s="100"/>
      <c r="C608" s="100"/>
      <c r="D608" s="100"/>
      <c r="E608" s="100"/>
    </row>
    <row r="609" spans="1:5" ht="15.95" customHeight="1" x14ac:dyDescent="0.2">
      <c r="A609" s="100"/>
      <c r="B609" s="100"/>
      <c r="C609" s="100"/>
      <c r="D609" s="100"/>
      <c r="E609" s="100"/>
    </row>
    <row r="610" spans="1:5" ht="15.95" customHeight="1" x14ac:dyDescent="0.2">
      <c r="A610" s="100"/>
      <c r="B610" s="100"/>
      <c r="C610" s="100"/>
      <c r="D610" s="100"/>
      <c r="E610" s="100"/>
    </row>
    <row r="611" spans="1:5" ht="15.95" customHeight="1" x14ac:dyDescent="0.2">
      <c r="A611" s="100"/>
      <c r="B611" s="100"/>
      <c r="C611" s="100"/>
      <c r="D611" s="100"/>
      <c r="E611" s="100"/>
    </row>
    <row r="612" spans="1:5" ht="15.95" customHeight="1" x14ac:dyDescent="0.2">
      <c r="A612" s="100"/>
      <c r="B612" s="100"/>
      <c r="C612" s="100"/>
      <c r="D612" s="100"/>
      <c r="E612" s="100"/>
    </row>
    <row r="613" spans="1:5" ht="15.95" customHeight="1" x14ac:dyDescent="0.2">
      <c r="A613" s="100"/>
      <c r="B613" s="100"/>
      <c r="C613" s="100"/>
      <c r="D613" s="100"/>
      <c r="E613" s="100"/>
    </row>
    <row r="614" spans="1:5" ht="15.95" customHeight="1" x14ac:dyDescent="0.2">
      <c r="A614" s="100"/>
      <c r="B614" s="100"/>
      <c r="C614" s="100"/>
      <c r="D614" s="100"/>
      <c r="E614" s="100"/>
    </row>
    <row r="615" spans="1:5" ht="15.95" customHeight="1" x14ac:dyDescent="0.2">
      <c r="A615" s="100"/>
      <c r="B615" s="100"/>
      <c r="C615" s="100"/>
      <c r="D615" s="100"/>
      <c r="E615" s="100"/>
    </row>
    <row r="616" spans="1:5" ht="15.95" customHeight="1" x14ac:dyDescent="0.2">
      <c r="A616" s="100"/>
      <c r="B616" s="100"/>
      <c r="C616" s="100"/>
      <c r="D616" s="100"/>
      <c r="E616" s="100"/>
    </row>
    <row r="617" spans="1:5" ht="15.95" customHeight="1" x14ac:dyDescent="0.2">
      <c r="A617" s="100"/>
      <c r="B617" s="100"/>
      <c r="C617" s="100"/>
      <c r="D617" s="100"/>
      <c r="E617" s="100"/>
    </row>
    <row r="618" spans="1:5" ht="15.95" customHeight="1" x14ac:dyDescent="0.2">
      <c r="A618" s="100"/>
      <c r="B618" s="100"/>
      <c r="C618" s="100"/>
      <c r="D618" s="100"/>
      <c r="E618" s="100"/>
    </row>
    <row r="619" spans="1:5" ht="15.95" customHeight="1" x14ac:dyDescent="0.2">
      <c r="A619" s="100"/>
      <c r="B619" s="100"/>
      <c r="C619" s="100"/>
      <c r="D619" s="100"/>
      <c r="E619" s="100"/>
    </row>
    <row r="620" spans="1:5" ht="15.95" customHeight="1" x14ac:dyDescent="0.2">
      <c r="A620" s="100"/>
      <c r="B620" s="100"/>
      <c r="C620" s="100"/>
      <c r="D620" s="100"/>
      <c r="E620" s="100"/>
    </row>
    <row r="621" spans="1:5" ht="15.95" customHeight="1" x14ac:dyDescent="0.2">
      <c r="A621" s="100"/>
      <c r="B621" s="100"/>
      <c r="C621" s="100"/>
      <c r="D621" s="100"/>
      <c r="E621" s="100"/>
    </row>
    <row r="622" spans="1:5" ht="15.95" customHeight="1" x14ac:dyDescent="0.2">
      <c r="A622" s="100"/>
      <c r="B622" s="100"/>
      <c r="C622" s="100"/>
      <c r="D622" s="100"/>
      <c r="E622" s="100"/>
    </row>
    <row r="623" spans="1:5" ht="15.95" customHeight="1" x14ac:dyDescent="0.2">
      <c r="A623" s="100"/>
      <c r="B623" s="100"/>
      <c r="C623" s="100"/>
      <c r="D623" s="100"/>
      <c r="E623" s="100"/>
    </row>
    <row r="624" spans="1:5" ht="15.95" customHeight="1" x14ac:dyDescent="0.2">
      <c r="A624" s="100"/>
      <c r="B624" s="100"/>
      <c r="C624" s="100"/>
      <c r="D624" s="100"/>
      <c r="E624" s="100"/>
    </row>
    <row r="625" spans="1:5" ht="15.95" customHeight="1" x14ac:dyDescent="0.2">
      <c r="A625" s="100"/>
      <c r="B625" s="100"/>
      <c r="C625" s="100"/>
      <c r="D625" s="100"/>
      <c r="E625" s="100"/>
    </row>
    <row r="626" spans="1:5" ht="15.95" customHeight="1" x14ac:dyDescent="0.2">
      <c r="A626" s="100"/>
      <c r="B626" s="100"/>
      <c r="C626" s="100"/>
      <c r="D626" s="100"/>
      <c r="E626" s="100"/>
    </row>
    <row r="627" spans="1:5" ht="15.95" customHeight="1" x14ac:dyDescent="0.2">
      <c r="A627" s="100"/>
      <c r="B627" s="100"/>
      <c r="C627" s="100"/>
      <c r="D627" s="100"/>
      <c r="E627" s="100"/>
    </row>
    <row r="628" spans="1:5" ht="15.95" customHeight="1" x14ac:dyDescent="0.2">
      <c r="A628" s="100"/>
      <c r="B628" s="100"/>
      <c r="C628" s="100"/>
      <c r="D628" s="100"/>
      <c r="E628" s="100"/>
    </row>
    <row r="629" spans="1:5" ht="15.95" customHeight="1" x14ac:dyDescent="0.2">
      <c r="A629" s="100"/>
      <c r="B629" s="100"/>
      <c r="C629" s="100"/>
      <c r="D629" s="100"/>
      <c r="E629" s="100"/>
    </row>
    <row r="630" spans="1:5" ht="15.95" customHeight="1" x14ac:dyDescent="0.2">
      <c r="A630" s="100"/>
      <c r="B630" s="100"/>
      <c r="C630" s="100"/>
      <c r="D630" s="100"/>
      <c r="E630" s="100"/>
    </row>
    <row r="631" spans="1:5" ht="15.95" customHeight="1" x14ac:dyDescent="0.2">
      <c r="A631" s="100"/>
      <c r="B631" s="100"/>
      <c r="C631" s="100"/>
      <c r="D631" s="100"/>
      <c r="E631" s="100"/>
    </row>
    <row r="632" spans="1:5" ht="15.95" customHeight="1" x14ac:dyDescent="0.2">
      <c r="A632" s="100"/>
      <c r="B632" s="100"/>
      <c r="C632" s="100"/>
      <c r="D632" s="100"/>
      <c r="E632" s="100"/>
    </row>
    <row r="633" spans="1:5" ht="15.95" customHeight="1" x14ac:dyDescent="0.2">
      <c r="A633" s="100"/>
      <c r="B633" s="100"/>
      <c r="C633" s="100"/>
      <c r="D633" s="100"/>
      <c r="E633" s="100"/>
    </row>
    <row r="634" spans="1:5" ht="15.95" customHeight="1" x14ac:dyDescent="0.2">
      <c r="A634" s="100"/>
      <c r="B634" s="100"/>
      <c r="C634" s="100"/>
      <c r="D634" s="100"/>
      <c r="E634" s="100"/>
    </row>
    <row r="635" spans="1:5" ht="15.95" customHeight="1" x14ac:dyDescent="0.2">
      <c r="A635" s="100"/>
      <c r="B635" s="100"/>
      <c r="C635" s="100"/>
      <c r="D635" s="100"/>
      <c r="E635" s="100"/>
    </row>
    <row r="636" spans="1:5" ht="15.95" customHeight="1" x14ac:dyDescent="0.2">
      <c r="A636" s="100"/>
      <c r="B636" s="100"/>
      <c r="C636" s="100"/>
      <c r="D636" s="100"/>
      <c r="E636" s="100"/>
    </row>
    <row r="637" spans="1:5" ht="15.95" customHeight="1" x14ac:dyDescent="0.2">
      <c r="A637" s="100"/>
      <c r="B637" s="100"/>
      <c r="C637" s="100"/>
      <c r="D637" s="100"/>
      <c r="E637" s="100"/>
    </row>
  </sheetData>
  <sheetProtection password="E53C" sheet="1" objects="1" scenarios="1" insertRows="0"/>
  <mergeCells count="9">
    <mergeCell ref="B33:C33"/>
    <mergeCell ref="B34:C34"/>
    <mergeCell ref="B35:C35"/>
    <mergeCell ref="L5:M5"/>
    <mergeCell ref="B24:C24"/>
    <mergeCell ref="B32:C32"/>
    <mergeCell ref="B25:C25"/>
    <mergeCell ref="B26:C26"/>
    <mergeCell ref="B27:C27"/>
  </mergeCells>
  <printOptions horizontalCentered="1" verticalCentered="1"/>
  <pageMargins left="0.39370078740157483" right="0.39370078740157483" top="0.78740157480314965" bottom="0.98425196850393704" header="0.39370078740157483" footer="0.39370078740157483"/>
  <pageSetup paperSize="8" scale="84" orientation="landscape" r:id="rId1"/>
  <headerFooter>
    <oddHeader>&amp;C&amp;"-,Bold"&amp;16&amp;A</oddHeader>
    <oddFooter>&amp;LFile:  &amp;F&amp;RPrinted: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MOD Spreadsheet" ma:contentTypeID="0x010100BE45677B50C5460DB0785E085CD2E92D0018E5D6928B8C3C4E808FF78A84470EE4" ma:contentTypeVersion="2" ma:contentTypeDescription="Designed to facilitate the storage of MOD Spreadsheets with a '.xls' or '.xlsx' extension" ma:contentTypeScope="" ma:versionID="6715b4a61effbe1b6948d5064f6124ae">
  <xsd:schema xmlns:xsd="http://www.w3.org/2001/XMLSchema" xmlns:xs="http://www.w3.org/2001/XMLSchema" xmlns:p="http://schemas.microsoft.com/office/2006/metadata/properties" xmlns:ns1="http://schemas.microsoft.com/sharepoint/v3" xmlns:ns2="D2786A15-696E-4778-B8A0-4C6AB6AE0A8E" xmlns:ns3="d2786a15-696e-4778-b8a0-4c6ab6ae0a8e" targetNamespace="http://schemas.microsoft.com/office/2006/metadata/properties" ma:root="true" ma:fieldsID="5836433f552ba5c596e3c52b1c4a1e09" ns1:_="" ns2:_="" ns3:_="">
    <xsd:import namespace="http://schemas.microsoft.com/sharepoint/v3"/>
    <xsd:import namespace="D2786A15-696E-4778-B8A0-4C6AB6AE0A8E"/>
    <xsd:import namespace="d2786a15-696e-4778-b8a0-4c6ab6ae0a8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786A15-696E-4778-B8A0-4C6AB6AE0A8E" elementFormDefault="qualified">
    <xsd:import namespace="http://schemas.microsoft.com/office/2006/documentManagement/types"/>
    <xsd:import namespace="http://schemas.microsoft.com/office/infopath/2007/PartnerControl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MARITIME SUPPOR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MARITIME SUPPORT"/>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Maritime suppor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Maritime support"/>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fault="Ranges and Aircrew Training Contract Re-Let 2017"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Ranges and Aircrew Training Contract Re-Let 2017"/>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Defence Marine Services"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efence Marine Services"/>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d2786a15-696e-4778-b8a0-4c6ab6ae0a8e" elementFormDefault="qualified">
    <xsd:import namespace="http://schemas.microsoft.com/office/2006/documentManagement/types"/>
    <xsd:import namespace="http://schemas.microsoft.com/office/infopath/2007/PartnerControl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Final</Status>
    <AuthorOriginator xmlns="http://schemas.microsoft.com/sharepoint/v3">DMS</AuthorOriginator>
    <DPAExemption xmlns="http://schemas.microsoft.com/sharepoint/v3" xsi:nil="true"/>
    <Copyright xmlns="http://schemas.microsoft.com/sharepoint/v3" xsi:nil="true"/>
    <SecurityDescriptors xmlns="http://schemas.microsoft.com/sharepoint/v3">None</SecurityDescriptors>
    <RetentionCategory xmlns="http://schemas.microsoft.com/sharepoint/v3">None</RetentionCategory>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CreatedOriginated xmlns="http://schemas.microsoft.com/sharepoint/v3">2016-06-08T23:00:00+00:00</CreatedOriginated>
    <FOIExemption xmlns="http://schemas.microsoft.com/sharepoint/v3">No</FOIExemption>
    <Description xmlns="http://schemas.microsoft.com/sharepoint/v3" xsi:nil="true"/>
    <fileplanID xmlns="D2786A15-696E-4778-B8A0-4C6AB6AE0A8E" xsi:nil="true"/>
    <SubjectKeywords xmlns="D2786A15-696E-4778-B8A0-4C6AB6AE0A8E" xsi:nil="true"/>
    <Subject_x0020_KeywordsOOB xmlns="D2786A15-696E-4778-B8A0-4C6AB6AE0A8E">
      <Value>Maritime support</Value>
    </Subject_x0020_KeywordsOOB>
    <BusinessOwner xmlns="D2786A15-696E-4778-B8A0-4C6AB6AE0A8E" xsi:nil="true"/>
    <LocalKeywords xmlns="D2786A15-696E-4778-B8A0-4C6AB6AE0A8E" xsi:nil="true"/>
    <SubjectCategory xmlns="D2786A15-696E-4778-B8A0-4C6AB6AE0A8E" xsi:nil="true"/>
    <fileplanIDPTH xmlns="d2786a15-696e-4778-b8a0-4c6ab6ae0a8e">04_Deliver</fileplanIDPTH>
    <Subject_x0020_CategoryOOB xmlns="D2786A15-696E-4778-B8A0-4C6AB6AE0A8E">
      <Value>MARITIME SUPPORT</Value>
    </Subject_x0020_CategoryOOB>
    <Local_x0020_KeywordsOOB xmlns="D2786A15-696E-4778-B8A0-4C6AB6AE0A8E">
      <Value>Budgeting</Value>
      <Value>BudgetingCUCFinancePaymentsRACTRSACT</Value>
      <Value>Finance</Value>
      <Value>RACT</Value>
      <Value>Ranges and Aircrew Training Contract Re-Let 2017</Value>
      <Value>RSACT</Value>
    </Local_x0020_KeywordsOOB>
    <fileplanIDOOB xmlns="D2786A15-696E-4778-B8A0-4C6AB6AE0A8E">04_Deliver</fileplanIDOOB>
    <Business_x0020_OwnerOOB xmlns="D2786A15-696E-4778-B8A0-4C6AB6AE0A8E">DE&amp;S Defence Marine Services</Business_x0020_OwnerOOB>
  </documentManagement>
</p:properties>
</file>

<file path=customXml/itemProps1.xml><?xml version="1.0" encoding="utf-8"?>
<ds:datastoreItem xmlns:ds="http://schemas.openxmlformats.org/officeDocument/2006/customXml" ds:itemID="{6DFDCF76-2130-41F0-9BAB-63948BDCE7D1}">
  <ds:schemaRefs>
    <ds:schemaRef ds:uri="http://schemas.microsoft.com/sharepoint/v3/contenttype/forms"/>
  </ds:schemaRefs>
</ds:datastoreItem>
</file>

<file path=customXml/itemProps2.xml><?xml version="1.0" encoding="utf-8"?>
<ds:datastoreItem xmlns:ds="http://schemas.openxmlformats.org/officeDocument/2006/customXml" ds:itemID="{BDB2DEAD-ED85-4C25-8E67-B36597728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2786A15-696E-4778-B8A0-4C6AB6AE0A8E"/>
    <ds:schemaRef ds:uri="d2786a15-696e-4778-b8a0-4c6ab6ae0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0350E7-9ED7-4542-A1CA-16E284099965}">
  <ds:schemaRefs>
    <ds:schemaRef ds:uri="http://schemas.openxmlformats.org/package/2006/metadata/core-properties"/>
    <ds:schemaRef ds:uri="http://www.w3.org/XML/1998/namespace"/>
    <ds:schemaRef ds:uri="http://purl.org/dc/dcmitype/"/>
    <ds:schemaRef ds:uri="http://schemas.microsoft.com/sharepoint/v3"/>
    <ds:schemaRef ds:uri="http://purl.org/dc/terms/"/>
    <ds:schemaRef ds:uri="http://schemas.microsoft.com/office/2006/documentManagement/types"/>
    <ds:schemaRef ds:uri="http://purl.org/dc/elements/1.1/"/>
    <ds:schemaRef ds:uri="d2786a15-696e-4778-b8a0-4c6ab6ae0a8e"/>
    <ds:schemaRef ds:uri="http://schemas.microsoft.com/office/infopath/2007/PartnerControls"/>
    <ds:schemaRef ds:uri="D2786A15-696E-4778-B8A0-4C6AB6AE0A8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Model Construct</vt:lpstr>
      <vt:lpstr>Top Level Summary</vt:lpstr>
      <vt:lpstr>Detailed Summary</vt:lpstr>
      <vt:lpstr>Primary Source Sheets &gt;&gt;</vt:lpstr>
      <vt:lpstr>Contract Management</vt:lpstr>
      <vt:lpstr>Operational Staff Costs</vt:lpstr>
      <vt:lpstr>Vessel Maintenance</vt:lpstr>
      <vt:lpstr>Op Support Costs</vt:lpstr>
      <vt:lpstr>Insurance &amp; Misc Services</vt:lpstr>
      <vt:lpstr>Secondary Support Sheets &gt;&gt;</vt:lpstr>
      <vt:lpstr>Vessel Op Manning Cost</vt:lpstr>
      <vt:lpstr>Victualing Costs</vt:lpstr>
      <vt:lpstr>Craft Staffing Levels</vt:lpstr>
      <vt:lpstr>Staff Capitation</vt:lpstr>
      <vt:lpstr>Notes</vt:lpstr>
      <vt:lpstr>'Craft Staffing Levels'!Print_Area</vt:lpstr>
      <vt:lpstr>'Detailed Summary'!Print_Area</vt:lpstr>
      <vt:lpstr>'Insurance &amp; Misc Services'!Print_Area</vt:lpstr>
      <vt:lpstr>'Op Support Costs'!Print_Area</vt:lpstr>
      <vt:lpstr>'Operational Staff Costs'!Print_Area</vt:lpstr>
      <vt:lpstr>'Staff Capitation'!Print_Area</vt:lpstr>
      <vt:lpstr>'Vessel Maintenance'!Print_Area</vt:lpstr>
      <vt:lpstr>'Vessel Op Manning Cost'!Print_Area</vt:lpstr>
      <vt:lpstr>'Victualing Costs'!Print_Area</vt:lpstr>
      <vt:lpstr>'Vessel Maintenance'!Print_Titles</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-RACT_TemplateFM_CostPrediction-O</dc:title>
  <dc:creator>tuggeyp975</dc:creator>
  <cp:lastModifiedBy>mountstephenr109</cp:lastModifiedBy>
  <cp:lastPrinted>2016-11-21T11:41:12Z</cp:lastPrinted>
  <dcterms:created xsi:type="dcterms:W3CDTF">2015-09-22T16:53:29Z</dcterms:created>
  <dcterms:modified xsi:type="dcterms:W3CDTF">2017-02-28T09:45:46Z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0x010100BE45677B50C5460DB0785E085CD2E92D0018E5D6928B8C3C4E808FF78A84470EE4</vt:lpwstr>
  </property>
</Properties>
</file>