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
    </mc:Choice>
  </mc:AlternateContent>
  <bookViews>
    <workbookView xWindow="0" yWindow="0" windowWidth="19090" windowHeight="6980"/>
  </bookViews>
  <sheets>
    <sheet name="Cover Sheet" sheetId="1" r:id="rId1"/>
    <sheet name="Index Please Read" sheetId="2" r:id="rId2"/>
    <sheet name="OH Instructions - Please Read" sheetId="3" r:id="rId3"/>
    <sheet name="OH(A) Advice Services" sheetId="4" r:id="rId4"/>
    <sheet name="OH (B) Attendance Management" sheetId="5" r:id="rId5"/>
    <sheet name="OH (C) On Site OH" sheetId="6" r:id="rId6"/>
    <sheet name="OH(D) Health Education &amp; Consul" sheetId="7" r:id="rId7"/>
    <sheet name="OH(E)Fitness For Tasks &amp; Health" sheetId="8" r:id="rId8"/>
    <sheet name="OH (F) Treatments" sheetId="9" r:id="rId9"/>
    <sheet name="OH(G)Assessment &amp; Adjustments" sheetId="10" r:id="rId10"/>
    <sheet name="OH (A) to (G) Summary" sheetId="11" r:id="rId11"/>
    <sheet name="OH (H) Indicative Volumes" sheetId="12" r:id="rId12"/>
    <sheet name="EAP Instructions - Please Read" sheetId="13" r:id="rId13"/>
    <sheet name="EAP (A) Headcount Pricing" sheetId="14" r:id="rId14"/>
    <sheet name="EAP (B) Counselling Services" sheetId="15" r:id="rId15"/>
    <sheet name="EAP(C)Trauma &amp;Critical Incident" sheetId="16" r:id="rId16"/>
    <sheet name="EAP (D) Health &amp; Wellbeing" sheetId="17" r:id="rId17"/>
    <sheet name="EAP (A),(B),(C) &amp; (D) Summary" sheetId="18" r:id="rId18"/>
    <sheet name="EAP (E) Mediation" sheetId="19" r:id="rId19"/>
    <sheet name="EAP (F) Health Kiosks" sheetId="22" r:id="rId20"/>
    <sheet name="EAP (G) Indicative Volumes" sheetId="20" r:id="rId21"/>
    <sheet name="OH + EAP Summary" sheetId="21" r:id="rId22"/>
  </sheets>
  <definedNames>
    <definedName name="Bob">'EAP (A) Headcount Pricing'!$A$34:$A$35</definedName>
    <definedName name="_xlnm.Print_Area" localSheetId="0">'Cover Sheet'!$A$1:$C$20</definedName>
    <definedName name="_xlnm.Print_Area" localSheetId="1">'Index Please Read'!$A$1:$E$32</definedName>
    <definedName name="_xlnm.Print_Area" localSheetId="4">'OH (B) Attendance Management'!$A$1:$I$37</definedName>
    <definedName name="_xlnm.Print_Area" localSheetId="5">'OH (C) On Site OH'!$A$1:$H$18</definedName>
    <definedName name="_xlnm.Print_Area" localSheetId="8">'OH (F) Treatments'!$A$1:$D$81</definedName>
    <definedName name="_xlnm.Print_Area" localSheetId="2">'OH Instructions - Please Read'!$A$1:$A$41</definedName>
    <definedName name="_xlnm.Print_Area" localSheetId="6">'OH(D) Health Education &amp; Consul'!$A$1:$G$22</definedName>
    <definedName name="_xlnm.Print_Area" localSheetId="7">'OH(E)Fitness For Tasks &amp; Health'!$A$1:$H$139</definedName>
    <definedName name="Star">'EAP (A) Headcount Pricing'!$A$34:$A$35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22" l="1"/>
  <c r="F9" i="18" l="1"/>
  <c r="B3" i="14"/>
  <c r="J22" i="14"/>
  <c r="J21" i="14"/>
  <c r="J15" i="14"/>
  <c r="J16" i="14" s="1"/>
  <c r="K24" i="14" s="1"/>
  <c r="K25" i="14" s="1"/>
  <c r="E15" i="17" l="1"/>
  <c r="E23" i="16"/>
  <c r="E134" i="8"/>
  <c r="H136" i="8"/>
  <c r="B3" i="21" l="1"/>
  <c r="B3" i="19"/>
  <c r="B3" i="17"/>
  <c r="B3" i="11"/>
  <c r="D28" i="20"/>
  <c r="D27" i="20"/>
  <c r="C27" i="20"/>
  <c r="D23" i="20"/>
  <c r="C23" i="20"/>
  <c r="E15" i="20"/>
  <c r="D15" i="20"/>
  <c r="C15" i="20"/>
  <c r="D14" i="20"/>
  <c r="C14" i="20"/>
  <c r="D13" i="20"/>
  <c r="C13" i="20"/>
  <c r="C9" i="20"/>
  <c r="C6" i="20"/>
  <c r="F11" i="18"/>
  <c r="F10" i="18"/>
  <c r="B3" i="18"/>
  <c r="E13" i="17"/>
  <c r="E12" i="17"/>
  <c r="E16" i="17" s="1"/>
  <c r="F12" i="18" s="1"/>
  <c r="B3" i="16"/>
  <c r="E20" i="16"/>
  <c r="E16" i="16"/>
  <c r="E12" i="16"/>
  <c r="B3" i="15"/>
  <c r="C15" i="15"/>
  <c r="C16" i="15" s="1"/>
  <c r="F14" i="18" l="1"/>
  <c r="F11" i="21" s="1"/>
  <c r="F15" i="21" s="1"/>
  <c r="E24" i="16"/>
  <c r="B3" i="10"/>
  <c r="B3" i="9"/>
  <c r="I33" i="10"/>
  <c r="H33" i="10"/>
  <c r="G33" i="10"/>
  <c r="F33" i="10"/>
  <c r="E33" i="10"/>
  <c r="D76" i="9"/>
  <c r="D77" i="9" s="1"/>
  <c r="D69" i="9"/>
  <c r="D70" i="9" s="1"/>
  <c r="B3" i="8"/>
  <c r="H134" i="8"/>
  <c r="G134" i="8"/>
  <c r="F134" i="8"/>
  <c r="H137" i="8"/>
  <c r="F13" i="11" s="1"/>
  <c r="B3" i="7"/>
  <c r="B3" i="4"/>
  <c r="B3" i="5"/>
  <c r="B3" i="6"/>
  <c r="G18" i="7"/>
  <c r="G17" i="7"/>
  <c r="G16" i="7"/>
  <c r="G15" i="7"/>
  <c r="G14" i="7"/>
  <c r="G13" i="7"/>
  <c r="G12" i="7"/>
  <c r="G14" i="6"/>
  <c r="F14" i="6"/>
  <c r="E14" i="6"/>
  <c r="G16" i="6" s="1"/>
  <c r="G17" i="6" s="1"/>
  <c r="F11" i="11" s="1"/>
  <c r="G33" i="5"/>
  <c r="G32" i="5"/>
  <c r="E25" i="5"/>
  <c r="E26" i="5" s="1"/>
  <c r="G35" i="5" s="1"/>
  <c r="G36" i="5" s="1"/>
  <c r="F10" i="11" s="1"/>
  <c r="I16" i="5"/>
  <c r="I15" i="5"/>
  <c r="J13" i="4"/>
  <c r="J14" i="4" s="1"/>
  <c r="F9" i="11" s="1"/>
  <c r="G20" i="7" l="1"/>
  <c r="G21" i="7" s="1"/>
  <c r="F12" i="11" s="1"/>
  <c r="I35" i="10"/>
  <c r="I36" i="10" s="1"/>
  <c r="F15" i="11" s="1"/>
  <c r="D79" i="9"/>
  <c r="D80" i="9" s="1"/>
  <c r="F14" i="11" s="1"/>
  <c r="F18" i="11" l="1"/>
  <c r="F10" i="21" s="1"/>
  <c r="F14" i="21" s="1"/>
  <c r="F18" i="21" s="1"/>
</calcChain>
</file>

<file path=xl/sharedStrings.xml><?xml version="1.0" encoding="utf-8"?>
<sst xmlns="http://schemas.openxmlformats.org/spreadsheetml/2006/main" count="1201" uniqueCount="821">
  <si>
    <t>© Crown copyright 2017</t>
  </si>
  <si>
    <t xml:space="preserve"> ATTACHMENT 5 - LOT 1 PRICING MATRIX</t>
  </si>
  <si>
    <t xml:space="preserve"> LOT 1 - Full Service Occupational Health Services and Employee Assistance Programmes</t>
  </si>
  <si>
    <t>REFERENCE NUMBER</t>
  </si>
  <si>
    <t>RM3795</t>
  </si>
  <si>
    <t>Please insert your organisation name in the text box below</t>
  </si>
  <si>
    <t>LOT 1: Full Service Occupational Health Services and Employee Assistance Programmes</t>
  </si>
  <si>
    <r>
      <t xml:space="preserve">Please read before completing this Pricing Matrix
</t>
    </r>
    <r>
      <rPr>
        <sz val="12"/>
        <rFont val="Arial"/>
        <family val="2"/>
      </rPr>
      <t xml:space="preserve">This Pricing Matrix is split into the following groups. They Are:
Coversheet and Index (YELLOW tabs)
OH (Occupational Health Services) (GREEN Colour tabs)
EAP (Employee Assistance Programme (BLUE Colour tabs)
OH + EAP Summary (RED Colour tab)
</t>
    </r>
    <r>
      <rPr>
        <b/>
        <sz val="12"/>
        <rFont val="Arial"/>
        <family val="2"/>
      </rPr>
      <t xml:space="preserve">
For ease please click on the links below to navigate to a page and click back to return to the Index page
</t>
    </r>
  </si>
  <si>
    <t>Occupational Health Services</t>
  </si>
  <si>
    <t>OH Instructions - Please Read</t>
  </si>
  <si>
    <t>OH(A) Advice Services</t>
  </si>
  <si>
    <t>OH (B) Attendance Management</t>
  </si>
  <si>
    <t>OH (C) On Site OH</t>
  </si>
  <si>
    <t>OH(D) Health Education &amp; Consul</t>
  </si>
  <si>
    <t>OH (E)Fitness For Tasks &amp; Health</t>
  </si>
  <si>
    <t>OH (F) Treatments</t>
  </si>
  <si>
    <t>OH(G)Assessment &amp; Adjustments</t>
  </si>
  <si>
    <t>Employee Assistance Programme</t>
  </si>
  <si>
    <t>EAP Instructions - Please Read</t>
  </si>
  <si>
    <t>EAP (A) Headcount Pricing</t>
  </si>
  <si>
    <t>EAP (B) Counselling Services</t>
  </si>
  <si>
    <t>EAP(C)Trauma &amp;Critical Incident</t>
  </si>
  <si>
    <t>EAP (D) Health &amp; Wellbeing</t>
  </si>
  <si>
    <t>EAP (A),(B),(C) &amp; (D) Summary</t>
  </si>
  <si>
    <t>EAP (E) Mediation</t>
  </si>
  <si>
    <t>EAP (F) Health Kiosks</t>
  </si>
  <si>
    <t>EAP (G) Indicative Volumes</t>
  </si>
  <si>
    <t>LOT 1: Full Service Occupational Health Services and Employee Assistance Programmes Summary</t>
  </si>
  <si>
    <t>OH + EAP Summary</t>
  </si>
  <si>
    <t xml:space="preserve">LOT 1: Occupational Health Services
</t>
  </si>
  <si>
    <t>Click to return to Index</t>
  </si>
  <si>
    <r>
      <t xml:space="preserve">Before completing this Pricing Matrix you MUST: 
</t>
    </r>
    <r>
      <rPr>
        <sz val="12"/>
        <rFont val="Arial"/>
        <family val="2"/>
      </rPr>
      <t xml:space="preserve">
1. Read - Attachment 1 - Invitation to Tender (ITT) and all of its Attachments. The ITT contains important information on how the prices you provide will be evaluated.</t>
    </r>
    <r>
      <rPr>
        <b/>
        <sz val="12"/>
        <rFont val="Arial"/>
        <family val="2"/>
      </rPr>
      <t xml:space="preserve">
</t>
    </r>
  </si>
  <si>
    <t>2. Insert your organisation name on the 'Cover Sheet' (in cell B19:C19).</t>
  </si>
  <si>
    <t>3. Read the General Instructions below and the Instructions contained within each of the Tabs.</t>
  </si>
  <si>
    <t>4. Please note where a Tender is deemed to be non-compliant, the Authority may exclude the Tender from further participation in this procurement.</t>
  </si>
  <si>
    <t>After completing this Pricing Matrix you MUST:</t>
  </si>
  <si>
    <t xml:space="preserve">1. Re-name the file to include your organisation's trading name as a suffix to the original file name provided 
i.e. [yourorganisationname_RM3795 Lot 1 Pricing Matrix] </t>
  </si>
  <si>
    <t xml:space="preserve">2. Upload your completed Pricing Matrix via the e-Sourcing Suite prior to the Tender submission deadline.  </t>
  </si>
  <si>
    <t>Highlighted Cells</t>
  </si>
  <si>
    <t>Cells are highlighted as below in Tabs  'OH(A) Advice Services', 'OH(B) Attendance Management', 'OH(C) On Site OH', 'OH (D) Health and Education &amp; Consul', OH', 'OH(E) Fitness For Tasks &amp; Health, 'OH (F) Treatments' and 'OH (G) Assessment &amp; Adjustments'.</t>
  </si>
  <si>
    <r>
      <rPr>
        <b/>
        <u/>
        <sz val="12"/>
        <color rgb="FF000000"/>
        <rFont val="Arial"/>
        <family val="2"/>
      </rPr>
      <t>YELLOW CELLS-</t>
    </r>
    <r>
      <rPr>
        <u/>
        <sz val="12"/>
        <color rgb="FF000000"/>
        <rFont val="Arial"/>
        <family val="2"/>
      </rPr>
      <t xml:space="preserve"> 
</t>
    </r>
    <r>
      <rPr>
        <sz val="12"/>
        <color rgb="FF000000"/>
        <rFont val="Arial"/>
        <family val="2"/>
      </rPr>
      <t>The Potential Provider MUST enter a Price (£) into cells highlighted YELLOW.  
Once entered, these Prices will automatically change the BLUE cells (Total Figures), GREEN cells (Sub-Weighted Price), BLACK cells (Total Basket Price) and Red cells (Total Weighted Basked Price)  which will be evaluated.</t>
    </r>
  </si>
  <si>
    <r>
      <rPr>
        <b/>
        <u/>
        <sz val="12"/>
        <color rgb="FF000000"/>
        <rFont val="Arial"/>
        <family val="2"/>
      </rPr>
      <t>ORANGE CELLS-</t>
    </r>
    <r>
      <rPr>
        <u/>
        <sz val="12"/>
        <color rgb="FF000000"/>
        <rFont val="Arial"/>
        <family val="2"/>
      </rPr>
      <t xml:space="preserve"> </t>
    </r>
    <r>
      <rPr>
        <sz val="12"/>
        <color rgb="FF000000"/>
        <rFont val="Arial"/>
        <family val="2"/>
      </rPr>
      <t xml:space="preserve">
The Potential Provider MUST enter information requested into ORANGE cells.
Orange cells are for information only and will not be evaluated.</t>
    </r>
  </si>
  <si>
    <r>
      <rPr>
        <b/>
        <u/>
        <sz val="12"/>
        <color rgb="FF000000"/>
        <rFont val="Arial"/>
        <family val="2"/>
      </rPr>
      <t>PINK CELLS-</t>
    </r>
    <r>
      <rPr>
        <sz val="12"/>
        <color rgb="FF000000"/>
        <rFont val="Arial"/>
        <family val="2"/>
      </rPr>
      <t xml:space="preserve"> 
The Potential Provider cannot enter information into PINK cells.
PINK cells are for information only.</t>
    </r>
  </si>
  <si>
    <r>
      <rPr>
        <b/>
        <u/>
        <sz val="12"/>
        <rFont val="Arial"/>
        <family val="2"/>
      </rPr>
      <t xml:space="preserve">BLUE CELLS-
</t>
    </r>
    <r>
      <rPr>
        <sz val="12"/>
        <rFont val="Arial"/>
        <family val="2"/>
      </rPr>
      <t>The Potential Provider cannot enter information into BLUE cells.
The 'Total' figures will be automatically calculated
The 'Total' figures will be a sum of the Prices entered in the YELLOW cells.</t>
    </r>
  </si>
  <si>
    <r>
      <rPr>
        <b/>
        <u/>
        <sz val="12"/>
        <rFont val="Arial"/>
        <family val="2"/>
      </rPr>
      <t xml:space="preserve">GREEN CELLS-
</t>
    </r>
    <r>
      <rPr>
        <sz val="12"/>
        <rFont val="Arial"/>
        <family val="2"/>
      </rPr>
      <t>The Potential Provider cannot enter information into GREEN cells.
The Sub-weighted figures will be automatically calculated.
The Sub-weighted figures will be a sum of the Total figures entered in the BLUE Cells</t>
    </r>
  </si>
  <si>
    <t>Further instruction for populating YELLOW cells</t>
  </si>
  <si>
    <t xml:space="preserve">Failure to insert a Price into all YELLOW cells may result in your Tender being deemed non-compliant. </t>
  </si>
  <si>
    <t>All Prices should be in £ (Pounds Sterling) and to 2 decimal places i.e. (£1) one pound would be £01.00.</t>
  </si>
  <si>
    <t>Only one price is to be entered in each cell.</t>
  </si>
  <si>
    <t>All Prices are to exclude VAT</t>
  </si>
  <si>
    <t>All Charges incurred in the delivery of the Services shall be included in the prices.  This includes framework management, contract management, MI or SLA management, strategy policy and guidance, complaints management.</t>
  </si>
  <si>
    <t>The Supplier’s travel and subsistence will be chargeable to Contracting Authorities at the Call Off stage in line with Contracting Authorities’ travel and subsistence policy.</t>
  </si>
  <si>
    <t>No zero prices will be accepted. If you submit any zero prices it is likely to result in the Tender being deemed non-compliant and excluded from further participation in this Procurement.</t>
  </si>
  <si>
    <t>The Authority reserves the right to verify any prices which appear uncompetitive, and any prices significantly low, which may appear unsustainable or uncompetitive. Potential Providers should note that the Authority has the discretion to exclude abnormally low tenders in accordance with Regulation 69 of the Public Contracts Regulation 2015.</t>
  </si>
  <si>
    <t>Further information for tab 'OH (G) Indicative Volumes</t>
  </si>
  <si>
    <t xml:space="preserve">The tab '(H) Indicative Volumes'  for Lot 1 Occupational Health Services are indicative only and based on actual volumes from the current Occupational Health framework for 2015/2016.  Suppliers should note that volumes will fluctuate and there are no guarantees of volumes for any supplier.
</t>
  </si>
  <si>
    <t>Authorities Management Charge</t>
  </si>
  <si>
    <t>All Day Rates are to include the Management Charge to be paid to the Authority.
The Authority’s Management Charge is set at 1%.
The Management Charge will be paid by the Supplier to the Authority in accordance with Framework Clause 20.</t>
  </si>
  <si>
    <t xml:space="preserve">The weighting breakdown for the Total Weighted Basket Price for Lot 1 Occupational Health Services is:
(A) Advice Services 10%
(B) Attendance Management 40%
(C) On Site Occupational Health Services 15%
(D) Health Educations Awareness Programmes and Consultancy Services 5%
(E) Fitness for Task and Health Surveillance 15%
(F) Treatments 10%
(G) Workplace Assessments and Adjustments 5%
Section 12 of the ITT sets how the pricing for Lot 1 Full Service Occupational Health Services and Employee Assistance Programmes
</t>
  </si>
  <si>
    <t>LOT 1: Occupational Health Services - (A) Advice Services (Occupational Health Telephone Service and Online Portal)</t>
  </si>
  <si>
    <t>Supplier's Name</t>
  </si>
  <si>
    <t>You MUST enter a Price in cells which are shaded YELLOW in this worksheet for Line reference Numbers OH1.</t>
  </si>
  <si>
    <t>The PINK cells are information relating to the requirement as described in Attachment 4a - Framework Schedule 2: Goods and Services and Key Performance Indicators Part A: Goods and Services.</t>
  </si>
  <si>
    <t>The BLACK cell is the Total Basket Price for (A) Advice Service (Occupational Health Telephone Services and Online Portal).  This is the total of all YELLOW cells added together (Cells D10 to J10).  This will be automatically calculated.</t>
  </si>
  <si>
    <t>The RED cell is the Total Basket Price for  (A) Advice Service (Occupational Health Telephone Services and Online Portal) (BLACK cell total) weighted at 10%. This will be automatically calculated.</t>
  </si>
  <si>
    <t>Line Reference Number</t>
  </si>
  <si>
    <t>Item Name</t>
  </si>
  <si>
    <t>Description</t>
  </si>
  <si>
    <t>Price Per Head Per Annum, For
Less Than 5,000 Employees</t>
  </si>
  <si>
    <t>Price Per Head Per Annum For
Less Than 10,000 Employees</t>
  </si>
  <si>
    <t>Price Per Head Per Annum For
Less Than 20,000 Employees</t>
  </si>
  <si>
    <t>Price Per Head Per Annum For
Less Than 30,000 Employees</t>
  </si>
  <si>
    <t>Price Per Head Per Annum For
Less Than 40,000 Employees</t>
  </si>
  <si>
    <t>Price Per Head Per Annum For
Less Than 50,000 Employees</t>
  </si>
  <si>
    <t>Price Per Head Per Annum For greater than or equal to 50,000 Employees</t>
  </si>
  <si>
    <t>OH1</t>
  </si>
  <si>
    <t>Telephone Support Services, Online Portal and Publicity and Promotion</t>
  </si>
  <si>
    <t>Services are inclusive of:
1) Telephone Support Services which are organisationally branded (advice Services for all Contracting Authorities Personnel eligible to use the Services)
2) Online Portal
4) Publicity and promotion</t>
  </si>
  <si>
    <t>Total Basket Price for (A) Advice Services (Occupational Health Telephone Service and Online Portal)</t>
  </si>
  <si>
    <t xml:space="preserve">  Total Weighted Basket Price (10%) for (A) Advice Services (Occupational Health Telephone Service and Online Portal)</t>
  </si>
  <si>
    <t>LOT 1: Occupational Health Services - (B) Attendance Management</t>
  </si>
  <si>
    <t>The BLUE cells are the Total of the Prices (YELLOW cells) for tables (B.a) Referrals from Contracting Authorities, (B.b) Further Medical Evidence and Ill Health Retirement and (B.c) Case Conferences. This will be automatically calculated.</t>
  </si>
  <si>
    <t>The GREEN cells in this worksheet are the Total Price figures (BLUE cells) weighted at 85% for table (B.a), 5% for table (B.b) and 10% for table (B.c). This will be automatically calculated.</t>
  </si>
  <si>
    <t>The BLACK cell is the Total Basket Price for (B) Attendance Management.  This is the total in GREEN cells for table (B.a), (B.b) and (B.c) added together. This will be automatically calculated.</t>
  </si>
  <si>
    <t>The RED cell is the Total Basket Price for (B) Attendance management (Black cell total) weighted at 40%. This will be automatically calculated.</t>
  </si>
  <si>
    <t>(B.a) Referrals from Contracting Authorities</t>
  </si>
  <si>
    <t>Supplier Personnel</t>
  </si>
  <si>
    <t>Online</t>
  </si>
  <si>
    <t>Telephone</t>
  </si>
  <si>
    <t>Face to Face off site
(i.e. at Supplier or clinic premises)</t>
  </si>
  <si>
    <t>Face to Face on site
(i.e. at Contracting Authorities premises or on location)</t>
  </si>
  <si>
    <t>Home Visit</t>
  </si>
  <si>
    <t>OH2</t>
  </si>
  <si>
    <t>Referrals from Contracting Authorities</t>
  </si>
  <si>
    <t xml:space="preserve">Service is per Attendance Management case and inclusive of:
1) Referrals from Contracting Authorities
2) Attendance Management Advice and Assessments
3) Attendance Management Reports
4) Case Management
</t>
  </si>
  <si>
    <t>Occupational Health Advisor</t>
  </si>
  <si>
    <t>OH3</t>
  </si>
  <si>
    <t>Occupational Health Physician</t>
  </si>
  <si>
    <t>Total  Price for (B.a) Referrals from Contracting Authorities</t>
  </si>
  <si>
    <t>Total Sub-weighted Price (85%) for (B.a) Referrals from Contracting Authorities</t>
  </si>
  <si>
    <t xml:space="preserve">FURTHER MEDICAL EVIDENCE AND ILL HEALTH RETIREMENT </t>
  </si>
  <si>
    <t>(B.b) Further Medical Evidence and Ill Health Retirement</t>
  </si>
  <si>
    <t>Charge Per Report</t>
  </si>
  <si>
    <t>OH4</t>
  </si>
  <si>
    <t>Further Medical Evidence</t>
  </si>
  <si>
    <t>Charge per report to include request, briefing, further medical evidence assessment, reports and administration</t>
  </si>
  <si>
    <t xml:space="preserve">General Practitioner or Occupational Health Physician </t>
  </si>
  <si>
    <t>OH5</t>
  </si>
  <si>
    <t xml:space="preserve">Specialist </t>
  </si>
  <si>
    <t>OH6</t>
  </si>
  <si>
    <t>Ill Health Retirement</t>
  </si>
  <si>
    <t>Charge per report to include assessment of medical evidence to support  applications for ill health retirement, reports and administration</t>
  </si>
  <si>
    <t>OH7</t>
  </si>
  <si>
    <t>OH8</t>
  </si>
  <si>
    <t>Specialist</t>
  </si>
  <si>
    <t>Total  Price for (B.b) Further Medical Evidence and Ill Health Retirement</t>
  </si>
  <si>
    <t>Total Sub-weighted Price (5%) for (B.b) Further Medical Evidence and Ill Health Retirement</t>
  </si>
  <si>
    <t>CASE CONFERENCES</t>
  </si>
  <si>
    <t>(B.c) Case Conferences</t>
  </si>
  <si>
    <t>Hourly Rate</t>
  </si>
  <si>
    <t>Half Day Rate (7.5hrs) 
(prorated as used)</t>
  </si>
  <si>
    <t xml:space="preserve"> Day Rate (7.5 hrs) 
(prorated as used)</t>
  </si>
  <si>
    <t>OH9</t>
  </si>
  <si>
    <t>Case Conferences</t>
  </si>
  <si>
    <t>Participation at case conferences including provision of case reports, rework and administration. 
Case conference may be for one or multiple cases</t>
  </si>
  <si>
    <t>OH10</t>
  </si>
  <si>
    <t>Total  Price for (B.c) Case Conferences</t>
  </si>
  <si>
    <t xml:space="preserve">         Total Basket Price for (B) Attendance Management</t>
  </si>
  <si>
    <t xml:space="preserve">   Total Weighted Basket Price (40%) for (B) Attendance Management                   </t>
  </si>
  <si>
    <t>LOT 1: Occupational Health Services - (C) On Site Occupational Health Services</t>
  </si>
  <si>
    <t>You MUST enter a Rate in cells which are shaded YELLOW in this worksheet for Line reference Numbers OH 11 and OH12.</t>
  </si>
  <si>
    <t>The BLACK cell is the Total Basket Price for (C) On Site Occupational Health Services. This is the total of all BLUE cells added together. (Cells E13,F13 and G13). This will be automatically calculated.</t>
  </si>
  <si>
    <t>The RED cell is the Total Basket Price for  (C) On Site Occupational Health Services. (Black cell total) weighted at 15%. This will be automatically calculated.</t>
  </si>
  <si>
    <t>(C) On Site Occupational Health Services</t>
  </si>
  <si>
    <t>Half Day Rate  
(prorated as used)</t>
  </si>
  <si>
    <t xml:space="preserve"> Day Rate 
(prorated as used)</t>
  </si>
  <si>
    <t>Annual Rate 
365 days a year</t>
  </si>
  <si>
    <t>OH11</t>
  </si>
  <si>
    <t xml:space="preserve">On Site Occupational Health Services
(where on site Occupational Health Supplier Personnel can undertake Services)
</t>
  </si>
  <si>
    <t xml:space="preserve">Service is to for an on site Occupational Health Advisor or Occupational Health Physician based on the Contracting Authorities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 </t>
  </si>
  <si>
    <t>OH12</t>
  </si>
  <si>
    <t>TOTAL</t>
  </si>
  <si>
    <t>Total Basket Price for (C) On Site Occupational Health Services</t>
  </si>
  <si>
    <t xml:space="preserve">  Total Weighted Basket Price (15%) for (C) On Site Occupational Health Services</t>
  </si>
  <si>
    <t>LOT 1: Occupational Health Services - (D) Health Education Awareness Programmes and Consultancy Services</t>
  </si>
  <si>
    <t>You MUST enter a Rate in cells which are shaded YELLOW in this worksheet for Line Reference Numbers OH13 to OH19.</t>
  </si>
  <si>
    <t>The BLACK cell is the Total Basket Price for (D) Health Education Awareness Programmes and Consultancy Services. This is the total of all BLUE cells added together. (Reference Line Numbers OH13 to OH19). This will be automatically calculated.</t>
  </si>
  <si>
    <t>The RED cell is the Total Basket Price for (D) Health Education Awareness Programmes and Consultancy Services. (Black cell total) weighted at 5%. This will be automatically calculated.</t>
  </si>
  <si>
    <t>(D) Health Education Awareness Programmes and Consultancy Services</t>
  </si>
  <si>
    <t>OH13</t>
  </si>
  <si>
    <t>Development of Contracting Authority occupational health and wellbeing promotion and awareness programmes</t>
  </si>
  <si>
    <t xml:space="preserve">Charge for development of promotional and awareness specifically for a Contracting Authority:
- design and development of programme material
- production of promotional material
</t>
  </si>
  <si>
    <t>Single Rate of Supplier Personnel (one standard rate)</t>
  </si>
  <si>
    <t>OH14</t>
  </si>
  <si>
    <t>Delivery of  Contracting Authority occupational health and wellbeing promotion and awareness programmes</t>
  </si>
  <si>
    <t>Charge for delivery of tailored occupational health and wellbeing promotion and awareness programme using agreed delivery approach with Contracting Authority</t>
  </si>
  <si>
    <t>OH15</t>
  </si>
  <si>
    <t>Consultancy Services</t>
  </si>
  <si>
    <t>Charge for specialist consultancy services as agreed with Contracting Authorities</t>
  </si>
  <si>
    <t>Health and Safety consultants</t>
  </si>
  <si>
    <t>OH16</t>
  </si>
  <si>
    <t>Project Manager</t>
  </si>
  <si>
    <t>OH17</t>
  </si>
  <si>
    <t>Occupational Health Advisors</t>
  </si>
  <si>
    <t>OH18</t>
  </si>
  <si>
    <t>Occupational Health Physicians</t>
  </si>
  <si>
    <t>OH19</t>
  </si>
  <si>
    <t>Occupational Therapists</t>
  </si>
  <si>
    <t>Total Basket Price for (D) Health Education Awareness Programmes and Consultancy Services</t>
  </si>
  <si>
    <t xml:space="preserve">  Total Weighted Basket Price (5%) for (D)Health Education Awareness Programmes and Consultancy Services</t>
  </si>
  <si>
    <t>LOT 1: Occupational Health Services - (E) Fitness For Task Assessments and Health Surveillance Services</t>
  </si>
  <si>
    <t>The Pink cells are information relating to the requirement as described in Attachment 4a - Framework Schedule 2: Goods and Services and Key Performance Indicators Part A: Goods and Services.</t>
  </si>
  <si>
    <t>The BLACK cell is the Total Basket Price for (E) Fitness For Task Assessments and Health Surveillance Services . This is the total of all BLUE cells added together. (Reference Line Numbers OH20 to OH131). This will be automatically calculated.</t>
  </si>
  <si>
    <t>The RED cell is the Total Basket Price for (E) Fitness For Task Assessments and Health Surveillance Services. (Black cell total) weighted at 15%. This will be automatically calculated.</t>
  </si>
  <si>
    <t>(E.a) Pre-Appointment and Pre-Enrolment checks</t>
  </si>
  <si>
    <t>Online/Paper-based</t>
  </si>
  <si>
    <r>
      <t xml:space="preserve">Face to Face off site
</t>
    </r>
    <r>
      <rPr>
        <b/>
        <i/>
        <sz val="11"/>
        <color theme="0"/>
        <rFont val="Arial"/>
        <family val="2"/>
      </rPr>
      <t>(i.e. at Supplier or clinic premises)</t>
    </r>
  </si>
  <si>
    <r>
      <t xml:space="preserve">Face to Face on site
</t>
    </r>
    <r>
      <rPr>
        <b/>
        <i/>
        <sz val="11"/>
        <color theme="0"/>
        <rFont val="Arial"/>
        <family val="2"/>
      </rPr>
      <t>(i.e. at Contracting Authorities premises, on location or home visit)</t>
    </r>
  </si>
  <si>
    <t>OH20</t>
  </si>
  <si>
    <t xml:space="preserve">Pre-Appointment Assessment </t>
  </si>
  <si>
    <t>On line or paper based assessment which provides automatic clearance for the Contracting Authorities Personnel, with no onward referral for further assessments</t>
  </si>
  <si>
    <t>OH21</t>
  </si>
  <si>
    <t>OH22</t>
  </si>
  <si>
    <t>Face to face or telephone appointment with an Occupational Health Advisor or Occupational Health Physician when an issue has been identified  by the on line or paper based assessment</t>
  </si>
  <si>
    <t>OH23</t>
  </si>
  <si>
    <t>(E.b) Fitness For Task Assessment</t>
  </si>
  <si>
    <t>OH24</t>
  </si>
  <si>
    <t>Annual medical assessment - safety critical roles</t>
  </si>
  <si>
    <t>Inclusive of referral, assessment, report, records maintenance and administration</t>
  </si>
  <si>
    <t>OH25</t>
  </si>
  <si>
    <t>OH26</t>
  </si>
  <si>
    <t>Baseline hearing tests</t>
  </si>
  <si>
    <t>Technician</t>
  </si>
  <si>
    <t>OH27</t>
  </si>
  <si>
    <t>OH28</t>
  </si>
  <si>
    <t>OH29</t>
  </si>
  <si>
    <t>Breathing apparatus medical and face fitness testing</t>
  </si>
  <si>
    <t>OH30</t>
  </si>
  <si>
    <t>OH31</t>
  </si>
  <si>
    <t>Colour Vision</t>
  </si>
  <si>
    <t>Optician/Technician</t>
  </si>
  <si>
    <t>OH32</t>
  </si>
  <si>
    <t>OH33</t>
  </si>
  <si>
    <t>OH34</t>
  </si>
  <si>
    <t>Confined space working assessment</t>
  </si>
  <si>
    <t>OH35</t>
  </si>
  <si>
    <t>OH36</t>
  </si>
  <si>
    <t>Control and restraint training</t>
  </si>
  <si>
    <t>Specialist Trainer</t>
  </si>
  <si>
    <t>OH37</t>
  </si>
  <si>
    <t>Diving medical</t>
  </si>
  <si>
    <t>OH38</t>
  </si>
  <si>
    <t>OH39</t>
  </si>
  <si>
    <t>Driver medical, including DVLA Group II medical</t>
  </si>
  <si>
    <t>OH40</t>
  </si>
  <si>
    <t>OH41</t>
  </si>
  <si>
    <t>Fire fighters assessments and medical</t>
  </si>
  <si>
    <t>OH42</t>
  </si>
  <si>
    <t>OH43</t>
  </si>
  <si>
    <t>Firearms training assessment</t>
  </si>
  <si>
    <t>OH44</t>
  </si>
  <si>
    <t>OH45</t>
  </si>
  <si>
    <t>Fitness to carry fire arms assessment</t>
  </si>
  <si>
    <t>OH46</t>
  </si>
  <si>
    <t>OH47</t>
  </si>
  <si>
    <t>Fitness to travel or work overseas assessment</t>
  </si>
  <si>
    <t>OH48</t>
  </si>
  <si>
    <t>OH49</t>
  </si>
  <si>
    <t>Fitness to undertake training assessment (PAT)</t>
  </si>
  <si>
    <t>OH50</t>
  </si>
  <si>
    <t>OH51</t>
  </si>
  <si>
    <t>Food handlers assessment</t>
  </si>
  <si>
    <t>OH52</t>
  </si>
  <si>
    <t>OH53</t>
  </si>
  <si>
    <t>OH54</t>
  </si>
  <si>
    <t xml:space="preserve">Fork lift truck medical </t>
  </si>
  <si>
    <t>OH55</t>
  </si>
  <si>
    <t>OH56</t>
  </si>
  <si>
    <t>Hearing test</t>
  </si>
  <si>
    <t>OH57</t>
  </si>
  <si>
    <t>OH58</t>
  </si>
  <si>
    <t>HGV Medical</t>
  </si>
  <si>
    <t>OH59</t>
  </si>
  <si>
    <t>OH60</t>
  </si>
  <si>
    <t>Marine medical assessments</t>
  </si>
  <si>
    <t>OH61</t>
  </si>
  <si>
    <t>OH62</t>
  </si>
  <si>
    <t>Miners assessment</t>
  </si>
  <si>
    <t>OH63</t>
  </si>
  <si>
    <t>OH64</t>
  </si>
  <si>
    <t>Night worker assessment (in accordance with the Working Time Regulations)</t>
  </si>
  <si>
    <t>OH65</t>
  </si>
  <si>
    <t>OH66</t>
  </si>
  <si>
    <t>OH67</t>
  </si>
  <si>
    <t>Offshore working assessment</t>
  </si>
  <si>
    <t>OH68</t>
  </si>
  <si>
    <t>OH69</t>
  </si>
  <si>
    <t>Otto fuel worker medical</t>
  </si>
  <si>
    <t>OH70</t>
  </si>
  <si>
    <t>Personal safety training fitness assessment</t>
  </si>
  <si>
    <t>OH71</t>
  </si>
  <si>
    <t>OH72</t>
  </si>
  <si>
    <t>Podiatry assessment</t>
  </si>
  <si>
    <t>OH73</t>
  </si>
  <si>
    <t>OH74</t>
  </si>
  <si>
    <t>Pregnant worker assessment</t>
  </si>
  <si>
    <t>OH75</t>
  </si>
  <si>
    <t>OH76</t>
  </si>
  <si>
    <t>OH77</t>
  </si>
  <si>
    <t>Railway worker medical</t>
  </si>
  <si>
    <t>OH78</t>
  </si>
  <si>
    <t>OH79</t>
  </si>
  <si>
    <t>Sea going and ship working assessment</t>
  </si>
  <si>
    <t>OH80</t>
  </si>
  <si>
    <t>OH81</t>
  </si>
  <si>
    <t>Weight if equipment fitness assessment</t>
  </si>
  <si>
    <t>OH82</t>
  </si>
  <si>
    <t>OH83</t>
  </si>
  <si>
    <t>Working at heights assessment</t>
  </si>
  <si>
    <t>OH84</t>
  </si>
  <si>
    <t>(E.c) Health surveillance assessment</t>
  </si>
  <si>
    <t>OH85</t>
  </si>
  <si>
    <t>Air quality and compressed air</t>
  </si>
  <si>
    <t>Inclusive of referral, surveillance assessment, report, records maintenance and administration</t>
  </si>
  <si>
    <t>OH86</t>
  </si>
  <si>
    <t>OH87</t>
  </si>
  <si>
    <t>Animal allergy</t>
  </si>
  <si>
    <t>OH88</t>
  </si>
  <si>
    <t>OH89</t>
  </si>
  <si>
    <t>Asbestos health check</t>
  </si>
  <si>
    <t>OH90</t>
  </si>
  <si>
    <t>Dermatology / Skin assessment</t>
  </si>
  <si>
    <t>OH91</t>
  </si>
  <si>
    <t>OH92</t>
  </si>
  <si>
    <t>Drug and alcohol testing</t>
  </si>
  <si>
    <t>OH93</t>
  </si>
  <si>
    <t>OH94</t>
  </si>
  <si>
    <t>Fitness to travel overseas - employees' dependents</t>
  </si>
  <si>
    <t>OH95</t>
  </si>
  <si>
    <t>OH96</t>
  </si>
  <si>
    <t>Fitness to travel overseas - on-line or paper based</t>
  </si>
  <si>
    <t>OH97</t>
  </si>
  <si>
    <t>OH98</t>
  </si>
  <si>
    <t>Functional capacity evaluation</t>
  </si>
  <si>
    <t>OH99</t>
  </si>
  <si>
    <t>OH100</t>
  </si>
  <si>
    <t>Grain sampling exposure</t>
  </si>
  <si>
    <t>OH101</t>
  </si>
  <si>
    <t>OH102</t>
  </si>
  <si>
    <t>Hand Arm Vibration (HAV)</t>
  </si>
  <si>
    <t>OH103</t>
  </si>
  <si>
    <t>OH104</t>
  </si>
  <si>
    <t>Health Standards (marine and coastguard)</t>
  </si>
  <si>
    <t>OH105</t>
  </si>
  <si>
    <t>OH106</t>
  </si>
  <si>
    <t>Hostile Environment Training</t>
  </si>
  <si>
    <t>OH107</t>
  </si>
  <si>
    <t>OH108</t>
  </si>
  <si>
    <t>Ionisation radiation medical</t>
  </si>
  <si>
    <t>OH109</t>
  </si>
  <si>
    <t>Baseline hearing test</t>
  </si>
  <si>
    <t>OH110</t>
  </si>
  <si>
    <t>OH111</t>
  </si>
  <si>
    <t>Noise assessment/ hearing surveillance</t>
  </si>
  <si>
    <t>OH112</t>
  </si>
  <si>
    <t>OH113</t>
  </si>
  <si>
    <t>Potential exposure to dangerous chemicals, biological warfare agents or other dangerous fumes</t>
  </si>
  <si>
    <t>OH114</t>
  </si>
  <si>
    <t>OH115</t>
  </si>
  <si>
    <t>Respiratory</t>
  </si>
  <si>
    <t>OH116</t>
  </si>
  <si>
    <t>OH117</t>
  </si>
  <si>
    <t xml:space="preserve">Road fuel testing unit  </t>
  </si>
  <si>
    <t>OH118</t>
  </si>
  <si>
    <t>OH119</t>
  </si>
  <si>
    <t>Exposure to high risk hazards asbestos, lead, substances in schedule 6 of the COSHH regulations, ionising radiation and work in compressed air</t>
  </si>
  <si>
    <t>OH120</t>
  </si>
  <si>
    <t>OH121</t>
  </si>
  <si>
    <t>Biological monitoring or biological effect monitoring is required to measure and assess uptake and/or effects of exposure to substances</t>
  </si>
  <si>
    <t>OH122</t>
  </si>
  <si>
    <t>OH123</t>
  </si>
  <si>
    <t>Spirometry/lung function tests</t>
  </si>
  <si>
    <t>OH124</t>
  </si>
  <si>
    <t>(E.d) Health Screening</t>
  </si>
  <si>
    <t>OH125</t>
  </si>
  <si>
    <t>Health Screening Service</t>
  </si>
  <si>
    <t>Inclusive of referral, health screening service, report, records maintenance and administration</t>
  </si>
  <si>
    <t>OH126</t>
  </si>
  <si>
    <t>OH127</t>
  </si>
  <si>
    <t>Physiotherapy initial assessment</t>
  </si>
  <si>
    <t>Inclusive of referral, phusiotherapy assessment, report and administration</t>
  </si>
  <si>
    <t>OH128</t>
  </si>
  <si>
    <t>Physiotherapist</t>
  </si>
  <si>
    <t>OH129</t>
  </si>
  <si>
    <t>Physiotherapy follow-up assessment</t>
  </si>
  <si>
    <t>OH130</t>
  </si>
  <si>
    <t>OH131</t>
  </si>
  <si>
    <t>Physiotherapy treatment session</t>
  </si>
  <si>
    <t>Inclusive of referral, physiotherapy treatment, records maintenance and administration</t>
  </si>
  <si>
    <t>Total Online/Paper-based</t>
  </si>
  <si>
    <t>Total Telephone</t>
  </si>
  <si>
    <r>
      <t xml:space="preserve">Total Face to Face off site
</t>
    </r>
    <r>
      <rPr>
        <b/>
        <i/>
        <sz val="11"/>
        <color theme="1"/>
        <rFont val="Arial"/>
        <family val="2"/>
      </rPr>
      <t>(i.e. at Supplier or clinic premises)</t>
    </r>
  </si>
  <si>
    <r>
      <t xml:space="preserve">Total Face to Face on site
</t>
    </r>
    <r>
      <rPr>
        <b/>
        <i/>
        <sz val="11"/>
        <color theme="1"/>
        <rFont val="Arial"/>
        <family val="2"/>
      </rPr>
      <t>(i.e. at Contracting Authorities premises, on location or home visit)</t>
    </r>
  </si>
  <si>
    <t>Total Basket Price for (E)  (E) Fitness For Task Assessments and Health Surveillance Services</t>
  </si>
  <si>
    <t xml:space="preserve">  Total Weighted Basket Price (15%) for  (E) Fitness For Task Assessments and Health Surveillance Services</t>
  </si>
  <si>
    <t>LOT 1: Occupational Health Services - (F) Treatments</t>
  </si>
  <si>
    <t>You MUST enter a Price in cells which are shaded YELLOW in this worksheet cells for Line reference Numbers OH132 to OH187</t>
  </si>
  <si>
    <t>The BLUE cells are the Totals of the Prices (YELLOW cells) for (F.a)Treatments (F.b) Total  Price for (F.b) On Site Facilities for Line Reference Numbers OH132 to OH187. They will be automatically calculated</t>
  </si>
  <si>
    <t>The BLACK cell is the Total Basket Price for (F) Treatments. This is the total of all BLUE cells added together. (Reference Line Numbers OH132 to OH187). This will be automatically calculated.</t>
  </si>
  <si>
    <t>The RED cell is the Total Basket Price for  (F) Treatments (Black cell total) weighted at 10%. This will be automatically calculated.</t>
  </si>
  <si>
    <t>Charge Per Course Of Treatment</t>
  </si>
  <si>
    <t>OH132</t>
  </si>
  <si>
    <t>BCG</t>
  </si>
  <si>
    <t>OH133</t>
  </si>
  <si>
    <t xml:space="preserve">Cholera oral </t>
  </si>
  <si>
    <t>OH134</t>
  </si>
  <si>
    <t>Combined Diphtheria, Tetanus and Polio</t>
  </si>
  <si>
    <t>OH135</t>
  </si>
  <si>
    <t>Combined Hepatitis A + B</t>
  </si>
  <si>
    <t>OH136</t>
  </si>
  <si>
    <t>Combined Hepatitis A + B (paediatric)</t>
  </si>
  <si>
    <t>OH137</t>
  </si>
  <si>
    <t>Combined Hepatitis A + Typhoid</t>
  </si>
  <si>
    <t>OH138</t>
  </si>
  <si>
    <t>Diftavax (Combined Diphtheria and Tetanus)</t>
  </si>
  <si>
    <t>OH139</t>
  </si>
  <si>
    <t>Diphtheria</t>
  </si>
  <si>
    <t>OH140</t>
  </si>
  <si>
    <t>Flu</t>
  </si>
  <si>
    <t>OH141</t>
  </si>
  <si>
    <t>Hepatitis A</t>
  </si>
  <si>
    <t>OH142</t>
  </si>
  <si>
    <t>Hepatitis B</t>
  </si>
  <si>
    <t>OH143</t>
  </si>
  <si>
    <t>Hepatitis C</t>
  </si>
  <si>
    <t>OH144</t>
  </si>
  <si>
    <t>Hepatyrix</t>
  </si>
  <si>
    <t>OH145</t>
  </si>
  <si>
    <t>Japanese Encephalitis</t>
  </si>
  <si>
    <t>OH146</t>
  </si>
  <si>
    <t>Junior Hepatitis B</t>
  </si>
  <si>
    <t>OH147</t>
  </si>
  <si>
    <t>Mantoux test</t>
  </si>
  <si>
    <t>OH148</t>
  </si>
  <si>
    <t>Meningitis ACWY</t>
  </si>
  <si>
    <t>OH149</t>
  </si>
  <si>
    <t>Meningococcal Meningitis</t>
  </si>
  <si>
    <t>OH150</t>
  </si>
  <si>
    <t>Polio</t>
  </si>
  <si>
    <t>OH151</t>
  </si>
  <si>
    <t>Rabies</t>
  </si>
  <si>
    <t>OH152</t>
  </si>
  <si>
    <t>Rubella</t>
  </si>
  <si>
    <t>OH153</t>
  </si>
  <si>
    <t>TB</t>
  </si>
  <si>
    <t>OH154</t>
  </si>
  <si>
    <t>Tetanus</t>
  </si>
  <si>
    <t>OH155</t>
  </si>
  <si>
    <t>Tick Encephalitis</t>
  </si>
  <si>
    <t>OH156</t>
  </si>
  <si>
    <t>Tick Encephalitis (Junior)</t>
  </si>
  <si>
    <t>OH157</t>
  </si>
  <si>
    <t>Typhoid</t>
  </si>
  <si>
    <t>OH158</t>
  </si>
  <si>
    <t>Typhoid (Oral)</t>
  </si>
  <si>
    <t>OH159</t>
  </si>
  <si>
    <t>VZV (Chicken pox)</t>
  </si>
  <si>
    <t>OH160</t>
  </si>
  <si>
    <t>Yellow Fever</t>
  </si>
  <si>
    <t>OH161</t>
  </si>
  <si>
    <t>Anthrax</t>
  </si>
  <si>
    <t xml:space="preserve"> (F.a)Treatments: Blood Tests</t>
  </si>
  <si>
    <t>OH162</t>
  </si>
  <si>
    <t>Blood Group</t>
  </si>
  <si>
    <t>OH163</t>
  </si>
  <si>
    <t>Blood Tests - Hepatitis A Antibody</t>
  </si>
  <si>
    <t>OH164</t>
  </si>
  <si>
    <t>Blood Tests - Hepatitis B Antibody</t>
  </si>
  <si>
    <t>OH165</t>
  </si>
  <si>
    <t>Blood Tests - Hepatitis C Antibody</t>
  </si>
  <si>
    <t>OH166</t>
  </si>
  <si>
    <t>Diptheria Immunity</t>
  </si>
  <si>
    <t>OH167</t>
  </si>
  <si>
    <t>Hepatitis B Surface Antigen</t>
  </si>
  <si>
    <t>OH168</t>
  </si>
  <si>
    <t>HIV Antibodies</t>
  </si>
  <si>
    <t>OH169</t>
  </si>
  <si>
    <t>Rubella Antibodies</t>
  </si>
  <si>
    <t>OH170</t>
  </si>
  <si>
    <t>Urine Cytology</t>
  </si>
  <si>
    <t>OH171</t>
  </si>
  <si>
    <t>Brucella</t>
  </si>
  <si>
    <t>OH172</t>
  </si>
  <si>
    <t>Q Fever</t>
  </si>
  <si>
    <t>OH173</t>
  </si>
  <si>
    <t>T Spot Test - TB</t>
  </si>
  <si>
    <t>(F.a)Treatments: Medications</t>
  </si>
  <si>
    <t>OH174</t>
  </si>
  <si>
    <t>Diarrhoea: Diarrhoea Treatment Kit</t>
  </si>
  <si>
    <t>OH175</t>
  </si>
  <si>
    <t>Insect Repellent: Diethyltoluamide (DEET – Insect repellent)</t>
  </si>
  <si>
    <t>OH176</t>
  </si>
  <si>
    <t xml:space="preserve">Broad Spectrum : Doxycycline Tablets </t>
  </si>
  <si>
    <t>OH177</t>
  </si>
  <si>
    <t>Diarrhoea: Loperamide</t>
  </si>
  <si>
    <t>OH178</t>
  </si>
  <si>
    <t>Malaria : Chloroquine tablets</t>
  </si>
  <si>
    <t>OH179</t>
  </si>
  <si>
    <t>Malaria : Malarone tablets</t>
  </si>
  <si>
    <t>OH180</t>
  </si>
  <si>
    <t>Malaria : Malarone Paediatric tablets</t>
  </si>
  <si>
    <t>OH181</t>
  </si>
  <si>
    <t>Malaria : Avloclor tablets</t>
  </si>
  <si>
    <t>OH182</t>
  </si>
  <si>
    <t>Malaria : Mefloquine (Lariam) tablets</t>
  </si>
  <si>
    <t>OH183</t>
  </si>
  <si>
    <t>Malaria : Paludrine tablets</t>
  </si>
  <si>
    <t>OH184</t>
  </si>
  <si>
    <t>Insect Repellent : Mosi Guard 50% Spray</t>
  </si>
  <si>
    <t>OH185</t>
  </si>
  <si>
    <t>Insect Repellent : Mosi Guard Natural</t>
  </si>
  <si>
    <t>Total  Price for (F.a) Treatments</t>
  </si>
  <si>
    <t>Total Sub-weighted Price (85%) for (F.a) Treatments</t>
  </si>
  <si>
    <t>(F.b) On Site Facilities</t>
  </si>
  <si>
    <t>Half Day Rate
(prorated as used)</t>
  </si>
  <si>
    <t>OH186</t>
  </si>
  <si>
    <t>OH187</t>
  </si>
  <si>
    <t>Total  Price for (F.b) On Site Facilities</t>
  </si>
  <si>
    <t>Total Sub-weighted Price (15%) for (F.b) On Site Facilities</t>
  </si>
  <si>
    <t xml:space="preserve">         Total Basket Price for (F) Treatments</t>
  </si>
  <si>
    <t xml:space="preserve">   Total Weighted Basket Price (10%) for (F) Treatments                   </t>
  </si>
  <si>
    <t>LOT 1: Occupational Health Services - (G) Workplace Assessments and Adjustments</t>
  </si>
  <si>
    <t>You MUST enter a Price in cells which are shaded YELLOW in this worksheet cells for Line reference Numbers OH188 to OH208</t>
  </si>
  <si>
    <t>The BLUE cells are the Totals of the Prices (YELLOW cells) for Supplier Personnel, Online/Paper-based, Telephone, Face to Face Off Site, Face to Face On Site and Home Visit for  Line Reference Numbers OH188 to OH208. They will be automatically calculated</t>
  </si>
  <si>
    <t>The BLACK cell is the Total Basket Price for (G) Workplace Assessments and Adjustments. This is the total of all BLUE cells added together. (Reference Line Numbers OH192 to OH212). This will be automatically calculated.</t>
  </si>
  <si>
    <t>The RED cell is the Total Basket Price for (G) Workplace Assessments and Adjustments weighted at 5%. This will be automatically calculated.</t>
  </si>
  <si>
    <t xml:space="preserve"> (G) Workplace Assessments and Adjustments</t>
  </si>
  <si>
    <r>
      <t xml:space="preserve">Face To Face Off Site
</t>
    </r>
    <r>
      <rPr>
        <b/>
        <i/>
        <sz val="8"/>
        <color theme="0"/>
        <rFont val="Arial"/>
        <family val="2"/>
      </rPr>
      <t>(i.e. at Supplier premises or clinic premises)</t>
    </r>
  </si>
  <si>
    <r>
      <t xml:space="preserve">Face To Face On Site
</t>
    </r>
    <r>
      <rPr>
        <b/>
        <i/>
        <sz val="8"/>
        <color theme="0"/>
        <rFont val="Arial"/>
        <family val="2"/>
      </rPr>
      <t>(i.e. at Contracting Authorities premises or on location)</t>
    </r>
  </si>
  <si>
    <t>OH188</t>
  </si>
  <si>
    <t xml:space="preserve">Workstation assessment </t>
  </si>
  <si>
    <t>Assessment of Contracting Authorities Personnel workstation requirements, including report and administration</t>
  </si>
  <si>
    <t>OH189</t>
  </si>
  <si>
    <t>OH190</t>
  </si>
  <si>
    <t xml:space="preserve">Workplace assessment </t>
  </si>
  <si>
    <t>OH191</t>
  </si>
  <si>
    <t>OH192</t>
  </si>
  <si>
    <t>Workplace Assessment - Hearing Loss</t>
  </si>
  <si>
    <t>Assessment for Reasonable Adjustments for Contracting Authorities Personnel with hearing loss, including report and administration</t>
  </si>
  <si>
    <t>OH193</t>
  </si>
  <si>
    <t>OH194</t>
  </si>
  <si>
    <t>Specialist Advisor</t>
  </si>
  <si>
    <t>OH195</t>
  </si>
  <si>
    <t>Workplace Assessment -  Sight Loss</t>
  </si>
  <si>
    <t>Assessment for Reasonable Adjustments for Contracting Authorities Personnel with sight loss, including report and administration</t>
  </si>
  <si>
    <t>OH196</t>
  </si>
  <si>
    <t>OH197</t>
  </si>
  <si>
    <t>OH198</t>
  </si>
  <si>
    <t xml:space="preserve">Workplace Assessment - Dyslexia </t>
  </si>
  <si>
    <t>Assessment for Reasonable Adjustments for Dyslexia including report and administration</t>
  </si>
  <si>
    <t>OH199</t>
  </si>
  <si>
    <t>OH200</t>
  </si>
  <si>
    <t>Specialist dyslexia assessor</t>
  </si>
  <si>
    <t>OH201</t>
  </si>
  <si>
    <t xml:space="preserve">Workplace Assessment for Support Worker </t>
  </si>
  <si>
    <t>Assessment for a  Contracting Authorities Personnel need for a clinical or non-clinical support worker including report and administration</t>
  </si>
  <si>
    <t>OH202</t>
  </si>
  <si>
    <t>OH203</t>
  </si>
  <si>
    <t>OH204</t>
  </si>
  <si>
    <t>Occupational Therapy Assessment</t>
  </si>
  <si>
    <t>Occupational therapy assessment of a Contracting Authorities Personnel where a clinical need has been identified. Includes report and administration</t>
  </si>
  <si>
    <t>OH205</t>
  </si>
  <si>
    <t>Occupational Therapist</t>
  </si>
  <si>
    <t>OH206</t>
  </si>
  <si>
    <t>Display Screen Equipment Assessment</t>
  </si>
  <si>
    <t>Display Screen Equipment workplace assessment including report and administration</t>
  </si>
  <si>
    <t>OH207</t>
  </si>
  <si>
    <t>OH208</t>
  </si>
  <si>
    <t>TOTALS</t>
  </si>
  <si>
    <t>Total Basket Price for  (G) Workplace Assessments and Adjustments</t>
  </si>
  <si>
    <t xml:space="preserve">  Total Weighted Basket Price (5%) for  (G) Workplace Assessments and Adjustments</t>
  </si>
  <si>
    <t>LOT 1: Occupational Health Services - (A), (B), (C),(D), (E), (F) and (G) Summary Sheet</t>
  </si>
  <si>
    <t xml:space="preserve">You are not required to enter any data into this tab.  </t>
  </si>
  <si>
    <t>Total Weighted Basket Prices for '(A) Advice Services (Occupational Health Telephone Service and Online Portal)', '(B) Attendance Management', '(C) On Site Occupational health Services' and '(D) Health Education Awareness Programmes and Consultancy Services', '(E) Fitness For Tasks &amp; Health', '(F) Treatments' and '(G) Workplace Assessments and Adjustments'.</t>
  </si>
  <si>
    <t>Weighting</t>
  </si>
  <si>
    <t>Total Weighted Basket Price (10%) for (A) Advice Services (Occupational Health Telephone Service and Online Portal)</t>
  </si>
  <si>
    <t>Total Weighted Basket Price (40%) for '(B) Attendance Management</t>
  </si>
  <si>
    <t>Total Weighted Basket Price (15%) for (C) On Site Occupational health Services</t>
  </si>
  <si>
    <t>Total Weighted Basket Price (5%) for (D) Health Education Awareness Programmes and Consultancy Services</t>
  </si>
  <si>
    <t>Total Weighted Basket Price (15%) for (E) Fitness For Task Assessments and Health Surveillance Services</t>
  </si>
  <si>
    <t>Total Weighted Basket Price (10%) for (F) Treatments</t>
  </si>
  <si>
    <t>Total Weighted Basket Price (5%) for (G) Workplace Assessments and Adjustments</t>
  </si>
  <si>
    <t>Total Weighted Basket Price for Lot 1 Occupational Health Services</t>
  </si>
  <si>
    <t xml:space="preserve">For Information Only - Indicative Volumes for 2015/2016 </t>
  </si>
  <si>
    <t>Service Area</t>
  </si>
  <si>
    <t>Items</t>
  </si>
  <si>
    <t xml:space="preserve">Number of sessions </t>
  </si>
  <si>
    <t>Telephone Advice Calls</t>
  </si>
  <si>
    <t>Advice Line Calls</t>
  </si>
  <si>
    <t>Attendance Management Referrals</t>
  </si>
  <si>
    <t>OHA (Face to Face)</t>
  </si>
  <si>
    <t>OHA (Telephone)</t>
  </si>
  <si>
    <t>OHP (Face to Face)</t>
  </si>
  <si>
    <t>OHP (Telephone)</t>
  </si>
  <si>
    <t>Attendance Management Support Services</t>
  </si>
  <si>
    <t>Case Conferences Attended</t>
  </si>
  <si>
    <t>Further Medical Evidence Received</t>
  </si>
  <si>
    <t xml:space="preserve">Ill Health Retirement Cases </t>
  </si>
  <si>
    <t>Service type</t>
  </si>
  <si>
    <t>Quantity delivered (courses)</t>
  </si>
  <si>
    <t xml:space="preserve">Total number delivered </t>
  </si>
  <si>
    <t>Immunisations &amp; Vaccines</t>
  </si>
  <si>
    <t>BCG Scar Check</t>
  </si>
  <si>
    <t>BCG Vaccine</t>
  </si>
  <si>
    <t>Hepatitis A vaccines</t>
  </si>
  <si>
    <t>Hepatitis B  Vaccines</t>
  </si>
  <si>
    <t>Hepatitis B blood tests</t>
  </si>
  <si>
    <t>Hepatitis C blood tests</t>
  </si>
  <si>
    <t>HIV tests</t>
  </si>
  <si>
    <t>IGRA blood test</t>
  </si>
  <si>
    <t>Influenza</t>
  </si>
  <si>
    <t>Mantoux test and results</t>
  </si>
  <si>
    <t>Measles checks</t>
  </si>
  <si>
    <t>MMR vaccines</t>
  </si>
  <si>
    <t>Revaxis (Polio / Diptheria/Tetanus)</t>
  </si>
  <si>
    <t>Rubella checks</t>
  </si>
  <si>
    <t>Varicella checks</t>
  </si>
  <si>
    <t>Varicella Vaccines</t>
  </si>
  <si>
    <t>Yellow Fever / Rabies / Other Vaccines</t>
  </si>
  <si>
    <t>Flu Programmes</t>
  </si>
  <si>
    <t>Not Available</t>
  </si>
  <si>
    <t>Number of individual cases</t>
  </si>
  <si>
    <t>Health Surveillance &amp; Fitness for Task Assessment
Note: these volumes have not been captured on the existing framework so are based on limited data returns</t>
  </si>
  <si>
    <t>Asbestos</t>
  </si>
  <si>
    <t>Audiometry</t>
  </si>
  <si>
    <t>Audiometry MDP</t>
  </si>
  <si>
    <t>Audiometry Plus</t>
  </si>
  <si>
    <t>Confined Space Medical</t>
  </si>
  <si>
    <t>Fire Service Medical</t>
  </si>
  <si>
    <t>Firearms Medical</t>
  </si>
  <si>
    <t>Fitness to Travel Appointment</t>
  </si>
  <si>
    <t>Fitness to Travel Assessment</t>
  </si>
  <si>
    <t>Fitness to Travel Review</t>
  </si>
  <si>
    <t>FLT Driver</t>
  </si>
  <si>
    <t>Food Handler Screening</t>
  </si>
  <si>
    <t>General Pre Employment Screening</t>
  </si>
  <si>
    <t>Group 2 Driver Medical</t>
  </si>
  <si>
    <t>Guard Medical</t>
  </si>
  <si>
    <t>Hand Arm Vibration Syndrome</t>
  </si>
  <si>
    <t>Handling Petroleum Medical</t>
  </si>
  <si>
    <t>Individual Workplace</t>
  </si>
  <si>
    <t>Night Worker Screening</t>
  </si>
  <si>
    <t>Ordinary Driver Screening</t>
  </si>
  <si>
    <t>Petroleum and Fuel Direct Worker Medical</t>
  </si>
  <si>
    <t>Police Medical</t>
  </si>
  <si>
    <t>Radiation</t>
  </si>
  <si>
    <t>Railway Trackside Medical</t>
  </si>
  <si>
    <t>Respiratory and Skin Surveillance</t>
  </si>
  <si>
    <t>Respiratory Function</t>
  </si>
  <si>
    <t>Skin Surveillance</t>
  </si>
  <si>
    <t>Specialist Roles Medical</t>
  </si>
  <si>
    <t>Staff Safety Training</t>
  </si>
  <si>
    <t>UK Offshore Medical</t>
  </si>
  <si>
    <t>Working at Heights</t>
  </si>
  <si>
    <t>Working Health</t>
  </si>
  <si>
    <t>Number Sessions</t>
  </si>
  <si>
    <t>Physiotherapy</t>
  </si>
  <si>
    <t>Physiotherapy Advice and assessments</t>
  </si>
  <si>
    <t xml:space="preserve">Face to Face physiotherapy treatment </t>
  </si>
  <si>
    <t>Health Screening / Wellbeing</t>
  </si>
  <si>
    <t>Health Screening / Wellbeing Sessions</t>
  </si>
  <si>
    <t>Number</t>
  </si>
  <si>
    <t>Workplace Assessments and Adjustments</t>
  </si>
  <si>
    <t xml:space="preserve">Workstation Assessments </t>
  </si>
  <si>
    <t>Dyslexia Assessments</t>
  </si>
  <si>
    <t>Health Education Awareness</t>
  </si>
  <si>
    <t>Manager Training/Education</t>
  </si>
  <si>
    <t xml:space="preserve">LOT 1: Employee Assistance Programme
</t>
  </si>
  <si>
    <t>Cells are highlighted as below in Tabs  'EAP(A) Headcount Pricing', 'EAP(B) Counselling Services', 'EAP(C) Trauma &amp; Critical Incident' and 'EAP (D) Health &amp; Wellbeing', 'EAP(E) Mediation' and 'EAP(F) Health Kiosks'.</t>
  </si>
  <si>
    <r>
      <rPr>
        <b/>
        <u/>
        <sz val="12"/>
        <color rgb="FF000000"/>
        <rFont val="Arial"/>
        <family val="2"/>
      </rPr>
      <t>YELLOW CELLS-</t>
    </r>
    <r>
      <rPr>
        <u/>
        <sz val="12"/>
        <color rgb="FF000000"/>
        <rFont val="Arial"/>
        <family val="2"/>
      </rPr>
      <t xml:space="preserve"> 
</t>
    </r>
    <r>
      <rPr>
        <sz val="12"/>
        <color rgb="FF000000"/>
        <rFont val="Arial"/>
        <family val="2"/>
      </rPr>
      <t>The Potential Provider MUST enter a Price (£) into cells highlighted YELLOW.  
Once entered, these Prices will automatically change the BLUE cells (Total Figures), GREEN cells (Sub-Weighted Price), BLACK cells (Total Basket Price) and RED cells (Total Weighted Basked Price)  which will be evaluated.</t>
    </r>
  </si>
  <si>
    <t>Further instruction for populating Orange cells</t>
  </si>
  <si>
    <r>
      <t xml:space="preserve">The Potential Provider must provide information required in the ORANGE cells.
The ORANGE cells are for information only and will not be evaluated.
</t>
    </r>
    <r>
      <rPr>
        <b/>
        <sz val="12"/>
        <rFont val="Arial"/>
        <family val="2"/>
      </rPr>
      <t>Tab 'EAP(A) Headcount Pricing'</t>
    </r>
    <r>
      <rPr>
        <sz val="12"/>
        <rFont val="Arial"/>
        <family val="2"/>
      </rPr>
      <t xml:space="preserve">
In this tab the Information to provide in the ORANGE cell is for (A.a) Inclusive Employee Headcount Model.  The Potential Provider must state from the drop down box whether the telephone services are staffed by fully qualified counsellors or by appropriately trained personnel.
</t>
    </r>
    <r>
      <rPr>
        <b/>
        <sz val="12"/>
        <rFont val="Arial"/>
        <family val="2"/>
      </rPr>
      <t xml:space="preserve">
Tab 'EAP (E) Mediation'</t>
    </r>
    <r>
      <rPr>
        <sz val="12"/>
        <rFont val="Arial"/>
        <family val="2"/>
      </rPr>
      <t xml:space="preserve">
In this tab the information to provide in the ORANGE cell is the Session Rate for line reference number EAP12.
All Prices should be in £ (Pounds Sterling) and to 2 decimal places i.e. (£1) one pound would be £01.00.
Only one price is to be entered into each cell.
All Charges incurred in the delivery of the Services shall be included in the prices.  This includes framework management, contract management, MI or SLA management, strategy policy and guidance, complaints management.
</t>
    </r>
    <r>
      <rPr>
        <b/>
        <sz val="12"/>
        <rFont val="Arial"/>
        <family val="2"/>
      </rPr>
      <t xml:space="preserve">Tab 'EAP (F) Health Kiosks' </t>
    </r>
    <r>
      <rPr>
        <sz val="12"/>
        <rFont val="Arial"/>
        <family val="2"/>
      </rPr>
      <t xml:space="preserve">
In this tab the information to provide in the ORANGE cell is the Monthly Charge Per Kiosk for line reference number EAP13.
All Prices should be in £ (Pounds Sterling) and to 2 decimal places i.e. (£1) one pound would be £01.00.
Only one price is to be entered into each cell.
All Charges incurred in the delivery of the Services shall be included in the prices.  This includes framework management, contract management, MI or SLA management, strategy policy and guidance, complaints management.
Due to the low demand and usage of Health Kiosks a zero value weighting has been applied. The monthly Charge for a Health Kiosk is to be all inclusive and include: 1) employee report and signposting services; 2) anonymised management reports and 3) warranties, maintenance and repair charges
</t>
    </r>
  </si>
  <si>
    <t>Further information for tab 'EAP(G) Indicative Volumes'</t>
  </si>
  <si>
    <t xml:space="preserve">The tab '(G) Indicative Volumes'  for Lot 1 Employee Assistance Programme Services are indicative only and based on actual volumes from the current Employee Assistance Programme framework for 2015/2016.  Suppliers should note that volumes will fluctuate and there are no guarantees of volumes for any supplier.
</t>
  </si>
  <si>
    <t>EAP (A),(B), (C) &amp; (D) Summary Sheet</t>
  </si>
  <si>
    <t xml:space="preserve">The weighting breakdown for the Total Weighted Basket Price for Lot 1 Employee Assistance Programme is:
(A) Headcount Pricing 85%
(B) Counselling Services Including Therapeutic Interventions 5%
(C) Trauma and Critical Incident Support 5%
(D) Health and Wellbeing Promotion and Awareness 5%
(E) Mediation 0%
(F) Health Kiosks 0%
Section 12 of the ITT sets how the pricing for Lot 1 Full Service Occupational Health Services and Employee Assistance Programmes.
</t>
  </si>
  <si>
    <t>LOT 1: Employee Assistance Programme - (B) Counselling Services Including Therapeutic Interventions</t>
  </si>
  <si>
    <t>You MUST enter a Session Rate into cells which are shaded YELLOW in this worksheet for Line reference Numbers EAP3 to EAP5.</t>
  </si>
  <si>
    <t>The BLACK cell is the Total Basket Price for (B) Counselling Including Therapeutic Interventions. This is the total of all YELLOW cells (Line Reference Numbers EAP3, EAP4 and EAP5).   This will be calculated automatically.</t>
  </si>
  <si>
    <t>The RED cell is the Total Basket Price for (B) Counselling Including Therapeutic Interventions (Black cell total) weighted at 5%. This will be automatically calculated.</t>
  </si>
  <si>
    <t>(B) Counselling Services Including Therapeutic Interventions</t>
  </si>
  <si>
    <t>Session Rate</t>
  </si>
  <si>
    <t>EAP3</t>
  </si>
  <si>
    <t>Telephone Counselling - Charge for one telephone counselling session
For UK based counsellors, but employee may be based in a UK or overseas location
Includes case management
Session normally 60 minutes</t>
  </si>
  <si>
    <t>EAP4</t>
  </si>
  <si>
    <t>EAP5</t>
  </si>
  <si>
    <t>Total Basket Price for (B) Counselling Services Including Therapeutic Interventions</t>
  </si>
  <si>
    <t xml:space="preserve">  Total Weighted Basket Price (5%) for (B) Counselling Services Including Therapeutic Interventions</t>
  </si>
  <si>
    <t>Face to face counselling - Charge for one face to face counselling session 
For UK based counselling sessions only
Includes case management
Session normally 60 minutes</t>
  </si>
  <si>
    <t>LOT 1: Employee Assistance Programme - (C) Trauma and Critical Incident Support</t>
  </si>
  <si>
    <t>You MUST enter a Rate in cells which are shaded YELLOW in this worksheet for Line reference Numbers EAP6 to EAP9.</t>
  </si>
  <si>
    <t>The BLUE cells in this in this worksheet are the totals of the Rates (YELLOW cells) for tables (C.a), (C.b) and (C.c). This will be automatically calculated.</t>
  </si>
  <si>
    <t>The BLACK cell is the Total Basket Price for (C) Trauma and Critical Incident Support.  This is the total of all BLUE cells added together. (Cells E11,E15 and D21).  This will be automatically calculated.</t>
  </si>
  <si>
    <t>The RED cell is the Total Basket Price for  (C) Trauma and Critical Incident Support (Black cell total) weighted at 5%. This will be automatically calculated.</t>
  </si>
  <si>
    <t>(C.a) Trauma and Critical Incident Support</t>
  </si>
  <si>
    <t>Day Rate</t>
  </si>
  <si>
    <t>Total</t>
  </si>
  <si>
    <t>EAP6</t>
  </si>
  <si>
    <t>Telephone Support - Charge per incident per day for twenty four (24) hour telephone support for all employees and managers impacted by trauma or critical incident</t>
  </si>
  <si>
    <t>(C.b) Trauma and Critical Incident Support</t>
  </si>
  <si>
    <t>Half Day Rate (prorated as used)</t>
  </si>
  <si>
    <t>Day Rate (prorated as used)</t>
  </si>
  <si>
    <t>EAP7</t>
  </si>
  <si>
    <t>Per incident/event face to face  support</t>
  </si>
  <si>
    <t>(C.c) Trauma and Critical Incident Support</t>
  </si>
  <si>
    <t>EAP8</t>
  </si>
  <si>
    <t>Group support/debriefing session via telephone or face to face - Charge per session  (standard 60 minutes)</t>
  </si>
  <si>
    <t>EAP9</t>
  </si>
  <si>
    <t>Individual employee support session face to face or by telephone - Charge per session  (standard 60 minutes)</t>
  </si>
  <si>
    <t>Total Basket Price for (C) Trauma and Critical Incident Support</t>
  </si>
  <si>
    <t xml:space="preserve">  Total Weighted Basket Price (5%) for (C) Trauma and Critical Incident Support</t>
  </si>
  <si>
    <t>LOT 1: Employee Assistance Programme - (D) Health and Wellbeing Promotion and Awareness</t>
  </si>
  <si>
    <t>You MUST enter a Rate in cells which are shaded YELLOW in this worksheet for Line reference Numbers EAP10 and EAP11.</t>
  </si>
  <si>
    <t>The BLUE cells in this in this worksheet are the totals of the Rates (YELLOW cells) for Reference Line Numbers EAP10 and EAP11. This will be automatically calculated.</t>
  </si>
  <si>
    <t>The BLACK cell is the Total Basket Price for (D) Health and Wellbeing Promotion and Awareness. This is the total of all BLUE cells added together (Cells E11 and E12). This will be automatically calculated.</t>
  </si>
  <si>
    <t>The RED cell is the Total Basket Price for (D) Health and Wellbeing Promotion and Awareness (Black cell total) weighted at 5%. This will be automatically calculated.</t>
  </si>
  <si>
    <t>(D) Health and Wellbeing Promotion and Awareness</t>
  </si>
  <si>
    <t>Half Day Rate</t>
  </si>
  <si>
    <t>EAP10</t>
  </si>
  <si>
    <t>Development of health and wellbeing promotional and awareness programmes of education, support and training:
- design and development of programme material
- production of promotional material</t>
  </si>
  <si>
    <t>EAP11</t>
  </si>
  <si>
    <t>Delivery of a health and wellbeing promotion and awareness programmes of education, support and training</t>
  </si>
  <si>
    <t>Total Basket Price for (D) Health and Wellbeing Promotion and Awareness</t>
  </si>
  <si>
    <t xml:space="preserve">  Total Weighted Basket Price (5%) for (D) Health and Wellbeing Promotion and Awareness</t>
  </si>
  <si>
    <t>LOT 1: Employee Assistance Programme - (A), (B), (C) and (D) Summary Sheet</t>
  </si>
  <si>
    <t>This tab contains the Total "basket" Prices  for Lot 1 tabs 'EAP(A) Headcount Pricing', 'EAP(B) Counselling Services', 'EAP(C) Trauma &amp; Critical Incident' and 'EAP(D) Health &amp; Wellbeing'.</t>
  </si>
  <si>
    <t>Total Weighted Basket Prices for  '(A) Headcount Pricing', '(B) Counselling Services Including Therapeutic Interventions', '(C) Trauma &amp; Critical Incident Support' and '(D) Health &amp; Wellbeing Promotion and Awareness'.  - These figures will be automatically transferred from tabs  '(A) Headcount Pricing', '(B) Counselling Services', '(C) Trauma &amp; Critical Incident' and '(D) Health &amp; Wellbeing'</t>
  </si>
  <si>
    <t>Total Weighted Basket Price for Lot 1 Employee Assistance Programme - This figure will be automatically calculated (i.e. the sum of the Weighted Basket Prices for '(A) Headcount Pricing', '(B) Counselling Services', '(C) Trauma &amp; Critical Incident' and '(D) Health &amp; Wellbeing').</t>
  </si>
  <si>
    <t xml:space="preserve">Total Weighted Basket Price (85%) for (A) Headcount Pricing </t>
  </si>
  <si>
    <t>Total Weighted Basket Price (5%) for (B) Counselling Services Including Therapeutic Interventions</t>
  </si>
  <si>
    <t>Total Weighted Basket Price (5%) for (C) Trauma and Critical Incident Support</t>
  </si>
  <si>
    <t>Total Weighted Basket Price (5%) for (D) Health and Wellbeing Promotion and Awareness</t>
  </si>
  <si>
    <t>Total Weighted Basket Price for Lot 1 Employee Assistance Programme</t>
  </si>
  <si>
    <t>LOT 1: Employee Assistance Programme - (E) Mediation</t>
  </si>
  <si>
    <t>THIS TAB IS FOR INFORMATION ONLY AND WILL NOT BE EVALUATED</t>
  </si>
  <si>
    <t>You MUST enter a Session Rate into the cell shaded ORANGE in this worksheet for Line Reference Numbers EAP12.</t>
  </si>
  <si>
    <t>(E) Health and Wellbeing Promotion and Awareness</t>
  </si>
  <si>
    <t>EAP12</t>
  </si>
  <si>
    <t>Mediation Services, whether for an individual employee or a  group of employees - Charge for mediation session (session normally 60 minutes)</t>
  </si>
  <si>
    <t>LOT 1: Employee Assistance Programme - (G) Indicative Volumes</t>
  </si>
  <si>
    <t>For Information Only - Indicative Volumes for 2015/2016 from previous CCS EAP framework</t>
  </si>
  <si>
    <t>Number of Calls</t>
  </si>
  <si>
    <t>Web Portal</t>
  </si>
  <si>
    <t>Website Logins (includes standard webinars and seminars and health questionnaires)</t>
  </si>
  <si>
    <t>EAP Employee Advice Lines</t>
  </si>
  <si>
    <t>Employee Advice Lines and Triage</t>
  </si>
  <si>
    <t>Number of Sessions</t>
  </si>
  <si>
    <t xml:space="preserve">Number of counselling session in addition to the 6 sessions per headcount </t>
  </si>
  <si>
    <t>Counselling (these volumes are inclusive of services that support  harassment and bullying and whistleblowing)</t>
  </si>
  <si>
    <t xml:space="preserve">Telephone </t>
  </si>
  <si>
    <t xml:space="preserve">Online </t>
  </si>
  <si>
    <t>Not available</t>
  </si>
  <si>
    <t>Face to Face</t>
  </si>
  <si>
    <t>Face to Face Overseas</t>
  </si>
  <si>
    <t>Cognitive Behavioural Therapy (CBT)</t>
  </si>
  <si>
    <t>Eye Movement Desensitization and Reprocessing Services (EDMR)</t>
  </si>
  <si>
    <t>Trauma and Critical Incident Support</t>
  </si>
  <si>
    <t>Group support -  face to face onsite/offsite</t>
  </si>
  <si>
    <t>Individual debriefing sessions  - telephone based</t>
  </si>
  <si>
    <t>Individual debriefing sessions - face to face : Onsite/offsite</t>
  </si>
  <si>
    <t>Individual debriefing sessions - overseas</t>
  </si>
  <si>
    <t>Number of attendees</t>
  </si>
  <si>
    <t>Length of sessions (workshops/seminars only)</t>
  </si>
  <si>
    <t>Management Support</t>
  </si>
  <si>
    <t>Advice and support to managers</t>
  </si>
  <si>
    <t>Additional Management Support - Workshop/seminars</t>
  </si>
  <si>
    <t>average 12-16 per session</t>
  </si>
  <si>
    <t>756 half days
204 full days</t>
  </si>
  <si>
    <t>Health &amp; Wellbeing Promotion</t>
  </si>
  <si>
    <t>Proactive awareness seminars</t>
  </si>
  <si>
    <t xml:space="preserve">10 full days
26 half days
</t>
  </si>
  <si>
    <t>Employee EAP Briefings</t>
  </si>
  <si>
    <t xml:space="preserve">Stress Broadcast  Sessions </t>
  </si>
  <si>
    <t xml:space="preserve">Mindfulness sessions </t>
  </si>
  <si>
    <t xml:space="preserve">2 full days
4 half days </t>
  </si>
  <si>
    <t>Mediation</t>
  </si>
  <si>
    <t>Individual/Group Sessions (normally 1 hour)</t>
  </si>
  <si>
    <t>Health Kiosks</t>
  </si>
  <si>
    <t>LOT 1: Full Service Occupational Health Services and Employee Assistance Programmes - OH + EAP Summary</t>
  </si>
  <si>
    <t>This tab contains the Total "basket" Prices for Lot 1 tabs OH (A) to (F) Summary and EAP (A),(B),(C) &amp; (D) Summary</t>
  </si>
  <si>
    <t>Total Basket Prices for  Lot 1 Occupational Health Services and Lot 1 Employee Assistance Programme</t>
  </si>
  <si>
    <t>Total Basket Prices for Lot 1 Occupational Health Services weighted at 60% and Employee Assistance Programme weighted at 40% . This figure will be automatically calculated (i.e. the sum of the Basket Prices for (OH (A) to (F) Summary and EAP (A),(B),(C) &amp; (D) Summary weighted at 60% and 40% respectively).</t>
  </si>
  <si>
    <t>Total Weighted Basket Price for Lot 1 Full Service Occupational Health Services and Employee Assistance Programmes. This figure will be automatically by adding together the Weighted Basket Price (60%) for Lot 1 Occupational Health Services to the Weighted Basket Price (40%) for Lot 1 Employee Assistance Programme.</t>
  </si>
  <si>
    <t>Total Basket Price for Lot 1 Occupational Health Services</t>
  </si>
  <si>
    <t>Total Basket Price for Lot 1 Employee Assistance Programme</t>
  </si>
  <si>
    <t>Total Basket Price for Lot 1 Occupational Health Services weighted at 60%</t>
  </si>
  <si>
    <t>Total Basket Price for Lot 1 Employee Assistance Programme weighted at 40%</t>
  </si>
  <si>
    <t>Total Weighted Basket Price for Lot 1 Full Service Occupational Health Services and Employee Assistance Programmes</t>
  </si>
  <si>
    <r>
      <rPr>
        <b/>
        <u/>
        <sz val="12"/>
        <color rgb="FF000000"/>
        <rFont val="Arial"/>
        <family val="2"/>
      </rPr>
      <t>ORANGE CELLS-</t>
    </r>
    <r>
      <rPr>
        <u/>
        <sz val="12"/>
        <color rgb="FF000000"/>
        <rFont val="Arial"/>
        <family val="2"/>
      </rPr>
      <t xml:space="preserve"> </t>
    </r>
    <r>
      <rPr>
        <sz val="12"/>
        <color rgb="FF000000"/>
        <rFont val="Arial"/>
        <family val="2"/>
      </rPr>
      <t xml:space="preserve">
The Potential Provider MUST enter a price or N/A (if you do not provide this service) requested into ORANGE cells.
Orange cells are for information only and will not be evaluated.</t>
    </r>
  </si>
  <si>
    <t>You MUST enter a price or N/A (if you do not provide this service) into the cells shaded ORANGE in this worksheet for Line Reference Numbers OH24 to OH93 and OH98 to OH124.  The ORANGE cells are for information only and will not be evaluated.</t>
  </si>
  <si>
    <t>The BLUE cells are the Totals of the Prices (YELLOW cells) for Online/Paper-Based, Telephone, Face to Face off site and Face to Face on site
for  Line Reference Numbers OH20 to OH131. They will be automatically calculated.</t>
  </si>
  <si>
    <t>You MUST enter a Price in cells which are shaded YELLOW in this worksheet for Line Reference Numbers OH20 to OH131.</t>
  </si>
  <si>
    <t>The BLUE cells are the Totals of the Rates (YELLOW cells) for Line Reference Numbers OH13 to OH19. They will be automatically calculated.</t>
  </si>
  <si>
    <t>The BLUE cells are the Totals of the Rates (YELLOW cells) for Half Day Rate, Day Rate and Annual Rate. They will be automatically calculated.</t>
  </si>
  <si>
    <t>OH (A) to (G) Summary</t>
  </si>
  <si>
    <t>OH (A) to (G) Summary Sheet</t>
  </si>
  <si>
    <t>This tab contains the Total "basket" Prices  for Lot 1 tabs 'OH(A) Advice Services', 'OH(B) Attendance Management', 'OH (C) On Site Occupational health' and 'OH (D) Health and Education &amp; Consult', 'OH (E) Fitness For Tasks &amp; Health 'OH (F) Treatments' and 'OH (G) Assessment &amp; Adjustments'.</t>
  </si>
  <si>
    <t>Total Weighted Basket Price for Lot 1 Occupational Health Services - This figure will be automatically calculated (i.e. the sum of the '(A) Advice Services (Occupational Health Telephone Service and Online Portal)', '(B) Attendance Management', '(C) On Site Occupational health Services' and '(D) Health Education Awareness Programmes and Consultancy Services', '(E) Fitness For Task Assessments and Health Surveillance Services', '(F) Treatments' and '(G) Workplace Assessments and Adjustments').</t>
  </si>
  <si>
    <t>LOT 1: Employee Assistance Programme - (A) Headcount Pricing</t>
  </si>
  <si>
    <t>You MUST enter a Price per head into cells which are shaded YELLOW in this worksheet for Line reference Numbers EAP1 and EAP2.</t>
  </si>
  <si>
    <t>You MUST Select an option in the Drop down cells which are shaded ORANGE in this worksheet for Line Reference Number EAP1. Orange cells are for information only and will not be evaluated.</t>
  </si>
  <si>
    <t>The BLUE cells in this worksheet are the totals of the Price Per Head figures (YELLOW cells) for (A.a) Inclusive Employee Headcount Model and (A.b) Telephone Advice and Online Portal Model . This will be automatically calculated.</t>
  </si>
  <si>
    <t>The GREEN cells in this worksheet are the Total Price figures (BLUE cells) weighted at 95% for table (A.a) and 5% for table (A.b). This will be automatically calculated.</t>
  </si>
  <si>
    <t>The BLACK cell is the Total Basket Price for (A) Headcount Pricing. This is the totals in the GREEN cells for (A.a) and A.b) added together. This will be calculated automatically.</t>
  </si>
  <si>
    <t>The RED cell is the Total Basket Price for (A) Headcount Pricing (Black cell total) weighted at 85%. This will be automatically calculated.</t>
  </si>
  <si>
    <t>(A.a) Inclusive Employee Headcount Model</t>
  </si>
  <si>
    <t>Please Select From The Drop Down List Whether Your Telephone Services Will Be Staffed By Qualified Counsellors or Appropriately Trained Personnel</t>
  </si>
  <si>
    <t>Price Per Head Per Month For
Less Than 5,000 Employees</t>
  </si>
  <si>
    <t>Price Per Head Per Month For
Less Than 10,000 Employees</t>
  </si>
  <si>
    <t>Price Per Head Per Month For
Less Than 20,000 Employees</t>
  </si>
  <si>
    <t>Price Per Head Per Month For
Less Than 30,000 Employees</t>
  </si>
  <si>
    <t>Price Per Head Per Month For
Less Than 40,000 Employees</t>
  </si>
  <si>
    <t>Price Per Head Per Month For
Less Than 50,000 Employees</t>
  </si>
  <si>
    <t>Price Per Head Per Month For Greater Than Or Equal To 50,000 Employees</t>
  </si>
  <si>
    <t>EAP1</t>
  </si>
  <si>
    <t xml:space="preserve">Inclusive Employee Headcount Model
</t>
  </si>
  <si>
    <t>Total  Price for (A.a) Inclusive Employee Headcount Model</t>
  </si>
  <si>
    <t>Total Sub-weighted Price (95%) for (A.a) Inclusive Employee Headcount Model</t>
  </si>
  <si>
    <t>(A.b) Telephone Advice and Online Portal Model</t>
  </si>
  <si>
    <t>EAP2</t>
  </si>
  <si>
    <t>Telephone Advice and Online Portal Model</t>
  </si>
  <si>
    <t>Service is inclusive of:
1) Online Portal
2) Telephone Services, Triage and Support Services (where telephone services will be organisationally branded)
3) Bullying and harassment support
4) Management Support Services
5) Publicity and Promotion</t>
  </si>
  <si>
    <t>Total Price  for (A.b) Telephone Advice and Online Portal Model</t>
  </si>
  <si>
    <t>Total Sub-weighted Price (5%) for (A.b) Telephone Advice and Online Portal Model</t>
  </si>
  <si>
    <t xml:space="preserve">         Total Basket Price for (A) Headcount Pricing</t>
  </si>
  <si>
    <t xml:space="preserve">   Total Weighted Basket Price (85%) for (A) Headcount Pricing      </t>
  </si>
  <si>
    <t xml:space="preserve">Staffed by fully qualified counsellors </t>
  </si>
  <si>
    <t>Staffed by appropriately  trained personnel</t>
  </si>
  <si>
    <r>
      <rPr>
        <b/>
        <u/>
        <sz val="12"/>
        <color theme="0"/>
        <rFont val="Arial"/>
        <family val="2"/>
      </rPr>
      <t xml:space="preserve">BLACK CELLS-
</t>
    </r>
    <r>
      <rPr>
        <sz val="12"/>
        <color theme="0"/>
        <rFont val="Arial"/>
        <family val="2"/>
      </rPr>
      <t>The Potential Provider cannot enter information into the BLACK cells.
The Black cells contain the Total Basket Price for  'EAP (A) Headcount Pricing', 'EAP (B) Counselling Services Including Therapeutic Interventions', 'EAP (C) Trauma &amp; Critical Incident Support' and 'EAP (D) Health &amp; Wellbeing Promotion and Awareness'.
The Total Basket Price will be automatically calculated</t>
    </r>
  </si>
  <si>
    <r>
      <rPr>
        <b/>
        <u/>
        <sz val="12"/>
        <color theme="0"/>
        <rFont val="Arial"/>
        <family val="2"/>
      </rPr>
      <t>RED CELLS-</t>
    </r>
    <r>
      <rPr>
        <sz val="12"/>
        <color theme="0"/>
        <rFont val="Arial"/>
        <family val="2"/>
      </rPr>
      <t xml:space="preserve">
The Potential Provider cannot enter information into the RED cell.
The RED cell contains the Total Basket Price (BLACK CELLS) for EAP '(A) Headcount Pricing', 'EAP (B) Counselling Services Including Therapeutic Interventions', 'EAP (C) Trauma &amp; Critical Incident Support' and 'EAP (D) Health &amp; Wellbeing Promotion and Awareness' weighted at the stated percentage in the RED cell.
The Total Weighted Basket Price will be automatically calculated</t>
    </r>
  </si>
  <si>
    <r>
      <rPr>
        <b/>
        <u/>
        <sz val="12"/>
        <color theme="0"/>
        <rFont val="Arial"/>
        <family val="2"/>
      </rPr>
      <t xml:space="preserve">BLACK CELLS-
</t>
    </r>
    <r>
      <rPr>
        <sz val="12"/>
        <color theme="0"/>
        <rFont val="Arial"/>
        <family val="2"/>
      </rPr>
      <t>The Potential Provider cannot enter information into the BLACK cells.
The Black cells contain the Total Basket Price for  OH '(A) Advice Services (Occupational Health Telephone Service and Online Portal)', 'OH (B) Attendance Management', OH (C) On Site Occupational Health Services' ,'OH (D) Health Education Awareness Programmes and Consultancy Services', 'OH (E) Fitness for Task Assessments and Health Surveillance Services' OH (F) 'Treatments' and OH (G) Workplace Assessments and Adjustments'.
The Total Basket Price will be automatically calculated</t>
    </r>
  </si>
  <si>
    <r>
      <rPr>
        <b/>
        <u/>
        <sz val="12"/>
        <color theme="0"/>
        <rFont val="Arial"/>
        <family val="2"/>
      </rPr>
      <t>RED CELLS-</t>
    </r>
    <r>
      <rPr>
        <sz val="12"/>
        <color theme="0"/>
        <rFont val="Arial"/>
        <family val="2"/>
      </rPr>
      <t xml:space="preserve">
The Potential Provider cannot enter information into the RED cell.
The RED cell contains the Total Basket Price(Black cells) for  OH '(A) Advice Services (Occupational Health Telephone Service and Online Portal)', 'OH (B) Attendance Management', 'OH (C) On Site Occupational Health Services' ,'OH (D) Health Education Awareness Programmes and Consultancy Services', 'OH (E) Fitness for Task Assessments and Health Surveillance Services' OH (F) 'Treatments' and 'OH (G) Workplace Assessments and Adjustments' weighted at the stated percentage in the RED cell.
The Total Weighted Basket Price will be automatically calculated</t>
    </r>
  </si>
  <si>
    <t xml:space="preserve">Index </t>
  </si>
  <si>
    <t>(A) Advice Services (Occupational Health Telephone Service and Online Portal)</t>
  </si>
  <si>
    <t>Number of Hits</t>
  </si>
  <si>
    <t>Number of  Health Kiosks</t>
  </si>
  <si>
    <t xml:space="preserve">On-line counselling  - Charge for one on-line counselling programme
For UK based counsellors, but employees may be based in a UK or overseas location
Includes case management
Session normally 60 minutes </t>
  </si>
  <si>
    <t>Note: All treatments are inclusive of referral, appointment bookings, supplier personnel time, consumables, disposal of medical waste, patient record administration and  advice provided to contracting authorities personnel</t>
  </si>
  <si>
    <t xml:space="preserve">(F.a)Treatments: Immunisations, vaccinations &amp; inoculations. </t>
  </si>
  <si>
    <t>Service is inclusive of:
1) Online Portal 
2) Telephone Services, Triage and Support Services (where telephone services will be organisationally branded)
3) Bullying and harassment support
4) Whistleblowing Services
5) Management Support Services
6) Coaching And Counselling Services, including therapeutic interventions, up to a maximum of 6 sessions per employee per year. This includes overseas counselling when counsellor providing services is UK based
7) Case Management
8) Publicity and Promotion</t>
  </si>
  <si>
    <t>No zero prices will be accepted for the EAP baskets. If you submit any zero prices it is likely to result in the Tender being deemed non-compliant and excluded from further participation in this Procurement.</t>
  </si>
  <si>
    <t>LOT 1: Occupational Health Services - (H) Indicative Volumes</t>
  </si>
  <si>
    <t>Total Sub-weighted Price (10%) for (B.c) Case Conferences</t>
  </si>
  <si>
    <t>LOT 3: Employee Assistance Programme - (F) Health Kiosks</t>
  </si>
  <si>
    <t>You MUST enter a Monthly Charge Per Kiosk into cell which is shaded ORANGE in this worksheet for Line Reference Numbers EAP13.</t>
  </si>
  <si>
    <t>(F) Health Kiosks</t>
  </si>
  <si>
    <t>Monthly Charge Per Kiosk</t>
  </si>
  <si>
    <t>EAP13</t>
  </si>
  <si>
    <t>Monthly Charge to include:
- employee report and signposting services
- anonymised management reports
- maintenance and repair</t>
  </si>
  <si>
    <t>OH (H) Indicative Volume</t>
  </si>
  <si>
    <t>You MUST enter a Price in cells which are shaded YELLOW in this worksheet for Line reference Numbers OH2 to OH10. For table (B.a) the pricing you must provide should be per Attendance Management case.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</si>
</sst>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General;\-General;"/>
    <numFmt numFmtId="165" formatCode="&quot;£&quot;#,##0.00"/>
    <numFmt numFmtId="166" formatCode="&quot;£&quot;#,##0.00;[Red]&quot;£&quot;#,##0.00"/>
    <numFmt numFmtId="167" formatCode="&quot;£&quot;#,##0.0000"/>
  </numFmts>
  <fonts count="49"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2"/>
      <color theme="1"/>
      <name val="Arial"/>
      <family val="2"/>
    </font>
    <font>
      <b/>
      <sz val="16"/>
      <color theme="1"/>
      <name val="Arial"/>
      <family val="2"/>
    </font>
    <font>
      <b/>
      <sz val="11"/>
      <color theme="1"/>
      <name val="Arial"/>
      <family val="2"/>
    </font>
    <font>
      <b/>
      <sz val="16"/>
      <color theme="1"/>
      <name val="Calibri"/>
      <family val="2"/>
      <scheme val="minor"/>
    </font>
    <font>
      <b/>
      <sz val="36"/>
      <color rgb="FF000000"/>
      <name val="Arial"/>
      <family val="2"/>
    </font>
    <font>
      <b/>
      <sz val="12"/>
      <name val="Arial"/>
      <family val="2"/>
    </font>
    <font>
      <sz val="12"/>
      <name val="Arial"/>
      <family val="2"/>
    </font>
    <font>
      <u/>
      <sz val="11"/>
      <color theme="10"/>
      <name val="Calibri"/>
      <family val="2"/>
    </font>
    <font>
      <b/>
      <u/>
      <sz val="11"/>
      <color theme="10"/>
      <name val="Arial"/>
      <family val="2"/>
    </font>
    <font>
      <b/>
      <sz val="11"/>
      <name val="Arial"/>
      <family val="2"/>
    </font>
    <font>
      <b/>
      <sz val="14"/>
      <color theme="10"/>
      <name val="Arial"/>
      <family val="2"/>
    </font>
    <font>
      <sz val="12"/>
      <color rgb="FF000000"/>
      <name val="Arial"/>
      <family val="2"/>
    </font>
    <font>
      <b/>
      <u/>
      <sz val="12"/>
      <color rgb="FF000000"/>
      <name val="Arial"/>
      <family val="2"/>
    </font>
    <font>
      <u/>
      <sz val="12"/>
      <color rgb="FF000000"/>
      <name val="Arial"/>
      <family val="2"/>
    </font>
    <font>
      <b/>
      <u/>
      <sz val="12"/>
      <name val="Arial"/>
      <family val="2"/>
    </font>
    <font>
      <sz val="12"/>
      <color theme="0"/>
      <name val="Arial"/>
      <family val="2"/>
    </font>
    <font>
      <b/>
      <u/>
      <sz val="12"/>
      <color theme="0"/>
      <name val="Arial"/>
      <family val="2"/>
    </font>
    <font>
      <sz val="10"/>
      <name val="Arial"/>
      <family val="2"/>
    </font>
    <font>
      <sz val="11"/>
      <color theme="0"/>
      <name val="Calibri"/>
      <family val="2"/>
      <scheme val="minor"/>
    </font>
    <font>
      <sz val="10"/>
      <color theme="1"/>
      <name val="Calibri"/>
      <family val="2"/>
      <scheme val="minor"/>
    </font>
    <font>
      <b/>
      <sz val="10"/>
      <color rgb="FF000000"/>
      <name val="Arial"/>
      <family val="2"/>
    </font>
    <font>
      <sz val="9"/>
      <color rgb="FF000000"/>
      <name val="Arial"/>
      <family val="2"/>
    </font>
    <font>
      <b/>
      <sz val="10"/>
      <name val="Arial"/>
      <family val="2"/>
    </font>
    <font>
      <b/>
      <sz val="11"/>
      <color rgb="FF000000"/>
      <name val="Arial"/>
      <family val="2"/>
    </font>
    <font>
      <sz val="10"/>
      <color theme="1"/>
      <name val="Arial"/>
      <family val="2"/>
    </font>
    <font>
      <b/>
      <u/>
      <sz val="14"/>
      <color theme="1"/>
      <name val="Arial"/>
      <family val="2"/>
    </font>
    <font>
      <b/>
      <sz val="11"/>
      <color theme="0"/>
      <name val="Arial"/>
      <family val="2"/>
    </font>
    <font>
      <b/>
      <sz val="14"/>
      <color theme="0"/>
      <name val="Arial"/>
      <family val="2"/>
    </font>
    <font>
      <b/>
      <sz val="10"/>
      <color theme="1"/>
      <name val="Arial"/>
      <family val="2"/>
    </font>
    <font>
      <sz val="10"/>
      <name val="Calibri"/>
      <family val="2"/>
      <scheme val="minor"/>
    </font>
    <font>
      <b/>
      <sz val="10"/>
      <color theme="0"/>
      <name val="Arial"/>
      <family val="2"/>
    </font>
    <font>
      <b/>
      <i/>
      <sz val="11"/>
      <color theme="0"/>
      <name val="Arial"/>
      <family val="2"/>
    </font>
    <font>
      <b/>
      <sz val="12"/>
      <color theme="0"/>
      <name val="Arial"/>
      <family val="2"/>
    </font>
    <font>
      <b/>
      <i/>
      <sz val="11"/>
      <color theme="1"/>
      <name val="Arial"/>
      <family val="2"/>
    </font>
    <font>
      <sz val="11"/>
      <color theme="0"/>
      <name val="Arial"/>
      <family val="2"/>
    </font>
    <font>
      <sz val="10"/>
      <color rgb="FF000000"/>
      <name val="Arial"/>
      <family val="2"/>
    </font>
    <font>
      <b/>
      <i/>
      <sz val="8"/>
      <color theme="0"/>
      <name val="Arial"/>
      <family val="2"/>
    </font>
    <font>
      <sz val="10"/>
      <color rgb="FF000000"/>
      <name val="Calibri"/>
      <family val="2"/>
      <scheme val="minor"/>
    </font>
    <font>
      <b/>
      <sz val="36"/>
      <color rgb="FF000000"/>
      <name val="Calibri"/>
      <family val="2"/>
    </font>
    <font>
      <b/>
      <sz val="14"/>
      <color theme="1"/>
      <name val="Arial"/>
      <family val="2"/>
    </font>
    <font>
      <b/>
      <sz val="9"/>
      <color rgb="FF000000"/>
      <name val="Arial"/>
      <family val="2"/>
    </font>
    <font>
      <b/>
      <sz val="12"/>
      <color rgb="FF000000"/>
      <name val="Arial"/>
      <family val="2"/>
    </font>
    <font>
      <sz val="11"/>
      <name val="Arial"/>
      <family val="2"/>
    </font>
    <font>
      <b/>
      <sz val="14"/>
      <color theme="0"/>
      <name val="Calibri"/>
      <family val="2"/>
      <scheme val="minor"/>
    </font>
    <font>
      <sz val="10"/>
      <color theme="0"/>
      <name val="Arial"/>
      <family val="2"/>
    </font>
  </fonts>
  <fills count="33">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0" tint="-0.34998626667073579"/>
        <bgColor rgb="FFD8D8D8"/>
      </patternFill>
    </fill>
    <fill>
      <patternFill patternType="solid">
        <fgColor theme="0"/>
        <bgColor rgb="FFD8D8D8"/>
      </patternFill>
    </fill>
    <fill>
      <patternFill patternType="solid">
        <fgColor theme="0" tint="-0.249977111117893"/>
        <bgColor indexed="64"/>
      </patternFill>
    </fill>
    <fill>
      <patternFill patternType="solid">
        <fgColor rgb="FFFFFF00"/>
        <bgColor rgb="FFC6D9F0"/>
      </patternFill>
    </fill>
    <fill>
      <patternFill patternType="solid">
        <fgColor rgb="FFFFC000"/>
        <bgColor rgb="FFD99594"/>
      </patternFill>
    </fill>
    <fill>
      <patternFill patternType="solid">
        <fgColor rgb="FFFFCCFF"/>
        <bgColor rgb="FFFFFFC7"/>
      </patternFill>
    </fill>
    <fill>
      <patternFill patternType="solid">
        <fgColor rgb="FF00B0F0"/>
        <bgColor indexed="64"/>
      </patternFill>
    </fill>
    <fill>
      <patternFill patternType="solid">
        <fgColor rgb="FF92D050"/>
        <bgColor indexed="64"/>
      </patternFill>
    </fill>
    <fill>
      <patternFill patternType="solid">
        <fgColor theme="1"/>
        <bgColor indexed="64"/>
      </patternFill>
    </fill>
    <fill>
      <patternFill patternType="solid">
        <fgColor rgb="FFFF0000"/>
        <bgColor indexed="64"/>
      </patternFill>
    </fill>
    <fill>
      <patternFill patternType="solid">
        <fgColor rgb="FFFFFF00"/>
        <bgColor rgb="FFD99594"/>
      </patternFill>
    </fill>
    <fill>
      <patternFill patternType="solid">
        <fgColor theme="1"/>
        <bgColor rgb="FFD99594"/>
      </patternFill>
    </fill>
    <fill>
      <patternFill patternType="solid">
        <fgColor rgb="FFFF0000"/>
        <bgColor rgb="FFD99594"/>
      </patternFill>
    </fill>
    <fill>
      <patternFill patternType="solid">
        <fgColor theme="0" tint="-0.34998626667073579"/>
        <bgColor indexed="64"/>
      </patternFill>
    </fill>
    <fill>
      <patternFill patternType="solid">
        <fgColor theme="3"/>
        <bgColor indexed="64"/>
      </patternFill>
    </fill>
    <fill>
      <patternFill patternType="solid">
        <fgColor rgb="FFFFCCFF"/>
        <bgColor indexed="64"/>
      </patternFill>
    </fill>
    <fill>
      <patternFill patternType="solid">
        <fgColor rgb="FFFFFF00"/>
        <bgColor indexed="64"/>
      </patternFill>
    </fill>
    <fill>
      <patternFill patternType="solid">
        <fgColor rgb="FF00B0F0"/>
        <bgColor rgb="FFFFFFC7"/>
      </patternFill>
    </fill>
    <fill>
      <patternFill patternType="solid">
        <fgColor rgb="FF92D050"/>
        <bgColor rgb="FFD99594"/>
      </patternFill>
    </fill>
    <fill>
      <patternFill patternType="solid">
        <fgColor rgb="FFFFC000"/>
        <bgColor indexed="64"/>
      </patternFill>
    </fill>
    <fill>
      <patternFill patternType="solid">
        <fgColor rgb="FF0000FF"/>
        <bgColor rgb="FF000000"/>
      </patternFill>
    </fill>
    <fill>
      <patternFill patternType="solid">
        <fgColor rgb="FFF94946"/>
        <bgColor rgb="FF000000"/>
      </patternFill>
    </fill>
    <fill>
      <patternFill patternType="solid">
        <fgColor rgb="FF0000FF"/>
        <bgColor indexed="64"/>
      </patternFill>
    </fill>
    <fill>
      <patternFill patternType="solid">
        <fgColor rgb="FFF94946"/>
        <bgColor indexed="64"/>
      </patternFill>
    </fill>
    <fill>
      <patternFill patternType="solid">
        <fgColor rgb="FF00B0F0"/>
        <bgColor rgb="FFD99594"/>
      </patternFill>
    </fill>
    <fill>
      <patternFill patternType="solid">
        <fgColor rgb="FFFFC000"/>
        <bgColor rgb="FFC6D9F0"/>
      </patternFill>
    </fill>
    <fill>
      <patternFill patternType="solid">
        <fgColor theme="7"/>
        <bgColor indexed="64"/>
      </patternFill>
    </fill>
    <fill>
      <patternFill patternType="solid">
        <fgColor rgb="FF00B050"/>
        <bgColor rgb="FF000000"/>
      </patternFill>
    </fill>
    <fill>
      <patternFill patternType="solid">
        <fgColor rgb="FF00B050"/>
        <bgColor indexed="64"/>
      </patternFill>
    </fill>
  </fills>
  <borders count="7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s>
  <cellStyleXfs count="4">
    <xf numFmtId="0" fontId="0" fillId="0" borderId="0"/>
    <xf numFmtId="44" fontId="1" fillId="0" borderId="0" applyFont="0" applyFill="0" applyBorder="0" applyAlignment="0" applyProtection="0"/>
    <xf numFmtId="0" fontId="11" fillId="0" borderId="0" applyNumberFormat="0" applyFill="0" applyBorder="0" applyAlignment="0" applyProtection="0">
      <alignment vertical="top"/>
      <protection locked="0"/>
    </xf>
    <xf numFmtId="0" fontId="21" fillId="0" borderId="0" applyNumberFormat="0" applyFont="0" applyFill="0" applyBorder="0" applyAlignment="0" applyProtection="0"/>
  </cellStyleXfs>
  <cellXfs count="782">
    <xf numFmtId="0" fontId="0" fillId="0" borderId="0" xfId="0"/>
    <xf numFmtId="0" fontId="2" fillId="2" borderId="0" xfId="0" applyFont="1" applyFill="1" applyProtection="1"/>
    <xf numFmtId="0" fontId="3" fillId="0" borderId="0" xfId="0" applyFont="1" applyAlignment="1" applyProtection="1">
      <alignment horizontal="right" vertical="top"/>
    </xf>
    <xf numFmtId="0" fontId="8" fillId="5" borderId="0" xfId="0" applyFont="1" applyFill="1" applyBorder="1" applyAlignment="1" applyProtection="1">
      <alignment vertical="center" wrapText="1"/>
    </xf>
    <xf numFmtId="0" fontId="0" fillId="2" borderId="0" xfId="0" applyFill="1" applyBorder="1" applyProtection="1"/>
    <xf numFmtId="0" fontId="0" fillId="2" borderId="0" xfId="0" applyFill="1" applyProtection="1"/>
    <xf numFmtId="0" fontId="6" fillId="2" borderId="7" xfId="0" applyFont="1" applyFill="1" applyBorder="1" applyProtection="1"/>
    <xf numFmtId="0" fontId="0" fillId="2" borderId="8" xfId="0" applyFill="1" applyBorder="1" applyProtection="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12" fillId="2" borderId="10" xfId="2" applyFont="1" applyFill="1" applyBorder="1" applyAlignment="1" applyProtection="1"/>
    <xf numFmtId="0" fontId="6" fillId="2" borderId="0" xfId="0" applyFont="1" applyFill="1" applyBorder="1" applyProtection="1"/>
    <xf numFmtId="0" fontId="6" fillId="2" borderId="11" xfId="0" applyFont="1" applyFill="1" applyBorder="1" applyProtection="1"/>
    <xf numFmtId="0" fontId="12" fillId="0" borderId="0" xfId="2" applyFont="1" applyAlignment="1" applyProtection="1"/>
    <xf numFmtId="0" fontId="2" fillId="2" borderId="10" xfId="0" applyFont="1" applyFill="1" applyBorder="1" applyProtection="1"/>
    <xf numFmtId="0" fontId="2" fillId="2" borderId="0" xfId="0" applyFont="1" applyFill="1" applyBorder="1" applyProtection="1"/>
    <xf numFmtId="0" fontId="2" fillId="2" borderId="11" xfId="0" applyFont="1" applyFill="1" applyBorder="1" applyProtection="1"/>
    <xf numFmtId="0" fontId="6" fillId="2" borderId="10" xfId="0" applyFont="1" applyFill="1" applyBorder="1" applyProtection="1"/>
    <xf numFmtId="0" fontId="11" fillId="2" borderId="10" xfId="2" applyFill="1" applyBorder="1" applyAlignment="1" applyProtection="1"/>
    <xf numFmtId="0" fontId="13" fillId="2" borderId="10" xfId="2" applyFont="1" applyFill="1" applyBorder="1" applyAlignment="1" applyProtection="1"/>
    <xf numFmtId="0" fontId="12" fillId="2" borderId="12" xfId="2" applyFont="1" applyFill="1" applyBorder="1" applyAlignment="1" applyProtection="1"/>
    <xf numFmtId="0" fontId="2" fillId="2" borderId="13" xfId="0" applyFont="1" applyFill="1" applyBorder="1" applyProtection="1"/>
    <xf numFmtId="0" fontId="2" fillId="2" borderId="14" xfId="0" applyFont="1" applyFill="1" applyBorder="1" applyProtection="1"/>
    <xf numFmtId="0" fontId="8" fillId="4" borderId="15" xfId="0" applyFont="1" applyFill="1" applyBorder="1" applyAlignment="1" applyProtection="1">
      <alignment horizontal="center" vertical="center" wrapText="1"/>
    </xf>
    <xf numFmtId="0" fontId="14" fillId="2" borderId="16" xfId="2" applyFont="1" applyFill="1" applyBorder="1" applyAlignment="1" applyProtection="1"/>
    <xf numFmtId="0" fontId="9" fillId="2" borderId="17"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18" xfId="0" applyFont="1" applyFill="1" applyBorder="1" applyAlignment="1" applyProtection="1">
      <alignment horizontal="left" wrapText="1"/>
    </xf>
    <xf numFmtId="0" fontId="10" fillId="2" borderId="15" xfId="0" applyFont="1" applyFill="1" applyBorder="1" applyAlignment="1" applyProtection="1">
      <alignment horizontal="left" wrapText="1"/>
    </xf>
    <xf numFmtId="0" fontId="9" fillId="2" borderId="16" xfId="0" applyFont="1" applyFill="1" applyBorder="1" applyAlignment="1" applyProtection="1">
      <alignment horizontal="left" vertical="top" wrapText="1"/>
    </xf>
    <xf numFmtId="0" fontId="10" fillId="2" borderId="18" xfId="0" applyFont="1" applyFill="1" applyBorder="1" applyAlignment="1" applyProtection="1">
      <alignment horizontal="left" vertical="center" wrapText="1"/>
    </xf>
    <xf numFmtId="0" fontId="9" fillId="6" borderId="18" xfId="0" applyFont="1" applyFill="1" applyBorder="1" applyAlignment="1" applyProtection="1">
      <alignment horizontal="left" wrapText="1"/>
    </xf>
    <xf numFmtId="0" fontId="9" fillId="2" borderId="16" xfId="0" applyFont="1" applyFill="1" applyBorder="1" applyAlignment="1" applyProtection="1">
      <alignment horizontal="left" wrapText="1"/>
    </xf>
    <xf numFmtId="0" fontId="15" fillId="7" borderId="19" xfId="0" applyFont="1" applyFill="1" applyBorder="1" applyAlignment="1" applyProtection="1">
      <alignment horizontal="left" vertical="center" wrapText="1"/>
    </xf>
    <xf numFmtId="3" fontId="15" fillId="8" borderId="19" xfId="0" applyNumberFormat="1" applyFont="1" applyFill="1" applyBorder="1" applyAlignment="1" applyProtection="1">
      <alignment horizontal="left" vertical="center" wrapText="1"/>
    </xf>
    <xf numFmtId="0" fontId="15" fillId="9" borderId="19" xfId="0" applyFont="1" applyFill="1" applyBorder="1" applyAlignment="1" applyProtection="1">
      <alignment horizontal="left" vertical="center" wrapText="1"/>
    </xf>
    <xf numFmtId="0" fontId="10" fillId="10" borderId="19" xfId="0" applyFont="1" applyFill="1" applyBorder="1" applyAlignment="1" applyProtection="1">
      <alignment horizontal="left" vertical="center" wrapText="1"/>
    </xf>
    <xf numFmtId="0" fontId="10" fillId="11" borderId="19" xfId="0" applyFont="1" applyFill="1" applyBorder="1" applyAlignment="1" applyProtection="1">
      <alignment horizontal="left" vertical="center" wrapText="1"/>
    </xf>
    <xf numFmtId="0" fontId="19" fillId="12" borderId="19" xfId="0" applyFont="1" applyFill="1" applyBorder="1" applyAlignment="1" applyProtection="1">
      <alignment horizontal="left" vertical="center" wrapText="1"/>
    </xf>
    <xf numFmtId="0" fontId="19" fillId="13" borderId="19"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9" fillId="6" borderId="15" xfId="0" applyFont="1" applyFill="1" applyBorder="1" applyAlignment="1" applyProtection="1">
      <alignment horizontal="left" wrapText="1"/>
    </xf>
    <xf numFmtId="0" fontId="15" fillId="2" borderId="16" xfId="0" applyFont="1" applyFill="1" applyBorder="1" applyAlignment="1" applyProtection="1">
      <alignment horizontal="left" vertical="center" wrapText="1"/>
    </xf>
    <xf numFmtId="0" fontId="9" fillId="6" borderId="17" xfId="0" applyFont="1" applyFill="1" applyBorder="1" applyAlignment="1" applyProtection="1">
      <alignment horizontal="left" wrapText="1"/>
    </xf>
    <xf numFmtId="0" fontId="10" fillId="2" borderId="15" xfId="0" applyFont="1" applyFill="1" applyBorder="1" applyAlignment="1" applyProtection="1">
      <alignment horizontal="left" vertical="top" wrapText="1"/>
    </xf>
    <xf numFmtId="0" fontId="8" fillId="4" borderId="20" xfId="0" applyFont="1" applyFill="1" applyBorder="1" applyAlignment="1" applyProtection="1">
      <alignment vertical="center" wrapText="1"/>
    </xf>
    <xf numFmtId="0" fontId="23" fillId="2" borderId="0" xfId="0" applyFont="1" applyFill="1" applyAlignment="1" applyProtection="1">
      <alignment vertical="top" wrapText="1"/>
    </xf>
    <xf numFmtId="0" fontId="8" fillId="5" borderId="0" xfId="0"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wrapText="1"/>
    </xf>
    <xf numFmtId="0" fontId="24" fillId="0" borderId="24" xfId="0" applyFont="1" applyBorder="1" applyAlignment="1" applyProtection="1">
      <alignment vertical="center" wrapText="1"/>
    </xf>
    <xf numFmtId="3" fontId="25" fillId="14" borderId="26" xfId="0" applyNumberFormat="1" applyFont="1" applyFill="1" applyBorder="1" applyAlignment="1" applyProtection="1">
      <alignment horizontal="center" vertical="center" wrapText="1"/>
    </xf>
    <xf numFmtId="0" fontId="27" fillId="9" borderId="24" xfId="0" applyFont="1" applyFill="1" applyBorder="1" applyAlignment="1" applyProtection="1">
      <alignment vertical="center" wrapText="1"/>
    </xf>
    <xf numFmtId="3" fontId="25" fillId="15" borderId="24" xfId="0" applyNumberFormat="1" applyFont="1" applyFill="1" applyBorder="1" applyAlignment="1" applyProtection="1">
      <alignment horizontal="center" vertical="center" wrapText="1"/>
    </xf>
    <xf numFmtId="3" fontId="25" fillId="16" borderId="29" xfId="0" applyNumberFormat="1" applyFont="1" applyFill="1" applyBorder="1" applyAlignment="1" applyProtection="1">
      <alignment horizontal="center" vertical="center" wrapText="1"/>
    </xf>
    <xf numFmtId="0" fontId="14" fillId="2" borderId="24" xfId="2" applyFont="1" applyFill="1" applyBorder="1" applyAlignment="1" applyProtection="1"/>
    <xf numFmtId="0" fontId="28" fillId="2" borderId="5" xfId="0" applyFont="1" applyFill="1" applyBorder="1" applyAlignment="1" applyProtection="1">
      <alignment wrapText="1"/>
    </xf>
    <xf numFmtId="0" fontId="29" fillId="2" borderId="5" xfId="0" applyFont="1" applyFill="1" applyBorder="1" applyAlignment="1" applyProtection="1">
      <alignment horizontal="center" wrapText="1"/>
    </xf>
    <xf numFmtId="0" fontId="2" fillId="2" borderId="5" xfId="0" applyFont="1" applyFill="1" applyBorder="1" applyAlignment="1" applyProtection="1">
      <alignment horizontal="center" wrapText="1"/>
    </xf>
    <xf numFmtId="0" fontId="23" fillId="2" borderId="5" xfId="0" applyFont="1" applyFill="1" applyBorder="1" applyAlignment="1" applyProtection="1">
      <alignment vertical="top" wrapText="1"/>
    </xf>
    <xf numFmtId="0" fontId="23" fillId="2" borderId="32" xfId="0" applyFont="1" applyFill="1" applyBorder="1" applyAlignment="1" applyProtection="1">
      <alignment vertical="top" wrapText="1"/>
    </xf>
    <xf numFmtId="0" fontId="0" fillId="0" borderId="0" xfId="0" applyAlignment="1" applyProtection="1">
      <alignment wrapText="1"/>
    </xf>
    <xf numFmtId="0" fontId="30" fillId="18" borderId="34" xfId="0" applyFont="1" applyFill="1" applyBorder="1" applyAlignment="1" applyProtection="1">
      <alignment horizontal="left" vertical="center" wrapText="1"/>
    </xf>
    <xf numFmtId="0" fontId="30" fillId="18" borderId="19" xfId="3" applyFont="1" applyFill="1" applyBorder="1" applyAlignment="1" applyProtection="1">
      <alignment horizontal="left" vertical="center" wrapText="1"/>
    </xf>
    <xf numFmtId="0" fontId="30" fillId="18" borderId="19" xfId="3" applyFont="1" applyFill="1" applyBorder="1" applyAlignment="1" applyProtection="1">
      <alignment horizontal="center" vertical="center" wrapText="1"/>
    </xf>
    <xf numFmtId="0" fontId="30" fillId="18" borderId="25" xfId="3" applyFont="1" applyFill="1" applyBorder="1" applyAlignment="1" applyProtection="1">
      <alignment horizontal="center" vertical="center" wrapText="1"/>
    </xf>
    <xf numFmtId="0" fontId="28" fillId="19" borderId="34" xfId="0" applyFont="1" applyFill="1" applyBorder="1" applyAlignment="1" applyProtection="1">
      <alignment horizontal="left" vertical="center"/>
    </xf>
    <xf numFmtId="165" fontId="21" fillId="20" borderId="19" xfId="3" applyNumberFormat="1" applyFont="1" applyFill="1" applyBorder="1" applyAlignment="1" applyProtection="1">
      <alignment horizontal="center" vertical="center" wrapText="1"/>
      <protection locked="0"/>
    </xf>
    <xf numFmtId="165" fontId="21" fillId="20" borderId="25" xfId="3" applyNumberFormat="1" applyFont="1" applyFill="1" applyBorder="1" applyAlignment="1" applyProtection="1">
      <alignment horizontal="center" vertical="center" wrapText="1"/>
      <protection locked="0"/>
    </xf>
    <xf numFmtId="0" fontId="0" fillId="0" borderId="35" xfId="0" applyBorder="1" applyAlignment="1" applyProtection="1">
      <alignment vertical="center" wrapText="1"/>
    </xf>
    <xf numFmtId="0" fontId="23" fillId="2" borderId="0" xfId="0" applyFont="1" applyFill="1" applyBorder="1" applyAlignment="1" applyProtection="1">
      <alignment vertical="top" wrapText="1"/>
    </xf>
    <xf numFmtId="0" fontId="23" fillId="2" borderId="23" xfId="0" applyFont="1" applyFill="1" applyBorder="1" applyAlignment="1" applyProtection="1">
      <alignment vertical="top" wrapText="1"/>
    </xf>
    <xf numFmtId="165" fontId="31" fillId="12" borderId="25" xfId="0" applyNumberFormat="1" applyFont="1" applyFill="1" applyBorder="1" applyAlignment="1" applyProtection="1">
      <alignment horizontal="center" vertical="center" wrapText="1"/>
    </xf>
    <xf numFmtId="165" fontId="31" fillId="13" borderId="38" xfId="0" applyNumberFormat="1" applyFont="1" applyFill="1" applyBorder="1" applyAlignment="1" applyProtection="1">
      <alignment horizontal="center" vertical="center" wrapText="1"/>
    </xf>
    <xf numFmtId="0" fontId="32" fillId="2" borderId="10" xfId="0" applyFont="1" applyFill="1" applyBorder="1" applyAlignment="1" applyProtection="1">
      <alignment horizontal="center"/>
    </xf>
    <xf numFmtId="0" fontId="33" fillId="2" borderId="0" xfId="3" applyNumberFormat="1" applyFont="1" applyFill="1" applyBorder="1" applyAlignment="1" applyProtection="1">
      <alignment vertical="top" wrapText="1"/>
    </xf>
    <xf numFmtId="165" fontId="28" fillId="2" borderId="0" xfId="0" applyNumberFormat="1" applyFont="1" applyFill="1" applyBorder="1" applyAlignment="1" applyProtection="1">
      <alignment horizontal="center"/>
    </xf>
    <xf numFmtId="0" fontId="28" fillId="2" borderId="0" xfId="0" applyFont="1" applyFill="1" applyAlignment="1" applyProtection="1">
      <alignment wrapText="1"/>
    </xf>
    <xf numFmtId="0" fontId="8" fillId="4" borderId="4" xfId="0" applyFont="1" applyFill="1" applyBorder="1" applyAlignment="1" applyProtection="1">
      <alignment vertical="center" wrapText="1"/>
    </xf>
    <xf numFmtId="0" fontId="14" fillId="2" borderId="35" xfId="2" applyFont="1" applyFill="1" applyBorder="1" applyAlignment="1" applyProtection="1"/>
    <xf numFmtId="0" fontId="8" fillId="5" borderId="35" xfId="0" applyFont="1" applyFill="1" applyBorder="1" applyAlignment="1" applyProtection="1">
      <alignment horizontal="center" vertical="center" wrapText="1"/>
    </xf>
    <xf numFmtId="0" fontId="24" fillId="2" borderId="4" xfId="0" applyFont="1" applyFill="1" applyBorder="1" applyAlignment="1" applyProtection="1">
      <alignment vertical="center" wrapText="1"/>
    </xf>
    <xf numFmtId="0" fontId="27" fillId="21" borderId="24" xfId="0" applyFont="1" applyFill="1" applyBorder="1" applyAlignment="1" applyProtection="1">
      <alignment vertical="center" wrapText="1"/>
    </xf>
    <xf numFmtId="3" fontId="25" fillId="22" borderId="24" xfId="0" applyNumberFormat="1" applyFont="1" applyFill="1" applyBorder="1" applyAlignment="1" applyProtection="1">
      <alignment horizontal="center" vertical="center" wrapText="1"/>
    </xf>
    <xf numFmtId="0" fontId="24" fillId="2" borderId="0" xfId="0" applyFont="1" applyFill="1" applyBorder="1" applyAlignment="1" applyProtection="1">
      <alignment vertical="center" wrapText="1"/>
    </xf>
    <xf numFmtId="3" fontId="25" fillId="16" borderId="39" xfId="0" applyNumberFormat="1" applyFont="1" applyFill="1" applyBorder="1" applyAlignment="1" applyProtection="1">
      <alignment horizontal="center" vertical="center" wrapText="1"/>
    </xf>
    <xf numFmtId="0" fontId="29" fillId="2" borderId="0" xfId="0" applyFont="1" applyFill="1" applyAlignment="1" applyProtection="1">
      <alignment horizontal="center" wrapText="1"/>
    </xf>
    <xf numFmtId="0" fontId="2" fillId="2" borderId="0" xfId="0" applyFont="1" applyFill="1" applyBorder="1" applyAlignment="1" applyProtection="1">
      <alignment horizontal="center" wrapText="1"/>
    </xf>
    <xf numFmtId="0" fontId="2" fillId="2" borderId="0" xfId="0" applyFont="1" applyFill="1" applyAlignment="1" applyProtection="1">
      <alignment horizontal="center" wrapText="1"/>
    </xf>
    <xf numFmtId="0" fontId="1" fillId="2" borderId="0" xfId="0" applyFont="1" applyFill="1" applyBorder="1" applyAlignment="1" applyProtection="1">
      <alignment vertical="center"/>
    </xf>
    <xf numFmtId="0" fontId="30" fillId="18" borderId="33" xfId="0" applyFont="1" applyFill="1" applyBorder="1" applyAlignment="1" applyProtection="1">
      <alignment vertical="center" wrapText="1"/>
    </xf>
    <xf numFmtId="0" fontId="30" fillId="18" borderId="40" xfId="0" applyFont="1" applyFill="1" applyBorder="1" applyAlignment="1" applyProtection="1">
      <alignment vertical="center" wrapText="1"/>
    </xf>
    <xf numFmtId="0" fontId="30" fillId="18" borderId="27" xfId="0" applyFont="1" applyFill="1" applyBorder="1" applyAlignment="1" applyProtection="1">
      <alignment horizontal="center" vertical="center" wrapText="1"/>
    </xf>
    <xf numFmtId="0" fontId="30" fillId="18" borderId="28" xfId="0" applyFont="1" applyFill="1" applyBorder="1" applyAlignment="1" applyProtection="1">
      <alignment horizontal="center" vertical="center" wrapText="1"/>
    </xf>
    <xf numFmtId="0" fontId="21" fillId="19" borderId="19" xfId="3" applyNumberFormat="1" applyFont="1" applyFill="1" applyBorder="1" applyAlignment="1" applyProtection="1">
      <alignment vertical="center" wrapText="1"/>
    </xf>
    <xf numFmtId="165" fontId="9" fillId="11" borderId="38" xfId="0" applyNumberFormat="1" applyFont="1" applyFill="1" applyBorder="1" applyAlignment="1" applyProtection="1">
      <alignment horizontal="center" vertical="center" wrapText="1"/>
    </xf>
    <xf numFmtId="0" fontId="30" fillId="18" borderId="40" xfId="0" applyFont="1" applyFill="1" applyBorder="1" applyAlignment="1" applyProtection="1">
      <alignment horizontal="center" vertical="center" wrapText="1"/>
    </xf>
    <xf numFmtId="0" fontId="30" fillId="18" borderId="44" xfId="0" applyFont="1" applyFill="1" applyBorder="1" applyAlignment="1" applyProtection="1">
      <alignment horizontal="center" vertical="center" wrapText="1"/>
    </xf>
    <xf numFmtId="0" fontId="28" fillId="19" borderId="33" xfId="0" applyFont="1" applyFill="1" applyBorder="1" applyAlignment="1" applyProtection="1">
      <alignment horizontal="left" vertical="center"/>
    </xf>
    <xf numFmtId="0" fontId="28" fillId="19" borderId="19" xfId="0" applyFont="1" applyFill="1" applyBorder="1" applyAlignment="1" applyProtection="1">
      <alignment horizontal="left" vertical="center"/>
    </xf>
    <xf numFmtId="0" fontId="21" fillId="19" borderId="11" xfId="3" applyNumberFormat="1" applyFont="1" applyFill="1" applyBorder="1" applyAlignment="1" applyProtection="1">
      <alignment horizontal="left" vertical="center" wrapText="1"/>
    </xf>
    <xf numFmtId="0" fontId="28" fillId="19" borderId="14" xfId="0" applyFont="1" applyFill="1" applyBorder="1" applyAlignment="1" applyProtection="1">
      <alignment horizontal="left" vertical="center" wrapText="1"/>
    </xf>
    <xf numFmtId="165" fontId="9" fillId="11" borderId="47" xfId="0" applyNumberFormat="1" applyFont="1" applyFill="1" applyBorder="1" applyAlignment="1" applyProtection="1">
      <alignment horizontal="center" vertical="center" wrapText="1"/>
    </xf>
    <xf numFmtId="0" fontId="30" fillId="18" borderId="48" xfId="0" applyFont="1" applyFill="1" applyBorder="1" applyAlignment="1" applyProtection="1">
      <alignment vertical="center" wrapText="1"/>
    </xf>
    <xf numFmtId="0" fontId="30" fillId="18" borderId="27" xfId="0" applyFont="1" applyFill="1" applyBorder="1" applyAlignment="1" applyProtection="1">
      <alignment vertical="center" wrapText="1"/>
    </xf>
    <xf numFmtId="0" fontId="30" fillId="18" borderId="28" xfId="0" applyFont="1" applyFill="1" applyBorder="1" applyAlignment="1" applyProtection="1">
      <alignment vertical="center" wrapText="1"/>
    </xf>
    <xf numFmtId="0" fontId="28" fillId="2" borderId="0" xfId="0" applyFont="1" applyFill="1" applyAlignment="1" applyProtection="1">
      <alignment vertical="center"/>
    </xf>
    <xf numFmtId="4" fontId="31" fillId="12" borderId="50" xfId="0" applyNumberFormat="1"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vertical="center" wrapText="1"/>
    </xf>
    <xf numFmtId="0" fontId="0" fillId="2" borderId="23" xfId="0" applyFill="1" applyBorder="1" applyAlignment="1" applyProtection="1">
      <alignment vertical="center" wrapText="1"/>
    </xf>
    <xf numFmtId="0" fontId="24" fillId="2" borderId="24" xfId="0" applyFont="1" applyFill="1" applyBorder="1" applyAlignment="1" applyProtection="1">
      <alignment vertical="center" wrapText="1"/>
    </xf>
    <xf numFmtId="0" fontId="29" fillId="2" borderId="24" xfId="0" applyFont="1" applyFill="1" applyBorder="1" applyAlignment="1" applyProtection="1">
      <alignment horizontal="center" wrapText="1"/>
    </xf>
    <xf numFmtId="0" fontId="29" fillId="2" borderId="32" xfId="0" applyFont="1" applyFill="1" applyBorder="1" applyAlignment="1" applyProtection="1">
      <alignment horizontal="center" wrapText="1"/>
    </xf>
    <xf numFmtId="0" fontId="34" fillId="18" borderId="27" xfId="0" applyFont="1" applyFill="1" applyBorder="1" applyAlignment="1" applyProtection="1">
      <alignment horizontal="center" vertical="center" wrapText="1"/>
    </xf>
    <xf numFmtId="0" fontId="28" fillId="19" borderId="51" xfId="0" applyFont="1" applyFill="1" applyBorder="1" applyAlignment="1" applyProtection="1">
      <alignment horizontal="left" vertical="center"/>
    </xf>
    <xf numFmtId="0" fontId="30" fillId="10" borderId="24" xfId="0" applyFont="1" applyFill="1" applyBorder="1" applyAlignment="1" applyProtection="1">
      <alignment vertical="center" wrapText="1"/>
    </xf>
    <xf numFmtId="0" fontId="30" fillId="10" borderId="5" xfId="0" applyFont="1" applyFill="1" applyBorder="1" applyAlignment="1" applyProtection="1">
      <alignment vertical="center" wrapText="1"/>
    </xf>
    <xf numFmtId="0" fontId="13" fillId="10" borderId="6" xfId="0" applyFont="1" applyFill="1" applyBorder="1" applyAlignment="1" applyProtection="1">
      <alignment vertical="center" wrapText="1"/>
    </xf>
    <xf numFmtId="165" fontId="13" fillId="10" borderId="6" xfId="0" applyNumberFormat="1" applyFont="1" applyFill="1" applyBorder="1" applyAlignment="1" applyProtection="1">
      <alignment horizontal="center" vertical="center" wrapText="1"/>
    </xf>
    <xf numFmtId="165" fontId="13" fillId="10" borderId="19" xfId="0" applyNumberFormat="1" applyFont="1" applyFill="1" applyBorder="1" applyAlignment="1" applyProtection="1">
      <alignment horizontal="center" vertical="center" wrapText="1"/>
    </xf>
    <xf numFmtId="165" fontId="13" fillId="10" borderId="25" xfId="0" applyNumberFormat="1" applyFont="1" applyFill="1" applyBorder="1" applyAlignment="1" applyProtection="1">
      <alignment horizontal="center" vertical="center" wrapText="1"/>
    </xf>
    <xf numFmtId="0" fontId="0" fillId="2" borderId="35" xfId="0" applyFill="1" applyBorder="1" applyProtection="1"/>
    <xf numFmtId="0" fontId="0" fillId="2" borderId="23" xfId="0" applyFill="1" applyBorder="1" applyProtection="1"/>
    <xf numFmtId="165" fontId="31" fillId="12" borderId="31" xfId="0" applyNumberFormat="1" applyFont="1" applyFill="1" applyBorder="1" applyAlignment="1" applyProtection="1">
      <alignment horizontal="center" vertical="center"/>
    </xf>
    <xf numFmtId="165" fontId="31" fillId="13" borderId="47" xfId="0" applyNumberFormat="1" applyFont="1" applyFill="1" applyBorder="1" applyAlignment="1" applyProtection="1">
      <alignment horizontal="center" vertical="center" wrapText="1"/>
    </xf>
    <xf numFmtId="0" fontId="0" fillId="2" borderId="0" xfId="0" applyFill="1" applyAlignment="1" applyProtection="1"/>
    <xf numFmtId="0" fontId="30" fillId="18" borderId="52" xfId="0" applyFont="1" applyFill="1" applyBorder="1" applyAlignment="1" applyProtection="1">
      <alignment horizontal="center" vertical="center" wrapText="1"/>
    </xf>
    <xf numFmtId="0" fontId="28" fillId="2" borderId="0" xfId="0" applyFont="1" applyFill="1" applyAlignment="1" applyProtection="1"/>
    <xf numFmtId="0" fontId="21" fillId="19" borderId="19" xfId="3" applyNumberFormat="1" applyFont="1" applyFill="1" applyBorder="1" applyAlignment="1" applyProtection="1">
      <alignment horizontal="left" wrapText="1"/>
    </xf>
    <xf numFmtId="166" fontId="28" fillId="10" borderId="25" xfId="0" applyNumberFormat="1" applyFont="1" applyFill="1" applyBorder="1" applyAlignment="1" applyProtection="1">
      <alignment horizontal="center" vertical="center"/>
    </xf>
    <xf numFmtId="0" fontId="28" fillId="2" borderId="0" xfId="0" applyFont="1" applyFill="1" applyBorder="1" applyAlignment="1" applyProtection="1">
      <alignment wrapText="1"/>
    </xf>
    <xf numFmtId="165" fontId="31" fillId="12" borderId="25" xfId="0" applyNumberFormat="1" applyFont="1" applyFill="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2" fillId="2" borderId="52" xfId="0" applyFont="1" applyFill="1" applyBorder="1" applyAlignment="1" applyProtection="1">
      <alignment horizontal="center" vertical="center" wrapText="1"/>
    </xf>
    <xf numFmtId="3" fontId="25" fillId="14" borderId="24" xfId="0" applyNumberFormat="1" applyFont="1" applyFill="1" applyBorder="1" applyAlignment="1" applyProtection="1">
      <alignment horizontal="center" vertical="center" wrapText="1"/>
    </xf>
    <xf numFmtId="3" fontId="25" fillId="8" borderId="24" xfId="0" applyNumberFormat="1" applyFont="1" applyFill="1" applyBorder="1" applyAlignment="1" applyProtection="1">
      <alignment horizontal="center" vertical="center" wrapText="1"/>
    </xf>
    <xf numFmtId="0" fontId="2" fillId="2" borderId="35" xfId="0" applyFont="1" applyFill="1" applyBorder="1" applyProtection="1"/>
    <xf numFmtId="0" fontId="2" fillId="2" borderId="23" xfId="0" applyFont="1" applyFill="1" applyBorder="1" applyProtection="1"/>
    <xf numFmtId="0" fontId="30" fillId="18" borderId="19" xfId="0" applyFont="1" applyFill="1" applyBorder="1" applyAlignment="1" applyProtection="1">
      <alignment horizontal="center" vertical="center" wrapText="1"/>
    </xf>
    <xf numFmtId="0" fontId="30" fillId="18" borderId="30" xfId="0" applyFont="1" applyFill="1" applyBorder="1" applyAlignment="1" applyProtection="1">
      <alignment horizontal="center" vertical="center" wrapText="1"/>
    </xf>
    <xf numFmtId="0" fontId="30" fillId="18" borderId="31" xfId="0" applyFont="1" applyFill="1" applyBorder="1" applyAlignment="1" applyProtection="1">
      <alignment horizontal="center" vertical="center" wrapText="1"/>
    </xf>
    <xf numFmtId="0" fontId="28" fillId="9" borderId="34" xfId="0" applyFont="1" applyFill="1" applyBorder="1" applyAlignment="1" applyProtection="1">
      <alignment horizontal="left" vertical="center"/>
    </xf>
    <xf numFmtId="0" fontId="21" fillId="9" borderId="19" xfId="3" applyNumberFormat="1" applyFont="1" applyFill="1" applyBorder="1" applyAlignment="1" applyProtection="1">
      <alignment horizontal="left" vertical="center" wrapText="1"/>
    </xf>
    <xf numFmtId="165" fontId="6" fillId="17" borderId="7" xfId="0" applyNumberFormat="1" applyFont="1" applyFill="1" applyBorder="1" applyAlignment="1" applyProtection="1">
      <alignment horizontal="center" vertical="center" wrapText="1"/>
    </xf>
    <xf numFmtId="165" fontId="6" fillId="17" borderId="8" xfId="0" applyNumberFormat="1" applyFont="1" applyFill="1" applyBorder="1" applyAlignment="1" applyProtection="1">
      <alignment horizontal="center" vertical="center" wrapText="1"/>
    </xf>
    <xf numFmtId="165" fontId="6" fillId="17" borderId="55" xfId="0" applyNumberFormat="1" applyFont="1" applyFill="1" applyBorder="1" applyAlignment="1" applyProtection="1">
      <alignment horizontal="center" vertical="center" wrapText="1"/>
    </xf>
    <xf numFmtId="165" fontId="6" fillId="17" borderId="12" xfId="0" applyNumberFormat="1" applyFont="1" applyFill="1" applyBorder="1" applyAlignment="1" applyProtection="1">
      <alignment horizontal="center" vertical="center" wrapText="1"/>
    </xf>
    <xf numFmtId="165" fontId="6" fillId="17" borderId="13" xfId="0" applyNumberFormat="1" applyFont="1" applyFill="1" applyBorder="1" applyAlignment="1" applyProtection="1">
      <alignment horizontal="center" vertical="center" wrapText="1"/>
    </xf>
    <xf numFmtId="165" fontId="6" fillId="17" borderId="52" xfId="0" applyNumberFormat="1" applyFont="1" applyFill="1" applyBorder="1" applyAlignment="1" applyProtection="1">
      <alignment horizontal="center" vertical="center" wrapText="1"/>
    </xf>
    <xf numFmtId="0" fontId="21" fillId="9" borderId="4" xfId="3" applyNumberFormat="1" applyFont="1" applyFill="1" applyBorder="1" applyAlignment="1" applyProtection="1">
      <alignment horizontal="left" vertical="center" wrapText="1"/>
    </xf>
    <xf numFmtId="165" fontId="6" fillId="17" borderId="30" xfId="0" applyNumberFormat="1" applyFont="1" applyFill="1" applyBorder="1" applyAlignment="1" applyProtection="1">
      <alignment horizontal="center" vertical="center" wrapText="1"/>
    </xf>
    <xf numFmtId="0" fontId="28" fillId="9" borderId="36" xfId="0" applyFont="1" applyFill="1" applyBorder="1" applyAlignment="1" applyProtection="1">
      <alignment horizontal="left" vertical="center"/>
    </xf>
    <xf numFmtId="0" fontId="21" fillId="9" borderId="57" xfId="3" applyNumberFormat="1" applyFont="1" applyFill="1" applyBorder="1" applyAlignment="1" applyProtection="1">
      <alignment horizontal="left" vertical="center" wrapText="1"/>
    </xf>
    <xf numFmtId="165" fontId="6" fillId="17" borderId="56" xfId="0" applyNumberFormat="1" applyFont="1" applyFill="1" applyBorder="1" applyAlignment="1" applyProtection="1">
      <alignment horizontal="center" vertical="center" wrapText="1"/>
    </xf>
    <xf numFmtId="0" fontId="30" fillId="18" borderId="53" xfId="0" applyFont="1" applyFill="1" applyBorder="1" applyAlignment="1" applyProtection="1">
      <alignment horizontal="left" vertical="center" wrapText="1"/>
    </xf>
    <xf numFmtId="0" fontId="30" fillId="18" borderId="54" xfId="0" applyFont="1" applyFill="1" applyBorder="1" applyAlignment="1" applyProtection="1">
      <alignment horizontal="center" vertical="center" wrapText="1"/>
    </xf>
    <xf numFmtId="0" fontId="30" fillId="18" borderId="59" xfId="0" applyFont="1" applyFill="1" applyBorder="1" applyAlignment="1" applyProtection="1">
      <alignment horizontal="center" vertical="center" wrapText="1"/>
    </xf>
    <xf numFmtId="0" fontId="30" fillId="18" borderId="60" xfId="0" applyFont="1" applyFill="1" applyBorder="1" applyAlignment="1" applyProtection="1">
      <alignment vertical="center" wrapText="1"/>
    </xf>
    <xf numFmtId="0" fontId="30" fillId="18" borderId="50" xfId="0" applyFont="1" applyFill="1" applyBorder="1" applyAlignment="1" applyProtection="1">
      <alignment vertical="center" wrapText="1"/>
    </xf>
    <xf numFmtId="0" fontId="21" fillId="19" borderId="4" xfId="3" applyNumberFormat="1" applyFont="1" applyFill="1" applyBorder="1" applyAlignment="1" applyProtection="1">
      <alignment horizontal="left" vertical="center" wrapText="1"/>
    </xf>
    <xf numFmtId="0" fontId="21" fillId="19" borderId="57" xfId="3" applyNumberFormat="1" applyFont="1" applyFill="1" applyBorder="1" applyAlignment="1" applyProtection="1">
      <alignment horizontal="left" vertical="center" wrapText="1"/>
    </xf>
    <xf numFmtId="0" fontId="30" fillId="18" borderId="61" xfId="0" applyFont="1" applyFill="1" applyBorder="1" applyAlignment="1" applyProtection="1">
      <alignment vertical="center" wrapText="1"/>
    </xf>
    <xf numFmtId="165" fontId="28" fillId="6" borderId="0" xfId="0" applyNumberFormat="1" applyFont="1" applyFill="1" applyBorder="1" applyAlignment="1" applyProtection="1">
      <alignment horizontal="center" vertical="center"/>
    </xf>
    <xf numFmtId="165" fontId="28" fillId="6" borderId="23" xfId="0" applyNumberFormat="1" applyFont="1" applyFill="1" applyBorder="1" applyAlignment="1" applyProtection="1">
      <alignment horizontal="center" vertical="center"/>
    </xf>
    <xf numFmtId="0" fontId="21" fillId="9" borderId="37" xfId="3" applyNumberFormat="1" applyFont="1" applyFill="1" applyBorder="1" applyAlignment="1" applyProtection="1">
      <alignment horizontal="left" vertical="center" wrapText="1"/>
    </xf>
    <xf numFmtId="0" fontId="30" fillId="18" borderId="62" xfId="0" applyFont="1" applyFill="1" applyBorder="1" applyAlignment="1" applyProtection="1">
      <alignment horizontal="left" vertical="center" wrapText="1"/>
    </xf>
    <xf numFmtId="0" fontId="28" fillId="9" borderId="19" xfId="0" applyFont="1" applyFill="1" applyBorder="1" applyAlignment="1" applyProtection="1">
      <alignment horizontal="left" vertical="center"/>
    </xf>
    <xf numFmtId="0" fontId="28" fillId="9" borderId="54" xfId="0" applyFont="1" applyFill="1" applyBorder="1" applyAlignment="1" applyProtection="1">
      <alignment horizontal="left" vertical="center"/>
    </xf>
    <xf numFmtId="0" fontId="28" fillId="9" borderId="33" xfId="0" applyFont="1" applyFill="1" applyBorder="1" applyAlignment="1" applyProtection="1">
      <alignment horizontal="left" vertical="center"/>
    </xf>
    <xf numFmtId="165" fontId="28" fillId="6" borderId="7" xfId="0" applyNumberFormat="1" applyFont="1" applyFill="1" applyBorder="1" applyAlignment="1" applyProtection="1">
      <alignment horizontal="center" vertical="center"/>
    </xf>
    <xf numFmtId="165" fontId="28" fillId="6" borderId="9" xfId="0" applyNumberFormat="1" applyFont="1" applyFill="1" applyBorder="1" applyAlignment="1" applyProtection="1">
      <alignment horizontal="center" vertical="center"/>
    </xf>
    <xf numFmtId="4" fontId="4" fillId="10" borderId="19" xfId="0" applyNumberFormat="1" applyFont="1" applyFill="1" applyBorder="1" applyAlignment="1" applyProtection="1">
      <alignment horizontal="center" vertical="center" wrapText="1"/>
    </xf>
    <xf numFmtId="0" fontId="6" fillId="10" borderId="30" xfId="0" applyFont="1" applyFill="1" applyBorder="1" applyAlignment="1" applyProtection="1">
      <alignment horizontal="center" vertical="center" wrapText="1"/>
    </xf>
    <xf numFmtId="0" fontId="6" fillId="10" borderId="7" xfId="0" applyFont="1" applyFill="1" applyBorder="1" applyAlignment="1" applyProtection="1">
      <alignment horizontal="center" vertical="center" wrapText="1"/>
    </xf>
    <xf numFmtId="165" fontId="36" fillId="2" borderId="0" xfId="3" applyNumberFormat="1" applyFont="1" applyFill="1" applyBorder="1" applyAlignment="1" applyProtection="1">
      <alignment horizontal="center" vertical="center" wrapText="1"/>
    </xf>
    <xf numFmtId="0" fontId="38" fillId="2" borderId="0" xfId="0" applyFont="1" applyFill="1" applyAlignment="1" applyProtection="1">
      <alignment horizontal="center" vertical="center"/>
    </xf>
    <xf numFmtId="165" fontId="4" fillId="10" borderId="19" xfId="0" applyNumberFormat="1" applyFont="1" applyFill="1" applyBorder="1" applyAlignment="1" applyProtection="1">
      <alignment horizontal="center" vertical="center" wrapText="1"/>
    </xf>
    <xf numFmtId="165" fontId="31" fillId="12" borderId="19" xfId="0" applyNumberFormat="1" applyFont="1" applyFill="1" applyBorder="1" applyAlignment="1" applyProtection="1">
      <alignment horizontal="center" vertical="center"/>
    </xf>
    <xf numFmtId="165" fontId="31" fillId="13" borderId="19" xfId="0" applyNumberFormat="1" applyFont="1" applyFill="1" applyBorder="1" applyAlignment="1" applyProtection="1">
      <alignment horizontal="center" vertical="center" wrapText="1"/>
    </xf>
    <xf numFmtId="0" fontId="8" fillId="5" borderId="13" xfId="0" applyFont="1" applyFill="1" applyBorder="1" applyAlignment="1" applyProtection="1">
      <alignment horizontal="center" vertical="center" wrapText="1"/>
    </xf>
    <xf numFmtId="0" fontId="8" fillId="5" borderId="52" xfId="0" applyFont="1" applyFill="1" applyBorder="1" applyAlignment="1" applyProtection="1">
      <alignment horizontal="center" vertical="center" wrapText="1"/>
    </xf>
    <xf numFmtId="0" fontId="34" fillId="18" borderId="25" xfId="0" applyFont="1" applyFill="1" applyBorder="1" applyAlignment="1" applyProtection="1">
      <alignment horizontal="center" vertical="center" wrapText="1"/>
    </xf>
    <xf numFmtId="0" fontId="39" fillId="2" borderId="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0" xfId="0" applyFont="1" applyFill="1" applyBorder="1" applyAlignment="1" applyProtection="1">
      <alignment vertical="center"/>
    </xf>
    <xf numFmtId="165" fontId="9" fillId="10" borderId="25" xfId="3" applyNumberFormat="1" applyFont="1" applyFill="1" applyBorder="1" applyAlignment="1" applyProtection="1">
      <alignment horizontal="center" vertical="center" wrapText="1"/>
    </xf>
    <xf numFmtId="0" fontId="28" fillId="2" borderId="0" xfId="0" applyFont="1" applyFill="1" applyBorder="1" applyAlignment="1" applyProtection="1">
      <alignment horizontal="left" vertical="center"/>
    </xf>
    <xf numFmtId="0" fontId="28" fillId="2" borderId="0" xfId="0" applyFont="1" applyFill="1" applyBorder="1" applyAlignment="1" applyProtection="1">
      <alignment horizontal="left" vertical="center" wrapText="1"/>
    </xf>
    <xf numFmtId="0" fontId="34" fillId="18" borderId="30" xfId="0" applyFont="1" applyFill="1" applyBorder="1" applyAlignment="1" applyProtection="1">
      <alignment vertical="center" wrapText="1"/>
    </xf>
    <xf numFmtId="0" fontId="34" fillId="18" borderId="30" xfId="0" applyFont="1" applyFill="1" applyBorder="1" applyAlignment="1" applyProtection="1">
      <alignment horizontal="center" vertical="center" wrapText="1"/>
    </xf>
    <xf numFmtId="0" fontId="34" fillId="18" borderId="31" xfId="0" applyFont="1" applyFill="1" applyBorder="1" applyAlignment="1" applyProtection="1">
      <alignment horizontal="center" vertical="center" wrapText="1"/>
    </xf>
    <xf numFmtId="0" fontId="28" fillId="19" borderId="34" xfId="0" applyFont="1" applyFill="1" applyBorder="1" applyAlignment="1" applyProtection="1">
      <alignment vertical="center"/>
    </xf>
    <xf numFmtId="0" fontId="28" fillId="19" borderId="19" xfId="0" applyFont="1" applyFill="1" applyBorder="1" applyAlignment="1" applyProtection="1">
      <alignment vertical="center"/>
    </xf>
    <xf numFmtId="165" fontId="4" fillId="11" borderId="38" xfId="3" applyNumberFormat="1" applyFont="1" applyFill="1" applyBorder="1" applyAlignment="1" applyProtection="1">
      <alignment horizontal="center" vertical="center" wrapText="1"/>
    </xf>
    <xf numFmtId="166" fontId="31" fillId="2" borderId="0" xfId="0" applyNumberFormat="1" applyFont="1" applyFill="1" applyBorder="1" applyAlignment="1" applyProtection="1">
      <alignment horizontal="center" wrapText="1"/>
    </xf>
    <xf numFmtId="165" fontId="31" fillId="2" borderId="0" xfId="0" applyNumberFormat="1" applyFont="1" applyFill="1" applyBorder="1" applyAlignment="1" applyProtection="1">
      <alignment horizontal="center" wrapText="1"/>
    </xf>
    <xf numFmtId="166" fontId="31" fillId="12" borderId="19" xfId="0" applyNumberFormat="1" applyFont="1" applyFill="1" applyBorder="1" applyAlignment="1" applyProtection="1">
      <alignment horizontal="center" vertical="center" wrapText="1"/>
    </xf>
    <xf numFmtId="0" fontId="0" fillId="2" borderId="0" xfId="0" applyFill="1" applyBorder="1" applyAlignment="1" applyProtection="1">
      <alignment wrapText="1"/>
    </xf>
    <xf numFmtId="0" fontId="0" fillId="2" borderId="23" xfId="0" applyFill="1" applyBorder="1" applyAlignment="1" applyProtection="1">
      <alignment wrapText="1"/>
    </xf>
    <xf numFmtId="0" fontId="24" fillId="2" borderId="19" xfId="0" applyFont="1" applyFill="1" applyBorder="1" applyAlignment="1" applyProtection="1">
      <alignment vertical="center" wrapText="1"/>
    </xf>
    <xf numFmtId="3" fontId="25" fillId="16" borderId="24" xfId="0" applyNumberFormat="1" applyFont="1" applyFill="1" applyBorder="1" applyAlignment="1" applyProtection="1">
      <alignment horizontal="center" vertical="center" wrapText="1"/>
    </xf>
    <xf numFmtId="0" fontId="30" fillId="18" borderId="30" xfId="0" applyFont="1" applyFill="1" applyBorder="1" applyAlignment="1" applyProtection="1">
      <alignment vertical="center" wrapText="1"/>
    </xf>
    <xf numFmtId="0" fontId="30" fillId="18" borderId="25" xfId="0" applyFont="1" applyFill="1" applyBorder="1" applyAlignment="1" applyProtection="1">
      <alignment horizontal="center" vertical="center" wrapText="1"/>
    </xf>
    <xf numFmtId="0" fontId="28" fillId="19" borderId="34" xfId="0" applyFont="1" applyFill="1" applyBorder="1" applyAlignment="1" applyProtection="1"/>
    <xf numFmtId="0" fontId="33" fillId="19" borderId="19" xfId="3" applyNumberFormat="1" applyFont="1" applyFill="1" applyBorder="1" applyAlignment="1" applyProtection="1">
      <alignment horizontal="left" vertical="center" wrapText="1"/>
    </xf>
    <xf numFmtId="0" fontId="23" fillId="19" borderId="40" xfId="0" applyFont="1" applyFill="1" applyBorder="1" applyAlignment="1" applyProtection="1">
      <alignment horizontal="left" vertical="center" wrapText="1"/>
    </xf>
    <xf numFmtId="166" fontId="6" fillId="10" borderId="19" xfId="0" applyNumberFormat="1" applyFont="1" applyFill="1" applyBorder="1" applyAlignment="1" applyProtection="1">
      <alignment horizontal="center" vertical="center" wrapText="1"/>
    </xf>
    <xf numFmtId="166" fontId="6" fillId="10" borderId="25" xfId="0" applyNumberFormat="1" applyFont="1" applyFill="1" applyBorder="1" applyAlignment="1" applyProtection="1">
      <alignment horizontal="center" vertical="center" wrapText="1"/>
    </xf>
    <xf numFmtId="0" fontId="42" fillId="4" borderId="4" xfId="0" applyFont="1" applyFill="1" applyBorder="1" applyAlignment="1" applyProtection="1">
      <alignment vertical="center" wrapText="1"/>
    </xf>
    <xf numFmtId="0" fontId="2" fillId="2" borderId="0" xfId="0" applyFont="1" applyFill="1" applyAlignment="1" applyProtection="1">
      <alignment wrapText="1"/>
    </xf>
    <xf numFmtId="0" fontId="8" fillId="5" borderId="42" xfId="0" applyFont="1" applyFill="1" applyBorder="1" applyAlignment="1" applyProtection="1">
      <alignment horizontal="center" vertical="center" wrapText="1"/>
    </xf>
    <xf numFmtId="0" fontId="8" fillId="5" borderId="66" xfId="0" applyFont="1" applyFill="1" applyBorder="1" applyAlignment="1" applyProtection="1">
      <alignment horizontal="center" vertical="center" wrapText="1"/>
    </xf>
    <xf numFmtId="0" fontId="27" fillId="0" borderId="20" xfId="0" applyFont="1" applyBorder="1" applyAlignment="1" applyProtection="1">
      <alignment vertical="center" wrapText="1"/>
    </xf>
    <xf numFmtId="0" fontId="2" fillId="2" borderId="3" xfId="0" applyFont="1" applyFill="1" applyBorder="1" applyAlignment="1" applyProtection="1">
      <alignment wrapText="1"/>
    </xf>
    <xf numFmtId="0" fontId="2" fillId="2" borderId="2" xfId="0" applyFont="1" applyFill="1" applyBorder="1" applyAlignment="1" applyProtection="1">
      <alignment wrapText="1"/>
    </xf>
    <xf numFmtId="0" fontId="27" fillId="24" borderId="41" xfId="0" applyFont="1" applyFill="1" applyBorder="1" applyAlignment="1" applyProtection="1">
      <alignment vertical="center"/>
    </xf>
    <xf numFmtId="0" fontId="27" fillId="25" borderId="35" xfId="0" applyFont="1" applyFill="1" applyBorder="1" applyAlignment="1" applyProtection="1">
      <alignment vertical="center"/>
    </xf>
    <xf numFmtId="0" fontId="27" fillId="2" borderId="15" xfId="0" applyFont="1" applyFill="1" applyBorder="1" applyAlignment="1" applyProtection="1">
      <alignment horizontal="center" vertical="center" wrapText="1"/>
    </xf>
    <xf numFmtId="0" fontId="27" fillId="2" borderId="0" xfId="0" applyFont="1" applyFill="1" applyBorder="1" applyAlignment="1" applyProtection="1">
      <alignment horizontal="left" vertical="center" wrapText="1"/>
    </xf>
    <xf numFmtId="9" fontId="32" fillId="0" borderId="15" xfId="0" applyNumberFormat="1" applyFont="1" applyBorder="1" applyAlignment="1" applyProtection="1">
      <alignment horizontal="center" wrapText="1"/>
    </xf>
    <xf numFmtId="165" fontId="30" fillId="26" borderId="2" xfId="0" applyNumberFormat="1" applyFont="1" applyFill="1" applyBorder="1" applyAlignment="1" applyProtection="1">
      <alignment horizontal="center"/>
    </xf>
    <xf numFmtId="9" fontId="26" fillId="2" borderId="15" xfId="0" applyNumberFormat="1" applyFont="1" applyFill="1" applyBorder="1" applyAlignment="1" applyProtection="1">
      <alignment horizontal="center" wrapText="1"/>
    </xf>
    <xf numFmtId="165" fontId="30" fillId="26" borderId="15" xfId="0" applyNumberFormat="1" applyFont="1" applyFill="1" applyBorder="1" applyAlignment="1" applyProtection="1">
      <alignment horizontal="center"/>
    </xf>
    <xf numFmtId="0" fontId="38" fillId="2" borderId="35" xfId="0" applyFont="1" applyFill="1" applyBorder="1" applyProtection="1"/>
    <xf numFmtId="0" fontId="38" fillId="2" borderId="0" xfId="0" applyFont="1" applyFill="1" applyBorder="1" applyProtection="1"/>
    <xf numFmtId="0" fontId="38" fillId="2" borderId="0" xfId="0" applyFont="1" applyFill="1" applyBorder="1" applyAlignment="1" applyProtection="1">
      <alignment horizontal="center"/>
    </xf>
    <xf numFmtId="167" fontId="2" fillId="2" borderId="0" xfId="0" applyNumberFormat="1" applyFont="1" applyFill="1" applyBorder="1" applyAlignment="1" applyProtection="1">
      <alignment horizontal="center"/>
    </xf>
    <xf numFmtId="165" fontId="30" fillId="27" borderId="15" xfId="0" applyNumberFormat="1" applyFont="1" applyFill="1" applyBorder="1" applyAlignment="1" applyProtection="1">
      <alignment horizontal="center"/>
    </xf>
    <xf numFmtId="0" fontId="2" fillId="2" borderId="41" xfId="0" applyFont="1" applyFill="1" applyBorder="1" applyAlignment="1" applyProtection="1"/>
    <xf numFmtId="0" fontId="2" fillId="2" borderId="42" xfId="0" applyFont="1" applyFill="1" applyBorder="1" applyAlignment="1" applyProtection="1"/>
    <xf numFmtId="0" fontId="2" fillId="2" borderId="42" xfId="0" applyFont="1" applyFill="1" applyBorder="1" applyProtection="1"/>
    <xf numFmtId="0" fontId="2" fillId="2" borderId="66" xfId="0" applyFont="1" applyFill="1" applyBorder="1" applyProtection="1"/>
    <xf numFmtId="0" fontId="6" fillId="2" borderId="0" xfId="0" applyFont="1" applyFill="1" applyBorder="1" applyAlignment="1" applyProtection="1">
      <alignment wrapText="1"/>
    </xf>
    <xf numFmtId="0" fontId="6" fillId="2" borderId="0" xfId="0" applyFont="1" applyFill="1" applyBorder="1" applyAlignment="1" applyProtection="1">
      <alignment horizontal="center" wrapText="1"/>
    </xf>
    <xf numFmtId="0" fontId="2" fillId="2" borderId="0" xfId="0" applyFont="1" applyFill="1" applyBorder="1" applyAlignment="1" applyProtection="1">
      <alignment wrapText="1"/>
    </xf>
    <xf numFmtId="165" fontId="2" fillId="2" borderId="0" xfId="0" applyNumberFormat="1" applyFont="1" applyFill="1" applyBorder="1" applyAlignment="1" applyProtection="1">
      <alignment wrapText="1"/>
    </xf>
    <xf numFmtId="9" fontId="2" fillId="2" borderId="0" xfId="0" applyNumberFormat="1" applyFont="1" applyFill="1" applyBorder="1" applyAlignment="1" applyProtection="1">
      <alignment wrapText="1"/>
    </xf>
    <xf numFmtId="165" fontId="6" fillId="2" borderId="0" xfId="0" applyNumberFormat="1" applyFont="1" applyFill="1" applyBorder="1" applyAlignment="1" applyProtection="1">
      <alignment wrapText="1"/>
    </xf>
    <xf numFmtId="165" fontId="2" fillId="2" borderId="0" xfId="0" applyNumberFormat="1" applyFont="1" applyFill="1" applyAlignment="1" applyProtection="1">
      <alignment wrapText="1"/>
    </xf>
    <xf numFmtId="0" fontId="22" fillId="2" borderId="0" xfId="0" applyFont="1" applyFill="1" applyBorder="1" applyAlignment="1" applyProtection="1">
      <alignment wrapText="1"/>
    </xf>
    <xf numFmtId="0" fontId="14" fillId="2" borderId="4" xfId="2" applyFont="1" applyFill="1" applyBorder="1" applyAlignment="1" applyProtection="1"/>
    <xf numFmtId="0" fontId="8" fillId="5" borderId="5"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4" fillId="2" borderId="0" xfId="0" applyFont="1" applyFill="1" applyBorder="1" applyAlignment="1" applyProtection="1"/>
    <xf numFmtId="0" fontId="23" fillId="2" borderId="0" xfId="0" applyFont="1" applyFill="1" applyProtection="1"/>
    <xf numFmtId="0" fontId="23" fillId="2" borderId="0" xfId="0" applyFont="1" applyFill="1" applyAlignment="1" applyProtection="1">
      <alignment wrapText="1"/>
    </xf>
    <xf numFmtId="0" fontId="23" fillId="2" borderId="0" xfId="0" applyFont="1" applyFill="1" applyAlignment="1" applyProtection="1">
      <alignment horizontal="right"/>
    </xf>
    <xf numFmtId="0" fontId="28" fillId="2" borderId="0" xfId="0" applyFont="1" applyFill="1" applyAlignment="1" applyProtection="1">
      <alignment horizontal="right"/>
    </xf>
    <xf numFmtId="0" fontId="39" fillId="2" borderId="19" xfId="0" applyFont="1" applyFill="1" applyBorder="1" applyAlignment="1" applyProtection="1">
      <alignment horizontal="center" vertical="center" wrapText="1"/>
    </xf>
    <xf numFmtId="3" fontId="39" fillId="2" borderId="19" xfId="0" applyNumberFormat="1" applyFont="1" applyFill="1" applyBorder="1" applyAlignment="1" applyProtection="1">
      <alignment horizontal="center" vertical="center" wrapText="1"/>
    </xf>
    <xf numFmtId="3" fontId="28" fillId="2" borderId="19" xfId="0" applyNumberFormat="1" applyFont="1" applyFill="1" applyBorder="1" applyAlignment="1" applyProtection="1">
      <alignment horizontal="center"/>
    </xf>
    <xf numFmtId="3" fontId="39" fillId="2" borderId="27" xfId="0" applyNumberFormat="1" applyFont="1" applyFill="1" applyBorder="1" applyAlignment="1" applyProtection="1">
      <alignment horizontal="center" vertical="center" wrapText="1"/>
    </xf>
    <xf numFmtId="0" fontId="39" fillId="2" borderId="0" xfId="0" applyFont="1" applyFill="1" applyBorder="1" applyAlignment="1" applyProtection="1">
      <alignment horizontal="left" vertical="center" wrapText="1"/>
    </xf>
    <xf numFmtId="3" fontId="28" fillId="2" borderId="0" xfId="0" applyNumberFormat="1" applyFont="1" applyFill="1" applyBorder="1" applyAlignment="1" applyProtection="1">
      <alignment horizontal="center" vertical="center"/>
    </xf>
    <xf numFmtId="3" fontId="28" fillId="2" borderId="0" xfId="0" applyNumberFormat="1" applyFont="1" applyFill="1" applyBorder="1" applyAlignment="1" applyProtection="1">
      <alignment horizontal="right" vertical="center"/>
    </xf>
    <xf numFmtId="0" fontId="30" fillId="18" borderId="19" xfId="0" applyFont="1" applyFill="1" applyBorder="1" applyAlignment="1" applyProtection="1">
      <alignment horizontal="center" wrapText="1"/>
    </xf>
    <xf numFmtId="0" fontId="44" fillId="2" borderId="0" xfId="0" applyFont="1" applyFill="1" applyBorder="1" applyAlignment="1" applyProtection="1">
      <alignment horizontal="center" vertical="center" wrapText="1"/>
    </xf>
    <xf numFmtId="0" fontId="28" fillId="2" borderId="19" xfId="0" applyFont="1" applyFill="1" applyBorder="1" applyAlignment="1" applyProtection="1">
      <alignment horizontal="center" wrapText="1"/>
    </xf>
    <xf numFmtId="3" fontId="28" fillId="2" borderId="19" xfId="0" applyNumberFormat="1" applyFont="1" applyFill="1" applyBorder="1" applyAlignment="1" applyProtection="1">
      <alignment horizontal="center" vertical="center"/>
    </xf>
    <xf numFmtId="0" fontId="28" fillId="2" borderId="0" xfId="0" applyFont="1" applyFill="1" applyProtection="1"/>
    <xf numFmtId="0" fontId="28" fillId="2" borderId="19" xfId="0" applyNumberFormat="1" applyFont="1" applyFill="1" applyBorder="1" applyAlignment="1" applyProtection="1">
      <alignment horizontal="center"/>
    </xf>
    <xf numFmtId="3" fontId="28" fillId="2" borderId="0" xfId="0" applyNumberFormat="1" applyFont="1" applyFill="1" applyProtection="1"/>
    <xf numFmtId="3" fontId="28" fillId="2" borderId="0" xfId="0" applyNumberFormat="1" applyFont="1" applyFill="1" applyAlignment="1" applyProtection="1">
      <alignment horizontal="right"/>
    </xf>
    <xf numFmtId="0" fontId="28" fillId="2" borderId="19" xfId="0" applyFont="1" applyFill="1" applyBorder="1" applyAlignment="1" applyProtection="1">
      <alignment horizontal="center" vertical="center"/>
    </xf>
    <xf numFmtId="3" fontId="28" fillId="2" borderId="0" xfId="0" applyNumberFormat="1" applyFont="1" applyFill="1" applyAlignment="1" applyProtection="1"/>
    <xf numFmtId="0" fontId="28" fillId="2" borderId="19" xfId="0" applyFont="1" applyFill="1" applyBorder="1" applyAlignment="1" applyProtection="1"/>
    <xf numFmtId="0" fontId="2" fillId="2" borderId="0" xfId="0" applyFont="1" applyFill="1" applyAlignment="1" applyProtection="1">
      <alignment horizontal="right"/>
    </xf>
    <xf numFmtId="0" fontId="0" fillId="2" borderId="0" xfId="0" applyFill="1" applyAlignment="1" applyProtection="1">
      <alignment wrapText="1"/>
    </xf>
    <xf numFmtId="0" fontId="0" fillId="2" borderId="0" xfId="0" applyFill="1" applyAlignment="1" applyProtection="1">
      <alignment horizontal="right"/>
    </xf>
    <xf numFmtId="0" fontId="14" fillId="2" borderId="71" xfId="2" applyFont="1" applyFill="1" applyBorder="1" applyAlignment="1" applyProtection="1"/>
    <xf numFmtId="0" fontId="14" fillId="2" borderId="0" xfId="2" applyFont="1" applyFill="1" applyBorder="1" applyAlignment="1" applyProtection="1"/>
    <xf numFmtId="0" fontId="8" fillId="4" borderId="67" xfId="0" applyFont="1" applyFill="1" applyBorder="1" applyAlignment="1" applyProtection="1">
      <alignment vertical="center" wrapText="1"/>
    </xf>
    <xf numFmtId="0" fontId="8" fillId="5" borderId="2" xfId="0" applyFont="1" applyFill="1" applyBorder="1" applyAlignment="1" applyProtection="1">
      <alignment horizontal="center" vertical="center" wrapText="1"/>
    </xf>
    <xf numFmtId="0" fontId="24" fillId="0" borderId="33" xfId="0" applyFont="1" applyBorder="1" applyAlignment="1" applyProtection="1">
      <alignment vertical="center" wrapText="1"/>
    </xf>
    <xf numFmtId="3" fontId="25" fillId="14" borderId="34" xfId="0" applyNumberFormat="1" applyFont="1" applyFill="1" applyBorder="1" applyAlignment="1" applyProtection="1">
      <alignment horizontal="center" vertical="center" wrapText="1"/>
    </xf>
    <xf numFmtId="0" fontId="27" fillId="9" borderId="34" xfId="0" applyFont="1" applyFill="1" applyBorder="1" applyAlignment="1" applyProtection="1">
      <alignment vertical="center" wrapText="1"/>
    </xf>
    <xf numFmtId="3" fontId="25" fillId="15" borderId="34" xfId="0" applyNumberFormat="1" applyFont="1" applyFill="1" applyBorder="1" applyAlignment="1" applyProtection="1">
      <alignment horizontal="center" vertical="center" wrapText="1"/>
    </xf>
    <xf numFmtId="3" fontId="25" fillId="16" borderId="51" xfId="0" applyNumberFormat="1" applyFont="1" applyFill="1" applyBorder="1" applyAlignment="1" applyProtection="1">
      <alignment horizontal="center" vertical="center" wrapText="1"/>
    </xf>
    <xf numFmtId="0" fontId="2" fillId="2" borderId="32" xfId="0" applyFont="1" applyFill="1" applyBorder="1" applyAlignment="1" applyProtection="1">
      <alignment horizontal="center" wrapText="1"/>
    </xf>
    <xf numFmtId="0" fontId="28" fillId="2" borderId="35" xfId="0" applyFont="1" applyFill="1" applyBorder="1" applyAlignment="1" applyProtection="1">
      <alignment horizontal="left" vertical="center"/>
    </xf>
    <xf numFmtId="0" fontId="21" fillId="2" borderId="0" xfId="3" applyNumberFormat="1" applyFont="1" applyFill="1" applyBorder="1" applyAlignment="1" applyProtection="1">
      <alignment vertical="top" wrapText="1"/>
    </xf>
    <xf numFmtId="165" fontId="28" fillId="2" borderId="23" xfId="0" applyNumberFormat="1" applyFont="1" applyFill="1" applyBorder="1" applyAlignment="1" applyProtection="1">
      <alignment horizontal="center" vertical="center"/>
    </xf>
    <xf numFmtId="165" fontId="31" fillId="12" borderId="28" xfId="0" applyNumberFormat="1" applyFont="1" applyFill="1" applyBorder="1" applyAlignment="1" applyProtection="1">
      <alignment horizontal="center" vertical="center" wrapText="1"/>
    </xf>
    <xf numFmtId="0" fontId="2" fillId="2" borderId="0" xfId="0" applyFont="1" applyFill="1" applyAlignment="1" applyProtection="1"/>
    <xf numFmtId="0" fontId="8" fillId="5" borderId="32" xfId="0" applyFont="1" applyFill="1" applyBorder="1" applyAlignment="1" applyProtection="1">
      <alignment horizontal="center" vertical="center" wrapText="1"/>
    </xf>
    <xf numFmtId="0" fontId="24" fillId="0" borderId="26" xfId="0" applyFont="1" applyBorder="1" applyAlignment="1" applyProtection="1">
      <alignment vertical="center" wrapText="1"/>
    </xf>
    <xf numFmtId="3" fontId="25" fillId="28" borderId="24" xfId="0" applyNumberFormat="1" applyFont="1" applyFill="1" applyBorder="1" applyAlignment="1" applyProtection="1">
      <alignment horizontal="center" vertical="center" wrapText="1"/>
    </xf>
    <xf numFmtId="0" fontId="30" fillId="18" borderId="25" xfId="0" applyFont="1" applyFill="1" applyBorder="1" applyAlignment="1" applyProtection="1">
      <alignment horizontal="center" vertical="center"/>
    </xf>
    <xf numFmtId="0" fontId="28" fillId="19" borderId="36" xfId="0" applyFont="1" applyFill="1" applyBorder="1" applyAlignment="1" applyProtection="1">
      <alignment horizontal="left" vertical="center"/>
    </xf>
    <xf numFmtId="165" fontId="28" fillId="10" borderId="38" xfId="0" applyNumberFormat="1" applyFont="1" applyFill="1" applyBorder="1" applyAlignment="1" applyProtection="1">
      <alignment horizontal="center" vertical="center"/>
    </xf>
    <xf numFmtId="0" fontId="2" fillId="2" borderId="0" xfId="0" applyFont="1" applyFill="1" applyAlignment="1" applyProtection="1">
      <alignment horizontal="center"/>
    </xf>
    <xf numFmtId="0" fontId="30" fillId="18" borderId="48" xfId="0" applyFont="1" applyFill="1" applyBorder="1" applyAlignment="1" applyProtection="1">
      <alignment horizontal="center" vertical="center" wrapText="1"/>
    </xf>
    <xf numFmtId="0" fontId="30" fillId="18" borderId="19" xfId="0" applyFont="1" applyFill="1" applyBorder="1" applyAlignment="1" applyProtection="1">
      <alignment vertical="center" wrapText="1"/>
    </xf>
    <xf numFmtId="0" fontId="28" fillId="19" borderId="37" xfId="0" applyFont="1" applyFill="1" applyBorder="1" applyAlignment="1" applyProtection="1">
      <alignment horizontal="left" vertical="center"/>
    </xf>
    <xf numFmtId="4" fontId="2" fillId="2" borderId="0" xfId="0" applyNumberFormat="1" applyFont="1" applyFill="1" applyAlignment="1" applyProtection="1"/>
    <xf numFmtId="4" fontId="0" fillId="2" borderId="0" xfId="0" applyNumberFormat="1" applyFill="1" applyProtection="1"/>
    <xf numFmtId="0" fontId="30" fillId="18" borderId="46" xfId="0" applyFont="1" applyFill="1" applyBorder="1" applyAlignment="1" applyProtection="1">
      <alignment horizontal="center" vertical="center"/>
    </xf>
    <xf numFmtId="165" fontId="31" fillId="12" borderId="61" xfId="0" applyNumberFormat="1" applyFont="1" applyFill="1" applyBorder="1" applyAlignment="1" applyProtection="1">
      <alignment horizontal="center" vertical="center"/>
    </xf>
    <xf numFmtId="0" fontId="24" fillId="0" borderId="34" xfId="0" applyFont="1" applyBorder="1" applyAlignment="1" applyProtection="1">
      <alignment vertical="center" wrapText="1"/>
    </xf>
    <xf numFmtId="164" fontId="24" fillId="2" borderId="0" xfId="0" applyNumberFormat="1" applyFont="1" applyFill="1" applyBorder="1" applyAlignment="1" applyProtection="1">
      <alignment vertical="center" wrapText="1"/>
    </xf>
    <xf numFmtId="0" fontId="26" fillId="2" borderId="0" xfId="0" applyFont="1" applyFill="1" applyBorder="1" applyAlignment="1" applyProtection="1">
      <alignment vertical="center" wrapText="1"/>
    </xf>
    <xf numFmtId="3" fontId="25" fillId="28" borderId="34" xfId="0" applyNumberFormat="1" applyFont="1" applyFill="1" applyBorder="1" applyAlignment="1" applyProtection="1">
      <alignment horizontal="center" vertical="center" wrapText="1"/>
    </xf>
    <xf numFmtId="3" fontId="25" fillId="16" borderId="34" xfId="0" applyNumberFormat="1" applyFont="1" applyFill="1" applyBorder="1" applyAlignment="1" applyProtection="1">
      <alignment horizontal="center" vertical="center" wrapText="1"/>
    </xf>
    <xf numFmtId="0" fontId="30" fillId="18" borderId="4" xfId="0" applyFont="1" applyFill="1" applyBorder="1" applyAlignment="1" applyProtection="1">
      <alignment vertical="center" wrapText="1"/>
    </xf>
    <xf numFmtId="165" fontId="21" fillId="10" borderId="25" xfId="0" applyNumberFormat="1" applyFont="1" applyFill="1" applyBorder="1" applyAlignment="1" applyProtection="1">
      <alignment horizontal="center" vertical="center"/>
    </xf>
    <xf numFmtId="0" fontId="32" fillId="2" borderId="35" xfId="0" applyFont="1" applyFill="1" applyBorder="1" applyAlignment="1" applyProtection="1">
      <alignment horizontal="center"/>
    </xf>
    <xf numFmtId="165" fontId="28" fillId="2" borderId="23" xfId="0" applyNumberFormat="1" applyFont="1" applyFill="1" applyBorder="1" applyAlignment="1" applyProtection="1">
      <alignment horizontal="center"/>
    </xf>
    <xf numFmtId="165" fontId="31" fillId="13" borderId="38" xfId="3" applyNumberFormat="1" applyFont="1" applyFill="1" applyBorder="1" applyAlignment="1" applyProtection="1">
      <alignment horizontal="center" vertical="center" wrapText="1"/>
    </xf>
    <xf numFmtId="0" fontId="42" fillId="4" borderId="67" xfId="0" applyFont="1" applyFill="1" applyBorder="1" applyAlignment="1" applyProtection="1">
      <alignment vertical="center" wrapText="1"/>
    </xf>
    <xf numFmtId="0" fontId="8" fillId="5" borderId="3" xfId="0" applyFont="1" applyFill="1" applyBorder="1" applyAlignment="1" applyProtection="1">
      <alignment horizontal="center" vertical="center" wrapText="1"/>
    </xf>
    <xf numFmtId="0" fontId="27" fillId="25" borderId="41" xfId="0" applyFont="1" applyFill="1" applyBorder="1" applyAlignment="1" applyProtection="1">
      <alignment vertical="center"/>
    </xf>
    <xf numFmtId="0" fontId="27" fillId="2" borderId="42" xfId="0" applyFont="1" applyFill="1" applyBorder="1" applyAlignment="1" applyProtection="1">
      <alignment horizontal="center" vertical="center" wrapText="1"/>
    </xf>
    <xf numFmtId="9" fontId="26" fillId="2" borderId="2" xfId="0" applyNumberFormat="1" applyFont="1" applyFill="1" applyBorder="1" applyAlignment="1" applyProtection="1">
      <alignment horizontal="center" wrapText="1"/>
    </xf>
    <xf numFmtId="0" fontId="9" fillId="2" borderId="0" xfId="0" applyFont="1" applyFill="1" applyBorder="1" applyAlignment="1" applyProtection="1">
      <alignment vertical="center" wrapText="1"/>
    </xf>
    <xf numFmtId="0" fontId="27" fillId="29" borderId="34" xfId="0" applyFont="1" applyFill="1" applyBorder="1" applyAlignment="1" applyProtection="1">
      <alignment vertical="center" wrapText="1"/>
    </xf>
    <xf numFmtId="0" fontId="13" fillId="2" borderId="0" xfId="0" quotePrefix="1" applyFont="1" applyFill="1" applyBorder="1" applyAlignment="1" applyProtection="1">
      <alignment vertical="center" wrapText="1"/>
    </xf>
    <xf numFmtId="0" fontId="32" fillId="2" borderId="0" xfId="0" applyFont="1" applyFill="1" applyBorder="1" applyAlignment="1" applyProtection="1">
      <alignment horizontal="center"/>
    </xf>
    <xf numFmtId="0" fontId="45" fillId="5" borderId="52" xfId="0" applyFont="1" applyFill="1" applyBorder="1" applyAlignment="1" applyProtection="1">
      <alignment horizontal="center" vertical="center" wrapText="1"/>
    </xf>
    <xf numFmtId="0" fontId="39" fillId="2" borderId="19" xfId="0" applyFont="1" applyFill="1" applyBorder="1" applyAlignment="1" applyProtection="1">
      <alignment horizontal="center" wrapText="1"/>
    </xf>
    <xf numFmtId="3" fontId="39"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9" fillId="2" borderId="19" xfId="0" applyFont="1" applyFill="1" applyBorder="1" applyAlignment="1" applyProtection="1">
      <alignment horizontal="left" vertical="center" wrapText="1"/>
    </xf>
    <xf numFmtId="0" fontId="28" fillId="2" borderId="19" xfId="0" applyFont="1" applyFill="1" applyBorder="1" applyAlignment="1" applyProtection="1">
      <alignment vertical="center" wrapText="1"/>
    </xf>
    <xf numFmtId="0" fontId="39" fillId="2" borderId="0" xfId="0" applyFont="1" applyFill="1" applyBorder="1" applyAlignment="1" applyProtection="1">
      <alignment horizontal="center" wrapText="1"/>
    </xf>
    <xf numFmtId="0" fontId="39" fillId="2" borderId="0" xfId="0" applyFont="1" applyFill="1" applyBorder="1" applyAlignment="1" applyProtection="1">
      <alignment horizontal="center" vertical="center" wrapText="1"/>
    </xf>
    <xf numFmtId="0" fontId="2" fillId="2" borderId="0" xfId="0" applyFont="1" applyFill="1" applyBorder="1" applyAlignment="1" applyProtection="1">
      <alignment vertical="center" wrapText="1"/>
    </xf>
    <xf numFmtId="0" fontId="39" fillId="2" borderId="19" xfId="0" applyFont="1" applyFill="1" applyBorder="1" applyAlignment="1" applyProtection="1">
      <alignment horizontal="center" vertical="center"/>
    </xf>
    <xf numFmtId="0" fontId="39" fillId="2" borderId="19" xfId="0" applyFont="1" applyFill="1" applyBorder="1" applyAlignment="1" applyProtection="1">
      <alignment horizontal="center" vertical="top" wrapText="1"/>
    </xf>
    <xf numFmtId="0" fontId="39" fillId="2" borderId="0" xfId="0" applyFont="1" applyFill="1" applyBorder="1" applyAlignment="1" applyProtection="1">
      <alignment vertical="center"/>
    </xf>
    <xf numFmtId="0" fontId="39" fillId="2" borderId="0" xfId="0" applyFont="1" applyFill="1" applyBorder="1" applyAlignment="1" applyProtection="1">
      <alignment horizontal="left" vertical="top"/>
    </xf>
    <xf numFmtId="0" fontId="27" fillId="31" borderId="41" xfId="0" applyFont="1" applyFill="1" applyBorder="1" applyAlignment="1" applyProtection="1">
      <alignment vertical="center"/>
    </xf>
    <xf numFmtId="0" fontId="27" fillId="2" borderId="63" xfId="0" applyFont="1" applyFill="1" applyBorder="1" applyAlignment="1" applyProtection="1">
      <alignment horizontal="center" vertical="center" wrapText="1"/>
    </xf>
    <xf numFmtId="0" fontId="2" fillId="2" borderId="63" xfId="0" applyFont="1" applyFill="1" applyBorder="1" applyProtection="1"/>
    <xf numFmtId="0" fontId="2" fillId="2" borderId="72" xfId="0" applyFont="1" applyFill="1" applyBorder="1" applyProtection="1"/>
    <xf numFmtId="165" fontId="30" fillId="26" borderId="15" xfId="0" applyNumberFormat="1" applyFont="1" applyFill="1" applyBorder="1" applyAlignment="1" applyProtection="1">
      <alignment horizontal="center" vertical="center"/>
    </xf>
    <xf numFmtId="0" fontId="32" fillId="2" borderId="3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9" fontId="32" fillId="2" borderId="0" xfId="0" applyNumberFormat="1" applyFont="1" applyFill="1" applyBorder="1" applyAlignment="1" applyProtection="1">
      <alignment horizontal="center" wrapText="1"/>
    </xf>
    <xf numFmtId="165" fontId="30" fillId="2" borderId="0" xfId="0" applyNumberFormat="1" applyFont="1" applyFill="1" applyBorder="1" applyAlignment="1" applyProtection="1">
      <alignment horizontal="center"/>
    </xf>
    <xf numFmtId="165" fontId="30" fillId="32" borderId="15" xfId="0" applyNumberFormat="1" applyFont="1" applyFill="1" applyBorder="1" applyAlignment="1" applyProtection="1">
      <alignment horizontal="center" vertical="center"/>
    </xf>
    <xf numFmtId="165" fontId="30" fillId="27" borderId="15" xfId="0" applyNumberFormat="1" applyFont="1" applyFill="1" applyBorder="1" applyAlignment="1" applyProtection="1">
      <alignment horizontal="center" vertical="center"/>
    </xf>
    <xf numFmtId="0" fontId="0" fillId="2" borderId="13" xfId="0" applyFill="1" applyBorder="1" applyAlignment="1" applyProtection="1">
      <alignment wrapText="1"/>
    </xf>
    <xf numFmtId="0" fontId="0" fillId="2" borderId="52" xfId="0" applyFill="1" applyBorder="1" applyAlignment="1" applyProtection="1">
      <alignment wrapText="1"/>
    </xf>
    <xf numFmtId="3" fontId="25" fillId="8" borderId="34" xfId="0" applyNumberFormat="1" applyFont="1" applyFill="1" applyBorder="1" applyAlignment="1" applyProtection="1">
      <alignment horizontal="center" vertical="center" wrapText="1"/>
    </xf>
    <xf numFmtId="3" fontId="25" fillId="22" borderId="34" xfId="0" applyNumberFormat="1" applyFont="1" applyFill="1" applyBorder="1" applyAlignment="1" applyProtection="1">
      <alignment horizontal="center" vertical="center" wrapText="1"/>
    </xf>
    <xf numFmtId="3" fontId="25" fillId="16" borderId="36"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xf>
    <xf numFmtId="0" fontId="21" fillId="19" borderId="30" xfId="3" applyNumberFormat="1" applyFont="1" applyFill="1" applyBorder="1" applyAlignment="1" applyProtection="1">
      <alignment horizontal="left" vertical="top" wrapText="1"/>
    </xf>
    <xf numFmtId="0" fontId="4" fillId="2" borderId="0" xfId="0" applyFont="1" applyFill="1" applyBorder="1" applyAlignment="1" applyProtection="1">
      <alignment horizontal="center" vertical="center" wrapText="1"/>
    </xf>
    <xf numFmtId="165" fontId="4" fillId="2" borderId="0" xfId="0" applyNumberFormat="1" applyFont="1" applyFill="1" applyBorder="1" applyAlignment="1" applyProtection="1">
      <alignment horizontal="center" vertical="center"/>
    </xf>
    <xf numFmtId="0" fontId="48" fillId="2" borderId="0" xfId="3" applyNumberFormat="1" applyFont="1" applyFill="1" applyBorder="1" applyAlignment="1" applyProtection="1">
      <alignment horizontal="center" vertical="center" wrapText="1"/>
    </xf>
    <xf numFmtId="0" fontId="48" fillId="2" borderId="0" xfId="0" applyFont="1" applyFill="1" applyBorder="1" applyAlignment="1" applyProtection="1">
      <alignment horizontal="center" wrapText="1"/>
    </xf>
    <xf numFmtId="0" fontId="4" fillId="2" borderId="0" xfId="0" applyFont="1" applyFill="1" applyAlignment="1" applyProtection="1">
      <alignment horizontal="center"/>
    </xf>
    <xf numFmtId="0" fontId="6" fillId="2" borderId="0" xfId="0" applyFont="1" applyFill="1" applyAlignment="1" applyProtection="1">
      <alignment horizontal="center" wrapText="1"/>
    </xf>
    <xf numFmtId="0" fontId="0" fillId="0" borderId="0" xfId="0" applyAlignment="1" applyProtection="1">
      <alignment horizontal="center" wrapText="1"/>
    </xf>
    <xf numFmtId="0" fontId="8" fillId="4" borderId="20" xfId="0" applyFont="1" applyFill="1" applyBorder="1" applyAlignment="1" applyProtection="1">
      <alignment horizontal="center" vertical="center" wrapText="1"/>
    </xf>
    <xf numFmtId="0" fontId="21" fillId="19" borderId="30" xfId="3" applyNumberFormat="1" applyFont="1" applyFill="1" applyBorder="1" applyAlignment="1" applyProtection="1">
      <alignment horizontal="left" vertical="center" wrapText="1"/>
    </xf>
    <xf numFmtId="0" fontId="28" fillId="19" borderId="27" xfId="0" applyFont="1" applyFill="1" applyBorder="1" applyAlignment="1" applyProtection="1">
      <alignment horizontal="left" vertical="center" wrapText="1"/>
    </xf>
    <xf numFmtId="0" fontId="0" fillId="2" borderId="0" xfId="0" applyFill="1" applyAlignment="1" applyProtection="1">
      <alignment horizontal="center" wrapText="1"/>
    </xf>
    <xf numFmtId="0" fontId="30" fillId="18" borderId="4" xfId="0" applyFont="1" applyFill="1" applyBorder="1" applyAlignment="1" applyProtection="1">
      <alignment horizontal="center" vertical="center" wrapText="1"/>
    </xf>
    <xf numFmtId="0" fontId="21" fillId="19" borderId="9" xfId="3" applyNumberFormat="1" applyFont="1" applyFill="1" applyBorder="1" applyAlignment="1" applyProtection="1">
      <alignment horizontal="left" vertical="center" wrapText="1"/>
    </xf>
    <xf numFmtId="0" fontId="28" fillId="19" borderId="40" xfId="0" applyFont="1" applyFill="1" applyBorder="1" applyAlignment="1" applyProtection="1">
      <alignment horizontal="left" vertical="center" wrapText="1"/>
    </xf>
    <xf numFmtId="0" fontId="28" fillId="9" borderId="30" xfId="0" applyFont="1" applyFill="1" applyBorder="1" applyAlignment="1" applyProtection="1">
      <alignment horizontal="left" vertical="center" wrapText="1"/>
    </xf>
    <xf numFmtId="0" fontId="28" fillId="19" borderId="30" xfId="0" applyFont="1" applyFill="1" applyBorder="1" applyAlignment="1" applyProtection="1">
      <alignment horizontal="left" vertical="center" wrapText="1"/>
    </xf>
    <xf numFmtId="0" fontId="28" fillId="19" borderId="19" xfId="0" applyFont="1" applyFill="1" applyBorder="1" applyAlignment="1" applyProtection="1">
      <alignment horizontal="left" vertical="center" wrapText="1"/>
    </xf>
    <xf numFmtId="0" fontId="28" fillId="9" borderId="27" xfId="0" applyFont="1" applyFill="1" applyBorder="1" applyAlignment="1" applyProtection="1">
      <alignment horizontal="left" vertical="center" wrapText="1"/>
    </xf>
    <xf numFmtId="0" fontId="28" fillId="9" borderId="19" xfId="0" applyFont="1" applyFill="1" applyBorder="1" applyAlignment="1" applyProtection="1">
      <alignment horizontal="left" vertical="center" wrapText="1"/>
    </xf>
    <xf numFmtId="0" fontId="28" fillId="9" borderId="56" xfId="0" applyFont="1" applyFill="1" applyBorder="1" applyAlignment="1" applyProtection="1">
      <alignment horizontal="left" vertical="center" wrapText="1"/>
    </xf>
    <xf numFmtId="0" fontId="23" fillId="19" borderId="19" xfId="0" applyFont="1" applyFill="1" applyBorder="1" applyAlignment="1" applyProtection="1">
      <alignment horizontal="left" vertical="center" wrapText="1"/>
    </xf>
    <xf numFmtId="0" fontId="27" fillId="2" borderId="4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0" fontId="27" fillId="2" borderId="63" xfId="0" applyFont="1" applyFill="1" applyBorder="1" applyAlignment="1" applyProtection="1">
      <alignment horizontal="left" vertical="center" wrapText="1"/>
    </xf>
    <xf numFmtId="0" fontId="27" fillId="2" borderId="1"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39" fillId="2" borderId="30" xfId="0" applyFont="1" applyFill="1" applyBorder="1" applyAlignment="1" applyProtection="1">
      <alignment horizontal="center" vertical="center" wrapText="1"/>
    </xf>
    <xf numFmtId="0" fontId="39" fillId="2" borderId="27" xfId="0" applyFont="1" applyFill="1" applyBorder="1" applyAlignment="1" applyProtection="1">
      <alignment horizontal="center" vertical="center" wrapText="1"/>
    </xf>
    <xf numFmtId="165" fontId="4" fillId="10" borderId="25" xfId="3"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1" fillId="19" borderId="37" xfId="3" applyNumberFormat="1" applyFont="1" applyFill="1" applyBorder="1" applyAlignment="1" applyProtection="1">
      <alignment horizontal="left" vertical="center" wrapText="1"/>
    </xf>
    <xf numFmtId="0" fontId="21" fillId="19" borderId="19" xfId="3" applyNumberFormat="1" applyFont="1" applyFill="1" applyBorder="1" applyAlignment="1" applyProtection="1">
      <alignment horizontal="left" vertical="center" wrapText="1"/>
    </xf>
    <xf numFmtId="0" fontId="28" fillId="2" borderId="19" xfId="0" applyFont="1" applyFill="1" applyBorder="1" applyAlignment="1" applyProtection="1">
      <alignment horizontal="center" vertical="center" wrapText="1"/>
    </xf>
    <xf numFmtId="0" fontId="2" fillId="2" borderId="42" xfId="0" applyFont="1" applyFill="1" applyBorder="1" applyAlignment="1" applyProtection="1">
      <protection locked="0"/>
    </xf>
    <xf numFmtId="0" fontId="39" fillId="2" borderId="0"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0" fillId="2" borderId="0" xfId="0" applyFill="1" applyProtection="1">
      <protection locked="0"/>
    </xf>
    <xf numFmtId="165" fontId="2" fillId="2" borderId="0" xfId="0" applyNumberFormat="1" applyFont="1" applyFill="1" applyBorder="1" applyAlignment="1" applyProtection="1">
      <alignment wrapText="1"/>
      <protection locked="0"/>
    </xf>
    <xf numFmtId="9" fontId="2" fillId="2" borderId="0" xfId="0" applyNumberFormat="1" applyFont="1" applyFill="1" applyBorder="1" applyAlignment="1" applyProtection="1">
      <alignment wrapText="1"/>
      <protection locked="0"/>
    </xf>
    <xf numFmtId="0" fontId="2" fillId="2" borderId="0" xfId="0" applyFont="1" applyFill="1" applyProtection="1">
      <protection locked="0"/>
    </xf>
    <xf numFmtId="0" fontId="2" fillId="2" borderId="0" xfId="0" applyFont="1" applyFill="1" applyAlignment="1" applyProtection="1">
      <protection locked="0"/>
    </xf>
    <xf numFmtId="0" fontId="30" fillId="18" borderId="19" xfId="3" applyFont="1" applyFill="1" applyBorder="1" applyAlignment="1" applyProtection="1">
      <alignment horizontal="left" vertical="center" wrapText="1"/>
      <protection locked="0"/>
    </xf>
    <xf numFmtId="0" fontId="0" fillId="2" borderId="0" xfId="0" applyFill="1" applyBorder="1" applyProtection="1">
      <protection locked="0"/>
    </xf>
    <xf numFmtId="0" fontId="28" fillId="2" borderId="19" xfId="0" applyFont="1" applyFill="1" applyBorder="1" applyAlignment="1" applyProtection="1">
      <alignment horizontal="center" wrapText="1"/>
      <protection locked="0"/>
    </xf>
    <xf numFmtId="3" fontId="28" fillId="2" borderId="19" xfId="0" applyNumberFormat="1" applyFont="1" applyFill="1" applyBorder="1" applyAlignment="1" applyProtection="1">
      <alignment horizontal="center"/>
      <protection locked="0"/>
    </xf>
    <xf numFmtId="0" fontId="28" fillId="2" borderId="0" xfId="0" applyFont="1" applyFill="1" applyAlignment="1" applyProtection="1">
      <alignment wrapText="1"/>
      <protection locked="0"/>
    </xf>
    <xf numFmtId="0" fontId="2" fillId="2" borderId="0" xfId="0" applyFont="1" applyFill="1" applyBorder="1" applyProtection="1">
      <protection locked="0"/>
    </xf>
    <xf numFmtId="0" fontId="2" fillId="2" borderId="11" xfId="0" applyFont="1" applyFill="1" applyBorder="1" applyProtection="1">
      <protection locked="0"/>
    </xf>
    <xf numFmtId="165" fontId="21" fillId="20" borderId="19" xfId="0" applyNumberFormat="1" applyFont="1" applyFill="1" applyBorder="1" applyAlignment="1" applyProtection="1">
      <alignment horizontal="center" vertical="center"/>
      <protection locked="0"/>
    </xf>
    <xf numFmtId="165" fontId="21" fillId="20" borderId="25" xfId="0" applyNumberFormat="1" applyFont="1" applyFill="1" applyBorder="1" applyAlignment="1" applyProtection="1">
      <alignment horizontal="center" vertical="center"/>
      <protection locked="0"/>
    </xf>
    <xf numFmtId="166" fontId="21" fillId="20" borderId="25" xfId="0" applyNumberFormat="1" applyFont="1" applyFill="1" applyBorder="1" applyAlignment="1" applyProtection="1">
      <alignment horizontal="center" vertical="center" wrapText="1"/>
      <protection locked="0"/>
    </xf>
    <xf numFmtId="165" fontId="21" fillId="20" borderId="19" xfId="0" applyNumberFormat="1" applyFont="1" applyFill="1" applyBorder="1" applyAlignment="1" applyProtection="1">
      <alignment horizontal="center" vertical="center" wrapText="1"/>
      <protection locked="0"/>
    </xf>
    <xf numFmtId="165" fontId="21" fillId="20" borderId="25" xfId="0" applyNumberFormat="1" applyFont="1" applyFill="1" applyBorder="1" applyAlignment="1" applyProtection="1">
      <alignment horizontal="center" vertical="center" wrapText="1"/>
      <protection locked="0"/>
    </xf>
    <xf numFmtId="165" fontId="28" fillId="20" borderId="19" xfId="0" applyNumberFormat="1" applyFont="1" applyFill="1" applyBorder="1" applyAlignment="1" applyProtection="1">
      <alignment horizontal="center" vertical="center" wrapText="1"/>
      <protection locked="0"/>
    </xf>
    <xf numFmtId="165" fontId="28" fillId="20" borderId="25" xfId="0" applyNumberFormat="1" applyFont="1" applyFill="1" applyBorder="1" applyAlignment="1" applyProtection="1">
      <alignment horizontal="center" vertical="center" wrapText="1"/>
      <protection locked="0"/>
    </xf>
    <xf numFmtId="166" fontId="28" fillId="20" borderId="19" xfId="0" applyNumberFormat="1" applyFont="1" applyFill="1" applyBorder="1" applyAlignment="1" applyProtection="1">
      <alignment horizontal="center" vertical="center"/>
      <protection locked="0"/>
    </xf>
    <xf numFmtId="166" fontId="28" fillId="20" borderId="6" xfId="0" applyNumberFormat="1" applyFont="1" applyFill="1" applyBorder="1" applyAlignment="1" applyProtection="1">
      <alignment horizontal="center" vertical="center"/>
      <protection locked="0"/>
    </xf>
    <xf numFmtId="165" fontId="28" fillId="20" borderId="54" xfId="0" applyNumberFormat="1" applyFont="1" applyFill="1" applyBorder="1" applyAlignment="1" applyProtection="1">
      <alignment horizontal="center" vertical="center"/>
      <protection locked="0"/>
    </xf>
    <xf numFmtId="165" fontId="28" fillId="20" borderId="50" xfId="0" applyNumberFormat="1" applyFont="1" applyFill="1" applyBorder="1" applyAlignment="1" applyProtection="1">
      <alignment horizontal="center" vertical="center"/>
      <protection locked="0"/>
    </xf>
    <xf numFmtId="165" fontId="28" fillId="20" borderId="19" xfId="0" applyNumberFormat="1" applyFont="1" applyFill="1" applyBorder="1" applyAlignment="1" applyProtection="1">
      <alignment horizontal="center" vertical="center"/>
      <protection locked="0"/>
    </xf>
    <xf numFmtId="165" fontId="28" fillId="20" borderId="25" xfId="0" applyNumberFormat="1" applyFont="1" applyFill="1" applyBorder="1" applyAlignment="1" applyProtection="1">
      <alignment horizontal="center" vertical="center"/>
      <protection locked="0"/>
    </xf>
    <xf numFmtId="165" fontId="28" fillId="20" borderId="30" xfId="0" applyNumberFormat="1" applyFont="1" applyFill="1" applyBorder="1" applyAlignment="1" applyProtection="1">
      <alignment horizontal="center" vertical="center"/>
      <protection locked="0"/>
    </xf>
    <xf numFmtId="165" fontId="28" fillId="20" borderId="9" xfId="0" applyNumberFormat="1" applyFont="1" applyFill="1" applyBorder="1" applyAlignment="1" applyProtection="1">
      <alignment horizontal="center" vertical="center"/>
      <protection locked="0"/>
    </xf>
    <xf numFmtId="165" fontId="28" fillId="20" borderId="31" xfId="0" applyNumberFormat="1" applyFont="1" applyFill="1" applyBorder="1" applyAlignment="1" applyProtection="1">
      <alignment horizontal="center" vertical="center"/>
      <protection locked="0"/>
    </xf>
    <xf numFmtId="165" fontId="28" fillId="20" borderId="37" xfId="0" applyNumberFormat="1" applyFont="1" applyFill="1" applyBorder="1" applyAlignment="1" applyProtection="1">
      <alignment horizontal="center" vertical="center"/>
      <protection locked="0"/>
    </xf>
    <xf numFmtId="165" fontId="28" fillId="20" borderId="38" xfId="0" applyNumberFormat="1" applyFont="1" applyFill="1" applyBorder="1" applyAlignment="1" applyProtection="1">
      <alignment horizontal="center" vertical="center"/>
      <protection locked="0"/>
    </xf>
    <xf numFmtId="165" fontId="28" fillId="23" borderId="19" xfId="0" applyNumberFormat="1" applyFont="1" applyFill="1" applyBorder="1" applyAlignment="1" applyProtection="1">
      <alignment horizontal="center" vertical="center"/>
      <protection locked="0"/>
    </xf>
    <xf numFmtId="165" fontId="28" fillId="20" borderId="27" xfId="0" applyNumberFormat="1" applyFont="1" applyFill="1" applyBorder="1" applyAlignment="1" applyProtection="1">
      <alignment horizontal="center" vertical="center"/>
      <protection locked="0"/>
    </xf>
    <xf numFmtId="165" fontId="28" fillId="23" borderId="37" xfId="0" applyNumberFormat="1" applyFont="1" applyFill="1" applyBorder="1" applyAlignment="1" applyProtection="1">
      <alignment horizontal="center" vertical="center"/>
      <protection locked="0"/>
    </xf>
    <xf numFmtId="165" fontId="28" fillId="20" borderId="4" xfId="0" applyNumberFormat="1" applyFont="1" applyFill="1" applyBorder="1" applyAlignment="1" applyProtection="1">
      <alignment horizontal="center" vertical="center"/>
      <protection locked="0"/>
    </xf>
    <xf numFmtId="165" fontId="28" fillId="20" borderId="7" xfId="0" applyNumberFormat="1" applyFont="1" applyFill="1" applyBorder="1" applyAlignment="1" applyProtection="1">
      <alignment horizontal="center" vertical="center"/>
      <protection locked="0"/>
    </xf>
    <xf numFmtId="165" fontId="28" fillId="20" borderId="14" xfId="0" applyNumberFormat="1" applyFont="1" applyFill="1" applyBorder="1" applyAlignment="1" applyProtection="1">
      <alignment horizontal="center" vertical="center"/>
      <protection locked="0"/>
    </xf>
    <xf numFmtId="165" fontId="28" fillId="20" borderId="28" xfId="0" applyNumberFormat="1" applyFont="1" applyFill="1" applyBorder="1" applyAlignment="1" applyProtection="1">
      <alignment horizontal="center" vertical="center"/>
      <protection locked="0"/>
    </xf>
    <xf numFmtId="165" fontId="28" fillId="20" borderId="46" xfId="0" applyNumberFormat="1" applyFont="1" applyFill="1" applyBorder="1" applyAlignment="1" applyProtection="1">
      <alignment horizontal="center" vertical="center"/>
      <protection locked="0"/>
    </xf>
    <xf numFmtId="166" fontId="28" fillId="20" borderId="25" xfId="0" applyNumberFormat="1" applyFont="1" applyFill="1" applyBorder="1" applyAlignment="1" applyProtection="1">
      <alignment horizontal="center" vertical="center"/>
      <protection locked="0"/>
    </xf>
    <xf numFmtId="166" fontId="28" fillId="20" borderId="19" xfId="0" applyNumberFormat="1" applyFont="1" applyFill="1" applyBorder="1" applyAlignment="1" applyProtection="1">
      <alignment horizontal="center"/>
      <protection locked="0"/>
    </xf>
    <xf numFmtId="166" fontId="28" fillId="20" borderId="25" xfId="0" applyNumberFormat="1" applyFont="1" applyFill="1" applyBorder="1" applyAlignment="1" applyProtection="1">
      <alignment horizontal="center"/>
      <protection locked="0"/>
    </xf>
    <xf numFmtId="0" fontId="21" fillId="23" borderId="30" xfId="3" applyNumberFormat="1" applyFont="1" applyFill="1" applyBorder="1" applyAlignment="1" applyProtection="1">
      <alignment horizontal="center" vertical="center" wrapText="1"/>
      <protection locked="0"/>
    </xf>
    <xf numFmtId="165" fontId="28" fillId="20" borderId="37" xfId="0" applyNumberFormat="1" applyFont="1" applyFill="1" applyBorder="1" applyAlignment="1" applyProtection="1">
      <alignment horizontal="center" vertical="center" wrapText="1"/>
      <protection locked="0"/>
    </xf>
    <xf numFmtId="4" fontId="28" fillId="20" borderId="37" xfId="0" applyNumberFormat="1" applyFont="1" applyFill="1" applyBorder="1" applyAlignment="1" applyProtection="1">
      <alignment horizontal="center" vertical="center"/>
      <protection locked="0"/>
    </xf>
    <xf numFmtId="165" fontId="28" fillId="30" borderId="38" xfId="0" applyNumberFormat="1" applyFont="1" applyFill="1" applyBorder="1" applyAlignment="1" applyProtection="1">
      <alignment horizontal="center" vertical="center"/>
      <protection locked="0"/>
    </xf>
    <xf numFmtId="0" fontId="21" fillId="19" borderId="19" xfId="3" applyNumberFormat="1" applyFont="1" applyFill="1" applyBorder="1" applyAlignment="1" applyProtection="1">
      <alignment horizontal="left" vertical="center" wrapText="1"/>
    </xf>
    <xf numFmtId="0" fontId="2" fillId="2" borderId="35" xfId="0" applyFont="1" applyFill="1" applyBorder="1" applyAlignment="1" applyProtection="1"/>
    <xf numFmtId="0" fontId="2" fillId="2" borderId="0" xfId="0" applyFont="1" applyFill="1" applyBorder="1" applyAlignment="1" applyProtection="1"/>
    <xf numFmtId="0" fontId="2" fillId="2" borderId="23" xfId="0" applyFont="1" applyFill="1" applyBorder="1" applyAlignment="1" applyProtection="1"/>
    <xf numFmtId="165" fontId="32" fillId="23" borderId="19" xfId="0" applyNumberFormat="1" applyFont="1" applyFill="1" applyBorder="1" applyAlignment="1" applyProtection="1">
      <alignment horizontal="center" vertical="center"/>
      <protection locked="0"/>
    </xf>
    <xf numFmtId="10" fontId="5" fillId="3" borderId="1" xfId="1" applyNumberFormat="1" applyFont="1" applyFill="1" applyBorder="1" applyAlignment="1" applyProtection="1">
      <alignment horizontal="center" vertical="center" wrapText="1"/>
      <protection locked="0"/>
    </xf>
    <xf numFmtId="0" fontId="7" fillId="0" borderId="2" xfId="0" applyFont="1" applyBorder="1" applyAlignment="1" applyProtection="1">
      <alignment wrapText="1"/>
      <protection locked="0"/>
    </xf>
    <xf numFmtId="0" fontId="4" fillId="2" borderId="0" xfId="0" applyFont="1" applyFill="1" applyAlignment="1" applyProtection="1">
      <alignment horizontal="center"/>
    </xf>
    <xf numFmtId="0" fontId="5" fillId="2" borderId="0" xfId="0" applyFont="1" applyFill="1" applyAlignment="1" applyProtection="1">
      <alignment horizontal="center" vertical="center" wrapText="1"/>
    </xf>
    <xf numFmtId="0" fontId="5" fillId="2" borderId="0" xfId="0" applyFont="1" applyFill="1" applyAlignment="1" applyProtection="1">
      <alignment horizontal="center"/>
    </xf>
    <xf numFmtId="0" fontId="6" fillId="2" borderId="0" xfId="0" applyFont="1" applyFill="1" applyAlignment="1" applyProtection="1">
      <alignment horizontal="center" wrapText="1"/>
    </xf>
    <xf numFmtId="0" fontId="0" fillId="0" borderId="0" xfId="0" applyAlignment="1" applyProtection="1">
      <alignment horizontal="center" wrapText="1"/>
    </xf>
    <xf numFmtId="0" fontId="8" fillId="4" borderId="1"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9" fillId="2" borderId="4"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6" fillId="2" borderId="10" xfId="0" applyFont="1" applyFill="1" applyBorder="1" applyAlignment="1" applyProtection="1">
      <alignment horizontal="left"/>
    </xf>
    <xf numFmtId="0" fontId="6" fillId="2" borderId="0" xfId="0" applyFont="1" applyFill="1" applyBorder="1" applyAlignment="1" applyProtection="1">
      <alignment horizontal="left"/>
    </xf>
    <xf numFmtId="0" fontId="6" fillId="2" borderId="11" xfId="0" applyFont="1" applyFill="1" applyBorder="1" applyAlignment="1" applyProtection="1">
      <alignment horizontal="left"/>
    </xf>
    <xf numFmtId="0" fontId="12" fillId="2" borderId="10" xfId="2" applyFont="1" applyFill="1" applyBorder="1" applyAlignment="1" applyProtection="1">
      <alignment horizontal="left"/>
    </xf>
    <xf numFmtId="0" fontId="12" fillId="2" borderId="0" xfId="2" applyFont="1" applyFill="1" applyBorder="1" applyAlignment="1" applyProtection="1">
      <alignment horizontal="left"/>
    </xf>
    <xf numFmtId="0" fontId="12" fillId="2" borderId="11" xfId="2" applyFont="1" applyFill="1" applyBorder="1" applyAlignment="1" applyProtection="1">
      <alignment horizontal="left"/>
    </xf>
    <xf numFmtId="0" fontId="6" fillId="17" borderId="33" xfId="2" applyFont="1" applyFill="1" applyBorder="1" applyAlignment="1" applyProtection="1">
      <alignment horizontal="center" vertical="center" wrapText="1"/>
    </xf>
    <xf numFmtId="0" fontId="1" fillId="17" borderId="27" xfId="0" applyFont="1" applyFill="1" applyBorder="1" applyAlignment="1" applyProtection="1">
      <alignment vertical="center" wrapText="1"/>
    </xf>
    <xf numFmtId="0" fontId="1" fillId="17" borderId="28" xfId="0" applyFont="1" applyFill="1" applyBorder="1" applyAlignment="1" applyProtection="1">
      <alignment vertical="center" wrapText="1"/>
    </xf>
    <xf numFmtId="0" fontId="31" fillId="12" borderId="34" xfId="0" applyFont="1" applyFill="1" applyBorder="1" applyAlignment="1" applyProtection="1">
      <alignment horizontal="center" vertical="center" wrapText="1"/>
    </xf>
    <xf numFmtId="0" fontId="0" fillId="0" borderId="19" xfId="0" applyBorder="1" applyAlignment="1" applyProtection="1"/>
    <xf numFmtId="0" fontId="31" fillId="13" borderId="36" xfId="0" applyFont="1" applyFill="1" applyBorder="1" applyAlignment="1" applyProtection="1">
      <alignment horizontal="center" vertical="center" wrapText="1"/>
    </xf>
    <xf numFmtId="0" fontId="31" fillId="13" borderId="37" xfId="0" applyFont="1" applyFill="1" applyBorder="1" applyAlignment="1" applyProtection="1">
      <alignment horizontal="center" vertical="center" wrapText="1"/>
    </xf>
    <xf numFmtId="0" fontId="0" fillId="0" borderId="37" xfId="0" applyBorder="1" applyAlignment="1" applyProtection="1"/>
    <xf numFmtId="0" fontId="8"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164" fontId="24" fillId="2" borderId="19" xfId="0" applyNumberFormat="1" applyFont="1" applyFill="1" applyBorder="1" applyAlignment="1" applyProtection="1">
      <alignment horizontal="left" vertical="center" wrapText="1"/>
    </xf>
    <xf numFmtId="164" fontId="24" fillId="2" borderId="25" xfId="0" applyNumberFormat="1" applyFont="1" applyFill="1" applyBorder="1" applyAlignment="1" applyProtection="1">
      <alignment horizontal="left" vertical="center" wrapText="1"/>
    </xf>
    <xf numFmtId="0" fontId="26" fillId="2" borderId="27" xfId="0" applyFont="1" applyFill="1" applyBorder="1" applyAlignment="1" applyProtection="1">
      <alignment horizontal="left" vertical="center" wrapText="1"/>
    </xf>
    <xf numFmtId="0" fontId="26" fillId="2" borderId="28" xfId="0" applyFont="1" applyFill="1" applyBorder="1" applyAlignment="1" applyProtection="1">
      <alignment horizontal="left" vertical="center" wrapText="1"/>
    </xf>
    <xf numFmtId="0" fontId="26" fillId="2" borderId="19" xfId="0" applyFont="1" applyFill="1" applyBorder="1" applyAlignment="1" applyProtection="1">
      <alignment horizontal="left" vertical="center" wrapText="1"/>
    </xf>
    <xf numFmtId="0" fontId="26" fillId="2" borderId="25" xfId="0" applyFont="1" applyFill="1" applyBorder="1" applyAlignment="1" applyProtection="1">
      <alignment horizontal="left" vertical="center" wrapText="1"/>
    </xf>
    <xf numFmtId="0" fontId="24" fillId="2" borderId="19" xfId="0" applyFont="1" applyFill="1" applyBorder="1" applyAlignment="1" applyProtection="1">
      <alignment horizontal="left" vertical="center" wrapText="1"/>
    </xf>
    <xf numFmtId="0" fontId="24" fillId="2" borderId="25" xfId="0" applyFont="1" applyFill="1" applyBorder="1" applyAlignment="1" applyProtection="1">
      <alignment horizontal="left" vertical="center" wrapText="1"/>
    </xf>
    <xf numFmtId="0" fontId="24" fillId="2" borderId="30" xfId="0" applyFont="1" applyFill="1" applyBorder="1" applyAlignment="1" applyProtection="1">
      <alignment horizontal="left" vertical="center" wrapText="1"/>
    </xf>
    <xf numFmtId="0" fontId="24" fillId="2" borderId="31" xfId="0" applyFont="1" applyFill="1" applyBorder="1" applyAlignment="1" applyProtection="1">
      <alignment horizontal="left" vertical="center" wrapText="1"/>
    </xf>
    <xf numFmtId="0" fontId="24" fillId="2" borderId="24"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32" xfId="0" applyFont="1" applyFill="1" applyBorder="1" applyAlignment="1" applyProtection="1">
      <alignment horizontal="left" vertical="center" wrapText="1"/>
    </xf>
    <xf numFmtId="0" fontId="8" fillId="4" borderId="20" xfId="0" applyFont="1" applyFill="1" applyBorder="1" applyAlignment="1" applyProtection="1">
      <alignment horizontal="center" vertical="center" wrapText="1"/>
    </xf>
    <xf numFmtId="164" fontId="24" fillId="2" borderId="34" xfId="0" applyNumberFormat="1" applyFont="1" applyFill="1" applyBorder="1" applyAlignment="1" applyProtection="1">
      <alignment horizontal="left" vertical="center" wrapText="1"/>
    </xf>
    <xf numFmtId="0" fontId="26" fillId="2" borderId="33" xfId="0" applyFont="1" applyFill="1" applyBorder="1" applyAlignment="1" applyProtection="1">
      <alignment horizontal="left" vertical="center" wrapText="1"/>
    </xf>
    <xf numFmtId="0" fontId="26" fillId="2" borderId="34" xfId="0" applyFont="1" applyFill="1" applyBorder="1" applyAlignment="1" applyProtection="1">
      <alignment horizontal="left" vertical="center" wrapText="1"/>
    </xf>
    <xf numFmtId="0" fontId="24" fillId="2" borderId="34" xfId="0" applyFont="1" applyFill="1" applyBorder="1" applyAlignment="1" applyProtection="1">
      <alignment horizontal="left" vertical="center" wrapText="1"/>
    </xf>
    <xf numFmtId="0" fontId="21" fillId="19" borderId="30" xfId="3" applyNumberFormat="1" applyFont="1" applyFill="1" applyBorder="1" applyAlignment="1" applyProtection="1">
      <alignment horizontal="left" vertical="center" wrapText="1"/>
    </xf>
    <xf numFmtId="0" fontId="28" fillId="19" borderId="27" xfId="0" applyFont="1" applyFill="1" applyBorder="1" applyAlignment="1" applyProtection="1">
      <alignment horizontal="left" vertical="center" wrapText="1"/>
    </xf>
    <xf numFmtId="0" fontId="24" fillId="2" borderId="36" xfId="0" applyFont="1" applyFill="1" applyBorder="1" applyAlignment="1" applyProtection="1">
      <alignment horizontal="left" vertical="center" wrapText="1"/>
    </xf>
    <xf numFmtId="0" fontId="24" fillId="2" borderId="37"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6" fillId="17" borderId="20" xfId="2"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2" xfId="0" applyBorder="1" applyAlignment="1" applyProtection="1">
      <alignment horizontal="center" vertical="center" wrapText="1"/>
    </xf>
    <xf numFmtId="0" fontId="30" fillId="18" borderId="12" xfId="0" applyFont="1" applyFill="1" applyBorder="1" applyAlignment="1" applyProtection="1">
      <alignment horizontal="center" vertical="center" wrapText="1"/>
    </xf>
    <xf numFmtId="0" fontId="30" fillId="18" borderId="14" xfId="0" applyFont="1" applyFill="1" applyBorder="1" applyAlignment="1" applyProtection="1">
      <alignment horizontal="center" vertical="center" wrapText="1"/>
    </xf>
    <xf numFmtId="0" fontId="21" fillId="19" borderId="30" xfId="3" applyNumberFormat="1" applyFont="1" applyFill="1" applyBorder="1" applyAlignment="1" applyProtection="1">
      <alignment vertical="center" wrapText="1"/>
    </xf>
    <xf numFmtId="0" fontId="28" fillId="19" borderId="27" xfId="0" applyFont="1" applyFill="1" applyBorder="1" applyAlignment="1" applyProtection="1">
      <alignment vertical="center" wrapText="1"/>
    </xf>
    <xf numFmtId="0" fontId="4" fillId="10" borderId="34"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9" fillId="11" borderId="41" xfId="0" applyFont="1" applyFill="1" applyBorder="1" applyAlignment="1" applyProtection="1">
      <alignment horizontal="center" vertical="center" wrapText="1"/>
    </xf>
    <xf numFmtId="0" fontId="9" fillId="11" borderId="42" xfId="0" applyFont="1" applyFill="1" applyBorder="1" applyAlignment="1" applyProtection="1">
      <alignment horizontal="center" vertical="center" wrapText="1"/>
    </xf>
    <xf numFmtId="0" fontId="9" fillId="11" borderId="43" xfId="0" applyFont="1" applyFill="1" applyBorder="1" applyAlignment="1" applyProtection="1">
      <alignment horizontal="center" vertical="center" wrapText="1"/>
    </xf>
    <xf numFmtId="0" fontId="31" fillId="2" borderId="10" xfId="0" quotePrefix="1" applyFont="1" applyFill="1" applyBorder="1" applyAlignment="1" applyProtection="1">
      <alignment horizontal="center" wrapText="1"/>
    </xf>
    <xf numFmtId="0" fontId="31" fillId="2" borderId="0" xfId="0" quotePrefix="1" applyFont="1" applyFill="1" applyBorder="1" applyAlignment="1" applyProtection="1">
      <alignment horizontal="center" wrapText="1"/>
    </xf>
    <xf numFmtId="0" fontId="13" fillId="17" borderId="20" xfId="0" quotePrefix="1" applyFont="1" applyFill="1" applyBorder="1" applyAlignment="1" applyProtection="1">
      <alignment horizontal="center" vertical="center" wrapText="1"/>
    </xf>
    <xf numFmtId="0" fontId="30" fillId="17" borderId="21" xfId="0" quotePrefix="1" applyFont="1" applyFill="1" applyBorder="1" applyAlignment="1" applyProtection="1">
      <alignment horizontal="center" vertical="center" wrapText="1"/>
    </xf>
    <xf numFmtId="0" fontId="30" fillId="17" borderId="22" xfId="0" quotePrefix="1" applyFont="1" applyFill="1" applyBorder="1" applyAlignment="1" applyProtection="1">
      <alignment horizontal="center" vertical="center" wrapText="1"/>
    </xf>
    <xf numFmtId="0" fontId="30" fillId="18" borderId="12" xfId="0" applyFont="1" applyFill="1" applyBorder="1" applyAlignment="1" applyProtection="1">
      <alignment horizontal="center" vertical="center" wrapText="1"/>
      <protection locked="0"/>
    </xf>
    <xf numFmtId="0" fontId="30" fillId="18" borderId="14" xfId="0" applyFont="1" applyFill="1" applyBorder="1" applyAlignment="1" applyProtection="1">
      <alignment horizontal="center" vertical="center" wrapText="1"/>
      <protection locked="0"/>
    </xf>
    <xf numFmtId="0" fontId="4" fillId="10" borderId="24" xfId="0" applyFont="1" applyFill="1" applyBorder="1" applyAlignment="1" applyProtection="1">
      <alignment horizontal="center" vertical="center" wrapText="1"/>
    </xf>
    <xf numFmtId="0" fontId="0" fillId="10" borderId="5" xfId="0" applyFill="1" applyBorder="1" applyAlignment="1" applyProtection="1">
      <alignment horizontal="center" vertical="center" wrapText="1"/>
    </xf>
    <xf numFmtId="0" fontId="0" fillId="10" borderId="6" xfId="0" applyFill="1" applyBorder="1" applyAlignment="1" applyProtection="1">
      <alignment horizontal="center" vertical="center" wrapText="1"/>
    </xf>
    <xf numFmtId="0" fontId="9" fillId="11" borderId="39" xfId="0" applyFont="1" applyFill="1" applyBorder="1" applyAlignment="1" applyProtection="1">
      <alignment horizontal="center" vertical="center" wrapText="1"/>
    </xf>
    <xf numFmtId="0" fontId="0" fillId="11" borderId="45" xfId="0" applyFill="1" applyBorder="1" applyAlignment="1" applyProtection="1">
      <alignment horizontal="center" vertical="center" wrapText="1"/>
    </xf>
    <xf numFmtId="0" fontId="0" fillId="11" borderId="46" xfId="0" applyFill="1" applyBorder="1" applyAlignment="1" applyProtection="1">
      <alignment horizontal="center" vertical="center" wrapText="1"/>
    </xf>
    <xf numFmtId="0" fontId="31" fillId="12" borderId="20" xfId="0" applyFont="1" applyFill="1" applyBorder="1" applyAlignment="1" applyProtection="1">
      <alignment horizontal="center" vertical="center" wrapText="1"/>
    </xf>
    <xf numFmtId="0" fontId="0" fillId="12" borderId="21" xfId="0" applyFill="1" applyBorder="1" applyAlignment="1" applyProtection="1">
      <alignment vertical="center" wrapText="1"/>
    </xf>
    <xf numFmtId="0" fontId="0" fillId="12" borderId="49" xfId="0" applyFill="1" applyBorder="1" applyAlignment="1" applyProtection="1">
      <alignment vertical="center" wrapText="1"/>
    </xf>
    <xf numFmtId="0" fontId="31" fillId="13" borderId="39" xfId="0" applyFont="1" applyFill="1" applyBorder="1" applyAlignment="1" applyProtection="1">
      <alignment horizontal="center" vertical="center" wrapText="1"/>
    </xf>
    <xf numFmtId="0" fontId="0" fillId="13" borderId="45" xfId="0" applyFill="1" applyBorder="1" applyAlignment="1" applyProtection="1">
      <alignment horizontal="center" vertical="center" wrapText="1"/>
    </xf>
    <xf numFmtId="0" fontId="0" fillId="13" borderId="46" xfId="0" applyFill="1" applyBorder="1" applyAlignment="1" applyProtection="1">
      <alignment horizontal="center" vertical="center" wrapText="1"/>
    </xf>
    <xf numFmtId="0" fontId="0" fillId="2" borderId="0" xfId="0" applyFill="1" applyAlignment="1" applyProtection="1">
      <alignment horizontal="center" wrapText="1"/>
    </xf>
    <xf numFmtId="0" fontId="30" fillId="18" borderId="4" xfId="0" applyFont="1" applyFill="1" applyBorder="1" applyAlignment="1" applyProtection="1">
      <alignment horizontal="center" vertical="center" wrapText="1"/>
    </xf>
    <xf numFmtId="0" fontId="30" fillId="18" borderId="6" xfId="0" applyFont="1" applyFill="1" applyBorder="1" applyAlignment="1" applyProtection="1">
      <alignment horizontal="center" vertical="center" wrapText="1"/>
    </xf>
    <xf numFmtId="0" fontId="2" fillId="19" borderId="27" xfId="0" applyFont="1" applyFill="1" applyBorder="1" applyAlignment="1" applyProtection="1">
      <alignment horizontal="left" vertical="center" wrapText="1"/>
    </xf>
    <xf numFmtId="0" fontId="0" fillId="2" borderId="19" xfId="0" applyFill="1" applyBorder="1" applyAlignment="1" applyProtection="1">
      <alignment wrapText="1"/>
    </xf>
    <xf numFmtId="0" fontId="0" fillId="2" borderId="25" xfId="0" applyFill="1" applyBorder="1" applyAlignment="1" applyProtection="1">
      <alignment wrapText="1"/>
    </xf>
    <xf numFmtId="0" fontId="0" fillId="0" borderId="21" xfId="0" applyBorder="1" applyAlignment="1" applyProtection="1">
      <alignment vertical="center" wrapText="1"/>
    </xf>
    <xf numFmtId="0" fontId="0" fillId="0" borderId="22" xfId="0" applyBorder="1" applyAlignment="1" applyProtection="1">
      <alignment vertical="center" wrapText="1"/>
    </xf>
    <xf numFmtId="0" fontId="0" fillId="2" borderId="19" xfId="0" applyFill="1" applyBorder="1" applyAlignment="1" applyProtection="1">
      <alignment horizontal="left" wrapText="1"/>
    </xf>
    <xf numFmtId="0" fontId="0" fillId="2" borderId="25" xfId="0" applyFill="1" applyBorder="1" applyAlignment="1" applyProtection="1">
      <alignment horizontal="left" wrapText="1"/>
    </xf>
    <xf numFmtId="0" fontId="0" fillId="2" borderId="27" xfId="0" applyFill="1" applyBorder="1" applyAlignment="1" applyProtection="1">
      <alignment wrapText="1"/>
    </xf>
    <xf numFmtId="0" fontId="0" fillId="2" borderId="28" xfId="0" applyFill="1" applyBorder="1" applyAlignment="1" applyProtection="1">
      <alignment wrapText="1"/>
    </xf>
    <xf numFmtId="0" fontId="31" fillId="13" borderId="41" xfId="0" applyFont="1" applyFill="1" applyBorder="1" applyAlignment="1" applyProtection="1">
      <alignment horizontal="center" vertical="center" wrapText="1"/>
    </xf>
    <xf numFmtId="0" fontId="0" fillId="13" borderId="42" xfId="0" applyFill="1" applyBorder="1" applyAlignment="1" applyProtection="1"/>
    <xf numFmtId="0" fontId="0" fillId="13" borderId="43" xfId="0" applyFill="1" applyBorder="1" applyAlignment="1" applyProtection="1"/>
    <xf numFmtId="0" fontId="24" fillId="2" borderId="51" xfId="0" applyFont="1" applyFill="1" applyBorder="1" applyAlignment="1" applyProtection="1">
      <alignment horizontal="left" vertical="center" wrapText="1"/>
    </xf>
    <xf numFmtId="0" fontId="0" fillId="2" borderId="30" xfId="0" applyFill="1" applyBorder="1" applyAlignment="1" applyProtection="1">
      <alignment wrapText="1"/>
    </xf>
    <xf numFmtId="0" fontId="0" fillId="2" borderId="31" xfId="0" applyFill="1" applyBorder="1" applyAlignment="1" applyProtection="1">
      <alignment wrapText="1"/>
    </xf>
    <xf numFmtId="0" fontId="13" fillId="17" borderId="26" xfId="0" quotePrefix="1" applyFont="1" applyFill="1" applyBorder="1" applyAlignment="1" applyProtection="1">
      <alignment horizontal="center" vertical="center" wrapText="1"/>
    </xf>
    <xf numFmtId="0" fontId="30" fillId="17" borderId="13" xfId="0" quotePrefix="1" applyFont="1" applyFill="1" applyBorder="1" applyAlignment="1" applyProtection="1">
      <alignment horizontal="center" vertical="center" wrapText="1"/>
    </xf>
    <xf numFmtId="0" fontId="30" fillId="17" borderId="52" xfId="0" quotePrefix="1" applyFont="1" applyFill="1" applyBorder="1" applyAlignment="1" applyProtection="1">
      <alignment horizontal="center" vertical="center" wrapText="1"/>
    </xf>
    <xf numFmtId="0" fontId="21" fillId="19" borderId="9" xfId="3" applyNumberFormat="1" applyFont="1" applyFill="1" applyBorder="1" applyAlignment="1" applyProtection="1">
      <alignment horizontal="left" vertical="center" wrapText="1"/>
    </xf>
    <xf numFmtId="0" fontId="28" fillId="19" borderId="11" xfId="0" applyFont="1" applyFill="1" applyBorder="1" applyAlignment="1" applyProtection="1">
      <alignment horizontal="left" vertical="center" wrapText="1"/>
    </xf>
    <xf numFmtId="0" fontId="28" fillId="19" borderId="40" xfId="0" applyFont="1" applyFill="1" applyBorder="1" applyAlignment="1" applyProtection="1">
      <alignment horizontal="left" vertical="center" wrapText="1"/>
    </xf>
    <xf numFmtId="0" fontId="31" fillId="12" borderId="29" xfId="0" applyFont="1" applyFill="1" applyBorder="1" applyAlignment="1" applyProtection="1">
      <alignment horizontal="center" vertical="center" wrapText="1"/>
    </xf>
    <xf numFmtId="0" fontId="0" fillId="12" borderId="8" xfId="0" applyFill="1" applyBorder="1" applyAlignment="1" applyProtection="1"/>
    <xf numFmtId="0" fontId="0" fillId="12" borderId="9" xfId="0" applyFill="1" applyBorder="1" applyAlignment="1" applyProtection="1"/>
    <xf numFmtId="0" fontId="0" fillId="2" borderId="24" xfId="0" applyFill="1" applyBorder="1" applyAlignment="1" applyProtection="1">
      <alignment horizontal="center" vertical="center" wrapText="1"/>
    </xf>
    <xf numFmtId="0" fontId="0" fillId="2" borderId="5"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0" fillId="12" borderId="19" xfId="0" applyFill="1" applyBorder="1" applyAlignment="1" applyProtection="1">
      <alignment horizontal="center" vertical="center"/>
    </xf>
    <xf numFmtId="0" fontId="0" fillId="13" borderId="37" xfId="0" applyFill="1" applyBorder="1" applyAlignment="1" applyProtection="1">
      <alignment horizontal="center" vertical="center"/>
    </xf>
    <xf numFmtId="0" fontId="0" fillId="2" borderId="26" xfId="0" applyFill="1" applyBorder="1" applyAlignment="1" applyProtection="1">
      <alignment horizontal="center"/>
    </xf>
    <xf numFmtId="0" fontId="0" fillId="2" borderId="13" xfId="0" applyFill="1" applyBorder="1" applyAlignment="1" applyProtection="1">
      <alignment horizontal="center"/>
    </xf>
    <xf numFmtId="0" fontId="0" fillId="2" borderId="52" xfId="0" applyFill="1" applyBorder="1" applyAlignment="1" applyProtection="1">
      <alignment horizontal="center"/>
    </xf>
    <xf numFmtId="0" fontId="13" fillId="17" borderId="24" xfId="0" applyFont="1" applyFill="1" applyBorder="1" applyAlignment="1" applyProtection="1">
      <alignment horizontal="center" vertical="center"/>
    </xf>
    <xf numFmtId="0" fontId="6" fillId="17" borderId="5" xfId="0" applyFont="1" applyFill="1" applyBorder="1" applyAlignment="1" applyProtection="1">
      <alignment horizontal="center" vertical="center"/>
    </xf>
    <xf numFmtId="0" fontId="6" fillId="17" borderId="32" xfId="0" applyFont="1" applyFill="1" applyBorder="1" applyAlignment="1" applyProtection="1">
      <alignment horizontal="center" vertical="center"/>
    </xf>
    <xf numFmtId="0" fontId="28" fillId="19" borderId="7" xfId="0" applyFont="1" applyFill="1" applyBorder="1" applyAlignment="1" applyProtection="1">
      <alignment horizontal="left" vertical="center" wrapText="1"/>
    </xf>
    <xf numFmtId="0" fontId="28" fillId="19" borderId="10" xfId="0" applyFont="1" applyFill="1" applyBorder="1" applyAlignment="1" applyProtection="1">
      <alignment horizontal="left" vertical="center" wrapText="1"/>
    </xf>
    <xf numFmtId="0" fontId="28" fillId="19" borderId="12" xfId="0" applyFont="1" applyFill="1" applyBorder="1" applyAlignment="1" applyProtection="1">
      <alignment horizontal="left" vertical="center" wrapText="1"/>
    </xf>
    <xf numFmtId="0" fontId="6" fillId="17" borderId="53" xfId="0" applyFont="1" applyFill="1" applyBorder="1" applyAlignment="1" applyProtection="1">
      <alignment horizontal="center" vertical="center" wrapText="1"/>
    </xf>
    <xf numFmtId="0" fontId="6" fillId="17" borderId="54" xfId="0" applyFont="1" applyFill="1" applyBorder="1" applyAlignment="1" applyProtection="1">
      <alignment horizontal="center" vertical="center" wrapText="1"/>
    </xf>
    <xf numFmtId="0" fontId="6" fillId="17" borderId="50" xfId="0" applyFont="1" applyFill="1" applyBorder="1" applyAlignment="1" applyProtection="1">
      <alignment horizontal="center" vertical="center" wrapText="1"/>
    </xf>
    <xf numFmtId="0" fontId="30" fillId="18" borderId="5" xfId="0" applyFont="1" applyFill="1" applyBorder="1" applyAlignment="1" applyProtection="1">
      <alignment horizontal="center" vertical="center" wrapText="1"/>
    </xf>
    <xf numFmtId="0" fontId="28" fillId="9" borderId="30" xfId="0" applyFont="1" applyFill="1" applyBorder="1" applyAlignment="1" applyProtection="1">
      <alignment horizontal="left" vertical="center" wrapText="1"/>
    </xf>
    <xf numFmtId="0" fontId="2" fillId="9" borderId="27" xfId="0" applyFont="1" applyFill="1" applyBorder="1" applyAlignment="1" applyProtection="1">
      <alignment horizontal="left" vertical="center" wrapText="1"/>
    </xf>
    <xf numFmtId="0" fontId="2" fillId="0" borderId="21"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6"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6" fillId="2" borderId="32" xfId="0" applyFont="1" applyFill="1" applyBorder="1" applyAlignment="1" applyProtection="1">
      <alignment horizontal="left" vertical="center" wrapText="1"/>
    </xf>
    <xf numFmtId="0" fontId="28" fillId="19" borderId="30" xfId="0" applyFont="1" applyFill="1" applyBorder="1" applyAlignment="1" applyProtection="1">
      <alignment horizontal="left" vertical="center" wrapText="1"/>
    </xf>
    <xf numFmtId="0" fontId="2" fillId="19" borderId="40" xfId="0" applyFont="1" applyFill="1" applyBorder="1" applyAlignment="1" applyProtection="1">
      <alignment horizontal="left" vertical="center" wrapText="1"/>
    </xf>
    <xf numFmtId="0" fontId="2" fillId="9" borderId="56" xfId="0" applyFont="1" applyFill="1" applyBorder="1" applyAlignment="1" applyProtection="1">
      <alignment horizontal="left" vertical="center" wrapText="1"/>
    </xf>
    <xf numFmtId="0" fontId="21" fillId="9" borderId="30" xfId="3" applyNumberFormat="1" applyFont="1" applyFill="1" applyBorder="1" applyAlignment="1" applyProtection="1">
      <alignment horizontal="left" vertical="center" wrapText="1"/>
    </xf>
    <xf numFmtId="0" fontId="6" fillId="17" borderId="48" xfId="0" applyFont="1" applyFill="1" applyBorder="1" applyAlignment="1" applyProtection="1">
      <alignment horizontal="center" vertical="center" wrapText="1"/>
    </xf>
    <xf numFmtId="0" fontId="6" fillId="17" borderId="40" xfId="0" applyFont="1" applyFill="1" applyBorder="1" applyAlignment="1" applyProtection="1">
      <alignment horizontal="center" vertical="center" wrapText="1"/>
    </xf>
    <xf numFmtId="0" fontId="6" fillId="17" borderId="44" xfId="0" applyFont="1" applyFill="1" applyBorder="1" applyAlignment="1" applyProtection="1">
      <alignment horizontal="center" vertical="center" wrapText="1"/>
    </xf>
    <xf numFmtId="0" fontId="30" fillId="18" borderId="58" xfId="0" applyFont="1" applyFill="1" applyBorder="1" applyAlignment="1" applyProtection="1">
      <alignment horizontal="center" vertical="center" wrapText="1"/>
    </xf>
    <xf numFmtId="0" fontId="30" fillId="18" borderId="21" xfId="0" applyFont="1" applyFill="1" applyBorder="1" applyAlignment="1" applyProtection="1">
      <alignment horizontal="center" vertical="center" wrapText="1"/>
    </xf>
    <xf numFmtId="0" fontId="30" fillId="18" borderId="49" xfId="0" applyFont="1" applyFill="1" applyBorder="1" applyAlignment="1" applyProtection="1">
      <alignment horizontal="center" vertical="center" wrapText="1"/>
    </xf>
    <xf numFmtId="0" fontId="28" fillId="19" borderId="30" xfId="0" applyFont="1" applyFill="1" applyBorder="1" applyAlignment="1" applyProtection="1">
      <alignment horizontal="left" vertical="center" wrapText="1"/>
      <protection locked="0"/>
    </xf>
    <xf numFmtId="0" fontId="28" fillId="19" borderId="19" xfId="0" applyFont="1" applyFill="1" applyBorder="1" applyAlignment="1" applyProtection="1">
      <alignment horizontal="left" vertical="center" wrapText="1"/>
      <protection locked="0"/>
    </xf>
    <xf numFmtId="0" fontId="2" fillId="19" borderId="19" xfId="0" applyFont="1" applyFill="1" applyBorder="1" applyAlignment="1" applyProtection="1">
      <alignment horizontal="left" vertical="center" wrapText="1"/>
    </xf>
    <xf numFmtId="0" fontId="28" fillId="19" borderId="19" xfId="0" applyFont="1" applyFill="1" applyBorder="1" applyAlignment="1" applyProtection="1">
      <alignment horizontal="left" vertical="center" wrapText="1"/>
    </xf>
    <xf numFmtId="0" fontId="2" fillId="19" borderId="56" xfId="0" applyFont="1" applyFill="1" applyBorder="1" applyAlignment="1" applyProtection="1">
      <alignment horizontal="left" vertical="center" wrapText="1"/>
    </xf>
    <xf numFmtId="0" fontId="2" fillId="19" borderId="37" xfId="0" applyFont="1" applyFill="1" applyBorder="1" applyAlignment="1" applyProtection="1">
      <alignment horizontal="left" vertical="center" wrapText="1"/>
    </xf>
    <xf numFmtId="0" fontId="28" fillId="9" borderId="27" xfId="0" applyFont="1" applyFill="1" applyBorder="1" applyAlignment="1" applyProtection="1">
      <alignment horizontal="left" vertical="center" wrapText="1"/>
    </xf>
    <xf numFmtId="0" fontId="28" fillId="9" borderId="19" xfId="0" applyFont="1" applyFill="1" applyBorder="1" applyAlignment="1" applyProtection="1">
      <alignment horizontal="left" vertical="center" wrapText="1"/>
    </xf>
    <xf numFmtId="0" fontId="28" fillId="9" borderId="56" xfId="0" applyFont="1" applyFill="1" applyBorder="1" applyAlignment="1" applyProtection="1">
      <alignment horizontal="left" vertical="center" wrapText="1"/>
    </xf>
    <xf numFmtId="0" fontId="28" fillId="9" borderId="37" xfId="0" applyFont="1" applyFill="1" applyBorder="1" applyAlignment="1" applyProtection="1">
      <alignment horizontal="left" vertical="center" wrapText="1"/>
    </xf>
    <xf numFmtId="0" fontId="36" fillId="17" borderId="7" xfId="0" applyFont="1" applyFill="1" applyBorder="1" applyAlignment="1" applyProtection="1">
      <alignment horizontal="center" vertical="center" wrapText="1"/>
    </xf>
    <xf numFmtId="0" fontId="36" fillId="17" borderId="8" xfId="0" applyFont="1" applyFill="1" applyBorder="1" applyAlignment="1" applyProtection="1">
      <alignment horizontal="center" vertical="center" wrapText="1"/>
    </xf>
    <xf numFmtId="0" fontId="36" fillId="17" borderId="9" xfId="0" applyFont="1" applyFill="1" applyBorder="1" applyAlignment="1" applyProtection="1">
      <alignment horizontal="center" vertical="center" wrapText="1"/>
    </xf>
    <xf numFmtId="0" fontId="0" fillId="17" borderId="12" xfId="0" applyFill="1" applyBorder="1" applyAlignment="1" applyProtection="1">
      <alignment horizontal="center" vertical="center" wrapText="1"/>
    </xf>
    <xf numFmtId="0" fontId="0" fillId="17" borderId="13" xfId="0" applyFill="1" applyBorder="1" applyAlignment="1" applyProtection="1">
      <alignment horizontal="center" vertical="center" wrapText="1"/>
    </xf>
    <xf numFmtId="0" fontId="0" fillId="17" borderId="14" xfId="0" applyFill="1" applyBorder="1" applyAlignment="1" applyProtection="1">
      <alignment horizontal="center" vertical="center" wrapText="1"/>
    </xf>
    <xf numFmtId="0" fontId="31" fillId="12" borderId="19" xfId="0" applyFont="1" applyFill="1" applyBorder="1" applyAlignment="1" applyProtection="1">
      <alignment horizontal="center" vertical="center" wrapText="1"/>
    </xf>
    <xf numFmtId="0" fontId="31" fillId="13" borderId="19" xfId="0" applyFont="1" applyFill="1" applyBorder="1" applyAlignment="1" applyProtection="1">
      <alignment horizontal="center" vertical="center" wrapText="1"/>
    </xf>
    <xf numFmtId="0" fontId="6" fillId="17" borderId="62" xfId="0" applyFont="1" applyFill="1" applyBorder="1" applyAlignment="1" applyProtection="1">
      <alignment horizontal="center" vertical="center" wrapText="1"/>
    </xf>
    <xf numFmtId="0" fontId="6" fillId="17" borderId="59" xfId="0" applyFont="1" applyFill="1" applyBorder="1" applyAlignment="1" applyProtection="1">
      <alignment horizontal="center" vertical="center" wrapText="1"/>
    </xf>
    <xf numFmtId="0" fontId="6" fillId="17" borderId="61" xfId="0" applyFont="1" applyFill="1" applyBorder="1" applyAlignment="1" applyProtection="1">
      <alignment horizontal="center" vertical="center" wrapText="1"/>
    </xf>
    <xf numFmtId="0" fontId="30" fillId="18" borderId="60" xfId="0" applyFont="1" applyFill="1" applyBorder="1" applyAlignment="1" applyProtection="1">
      <alignment horizontal="center" vertical="center" wrapText="1"/>
    </xf>
    <xf numFmtId="0" fontId="30" fillId="18" borderId="63" xfId="0" applyFont="1" applyFill="1" applyBorder="1" applyAlignment="1" applyProtection="1">
      <alignment horizontal="center" vertical="center" wrapText="1"/>
    </xf>
    <xf numFmtId="0" fontId="30" fillId="18" borderId="64" xfId="0" applyFont="1" applyFill="1" applyBorder="1" applyAlignment="1" applyProtection="1">
      <alignment horizontal="center" vertical="center" wrapText="1"/>
    </xf>
    <xf numFmtId="0" fontId="28" fillId="9" borderId="59"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164" fontId="24" fillId="2" borderId="4" xfId="0" applyNumberFormat="1" applyFont="1" applyFill="1" applyBorder="1" applyAlignment="1" applyProtection="1">
      <alignment horizontal="left" vertical="center" wrapText="1"/>
    </xf>
    <xf numFmtId="164" fontId="24" fillId="2" borderId="5" xfId="0" applyNumberFormat="1" applyFont="1" applyFill="1" applyBorder="1" applyAlignment="1" applyProtection="1">
      <alignment horizontal="left" vertical="center" wrapText="1"/>
    </xf>
    <xf numFmtId="164" fontId="24" fillId="2" borderId="32" xfId="0" applyNumberFormat="1" applyFont="1" applyFill="1" applyBorder="1" applyAlignment="1" applyProtection="1">
      <alignment horizontal="left" vertical="center" wrapText="1"/>
    </xf>
    <xf numFmtId="0" fontId="28" fillId="19" borderId="4" xfId="0" applyFont="1" applyFill="1" applyBorder="1" applyAlignment="1" applyProtection="1">
      <alignment horizontal="left" vertical="center" wrapText="1"/>
    </xf>
    <xf numFmtId="0" fontId="28" fillId="19" borderId="6" xfId="0" applyFont="1" applyFill="1" applyBorder="1" applyAlignment="1" applyProtection="1">
      <alignment horizontal="left" vertical="center" wrapText="1"/>
    </xf>
    <xf numFmtId="0" fontId="6" fillId="2" borderId="39" xfId="0" applyFont="1" applyFill="1" applyBorder="1" applyAlignment="1" applyProtection="1">
      <alignment horizontal="left" wrapText="1"/>
    </xf>
    <xf numFmtId="0" fontId="6" fillId="2" borderId="45" xfId="0" applyFont="1" applyFill="1" applyBorder="1" applyAlignment="1" applyProtection="1">
      <alignment horizontal="left" wrapText="1"/>
    </xf>
    <xf numFmtId="0" fontId="6" fillId="2" borderId="65" xfId="0" applyFont="1" applyFill="1" applyBorder="1" applyAlignment="1" applyProtection="1">
      <alignment horizontal="left" wrapText="1"/>
    </xf>
    <xf numFmtId="0" fontId="13" fillId="17" borderId="21" xfId="0" quotePrefix="1" applyFont="1" applyFill="1" applyBorder="1" applyAlignment="1" applyProtection="1">
      <alignment horizontal="center" vertical="center" wrapText="1"/>
    </xf>
    <xf numFmtId="0" fontId="13" fillId="17" borderId="22" xfId="0" quotePrefix="1" applyFont="1" applyFill="1" applyBorder="1" applyAlignment="1" applyProtection="1">
      <alignment horizontal="center" vertical="center" wrapText="1"/>
    </xf>
    <xf numFmtId="0" fontId="34" fillId="18" borderId="4" xfId="0" applyFont="1" applyFill="1" applyBorder="1" applyAlignment="1" applyProtection="1">
      <alignment horizontal="left" vertical="center" wrapText="1"/>
    </xf>
    <xf numFmtId="0" fontId="34" fillId="18" borderId="6" xfId="0" applyFont="1" applyFill="1" applyBorder="1" applyAlignment="1" applyProtection="1">
      <alignment horizontal="left" vertical="center" wrapText="1"/>
    </xf>
    <xf numFmtId="0" fontId="28" fillId="19" borderId="4" xfId="0" applyFont="1" applyFill="1" applyBorder="1" applyAlignment="1" applyProtection="1">
      <alignment horizontal="left" vertical="center" wrapText="1"/>
      <protection locked="0"/>
    </xf>
    <xf numFmtId="0" fontId="28" fillId="19" borderId="6" xfId="0" applyFont="1" applyFill="1" applyBorder="1" applyAlignment="1" applyProtection="1">
      <alignment horizontal="left" vertical="center" wrapText="1"/>
      <protection locked="0"/>
    </xf>
    <xf numFmtId="0" fontId="28" fillId="19" borderId="4" xfId="0" applyFont="1" applyFill="1" applyBorder="1" applyAlignment="1" applyProtection="1">
      <alignment horizontal="left" vertical="center"/>
    </xf>
    <xf numFmtId="0" fontId="28" fillId="19" borderId="6" xfId="0" applyFont="1" applyFill="1" applyBorder="1" applyAlignment="1" applyProtection="1">
      <alignment horizontal="left" vertical="center"/>
    </xf>
    <xf numFmtId="0" fontId="6" fillId="17" borderId="24" xfId="0" applyFont="1" applyFill="1" applyBorder="1" applyAlignment="1" applyProtection="1">
      <alignment horizontal="center" vertical="center" wrapText="1"/>
    </xf>
    <xf numFmtId="0" fontId="6" fillId="17" borderId="5" xfId="0" applyFont="1" applyFill="1" applyBorder="1" applyAlignment="1" applyProtection="1">
      <alignment horizontal="center" vertical="center" wrapText="1"/>
    </xf>
    <xf numFmtId="0" fontId="6" fillId="17" borderId="32" xfId="0" applyFont="1" applyFill="1" applyBorder="1" applyAlignment="1" applyProtection="1">
      <alignment horizontal="center" vertical="center" wrapText="1"/>
    </xf>
    <xf numFmtId="0" fontId="39" fillId="19" borderId="4" xfId="0" applyFont="1" applyFill="1" applyBorder="1" applyAlignment="1" applyProtection="1">
      <alignment horizontal="left" vertical="center" wrapText="1"/>
    </xf>
    <xf numFmtId="0" fontId="39" fillId="19" borderId="6" xfId="0" applyFont="1" applyFill="1" applyBorder="1" applyAlignment="1" applyProtection="1">
      <alignment horizontal="left" vertical="center" wrapText="1"/>
    </xf>
    <xf numFmtId="0" fontId="31" fillId="13" borderId="4" xfId="0" applyFont="1" applyFill="1" applyBorder="1" applyAlignment="1" applyProtection="1">
      <alignment horizontal="center" vertical="center" wrapText="1"/>
    </xf>
    <xf numFmtId="0" fontId="31" fillId="13" borderId="5" xfId="0" applyFont="1" applyFill="1" applyBorder="1" applyAlignment="1" applyProtection="1">
      <alignment horizontal="center" vertical="center" wrapText="1"/>
    </xf>
    <xf numFmtId="0" fontId="31" fillId="13" borderId="6" xfId="0" applyFont="1" applyFill="1" applyBorder="1" applyAlignment="1" applyProtection="1">
      <alignment horizontal="center" vertical="center" wrapText="1"/>
    </xf>
    <xf numFmtId="0" fontId="9" fillId="10" borderId="24" xfId="0" applyFont="1" applyFill="1" applyBorder="1" applyAlignment="1" applyProtection="1">
      <alignment horizontal="center" vertical="center" wrapText="1"/>
    </xf>
    <xf numFmtId="0" fontId="9" fillId="10" borderId="5" xfId="0" applyFont="1" applyFill="1" applyBorder="1" applyAlignment="1" applyProtection="1">
      <alignment horizontal="center" vertical="center" wrapText="1"/>
    </xf>
    <xf numFmtId="0" fontId="9" fillId="10" borderId="6" xfId="0" applyFont="1" applyFill="1" applyBorder="1" applyAlignment="1" applyProtection="1">
      <alignment horizontal="center" vertical="center" wrapText="1"/>
    </xf>
    <xf numFmtId="0" fontId="9" fillId="11" borderId="45" xfId="0" applyFont="1" applyFill="1" applyBorder="1" applyAlignment="1" applyProtection="1">
      <alignment horizontal="center" vertical="center" wrapText="1"/>
    </xf>
    <xf numFmtId="0" fontId="9" fillId="11" borderId="46" xfId="0" applyFont="1" applyFill="1" applyBorder="1" applyAlignment="1" applyProtection="1">
      <alignment horizontal="center" vertical="center" wrapText="1"/>
    </xf>
    <xf numFmtId="0" fontId="32" fillId="17" borderId="20" xfId="0" quotePrefix="1" applyFont="1" applyFill="1" applyBorder="1" applyAlignment="1" applyProtection="1">
      <alignment horizontal="center" vertical="center" wrapText="1"/>
    </xf>
    <xf numFmtId="0" fontId="32" fillId="17" borderId="21" xfId="0" quotePrefix="1" applyFont="1" applyFill="1" applyBorder="1" applyAlignment="1" applyProtection="1">
      <alignment horizontal="center" vertical="center" wrapText="1"/>
    </xf>
    <xf numFmtId="0" fontId="32" fillId="17" borderId="22" xfId="0" quotePrefix="1" applyFont="1" applyFill="1" applyBorder="1" applyAlignment="1" applyProtection="1">
      <alignment horizontal="center" vertical="center" wrapText="1"/>
    </xf>
    <xf numFmtId="0" fontId="4" fillId="10" borderId="5" xfId="0" applyFont="1" applyFill="1" applyBorder="1" applyAlignment="1" applyProtection="1">
      <alignment horizontal="center" vertical="center" wrapText="1"/>
    </xf>
    <xf numFmtId="0" fontId="4" fillId="10" borderId="6" xfId="0" applyFont="1" applyFill="1" applyBorder="1" applyAlignment="1" applyProtection="1">
      <alignment horizontal="center" vertical="center" wrapText="1"/>
    </xf>
    <xf numFmtId="0" fontId="31" fillId="12" borderId="4" xfId="0" applyFont="1" applyFill="1" applyBorder="1" applyAlignment="1" applyProtection="1">
      <alignment horizontal="center" vertical="center" wrapText="1"/>
    </xf>
    <xf numFmtId="0" fontId="31" fillId="12" borderId="5" xfId="0" applyFont="1" applyFill="1" applyBorder="1" applyAlignment="1" applyProtection="1">
      <alignment horizontal="center" vertical="center" wrapText="1"/>
    </xf>
    <xf numFmtId="0" fontId="31" fillId="12" borderId="6" xfId="0" applyFont="1" applyFill="1" applyBorder="1" applyAlignment="1" applyProtection="1">
      <alignment horizontal="center" vertical="center" wrapText="1"/>
    </xf>
    <xf numFmtId="0" fontId="23" fillId="19" borderId="19" xfId="0" applyFont="1" applyFill="1" applyBorder="1" applyAlignment="1" applyProtection="1">
      <alignment horizontal="left" vertical="center" wrapText="1"/>
    </xf>
    <xf numFmtId="0" fontId="0" fillId="19" borderId="19" xfId="0" applyFill="1" applyBorder="1" applyAlignment="1" applyProtection="1">
      <alignment horizontal="left" vertical="center" wrapText="1"/>
    </xf>
    <xf numFmtId="0" fontId="0" fillId="17" borderId="21" xfId="0" applyFill="1" applyBorder="1" applyAlignment="1" applyProtection="1">
      <alignment wrapText="1"/>
    </xf>
    <xf numFmtId="0" fontId="0" fillId="17" borderId="22" xfId="0" applyFill="1" applyBorder="1" applyAlignment="1" applyProtection="1">
      <alignment wrapText="1"/>
    </xf>
    <xf numFmtId="0" fontId="13" fillId="17" borderId="5" xfId="0" applyFont="1" applyFill="1" applyBorder="1" applyAlignment="1" applyProtection="1">
      <alignment horizontal="center" vertical="center"/>
    </xf>
    <xf numFmtId="0" fontId="13" fillId="17" borderId="32" xfId="0" applyFont="1" applyFill="1" applyBorder="1" applyAlignment="1" applyProtection="1">
      <alignment horizontal="center" vertical="center"/>
    </xf>
    <xf numFmtId="0" fontId="23" fillId="19" borderId="30" xfId="0" applyFont="1" applyFill="1" applyBorder="1" applyAlignment="1" applyProtection="1">
      <alignment horizontal="left" vertical="center" wrapText="1"/>
    </xf>
    <xf numFmtId="0" fontId="0" fillId="19" borderId="40" xfId="0" applyFill="1" applyBorder="1" applyAlignment="1" applyProtection="1">
      <alignment horizontal="left" vertical="center" wrapText="1"/>
    </xf>
    <xf numFmtId="0" fontId="0" fillId="19" borderId="27" xfId="0" applyFill="1" applyBorder="1" applyAlignment="1" applyProtection="1">
      <alignment horizontal="left" vertical="center" wrapText="1"/>
    </xf>
    <xf numFmtId="0" fontId="41" fillId="19" borderId="30" xfId="0" applyFont="1" applyFill="1" applyBorder="1" applyAlignment="1" applyProtection="1">
      <alignment horizontal="left" vertical="center" wrapText="1"/>
    </xf>
    <xf numFmtId="0" fontId="23" fillId="19" borderId="30" xfId="0" applyFont="1" applyFill="1" applyBorder="1" applyAlignment="1" applyProtection="1">
      <alignment horizontal="left" vertical="center" wrapText="1"/>
      <protection locked="0"/>
    </xf>
    <xf numFmtId="0" fontId="41" fillId="19" borderId="30" xfId="0" applyFont="1" applyFill="1" applyBorder="1" applyAlignment="1" applyProtection="1">
      <alignment horizontal="left" vertical="center" wrapText="1"/>
      <protection locked="0"/>
    </xf>
    <xf numFmtId="0" fontId="6" fillId="10" borderId="24" xfId="0" applyFont="1" applyFill="1" applyBorder="1" applyAlignment="1" applyProtection="1">
      <alignment horizontal="center" vertical="center" wrapText="1"/>
    </xf>
    <xf numFmtId="0" fontId="6" fillId="10" borderId="5" xfId="0" applyFont="1" applyFill="1" applyBorder="1" applyAlignment="1" applyProtection="1">
      <alignment horizontal="center" vertical="center" wrapText="1"/>
    </xf>
    <xf numFmtId="0" fontId="6" fillId="10" borderId="6" xfId="0" applyFont="1" applyFill="1" applyBorder="1" applyAlignment="1" applyProtection="1">
      <alignment horizontal="center" vertical="center" wrapText="1"/>
    </xf>
    <xf numFmtId="0" fontId="0" fillId="2" borderId="24" xfId="0" applyFill="1" applyBorder="1" applyAlignment="1" applyProtection="1">
      <alignment horizontal="center"/>
    </xf>
    <xf numFmtId="0" fontId="0" fillId="2" borderId="5" xfId="0" applyFill="1" applyBorder="1" applyAlignment="1" applyProtection="1">
      <alignment horizontal="center"/>
    </xf>
    <xf numFmtId="0" fontId="0" fillId="2" borderId="32" xfId="0" applyFill="1" applyBorder="1" applyAlignment="1" applyProtection="1">
      <alignment horizontal="center"/>
    </xf>
    <xf numFmtId="0" fontId="22" fillId="12" borderId="19" xfId="0" applyFont="1" applyFill="1" applyBorder="1" applyAlignment="1" applyProtection="1"/>
    <xf numFmtId="0" fontId="22" fillId="13" borderId="19" xfId="0" applyFont="1" applyFill="1" applyBorder="1" applyAlignment="1" applyProtection="1"/>
    <xf numFmtId="0" fontId="26" fillId="2" borderId="68" xfId="0" applyFont="1" applyFill="1" applyBorder="1" applyAlignment="1" applyProtection="1">
      <alignment horizontal="left" vertical="center" wrapText="1"/>
    </xf>
    <xf numFmtId="0" fontId="26" fillId="2" borderId="69" xfId="0" applyFont="1" applyFill="1" applyBorder="1" applyAlignment="1" applyProtection="1">
      <alignment horizontal="left" vertical="center" wrapText="1"/>
    </xf>
    <xf numFmtId="0" fontId="26" fillId="2" borderId="70" xfId="0" applyFont="1" applyFill="1" applyBorder="1" applyAlignment="1" applyProtection="1">
      <alignment horizontal="left" vertical="center" wrapText="1"/>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14" fillId="2" borderId="39" xfId="2" applyFont="1" applyFill="1" applyBorder="1" applyAlignment="1" applyProtection="1">
      <alignment horizontal="left"/>
    </xf>
    <xf numFmtId="0" fontId="14" fillId="2" borderId="45" xfId="2" applyFont="1" applyFill="1" applyBorder="1" applyAlignment="1" applyProtection="1">
      <alignment horizontal="left"/>
    </xf>
    <xf numFmtId="164" fontId="27" fillId="2" borderId="1" xfId="0" applyNumberFormat="1" applyFont="1" applyFill="1" applyBorder="1" applyAlignment="1" applyProtection="1">
      <alignment horizontal="left" vertical="center" wrapText="1"/>
    </xf>
    <xf numFmtId="164" fontId="27" fillId="2" borderId="3" xfId="0" applyNumberFormat="1" applyFont="1" applyFill="1" applyBorder="1" applyAlignment="1" applyProtection="1">
      <alignment horizontal="left" vertical="center" wrapText="1"/>
    </xf>
    <xf numFmtId="0" fontId="27" fillId="2" borderId="1" xfId="0" applyFont="1" applyFill="1" applyBorder="1" applyAlignment="1" applyProtection="1">
      <alignment horizontal="left" vertical="center" wrapText="1"/>
    </xf>
    <xf numFmtId="0" fontId="27" fillId="2" borderId="42" xfId="0" applyFont="1" applyFill="1" applyBorder="1" applyAlignment="1" applyProtection="1">
      <alignment horizontal="left" vertical="center" wrapText="1"/>
    </xf>
    <xf numFmtId="0" fontId="27" fillId="2" borderId="66"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0" fontId="27" fillId="2" borderId="2" xfId="0" applyFont="1" applyFill="1" applyBorder="1" applyAlignment="1" applyProtection="1">
      <alignment horizontal="left" vertical="center" wrapText="1"/>
    </xf>
    <xf numFmtId="0" fontId="27" fillId="2" borderId="67" xfId="0" applyFont="1" applyFill="1" applyBorder="1" applyAlignment="1" applyProtection="1">
      <alignment horizontal="left" vertical="center" wrapText="1"/>
    </xf>
    <xf numFmtId="0" fontId="27" fillId="2" borderId="63" xfId="0" applyFont="1" applyFill="1" applyBorder="1" applyAlignment="1" applyProtection="1">
      <alignment horizontal="left" vertical="center" wrapText="1"/>
    </xf>
    <xf numFmtId="0" fontId="27" fillId="2" borderId="1"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32" fillId="0" borderId="68" xfId="0" applyFont="1" applyBorder="1" applyAlignment="1" applyProtection="1">
      <alignment horizontal="left" vertical="center" wrapText="1"/>
    </xf>
    <xf numFmtId="0" fontId="32" fillId="0" borderId="69" xfId="0" applyFont="1" applyBorder="1" applyAlignment="1" applyProtection="1">
      <alignment horizontal="left" vertical="center" wrapText="1"/>
    </xf>
    <xf numFmtId="0" fontId="32" fillId="0" borderId="70" xfId="0" applyFont="1" applyBorder="1" applyAlignment="1" applyProtection="1">
      <alignment horizontal="left" vertical="center" wrapText="1"/>
    </xf>
    <xf numFmtId="0" fontId="43" fillId="2" borderId="0" xfId="0" applyFont="1" applyFill="1" applyBorder="1" applyAlignment="1" applyProtection="1">
      <alignment horizontal="center" wrapText="1"/>
    </xf>
    <xf numFmtId="0" fontId="43" fillId="0" borderId="1" xfId="0" applyFont="1" applyBorder="1" applyAlignment="1" applyProtection="1">
      <alignment horizontal="left"/>
    </xf>
    <xf numFmtId="0" fontId="43" fillId="0" borderId="3" xfId="0" applyFont="1" applyBorder="1" applyAlignment="1" applyProtection="1">
      <alignment horizontal="left"/>
    </xf>
    <xf numFmtId="0" fontId="43" fillId="0" borderId="2" xfId="0" applyFont="1" applyBorder="1" applyAlignment="1" applyProtection="1">
      <alignment horizontal="left"/>
    </xf>
    <xf numFmtId="165" fontId="43" fillId="2" borderId="0" xfId="0" applyNumberFormat="1" applyFont="1" applyFill="1" applyBorder="1" applyAlignment="1" applyProtection="1">
      <alignment horizontal="center" wrapText="1"/>
    </xf>
    <xf numFmtId="0" fontId="8" fillId="4" borderId="7"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32" fillId="2" borderId="12" xfId="0" applyFont="1" applyFill="1" applyBorder="1" applyAlignment="1" applyProtection="1">
      <alignment horizontal="left"/>
    </xf>
    <xf numFmtId="0" fontId="32" fillId="2" borderId="13" xfId="0" applyFont="1" applyFill="1" applyBorder="1" applyAlignment="1" applyProtection="1">
      <alignment horizontal="left"/>
    </xf>
    <xf numFmtId="0" fontId="32" fillId="2" borderId="14" xfId="0" applyFont="1" applyFill="1" applyBorder="1" applyAlignment="1" applyProtection="1">
      <alignment horizontal="left"/>
    </xf>
    <xf numFmtId="0" fontId="39" fillId="2" borderId="30" xfId="0" applyFont="1" applyFill="1" applyBorder="1" applyAlignment="1" applyProtection="1">
      <alignment horizontal="center" vertical="center" wrapText="1"/>
    </xf>
    <xf numFmtId="0" fontId="39" fillId="2" borderId="27" xfId="0" applyFont="1" applyFill="1" applyBorder="1" applyAlignment="1" applyProtection="1">
      <alignment horizontal="center" vertical="center" wrapText="1"/>
    </xf>
    <xf numFmtId="0" fontId="28" fillId="2" borderId="40" xfId="0" applyFont="1" applyFill="1" applyBorder="1" applyAlignment="1" applyProtection="1">
      <alignment horizontal="center"/>
    </xf>
    <xf numFmtId="0" fontId="28" fillId="2" borderId="27" xfId="0" applyFont="1" applyFill="1" applyBorder="1" applyAlignment="1" applyProtection="1">
      <alignment horizontal="center"/>
    </xf>
    <xf numFmtId="0" fontId="39" fillId="2" borderId="40" xfId="0" applyFont="1" applyFill="1" applyBorder="1" applyAlignment="1" applyProtection="1">
      <alignment horizontal="center" vertical="center" wrapText="1"/>
    </xf>
    <xf numFmtId="0" fontId="31" fillId="12" borderId="33" xfId="0" applyFont="1" applyFill="1" applyBorder="1" applyAlignment="1" applyProtection="1">
      <alignment horizontal="center" vertical="center" wrapText="1"/>
    </xf>
    <xf numFmtId="0" fontId="47" fillId="12" borderId="27" xfId="0" applyFont="1" applyFill="1" applyBorder="1" applyAlignment="1" applyProtection="1">
      <alignment horizontal="center" vertical="center" wrapText="1"/>
    </xf>
    <xf numFmtId="0" fontId="22" fillId="12" borderId="27" xfId="0" applyFont="1" applyFill="1" applyBorder="1" applyAlignment="1" applyProtection="1">
      <alignment vertical="center" wrapText="1"/>
    </xf>
    <xf numFmtId="0" fontId="0" fillId="0" borderId="37" xfId="0" applyBorder="1" applyAlignment="1" applyProtection="1">
      <alignment vertical="center" wrapText="1"/>
    </xf>
    <xf numFmtId="0" fontId="30" fillId="18" borderId="4" xfId="3" applyFont="1" applyFill="1" applyBorder="1" applyAlignment="1" applyProtection="1">
      <alignment horizontal="center" vertical="center" wrapText="1"/>
    </xf>
    <xf numFmtId="0" fontId="30" fillId="18" borderId="6" xfId="3" applyFont="1" applyFill="1" applyBorder="1" applyAlignment="1" applyProtection="1">
      <alignment horizontal="center" vertical="center" wrapText="1"/>
    </xf>
    <xf numFmtId="165" fontId="21" fillId="20" borderId="4" xfId="3" applyNumberFormat="1" applyFont="1" applyFill="1" applyBorder="1" applyAlignment="1" applyProtection="1">
      <alignment horizontal="center" vertical="center" wrapText="1"/>
      <protection locked="0"/>
    </xf>
    <xf numFmtId="165" fontId="21" fillId="20" borderId="6" xfId="3" applyNumberFormat="1" applyFont="1" applyFill="1" applyBorder="1" applyAlignment="1" applyProtection="1">
      <alignment horizontal="center" vertical="center" wrapText="1"/>
      <protection locked="0"/>
    </xf>
    <xf numFmtId="165" fontId="4" fillId="10" borderId="4" xfId="3" applyNumberFormat="1" applyFont="1" applyFill="1" applyBorder="1" applyAlignment="1" applyProtection="1">
      <alignment horizontal="center" vertical="center" wrapText="1"/>
    </xf>
    <xf numFmtId="165" fontId="4" fillId="10" borderId="32" xfId="3" applyNumberFormat="1" applyFont="1" applyFill="1" applyBorder="1" applyAlignment="1" applyProtection="1">
      <alignment horizontal="center" vertical="center" wrapText="1"/>
    </xf>
    <xf numFmtId="165" fontId="9" fillId="11" borderId="57" xfId="0" applyNumberFormat="1" applyFont="1" applyFill="1" applyBorder="1" applyAlignment="1" applyProtection="1">
      <alignment horizontal="center" vertical="center"/>
    </xf>
    <xf numFmtId="165" fontId="9" fillId="11" borderId="65" xfId="0" applyNumberFormat="1" applyFont="1" applyFill="1" applyBorder="1" applyAlignment="1" applyProtection="1">
      <alignment horizontal="center" vertical="center"/>
    </xf>
    <xf numFmtId="165" fontId="4" fillId="10" borderId="19" xfId="3" applyNumberFormat="1" applyFont="1" applyFill="1" applyBorder="1" applyAlignment="1" applyProtection="1">
      <alignment horizontal="center" vertical="center" wrapText="1"/>
    </xf>
    <xf numFmtId="165" fontId="4" fillId="10" borderId="25" xfId="3" applyNumberFormat="1" applyFont="1" applyFill="1" applyBorder="1" applyAlignment="1" applyProtection="1">
      <alignment horizontal="center" vertical="center" wrapText="1"/>
    </xf>
    <xf numFmtId="165" fontId="9" fillId="11" borderId="73" xfId="0" applyNumberFormat="1" applyFont="1" applyFill="1" applyBorder="1" applyAlignment="1" applyProtection="1">
      <alignment horizontal="center" vertical="center"/>
    </xf>
    <xf numFmtId="165" fontId="9" fillId="11" borderId="66" xfId="0" applyNumberFormat="1" applyFont="1" applyFill="1" applyBorder="1" applyAlignment="1" applyProtection="1">
      <alignment horizontal="center" vertical="center"/>
    </xf>
    <xf numFmtId="0" fontId="13" fillId="17" borderId="20" xfId="2" applyFont="1" applyFill="1" applyBorder="1" applyAlignment="1" applyProtection="1">
      <alignment horizontal="center" vertical="center" wrapText="1"/>
    </xf>
    <xf numFmtId="0" fontId="46" fillId="17" borderId="21" xfId="0" applyFont="1" applyFill="1" applyBorder="1" applyAlignment="1" applyProtection="1">
      <alignment vertical="center" wrapText="1"/>
    </xf>
    <xf numFmtId="0" fontId="46" fillId="17" borderId="22" xfId="0" applyFont="1" applyFill="1" applyBorder="1" applyAlignment="1" applyProtection="1">
      <alignment vertical="center" wrapText="1"/>
    </xf>
    <xf numFmtId="0" fontId="2" fillId="2" borderId="0" xfId="0" applyFont="1" applyFill="1" applyBorder="1" applyAlignment="1" applyProtection="1">
      <alignment horizontal="center" vertical="center"/>
    </xf>
    <xf numFmtId="0" fontId="13" fillId="17" borderId="67" xfId="2" applyFont="1" applyFill="1" applyBorder="1" applyAlignment="1" applyProtection="1">
      <alignment horizontal="center" vertical="center" wrapText="1"/>
    </xf>
    <xf numFmtId="0" fontId="46" fillId="17" borderId="63" xfId="0" applyFont="1" applyFill="1" applyBorder="1" applyAlignment="1" applyProtection="1">
      <alignment vertical="center" wrapText="1"/>
    </xf>
    <xf numFmtId="0" fontId="46" fillId="17" borderId="72" xfId="0" applyFont="1" applyFill="1" applyBorder="1" applyAlignment="1" applyProtection="1">
      <alignment vertical="center" wrapText="1"/>
    </xf>
    <xf numFmtId="0" fontId="14" fillId="5" borderId="24" xfId="2" applyFont="1" applyFill="1" applyBorder="1" applyAlignment="1" applyProtection="1">
      <alignment horizontal="left" vertical="center" wrapText="1"/>
    </xf>
    <xf numFmtId="0" fontId="14" fillId="5" borderId="5" xfId="2" applyFont="1" applyFill="1" applyBorder="1" applyAlignment="1" applyProtection="1">
      <alignment horizontal="left" vertical="center" wrapText="1"/>
    </xf>
    <xf numFmtId="0" fontId="0" fillId="0" borderId="21" xfId="0" applyBorder="1" applyAlignment="1" applyProtection="1">
      <alignment wrapText="1"/>
    </xf>
    <xf numFmtId="0" fontId="0" fillId="0" borderId="22" xfId="0" applyBorder="1" applyAlignment="1" applyProtection="1">
      <alignment wrapText="1"/>
    </xf>
    <xf numFmtId="0" fontId="24" fillId="2" borderId="7"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wrapText="1"/>
    </xf>
    <xf numFmtId="0" fontId="13" fillId="17" borderId="13" xfId="0" quotePrefix="1" applyFont="1" applyFill="1" applyBorder="1" applyAlignment="1" applyProtection="1">
      <alignment horizontal="center" vertical="center" wrapText="1"/>
    </xf>
    <xf numFmtId="0" fontId="13" fillId="17" borderId="52" xfId="0" quotePrefix="1" applyFont="1" applyFill="1" applyBorder="1" applyAlignment="1" applyProtection="1">
      <alignment horizontal="center" vertical="center" wrapText="1"/>
    </xf>
    <xf numFmtId="0" fontId="31" fillId="12" borderId="26" xfId="0" applyFont="1" applyFill="1" applyBorder="1" applyAlignment="1" applyProtection="1">
      <alignment horizontal="center" vertical="center" wrapText="1"/>
    </xf>
    <xf numFmtId="0" fontId="31" fillId="12" borderId="13" xfId="0" applyFont="1" applyFill="1" applyBorder="1" applyAlignment="1" applyProtection="1">
      <alignment horizontal="center" vertical="center" wrapText="1"/>
    </xf>
    <xf numFmtId="0" fontId="31" fillId="13" borderId="45" xfId="0" applyFont="1" applyFill="1" applyBorder="1" applyAlignment="1" applyProtection="1">
      <alignment horizontal="center" vertical="center" wrapText="1"/>
    </xf>
    <xf numFmtId="0" fontId="8" fillId="4" borderId="63" xfId="0" applyFont="1" applyFill="1" applyBorder="1" applyAlignment="1" applyProtection="1">
      <alignment horizontal="center" vertical="center" wrapText="1"/>
    </xf>
    <xf numFmtId="0" fontId="8" fillId="4" borderId="72" xfId="0" applyFont="1" applyFill="1" applyBorder="1" applyAlignment="1" applyProtection="1">
      <alignment horizontal="center" vertical="center" wrapText="1"/>
    </xf>
    <xf numFmtId="0" fontId="14" fillId="5" borderId="1" xfId="2" applyFont="1" applyFill="1" applyBorder="1" applyAlignment="1" applyProtection="1">
      <alignment horizontal="left" vertical="center" wrapText="1"/>
    </xf>
    <xf numFmtId="0" fontId="14" fillId="5" borderId="3" xfId="2" applyFont="1" applyFill="1" applyBorder="1" applyAlignment="1" applyProtection="1">
      <alignment horizontal="left" vertical="center" wrapText="1"/>
    </xf>
    <xf numFmtId="164" fontId="24" fillId="2" borderId="12" xfId="0" applyNumberFormat="1" applyFont="1" applyFill="1" applyBorder="1" applyAlignment="1" applyProtection="1">
      <alignment horizontal="left" vertical="center" wrapText="1"/>
    </xf>
    <xf numFmtId="164" fontId="24" fillId="2" borderId="52" xfId="0" applyNumberFormat="1" applyFont="1" applyFill="1" applyBorder="1" applyAlignment="1" applyProtection="1">
      <alignment horizontal="left" vertical="center" wrapText="1"/>
    </xf>
    <xf numFmtId="164" fontId="24" fillId="2" borderId="27" xfId="0" applyNumberFormat="1" applyFont="1" applyFill="1" applyBorder="1" applyAlignment="1" applyProtection="1">
      <alignment horizontal="left" vertical="center" wrapText="1"/>
    </xf>
    <xf numFmtId="164" fontId="24" fillId="2" borderId="28" xfId="0" applyNumberFormat="1" applyFont="1" applyFill="1" applyBorder="1" applyAlignment="1" applyProtection="1">
      <alignment horizontal="left" vertical="center" wrapText="1"/>
    </xf>
    <xf numFmtId="0" fontId="30" fillId="18" borderId="19" xfId="0" applyFont="1" applyFill="1" applyBorder="1" applyAlignment="1" applyProtection="1">
      <alignment horizontal="left" vertical="center" wrapText="1"/>
    </xf>
    <xf numFmtId="0" fontId="21" fillId="19" borderId="37" xfId="3" applyNumberFormat="1" applyFont="1" applyFill="1" applyBorder="1" applyAlignment="1" applyProtection="1">
      <alignment horizontal="left" vertical="center" wrapText="1"/>
    </xf>
    <xf numFmtId="0" fontId="31" fillId="13" borderId="42" xfId="0" applyFont="1" applyFill="1" applyBorder="1" applyAlignment="1" applyProtection="1">
      <alignment horizontal="center" vertical="center" wrapText="1"/>
    </xf>
    <xf numFmtId="0" fontId="30" fillId="18" borderId="19" xfId="0" applyFont="1" applyFill="1" applyBorder="1" applyAlignment="1" applyProtection="1">
      <alignment horizontal="left" vertical="center" wrapText="1"/>
      <protection locked="0"/>
    </xf>
    <xf numFmtId="0" fontId="21" fillId="19" borderId="19" xfId="3" applyNumberFormat="1" applyFont="1" applyFill="1" applyBorder="1" applyAlignment="1" applyProtection="1">
      <alignment horizontal="left" vertical="center" wrapText="1"/>
    </xf>
    <xf numFmtId="165" fontId="28" fillId="10" borderId="61" xfId="0" applyNumberFormat="1" applyFont="1" applyFill="1" applyBorder="1" applyAlignment="1" applyProtection="1">
      <alignment horizontal="center" vertical="center"/>
    </xf>
    <xf numFmtId="165" fontId="28" fillId="10" borderId="28" xfId="0" applyNumberFormat="1" applyFont="1" applyFill="1" applyBorder="1" applyAlignment="1" applyProtection="1">
      <alignment horizontal="center" vertical="center"/>
    </xf>
    <xf numFmtId="0" fontId="31" fillId="12" borderId="67" xfId="0" applyFont="1" applyFill="1" applyBorder="1" applyAlignment="1" applyProtection="1">
      <alignment horizontal="center" vertical="center" wrapText="1"/>
    </xf>
    <xf numFmtId="0" fontId="31" fillId="12" borderId="63" xfId="0" applyFont="1" applyFill="1" applyBorder="1" applyAlignment="1" applyProtection="1">
      <alignment horizontal="center" vertical="center" wrapText="1"/>
    </xf>
    <xf numFmtId="0" fontId="13" fillId="17" borderId="29" xfId="0" quotePrefix="1" applyFont="1" applyFill="1" applyBorder="1" applyAlignment="1" applyProtection="1">
      <alignment horizontal="center" vertical="center" wrapText="1"/>
    </xf>
    <xf numFmtId="0" fontId="13" fillId="17" borderId="8" xfId="0" quotePrefix="1" applyFont="1" applyFill="1" applyBorder="1" applyAlignment="1" applyProtection="1">
      <alignment horizontal="center" vertical="center" wrapText="1"/>
    </xf>
    <xf numFmtId="0" fontId="13" fillId="17" borderId="55" xfId="0" quotePrefix="1" applyFont="1" applyFill="1" applyBorder="1" applyAlignment="1" applyProtection="1">
      <alignment horizontal="center" vertical="center" wrapText="1"/>
    </xf>
    <xf numFmtId="0" fontId="32" fillId="0" borderId="1" xfId="0" applyFont="1" applyBorder="1" applyAlignment="1" applyProtection="1">
      <alignment horizontal="left" vertical="center" wrapText="1"/>
    </xf>
    <xf numFmtId="0" fontId="32" fillId="0" borderId="3" xfId="0" applyFont="1" applyBorder="1" applyAlignment="1" applyProtection="1">
      <alignment horizontal="left" vertical="center" wrapText="1"/>
    </xf>
    <xf numFmtId="0" fontId="26" fillId="2" borderId="1"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0" fontId="26" fillId="2" borderId="2" xfId="0" applyFont="1" applyFill="1" applyBorder="1" applyAlignment="1" applyProtection="1">
      <alignment horizontal="left" vertical="center" wrapText="1"/>
    </xf>
    <xf numFmtId="0" fontId="9" fillId="0" borderId="24"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32"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32" xfId="0" applyFont="1" applyBorder="1" applyAlignment="1" applyProtection="1">
      <alignment horizontal="left" vertical="center" wrapText="1"/>
    </xf>
    <xf numFmtId="0" fontId="39" fillId="2" borderId="30" xfId="0" applyFont="1" applyFill="1" applyBorder="1" applyAlignment="1" applyProtection="1">
      <alignment horizontal="center" vertical="center"/>
    </xf>
    <xf numFmtId="0" fontId="28" fillId="2" borderId="27" xfId="0" applyFont="1" applyFill="1" applyBorder="1" applyAlignment="1" applyProtection="1">
      <alignment horizontal="center" vertical="center"/>
    </xf>
    <xf numFmtId="0" fontId="4" fillId="2" borderId="4" xfId="0" applyFont="1" applyFill="1" applyBorder="1" applyAlignment="1" applyProtection="1">
      <alignment horizontal="left"/>
    </xf>
    <xf numFmtId="0" fontId="4" fillId="2" borderId="5" xfId="0" applyFont="1" applyFill="1" applyBorder="1" applyAlignment="1" applyProtection="1">
      <alignment horizontal="left"/>
    </xf>
    <xf numFmtId="0" fontId="4" fillId="2" borderId="6" xfId="0" applyFont="1" applyFill="1" applyBorder="1" applyAlignment="1" applyProtection="1">
      <alignment horizontal="left"/>
    </xf>
    <xf numFmtId="0" fontId="28" fillId="2" borderId="19"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2" fillId="0" borderId="3" xfId="0" applyFont="1" applyBorder="1" applyAlignment="1" applyProtection="1">
      <alignment horizontal="center" vertical="center" wrapText="1"/>
    </xf>
    <xf numFmtId="0" fontId="0" fillId="0" borderId="2" xfId="0" applyBorder="1" applyAlignment="1" applyProtection="1">
      <alignment wrapText="1"/>
    </xf>
    <xf numFmtId="0" fontId="32" fillId="0" borderId="2" xfId="0" applyFont="1" applyBorder="1" applyAlignment="1" applyProtection="1">
      <alignment horizontal="left" vertical="center" wrapText="1"/>
    </xf>
    <xf numFmtId="0" fontId="43" fillId="0" borderId="1" xfId="0" applyFont="1" applyBorder="1" applyAlignment="1" applyProtection="1">
      <alignment horizontal="center" wrapText="1"/>
    </xf>
    <xf numFmtId="0" fontId="43" fillId="0" borderId="3" xfId="0" applyFont="1" applyBorder="1" applyAlignment="1" applyProtection="1">
      <alignment horizontal="center" wrapText="1"/>
    </xf>
    <xf numFmtId="0" fontId="43" fillId="0" borderId="2" xfId="0" applyFont="1" applyBorder="1" applyAlignment="1" applyProtection="1">
      <alignment horizontal="center" wrapText="1"/>
    </xf>
    <xf numFmtId="0" fontId="21" fillId="2" borderId="19" xfId="0" applyFont="1" applyFill="1" applyBorder="1" applyAlignment="1" applyProtection="1">
      <alignment horizontal="left" vertical="center" wrapText="1"/>
    </xf>
    <xf numFmtId="0" fontId="21" fillId="2" borderId="19" xfId="0" applyFont="1" applyFill="1" applyBorder="1" applyAlignment="1" applyProtection="1">
      <alignment horizontal="center" vertical="center" wrapText="1"/>
    </xf>
    <xf numFmtId="0" fontId="21" fillId="2" borderId="19" xfId="0" applyFont="1" applyFill="1" applyBorder="1" applyAlignment="1" applyProtection="1">
      <alignment vertical="center" wrapText="1"/>
    </xf>
  </cellXfs>
  <cellStyles count="4">
    <cellStyle name="Currency" xfId="1" builtinId="4"/>
    <cellStyle name="Hyperlink" xfId="2" builtinId="8"/>
    <cellStyle name="Normal" xfId="0" builtinId="0"/>
    <cellStyle name="Normal 2" xfId="3"/>
  </cellStyles>
  <dxfs count="2">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63500</xdr:rowOff>
    </xdr:from>
    <xdr:to>
      <xdr:col>1</xdr:col>
      <xdr:colOff>654050</xdr:colOff>
      <xdr:row>5</xdr:row>
      <xdr:rowOff>133350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69850" y="63500"/>
          <a:ext cx="1377950" cy="9588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177892</xdr:colOff>
      <xdr:row>0</xdr:row>
      <xdr:rowOff>258202</xdr:rowOff>
    </xdr:from>
    <xdr:to>
      <xdr:col>1</xdr:col>
      <xdr:colOff>78909</xdr:colOff>
      <xdr:row>0</xdr:row>
      <xdr:rowOff>1357313</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77892" y="258202"/>
          <a:ext cx="1259917" cy="1099111"/>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2067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4" name="image01.jpg"/>
        <xdr:cNvPicPr preferRelativeResize="0"/>
      </xdr:nvPicPr>
      <xdr:blipFill>
        <a:blip xmlns:r="http://schemas.openxmlformats.org/officeDocument/2006/relationships" r:embed="rId2" cstate="print"/>
        <a:stretch>
          <a:fillRect/>
        </a:stretch>
      </xdr:blipFill>
      <xdr:spPr>
        <a:xfrm>
          <a:off x="3206750" y="4762"/>
          <a:ext cx="3175" cy="76200"/>
        </a:xfrm>
        <a:prstGeom prst="rect">
          <a:avLst/>
        </a:prstGeom>
        <a:noFill/>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444625" y="76200"/>
          <a:ext cx="3175" cy="76200"/>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3368675" y="76200"/>
          <a:ext cx="3175" cy="76200"/>
        </a:xfrm>
        <a:prstGeom prst="rect">
          <a:avLst/>
        </a:prstGeom>
        <a:noFill/>
      </xdr:spPr>
    </xdr:pic>
    <xdr:clientData fLocksWithSheet="0"/>
  </xdr:twoCellAnchor>
  <xdr:twoCellAnchor>
    <xdr:from>
      <xdr:col>0</xdr:col>
      <xdr:colOff>126999</xdr:colOff>
      <xdr:row>0</xdr:row>
      <xdr:rowOff>87312</xdr:rowOff>
    </xdr:from>
    <xdr:to>
      <xdr:col>0</xdr:col>
      <xdr:colOff>1357312</xdr:colOff>
      <xdr:row>0</xdr:row>
      <xdr:rowOff>1083701</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26999" y="87312"/>
          <a:ext cx="1230313" cy="996389"/>
        </a:xfrm>
        <a:prstGeom prst="rect">
          <a:avLst/>
        </a:prstGeom>
        <a:noFill/>
      </xdr:spPr>
    </xdr:pic>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60418</xdr:colOff>
      <xdr:row>0</xdr:row>
      <xdr:rowOff>328613</xdr:rowOff>
    </xdr:from>
    <xdr:to>
      <xdr:col>0</xdr:col>
      <xdr:colOff>1317626</xdr:colOff>
      <xdr:row>0</xdr:row>
      <xdr:rowOff>1135063</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60418" y="328613"/>
          <a:ext cx="1257208" cy="8064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6267450" y="4762"/>
          <a:ext cx="3175" cy="76200"/>
        </a:xfrm>
        <a:prstGeom prst="rect">
          <a:avLst/>
        </a:prstGeom>
        <a:noFill/>
      </xdr:spPr>
    </xdr:pic>
    <xdr:clientData fLocksWithSheet="0"/>
  </xdr:twoCellAnchor>
</xdr:wsDr>
</file>

<file path=xl/drawings/drawing1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04625" y="76200"/>
          <a:ext cx="3175" cy="76200"/>
        </a:xfrm>
        <a:prstGeom prst="rect">
          <a:avLst/>
        </a:prstGeom>
        <a:noFill/>
      </xdr:spPr>
    </xdr:pic>
    <xdr:clientData fLocksWithSheet="0"/>
  </xdr:twoCellAnchor>
  <xdr:twoCellAnchor>
    <xdr:from>
      <xdr:col>0</xdr:col>
      <xdr:colOff>55563</xdr:colOff>
      <xdr:row>0</xdr:row>
      <xdr:rowOff>6350</xdr:rowOff>
    </xdr:from>
    <xdr:to>
      <xdr:col>0</xdr:col>
      <xdr:colOff>1277938</xdr:colOff>
      <xdr:row>0</xdr:row>
      <xdr:rowOff>1238250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55563" y="6350"/>
          <a:ext cx="1222375" cy="1231900"/>
        </a:xfrm>
        <a:prstGeom prst="rect">
          <a:avLst/>
        </a:prstGeom>
        <a:noFill/>
      </xdr:spPr>
    </xdr:pic>
    <xdr:clientData fLocksWithSheet="0"/>
  </xdr:twoCellAnchor>
</xdr:wsDr>
</file>

<file path=xl/drawings/drawing14.xml><?xml version="1.0" encoding="utf-8"?>
<xdr:wsDr xmlns:xdr="http://schemas.openxmlformats.org/drawingml/2006/spreadsheetDrawing" xmlns:a="http://schemas.openxmlformats.org/drawingml/2006/main">
  <xdr:twoCellAnchor>
    <xdr:from>
      <xdr:col>0</xdr:col>
      <xdr:colOff>94780</xdr:colOff>
      <xdr:row>0</xdr:row>
      <xdr:rowOff>55564</xdr:rowOff>
    </xdr:from>
    <xdr:to>
      <xdr:col>1</xdr:col>
      <xdr:colOff>15874</xdr:colOff>
      <xdr:row>0</xdr:row>
      <xdr:rowOff>1444626</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94780" y="55564"/>
          <a:ext cx="1375244" cy="1389062"/>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7613650" y="4762"/>
          <a:ext cx="3175" cy="76200"/>
        </a:xfrm>
        <a:prstGeom prst="rect">
          <a:avLst/>
        </a:prstGeom>
        <a:noFill/>
      </xdr:spPr>
    </xdr:pic>
    <xdr:clientData fLocksWithSheet="0"/>
  </xdr:twoCellAnchor>
  <xdr:twoCellAnchor>
    <xdr:from>
      <xdr:col>0</xdr:col>
      <xdr:colOff>166219</xdr:colOff>
      <xdr:row>0</xdr:row>
      <xdr:rowOff>98985</xdr:rowOff>
    </xdr:from>
    <xdr:to>
      <xdr:col>1</xdr:col>
      <xdr:colOff>206374</xdr:colOff>
      <xdr:row>0</xdr:row>
      <xdr:rowOff>1095374</xdr:rowOff>
    </xdr:to>
    <xdr:pic>
      <xdr:nvPicPr>
        <xdr:cNvPr id="4" name="image00.png" descr="CCS_logo.PNG"/>
        <xdr:cNvPicPr preferRelativeResize="0"/>
      </xdr:nvPicPr>
      <xdr:blipFill>
        <a:blip xmlns:r="http://schemas.openxmlformats.org/officeDocument/2006/relationships" r:embed="rId1" cstate="print"/>
        <a:stretch>
          <a:fillRect/>
        </a:stretch>
      </xdr:blipFill>
      <xdr:spPr>
        <a:xfrm>
          <a:off x="166219" y="98985"/>
          <a:ext cx="1087905" cy="996389"/>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2120900" y="4762"/>
          <a:ext cx="3175" cy="76200"/>
        </a:xfrm>
        <a:prstGeom prst="rect">
          <a:avLst/>
        </a:prstGeom>
        <a:noFill/>
      </xdr:spPr>
    </xdr:pic>
    <xdr:clientData fLocksWithSheet="0"/>
  </xdr:twoCellAnchor>
</xdr:wsDr>
</file>

<file path=xl/drawings/drawing15.xml><?xml version="1.0" encoding="utf-8"?>
<xdr:wsDr xmlns:xdr="http://schemas.openxmlformats.org/drawingml/2006/spreadsheetDrawing" xmlns:a="http://schemas.openxmlformats.org/drawingml/2006/main">
  <xdr:twoCellAnchor>
    <xdr:from>
      <xdr:col>0</xdr:col>
      <xdr:colOff>94780</xdr:colOff>
      <xdr:row>0</xdr:row>
      <xdr:rowOff>55564</xdr:rowOff>
    </xdr:from>
    <xdr:to>
      <xdr:col>1</xdr:col>
      <xdr:colOff>15874</xdr:colOff>
      <xdr:row>0</xdr:row>
      <xdr:rowOff>1444626</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94780" y="55564"/>
          <a:ext cx="1375244" cy="1389062"/>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7613650" y="4762"/>
          <a:ext cx="3175" cy="76200"/>
        </a:xfrm>
        <a:prstGeom prst="rect">
          <a:avLst/>
        </a:prstGeom>
        <a:noFill/>
      </xdr:spPr>
    </xdr:pic>
    <xdr:clientData fLocksWithSheet="0"/>
  </xdr:twoCellAnchor>
</xdr:wsDr>
</file>

<file path=xl/drawings/drawing16.xml><?xml version="1.0" encoding="utf-8"?>
<xdr:wsDr xmlns:xdr="http://schemas.openxmlformats.org/drawingml/2006/spreadsheetDrawing" xmlns:a="http://schemas.openxmlformats.org/drawingml/2006/main">
  <xdr:twoCellAnchor>
    <xdr:from>
      <xdr:col>0</xdr:col>
      <xdr:colOff>106455</xdr:colOff>
      <xdr:row>0</xdr:row>
      <xdr:rowOff>218514</xdr:rowOff>
    </xdr:from>
    <xdr:to>
      <xdr:col>1</xdr:col>
      <xdr:colOff>7472</xdr:colOff>
      <xdr:row>0</xdr:row>
      <xdr:rowOff>1157941</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6455" y="218514"/>
          <a:ext cx="1355167" cy="939427"/>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667250" y="4762"/>
          <a:ext cx="3175" cy="76200"/>
        </a:xfrm>
        <a:prstGeom prst="rect">
          <a:avLst/>
        </a:prstGeom>
        <a:noFill/>
      </xdr:spPr>
    </xdr:pic>
    <xdr:clientData fLocksWithSheet="0"/>
  </xdr:twoCellAnchor>
  <xdr:twoCellAnchor>
    <xdr:from>
      <xdr:col>0</xdr:col>
      <xdr:colOff>106455</xdr:colOff>
      <xdr:row>0</xdr:row>
      <xdr:rowOff>218514</xdr:rowOff>
    </xdr:from>
    <xdr:to>
      <xdr:col>1</xdr:col>
      <xdr:colOff>7472</xdr:colOff>
      <xdr:row>0</xdr:row>
      <xdr:rowOff>1157941</xdr:rowOff>
    </xdr:to>
    <xdr:pic>
      <xdr:nvPicPr>
        <xdr:cNvPr id="4" name="image00.png" descr="CCS_logo.PNG"/>
        <xdr:cNvPicPr preferRelativeResize="0"/>
      </xdr:nvPicPr>
      <xdr:blipFill>
        <a:blip xmlns:r="http://schemas.openxmlformats.org/officeDocument/2006/relationships" r:embed="rId1" cstate="print"/>
        <a:stretch>
          <a:fillRect/>
        </a:stretch>
      </xdr:blipFill>
      <xdr:spPr>
        <a:xfrm>
          <a:off x="106455" y="218514"/>
          <a:ext cx="1355167" cy="939427"/>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4667250" y="4762"/>
          <a:ext cx="3175" cy="76200"/>
        </a:xfrm>
        <a:prstGeom prst="rect">
          <a:avLst/>
        </a:prstGeom>
        <a:noFill/>
      </xdr:spPr>
    </xdr:pic>
    <xdr:clientData fLocksWithSheet="0"/>
  </xdr:twoCellAnchor>
</xdr:wsDr>
</file>

<file path=xl/drawings/drawing17.xml><?xml version="1.0" encoding="utf-8"?>
<xdr:wsDr xmlns:xdr="http://schemas.openxmlformats.org/drawingml/2006/spreadsheetDrawing" xmlns:a="http://schemas.openxmlformats.org/drawingml/2006/main">
  <xdr:twoCellAnchor>
    <xdr:from>
      <xdr:col>0</xdr:col>
      <xdr:colOff>76572</xdr:colOff>
      <xdr:row>0</xdr:row>
      <xdr:rowOff>91514</xdr:rowOff>
    </xdr:from>
    <xdr:to>
      <xdr:col>0</xdr:col>
      <xdr:colOff>1284941</xdr:colOff>
      <xdr:row>0</xdr:row>
      <xdr:rowOff>1008529</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76572" y="91514"/>
          <a:ext cx="1208369" cy="917015"/>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6146800" y="4762"/>
          <a:ext cx="3175" cy="76200"/>
        </a:xfrm>
        <a:prstGeom prst="rect">
          <a:avLst/>
        </a:prstGeom>
        <a:noFill/>
      </xdr:spPr>
    </xdr:pic>
    <xdr:clientData fLocksWithSheet="0"/>
  </xdr:twoCellAnchor>
</xdr:wsDr>
</file>

<file path=xl/drawings/drawing18.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444625" y="76200"/>
          <a:ext cx="3175" cy="76200"/>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3368675" y="76200"/>
          <a:ext cx="3175" cy="76200"/>
        </a:xfrm>
        <a:prstGeom prst="rect">
          <a:avLst/>
        </a:prstGeom>
        <a:noFill/>
      </xdr:spPr>
    </xdr:pic>
    <xdr:clientData fLocksWithSheet="0"/>
  </xdr:twoCellAnchor>
  <xdr:twoCellAnchor>
    <xdr:from>
      <xdr:col>0</xdr:col>
      <xdr:colOff>127000</xdr:colOff>
      <xdr:row>0</xdr:row>
      <xdr:rowOff>87312</xdr:rowOff>
    </xdr:from>
    <xdr:to>
      <xdr:col>0</xdr:col>
      <xdr:colOff>1269998</xdr:colOff>
      <xdr:row>0</xdr:row>
      <xdr:rowOff>1083701</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27000" y="87312"/>
          <a:ext cx="1142998" cy="996389"/>
        </a:xfrm>
        <a:prstGeom prst="rect">
          <a:avLst/>
        </a:prstGeom>
        <a:noFill/>
      </xdr:spPr>
    </xdr:pic>
    <xdr:clientData fLocksWithSheet="0"/>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1460968</xdr:colOff>
      <xdr:row>0</xdr:row>
      <xdr:rowOff>960436</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0" y="47625"/>
          <a:ext cx="1460968" cy="912811"/>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6261100" y="4762"/>
          <a:ext cx="3175" cy="762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5</xdr:col>
      <xdr:colOff>404813</xdr:colOff>
      <xdr:row>0</xdr:row>
      <xdr:rowOff>3048000</xdr:rowOff>
    </xdr:from>
    <xdr:to>
      <xdr:col>6</xdr:col>
      <xdr:colOff>347662</xdr:colOff>
      <xdr:row>0</xdr:row>
      <xdr:rowOff>4279900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3790613" y="1403350"/>
          <a:ext cx="552449" cy="0"/>
        </a:xfrm>
        <a:prstGeom prst="rect">
          <a:avLst/>
        </a:prstGeom>
        <a:noFill/>
      </xdr:spPr>
    </xdr:pic>
    <xdr:clientData fLocksWithSheet="0"/>
  </xdr:twoCellAnchor>
  <xdr:twoCellAnchor>
    <xdr:from>
      <xdr:col>0</xdr:col>
      <xdr:colOff>23812</xdr:colOff>
      <xdr:row>0</xdr:row>
      <xdr:rowOff>87313</xdr:rowOff>
    </xdr:from>
    <xdr:to>
      <xdr:col>0</xdr:col>
      <xdr:colOff>1166811</xdr:colOff>
      <xdr:row>0</xdr:row>
      <xdr:rowOff>1246188</xdr:rowOff>
    </xdr:to>
    <xdr:pic>
      <xdr:nvPicPr>
        <xdr:cNvPr id="3" name="image00.png" descr="CCS_logo.PNG"/>
        <xdr:cNvPicPr preferRelativeResize="0"/>
      </xdr:nvPicPr>
      <xdr:blipFill>
        <a:blip xmlns:r="http://schemas.openxmlformats.org/officeDocument/2006/relationships" r:embed="rId1" cstate="print"/>
        <a:stretch>
          <a:fillRect/>
        </a:stretch>
      </xdr:blipFill>
      <xdr:spPr>
        <a:xfrm>
          <a:off x="23812" y="87313"/>
          <a:ext cx="1142999" cy="1158875"/>
        </a:xfrm>
        <a:prstGeom prst="rect">
          <a:avLst/>
        </a:prstGeom>
        <a:noFill/>
      </xdr:spPr>
    </xdr:pic>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166219</xdr:colOff>
      <xdr:row>0</xdr:row>
      <xdr:rowOff>98986</xdr:rowOff>
    </xdr:from>
    <xdr:to>
      <xdr:col>0</xdr:col>
      <xdr:colOff>1309688</xdr:colOff>
      <xdr:row>0</xdr:row>
      <xdr:rowOff>936626</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66219" y="98986"/>
          <a:ext cx="1143469" cy="83764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6292850" y="4762"/>
          <a:ext cx="3175" cy="76200"/>
        </a:xfrm>
        <a:prstGeom prst="rect">
          <a:avLst/>
        </a:prstGeom>
        <a:noFill/>
      </xdr:spPr>
    </xdr:pic>
    <xdr:clientData fLocksWithSheet="0"/>
  </xdr:twoCellAnchor>
</xdr:wsDr>
</file>

<file path=xl/drawings/drawing21.xml><?xml version="1.0" encoding="utf-8"?>
<xdr:wsDr xmlns:xdr="http://schemas.openxmlformats.org/drawingml/2006/spreadsheetDrawing" xmlns:a="http://schemas.openxmlformats.org/drawingml/2006/main">
  <xdr:twoCellAnchor>
    <xdr:from>
      <xdr:col>0</xdr:col>
      <xdr:colOff>190500</xdr:colOff>
      <xdr:row>0</xdr:row>
      <xdr:rowOff>130735</xdr:rowOff>
    </xdr:from>
    <xdr:to>
      <xdr:col>0</xdr:col>
      <xdr:colOff>1263650</xdr:colOff>
      <xdr:row>0</xdr:row>
      <xdr:rowOff>939800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90500" y="130735"/>
          <a:ext cx="1073150" cy="809065"/>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492500" y="4762"/>
          <a:ext cx="3175" cy="76200"/>
        </a:xfrm>
        <a:prstGeom prst="rect">
          <a:avLst/>
        </a:prstGeom>
        <a:noFill/>
      </xdr:spPr>
    </xdr:pic>
    <xdr:clientData fLocksWithSheet="0"/>
  </xdr:twoCellAnchor>
</xdr:wsDr>
</file>

<file path=xl/drawings/drawing22.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444625" y="76200"/>
          <a:ext cx="3175" cy="76200"/>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3368675" y="76200"/>
          <a:ext cx="3175" cy="76200"/>
        </a:xfrm>
        <a:prstGeom prst="rect">
          <a:avLst/>
        </a:prstGeom>
        <a:noFill/>
      </xdr:spPr>
    </xdr:pic>
    <xdr:clientData fLocksWithSheet="0"/>
  </xdr:twoCellAnchor>
  <xdr:twoCellAnchor>
    <xdr:from>
      <xdr:col>0</xdr:col>
      <xdr:colOff>127000</xdr:colOff>
      <xdr:row>0</xdr:row>
      <xdr:rowOff>87312</xdr:rowOff>
    </xdr:from>
    <xdr:to>
      <xdr:col>0</xdr:col>
      <xdr:colOff>1269998</xdr:colOff>
      <xdr:row>0</xdr:row>
      <xdr:rowOff>1083701</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27000" y="87312"/>
          <a:ext cx="1142998" cy="996389"/>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04625" y="76200"/>
          <a:ext cx="3175" cy="76200"/>
        </a:xfrm>
        <a:prstGeom prst="rect">
          <a:avLst/>
        </a:prstGeom>
        <a:noFill/>
      </xdr:spPr>
    </xdr:pic>
    <xdr:clientData fLocksWithSheet="0"/>
  </xdr:twoCellAnchor>
  <xdr:twoCellAnchor>
    <xdr:from>
      <xdr:col>0</xdr:col>
      <xdr:colOff>55563</xdr:colOff>
      <xdr:row>0</xdr:row>
      <xdr:rowOff>6350</xdr:rowOff>
    </xdr:from>
    <xdr:to>
      <xdr:col>0</xdr:col>
      <xdr:colOff>1198562</xdr:colOff>
      <xdr:row>0</xdr:row>
      <xdr:rowOff>1238250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55563" y="6350"/>
          <a:ext cx="1142999" cy="12319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4" name="image01.jpg"/>
        <xdr:cNvPicPr preferRelativeResize="0"/>
      </xdr:nvPicPr>
      <xdr:blipFill>
        <a:blip xmlns:r="http://schemas.openxmlformats.org/officeDocument/2006/relationships" r:embed="rId1" cstate="print"/>
        <a:stretch>
          <a:fillRect/>
        </a:stretch>
      </xdr:blipFill>
      <xdr:spPr>
        <a:xfrm>
          <a:off x="11604625" y="76200"/>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106455</xdr:colOff>
      <xdr:row>0</xdr:row>
      <xdr:rowOff>218514</xdr:rowOff>
    </xdr:from>
    <xdr:to>
      <xdr:col>0</xdr:col>
      <xdr:colOff>1397000</xdr:colOff>
      <xdr:row>0</xdr:row>
      <xdr:rowOff>1309688</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6455" y="218514"/>
          <a:ext cx="1290545" cy="1091174"/>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97815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94125</xdr:colOff>
      <xdr:row>0</xdr:row>
      <xdr:rowOff>208881</xdr:rowOff>
    </xdr:from>
    <xdr:to>
      <xdr:col>0</xdr:col>
      <xdr:colOff>1341438</xdr:colOff>
      <xdr:row>0</xdr:row>
      <xdr:rowOff>1148308</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94125" y="208881"/>
          <a:ext cx="1247313" cy="939427"/>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289300" y="4762"/>
          <a:ext cx="3175" cy="762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106455</xdr:colOff>
      <xdr:row>0</xdr:row>
      <xdr:rowOff>218514</xdr:rowOff>
    </xdr:from>
    <xdr:to>
      <xdr:col>0</xdr:col>
      <xdr:colOff>7472</xdr:colOff>
      <xdr:row>0</xdr:row>
      <xdr:rowOff>1157941</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6455" y="218514"/>
          <a:ext cx="0" cy="939427"/>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308350" y="4762"/>
          <a:ext cx="3175" cy="76200"/>
        </a:xfrm>
        <a:prstGeom prst="rect">
          <a:avLst/>
        </a:prstGeom>
        <a:noFill/>
      </xdr:spPr>
    </xdr:pic>
    <xdr:clientData fLocksWithSheet="0"/>
  </xdr:twoCellAnchor>
  <xdr:twoCellAnchor>
    <xdr:from>
      <xdr:col>1</xdr:col>
      <xdr:colOff>106455</xdr:colOff>
      <xdr:row>0</xdr:row>
      <xdr:rowOff>218514</xdr:rowOff>
    </xdr:from>
    <xdr:to>
      <xdr:col>1</xdr:col>
      <xdr:colOff>7472</xdr:colOff>
      <xdr:row>0</xdr:row>
      <xdr:rowOff>1157941</xdr:rowOff>
    </xdr:to>
    <xdr:pic>
      <xdr:nvPicPr>
        <xdr:cNvPr id="4" name="image00.png" descr="CCS_logo.PNG"/>
        <xdr:cNvPicPr preferRelativeResize="0"/>
      </xdr:nvPicPr>
      <xdr:blipFill>
        <a:blip xmlns:r="http://schemas.openxmlformats.org/officeDocument/2006/relationships" r:embed="rId1" cstate="print"/>
        <a:stretch>
          <a:fillRect/>
        </a:stretch>
      </xdr:blipFill>
      <xdr:spPr>
        <a:xfrm>
          <a:off x="1566955" y="218514"/>
          <a:ext cx="0" cy="939427"/>
        </a:xfrm>
        <a:prstGeom prst="rect">
          <a:avLst/>
        </a:prstGeom>
        <a:noFill/>
      </xdr:spPr>
    </xdr:pic>
    <xdr:clientData fLocksWithSheet="0"/>
  </xdr:twoCellAnchor>
  <xdr:twoCellAnchor>
    <xdr:from>
      <xdr:col>0</xdr:col>
      <xdr:colOff>190500</xdr:colOff>
      <xdr:row>0</xdr:row>
      <xdr:rowOff>238125</xdr:rowOff>
    </xdr:from>
    <xdr:to>
      <xdr:col>0</xdr:col>
      <xdr:colOff>1437813</xdr:colOff>
      <xdr:row>0</xdr:row>
      <xdr:rowOff>1309688</xdr:rowOff>
    </xdr:to>
    <xdr:pic>
      <xdr:nvPicPr>
        <xdr:cNvPr id="5" name="image00.png" descr="CCS_logo.PNG"/>
        <xdr:cNvPicPr preferRelativeResize="0"/>
      </xdr:nvPicPr>
      <xdr:blipFill>
        <a:blip xmlns:r="http://schemas.openxmlformats.org/officeDocument/2006/relationships" r:embed="rId1" cstate="print"/>
        <a:stretch>
          <a:fillRect/>
        </a:stretch>
      </xdr:blipFill>
      <xdr:spPr>
        <a:xfrm>
          <a:off x="190500" y="238125"/>
          <a:ext cx="1247313" cy="1071563"/>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106455</xdr:colOff>
      <xdr:row>0</xdr:row>
      <xdr:rowOff>218514</xdr:rowOff>
    </xdr:from>
    <xdr:to>
      <xdr:col>0</xdr:col>
      <xdr:colOff>1317625</xdr:colOff>
      <xdr:row>0</xdr:row>
      <xdr:rowOff>1277938</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6455" y="218514"/>
          <a:ext cx="1211170" cy="1059424"/>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302000" y="4762"/>
          <a:ext cx="3175" cy="7620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132789</xdr:rowOff>
    </xdr:from>
    <xdr:to>
      <xdr:col>0</xdr:col>
      <xdr:colOff>1341438</xdr:colOff>
      <xdr:row>0</xdr:row>
      <xdr:rowOff>1127125</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0" y="132789"/>
          <a:ext cx="1341438" cy="994336"/>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2829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4" name="image01.jpg"/>
        <xdr:cNvPicPr preferRelativeResize="0"/>
      </xdr:nvPicPr>
      <xdr:blipFill>
        <a:blip xmlns:r="http://schemas.openxmlformats.org/officeDocument/2006/relationships" r:embed="rId2" cstate="print"/>
        <a:stretch>
          <a:fillRect/>
        </a:stretch>
      </xdr:blipFill>
      <xdr:spPr>
        <a:xfrm>
          <a:off x="32829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3282950" y="4762"/>
          <a:ext cx="3175" cy="7620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179480</xdr:colOff>
      <xdr:row>0</xdr:row>
      <xdr:rowOff>234390</xdr:rowOff>
    </xdr:from>
    <xdr:to>
      <xdr:col>0</xdr:col>
      <xdr:colOff>1436688</xdr:colOff>
      <xdr:row>0</xdr:row>
      <xdr:rowOff>1143000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79480" y="234390"/>
          <a:ext cx="1257208" cy="90861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121150" y="4762"/>
          <a:ext cx="3175" cy="7620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4" name="image01.jpg"/>
        <xdr:cNvPicPr preferRelativeResize="0"/>
      </xdr:nvPicPr>
      <xdr:blipFill>
        <a:blip xmlns:r="http://schemas.openxmlformats.org/officeDocument/2006/relationships" r:embed="rId2" cstate="print"/>
        <a:stretch>
          <a:fillRect/>
        </a:stretch>
      </xdr:blipFill>
      <xdr:spPr>
        <a:xfrm>
          <a:off x="4121150" y="4762"/>
          <a:ext cx="3175" cy="762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C19"/>
  <sheetViews>
    <sheetView tabSelected="1" workbookViewId="0">
      <selection activeCell="B11" sqref="B11"/>
    </sheetView>
  </sheetViews>
  <sheetFormatPr defaultColWidth="9.08984375" defaultRowHeight="14" x14ac:dyDescent="0.3"/>
  <cols>
    <col min="1" max="1" width="11.36328125" style="1" customWidth="1"/>
    <col min="2" max="2" width="57.36328125" style="1" customWidth="1"/>
    <col min="3" max="3" width="58.7265625" style="1" customWidth="1"/>
    <col min="4" max="16384" width="9.08984375" style="1"/>
  </cols>
  <sheetData>
    <row r="1" spans="2:3" x14ac:dyDescent="0.3">
      <c r="C1" s="2" t="s">
        <v>0</v>
      </c>
    </row>
    <row r="6" spans="2:3" ht="15.5" x14ac:dyDescent="0.35">
      <c r="B6" s="437" t="s">
        <v>1</v>
      </c>
      <c r="C6" s="437"/>
    </row>
    <row r="7" spans="2:3" ht="15.5" x14ac:dyDescent="0.35">
      <c r="B7" s="353"/>
    </row>
    <row r="8" spans="2:3" ht="20" x14ac:dyDescent="0.3">
      <c r="B8" s="438" t="s">
        <v>2</v>
      </c>
      <c r="C8" s="438"/>
    </row>
    <row r="9" spans="2:3" ht="15.5" x14ac:dyDescent="0.35">
      <c r="B9" s="353"/>
    </row>
    <row r="10" spans="2:3" ht="15.5" x14ac:dyDescent="0.35">
      <c r="B10" s="437" t="s">
        <v>3</v>
      </c>
      <c r="C10" s="437"/>
    </row>
    <row r="11" spans="2:3" ht="15.5" x14ac:dyDescent="0.35">
      <c r="B11" s="353"/>
    </row>
    <row r="12" spans="2:3" ht="20" x14ac:dyDescent="0.4">
      <c r="B12" s="439" t="s">
        <v>4</v>
      </c>
      <c r="C12" s="439"/>
    </row>
    <row r="13" spans="2:3" ht="15.5" x14ac:dyDescent="0.35">
      <c r="B13" s="353"/>
    </row>
    <row r="14" spans="2:3" ht="15.5" x14ac:dyDescent="0.35">
      <c r="B14" s="437"/>
      <c r="C14" s="437"/>
    </row>
    <row r="16" spans="2:3" ht="14.5" x14ac:dyDescent="0.35">
      <c r="B16" s="440" t="s">
        <v>5</v>
      </c>
      <c r="C16" s="441"/>
    </row>
    <row r="17" spans="2:3" ht="14.5" x14ac:dyDescent="0.35">
      <c r="B17" s="354"/>
      <c r="C17" s="355"/>
    </row>
    <row r="18" spans="2:3" ht="14.5" thickBot="1" x14ac:dyDescent="0.35"/>
    <row r="19" spans="2:3" ht="21.5" thickBot="1" x14ac:dyDescent="0.55000000000000004">
      <c r="B19" s="435"/>
      <c r="C19" s="436"/>
    </row>
  </sheetData>
  <sheetProtection algorithmName="SHA-512" hashValue="7gS0Rp/qlmVbAyLwPTRTO9x20TOAwpi90levrvQ9AXaA2Ik05bB0R2+Z1DuY+o/7RsIEni7ZgBBI6kADm3pkvA==" saltValue="Z5PXV3n8YAzqTbPHLXHcIw==" spinCount="100000" sheet="1" objects="1" scenarios="1"/>
  <protectedRanges>
    <protectedRange sqref="A3 A5:A6" name="Range1"/>
    <protectedRange sqref="A10" name="Range3_1"/>
  </protectedRanges>
  <mergeCells count="7">
    <mergeCell ref="B19:C19"/>
    <mergeCell ref="B6:C6"/>
    <mergeCell ref="B8:C8"/>
    <mergeCell ref="B10:C10"/>
    <mergeCell ref="B12:C12"/>
    <mergeCell ref="B14:C14"/>
    <mergeCell ref="B16:C16"/>
  </mergeCells>
  <pageMargins left="0.7" right="0.7" top="0.75" bottom="0.75" header="0.3" footer="0.3"/>
  <pageSetup paperSize="9" scale="68"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6"/>
  <sheetViews>
    <sheetView zoomScale="80" zoomScaleNormal="80" workbookViewId="0">
      <selection activeCell="E16" sqref="E16"/>
    </sheetView>
  </sheetViews>
  <sheetFormatPr defaultRowHeight="14.5" x14ac:dyDescent="0.35"/>
  <cols>
    <col min="1" max="1" width="19.453125" style="5" customWidth="1"/>
    <col min="2" max="2" width="25.81640625" style="5" customWidth="1"/>
    <col min="3" max="4" width="30" style="5" customWidth="1"/>
    <col min="5" max="7" width="19.81640625" style="5" customWidth="1"/>
    <col min="8" max="8" width="21.26953125" style="5" customWidth="1"/>
    <col min="9" max="9" width="19.81640625" style="5" customWidth="1"/>
    <col min="10" max="16384" width="8.7265625" style="5"/>
  </cols>
  <sheetData>
    <row r="1" spans="1:9" s="47" customFormat="1" ht="127.5" customHeight="1" x14ac:dyDescent="0.35">
      <c r="A1" s="46"/>
      <c r="B1" s="462" t="s">
        <v>491</v>
      </c>
      <c r="C1" s="646"/>
      <c r="D1" s="646"/>
      <c r="E1" s="646"/>
      <c r="F1" s="646"/>
      <c r="G1" s="646"/>
      <c r="H1" s="646"/>
      <c r="I1" s="647"/>
    </row>
    <row r="2" spans="1:9" s="47" customFormat="1" ht="30" customHeight="1" x14ac:dyDescent="0.4">
      <c r="A2" s="25" t="s">
        <v>30</v>
      </c>
      <c r="B2" s="48"/>
      <c r="C2" s="198"/>
      <c r="D2" s="198"/>
      <c r="E2" s="198"/>
      <c r="F2" s="198"/>
      <c r="G2" s="198"/>
      <c r="H2" s="198"/>
      <c r="I2" s="199"/>
    </row>
    <row r="3" spans="1:9" s="47" customFormat="1" ht="30" customHeight="1" x14ac:dyDescent="0.35">
      <c r="A3" s="200" t="s">
        <v>60</v>
      </c>
      <c r="B3" s="464">
        <f>'Cover Sheet'!B19:C19</f>
        <v>0</v>
      </c>
      <c r="C3" s="464"/>
      <c r="D3" s="464"/>
      <c r="E3" s="464"/>
      <c r="F3" s="464"/>
      <c r="G3" s="464"/>
      <c r="H3" s="464"/>
      <c r="I3" s="464"/>
    </row>
    <row r="4" spans="1:9" s="47" customFormat="1" ht="30" customHeight="1" x14ac:dyDescent="0.35">
      <c r="A4" s="135"/>
      <c r="B4" s="468" t="s">
        <v>492</v>
      </c>
      <c r="C4" s="468"/>
      <c r="D4" s="468"/>
      <c r="E4" s="468"/>
      <c r="F4" s="468"/>
      <c r="G4" s="468"/>
      <c r="H4" s="468"/>
      <c r="I4" s="469"/>
    </row>
    <row r="5" spans="1:9" s="47" customFormat="1" ht="30" customHeight="1" x14ac:dyDescent="0.35">
      <c r="A5" s="52"/>
      <c r="B5" s="468" t="s">
        <v>62</v>
      </c>
      <c r="C5" s="468"/>
      <c r="D5" s="468"/>
      <c r="E5" s="468"/>
      <c r="F5" s="468"/>
      <c r="G5" s="468"/>
      <c r="H5" s="468"/>
      <c r="I5" s="469"/>
    </row>
    <row r="6" spans="1:9" s="47" customFormat="1" ht="30" customHeight="1" x14ac:dyDescent="0.35">
      <c r="A6" s="82"/>
      <c r="B6" s="470" t="s">
        <v>493</v>
      </c>
      <c r="C6" s="470"/>
      <c r="D6" s="470"/>
      <c r="E6" s="470"/>
      <c r="F6" s="470"/>
      <c r="G6" s="470"/>
      <c r="H6" s="470"/>
      <c r="I6" s="471"/>
    </row>
    <row r="7" spans="1:9" s="47" customFormat="1" ht="30" customHeight="1" x14ac:dyDescent="0.35">
      <c r="A7" s="53"/>
      <c r="B7" s="470" t="s">
        <v>494</v>
      </c>
      <c r="C7" s="470"/>
      <c r="D7" s="470"/>
      <c r="E7" s="470"/>
      <c r="F7" s="470"/>
      <c r="G7" s="470"/>
      <c r="H7" s="470"/>
      <c r="I7" s="471"/>
    </row>
    <row r="8" spans="1:9" s="47" customFormat="1" ht="30" customHeight="1" x14ac:dyDescent="0.35">
      <c r="A8" s="201"/>
      <c r="B8" s="470" t="s">
        <v>495</v>
      </c>
      <c r="C8" s="470"/>
      <c r="D8" s="470"/>
      <c r="E8" s="470"/>
      <c r="F8" s="470"/>
      <c r="G8" s="470"/>
      <c r="H8" s="470"/>
      <c r="I8" s="471"/>
    </row>
    <row r="9" spans="1:9" ht="29.5" customHeight="1" x14ac:dyDescent="0.35">
      <c r="A9" s="122"/>
      <c r="B9" s="4"/>
      <c r="C9" s="4"/>
      <c r="D9" s="4"/>
      <c r="E9" s="4"/>
      <c r="F9" s="4"/>
      <c r="G9" s="4"/>
      <c r="H9" s="4"/>
      <c r="I9" s="123"/>
    </row>
    <row r="10" spans="1:9" ht="29.5" customHeight="1" x14ac:dyDescent="0.35">
      <c r="A10" s="554" t="s">
        <v>496</v>
      </c>
      <c r="B10" s="648"/>
      <c r="C10" s="648"/>
      <c r="D10" s="648"/>
      <c r="E10" s="648"/>
      <c r="F10" s="648"/>
      <c r="G10" s="648"/>
      <c r="H10" s="648"/>
      <c r="I10" s="649"/>
    </row>
    <row r="11" spans="1:9" ht="64" customHeight="1" x14ac:dyDescent="0.35">
      <c r="A11" s="62" t="s">
        <v>65</v>
      </c>
      <c r="B11" s="519" t="s">
        <v>67</v>
      </c>
      <c r="C11" s="520"/>
      <c r="D11" s="202" t="s">
        <v>86</v>
      </c>
      <c r="E11" s="139" t="s">
        <v>175</v>
      </c>
      <c r="F11" s="140" t="s">
        <v>88</v>
      </c>
      <c r="G11" s="139" t="s">
        <v>497</v>
      </c>
      <c r="H11" s="139" t="s">
        <v>498</v>
      </c>
      <c r="I11" s="203" t="s">
        <v>91</v>
      </c>
    </row>
    <row r="12" spans="1:9" ht="30.5" customHeight="1" x14ac:dyDescent="0.35">
      <c r="A12" s="204" t="s">
        <v>499</v>
      </c>
      <c r="B12" s="644" t="s">
        <v>500</v>
      </c>
      <c r="C12" s="644" t="s">
        <v>501</v>
      </c>
      <c r="D12" s="369" t="s">
        <v>192</v>
      </c>
      <c r="E12" s="424"/>
      <c r="F12" s="424"/>
      <c r="G12" s="424"/>
      <c r="H12" s="424"/>
      <c r="I12" s="425"/>
    </row>
    <row r="13" spans="1:9" ht="30.5" customHeight="1" x14ac:dyDescent="0.35">
      <c r="A13" s="204" t="s">
        <v>502</v>
      </c>
      <c r="B13" s="645"/>
      <c r="C13" s="645"/>
      <c r="D13" s="369" t="s">
        <v>95</v>
      </c>
      <c r="E13" s="424"/>
      <c r="F13" s="424"/>
      <c r="G13" s="424"/>
      <c r="H13" s="424"/>
      <c r="I13" s="425"/>
    </row>
    <row r="14" spans="1:9" ht="30.5" customHeight="1" x14ac:dyDescent="0.35">
      <c r="A14" s="204" t="s">
        <v>503</v>
      </c>
      <c r="B14" s="644" t="s">
        <v>504</v>
      </c>
      <c r="C14" s="644" t="s">
        <v>501</v>
      </c>
      <c r="D14" s="369" t="s">
        <v>192</v>
      </c>
      <c r="E14" s="424"/>
      <c r="F14" s="424"/>
      <c r="G14" s="424"/>
      <c r="H14" s="424"/>
      <c r="I14" s="425"/>
    </row>
    <row r="15" spans="1:9" ht="30.5" customHeight="1" x14ac:dyDescent="0.35">
      <c r="A15" s="204" t="s">
        <v>505</v>
      </c>
      <c r="B15" s="645"/>
      <c r="C15" s="645"/>
      <c r="D15" s="369" t="s">
        <v>95</v>
      </c>
      <c r="E15" s="424"/>
      <c r="F15" s="424"/>
      <c r="G15" s="424"/>
      <c r="H15" s="424"/>
      <c r="I15" s="425"/>
    </row>
    <row r="16" spans="1:9" ht="30.5" customHeight="1" x14ac:dyDescent="0.35">
      <c r="A16" s="204" t="s">
        <v>506</v>
      </c>
      <c r="B16" s="650" t="s">
        <v>507</v>
      </c>
      <c r="C16" s="653" t="s">
        <v>508</v>
      </c>
      <c r="D16" s="369" t="s">
        <v>192</v>
      </c>
      <c r="E16" s="424"/>
      <c r="F16" s="424"/>
      <c r="G16" s="424"/>
      <c r="H16" s="424"/>
      <c r="I16" s="425"/>
    </row>
    <row r="17" spans="1:9" ht="30.5" customHeight="1" x14ac:dyDescent="0.35">
      <c r="A17" s="204" t="s">
        <v>509</v>
      </c>
      <c r="B17" s="651"/>
      <c r="C17" s="651"/>
      <c r="D17" s="369" t="s">
        <v>95</v>
      </c>
      <c r="E17" s="424"/>
      <c r="F17" s="424"/>
      <c r="G17" s="424"/>
      <c r="H17" s="424"/>
      <c r="I17" s="425"/>
    </row>
    <row r="18" spans="1:9" ht="30.5" customHeight="1" x14ac:dyDescent="0.35">
      <c r="A18" s="204" t="s">
        <v>510</v>
      </c>
      <c r="B18" s="652"/>
      <c r="C18" s="652"/>
      <c r="D18" s="369" t="s">
        <v>511</v>
      </c>
      <c r="E18" s="424"/>
      <c r="F18" s="424"/>
      <c r="G18" s="424"/>
      <c r="H18" s="424"/>
      <c r="I18" s="425"/>
    </row>
    <row r="19" spans="1:9" ht="30.5" customHeight="1" x14ac:dyDescent="0.35">
      <c r="A19" s="204" t="s">
        <v>512</v>
      </c>
      <c r="B19" s="654" t="s">
        <v>513</v>
      </c>
      <c r="C19" s="655" t="s">
        <v>514</v>
      </c>
      <c r="D19" s="369" t="s">
        <v>192</v>
      </c>
      <c r="E19" s="424"/>
      <c r="F19" s="424"/>
      <c r="G19" s="424"/>
      <c r="H19" s="424"/>
      <c r="I19" s="425"/>
    </row>
    <row r="20" spans="1:9" ht="30.5" customHeight="1" x14ac:dyDescent="0.35">
      <c r="A20" s="204" t="s">
        <v>515</v>
      </c>
      <c r="B20" s="651"/>
      <c r="C20" s="651"/>
      <c r="D20" s="369" t="s">
        <v>95</v>
      </c>
      <c r="E20" s="424"/>
      <c r="F20" s="424"/>
      <c r="G20" s="424"/>
      <c r="H20" s="424"/>
      <c r="I20" s="425"/>
    </row>
    <row r="21" spans="1:9" ht="30.5" customHeight="1" x14ac:dyDescent="0.35">
      <c r="A21" s="204" t="s">
        <v>516</v>
      </c>
      <c r="B21" s="652"/>
      <c r="C21" s="652"/>
      <c r="D21" s="369" t="s">
        <v>511</v>
      </c>
      <c r="E21" s="424"/>
      <c r="F21" s="424"/>
      <c r="G21" s="424"/>
      <c r="H21" s="424"/>
      <c r="I21" s="425"/>
    </row>
    <row r="22" spans="1:9" ht="30.5" customHeight="1" x14ac:dyDescent="0.35">
      <c r="A22" s="204" t="s">
        <v>517</v>
      </c>
      <c r="B22" s="650" t="s">
        <v>518</v>
      </c>
      <c r="C22" s="653" t="s">
        <v>519</v>
      </c>
      <c r="D22" s="369" t="s">
        <v>192</v>
      </c>
      <c r="E22" s="424"/>
      <c r="F22" s="424"/>
      <c r="G22" s="424"/>
      <c r="H22" s="424"/>
      <c r="I22" s="425"/>
    </row>
    <row r="23" spans="1:9" ht="30.5" customHeight="1" x14ac:dyDescent="0.35">
      <c r="A23" s="204" t="s">
        <v>520</v>
      </c>
      <c r="B23" s="651"/>
      <c r="C23" s="651"/>
      <c r="D23" s="369" t="s">
        <v>95</v>
      </c>
      <c r="E23" s="424"/>
      <c r="F23" s="424"/>
      <c r="G23" s="424"/>
      <c r="H23" s="424"/>
      <c r="I23" s="425"/>
    </row>
    <row r="24" spans="1:9" ht="30.5" customHeight="1" x14ac:dyDescent="0.35">
      <c r="A24" s="204" t="s">
        <v>521</v>
      </c>
      <c r="B24" s="652"/>
      <c r="C24" s="652"/>
      <c r="D24" s="205" t="s">
        <v>522</v>
      </c>
      <c r="E24" s="424"/>
      <c r="F24" s="424"/>
      <c r="G24" s="424"/>
      <c r="H24" s="424"/>
      <c r="I24" s="425"/>
    </row>
    <row r="25" spans="1:9" ht="30.5" customHeight="1" x14ac:dyDescent="0.35">
      <c r="A25" s="204" t="s">
        <v>523</v>
      </c>
      <c r="B25" s="650" t="s">
        <v>524</v>
      </c>
      <c r="C25" s="653" t="s">
        <v>525</v>
      </c>
      <c r="D25" s="369" t="s">
        <v>192</v>
      </c>
      <c r="E25" s="424"/>
      <c r="F25" s="424"/>
      <c r="G25" s="424"/>
      <c r="H25" s="424"/>
      <c r="I25" s="425"/>
    </row>
    <row r="26" spans="1:9" ht="30.5" customHeight="1" x14ac:dyDescent="0.35">
      <c r="A26" s="204" t="s">
        <v>526</v>
      </c>
      <c r="B26" s="651"/>
      <c r="C26" s="651"/>
      <c r="D26" s="369" t="s">
        <v>95</v>
      </c>
      <c r="E26" s="424"/>
      <c r="F26" s="424"/>
      <c r="G26" s="424"/>
      <c r="H26" s="424"/>
      <c r="I26" s="425"/>
    </row>
    <row r="27" spans="1:9" ht="30.5" customHeight="1" x14ac:dyDescent="0.35">
      <c r="A27" s="204" t="s">
        <v>527</v>
      </c>
      <c r="B27" s="652"/>
      <c r="C27" s="652"/>
      <c r="D27" s="369" t="s">
        <v>511</v>
      </c>
      <c r="E27" s="424"/>
      <c r="F27" s="424"/>
      <c r="G27" s="424"/>
      <c r="H27" s="424"/>
      <c r="I27" s="425"/>
    </row>
    <row r="28" spans="1:9" ht="30.5" customHeight="1" x14ac:dyDescent="0.35">
      <c r="A28" s="204" t="s">
        <v>528</v>
      </c>
      <c r="B28" s="650" t="s">
        <v>529</v>
      </c>
      <c r="C28" s="653" t="s">
        <v>530</v>
      </c>
      <c r="D28" s="206" t="s">
        <v>95</v>
      </c>
      <c r="E28" s="424"/>
      <c r="F28" s="424"/>
      <c r="G28" s="424"/>
      <c r="H28" s="424"/>
      <c r="I28" s="425"/>
    </row>
    <row r="29" spans="1:9" ht="37.5" customHeight="1" x14ac:dyDescent="0.35">
      <c r="A29" s="204" t="s">
        <v>531</v>
      </c>
      <c r="B29" s="652"/>
      <c r="C29" s="652"/>
      <c r="D29" s="369" t="s">
        <v>532</v>
      </c>
      <c r="E29" s="424"/>
      <c r="F29" s="424"/>
      <c r="G29" s="424"/>
      <c r="H29" s="424"/>
      <c r="I29" s="425"/>
    </row>
    <row r="30" spans="1:9" ht="30.5" customHeight="1" x14ac:dyDescent="0.35">
      <c r="A30" s="204" t="s">
        <v>533</v>
      </c>
      <c r="B30" s="650" t="s">
        <v>534</v>
      </c>
      <c r="C30" s="653" t="s">
        <v>535</v>
      </c>
      <c r="D30" s="369" t="s">
        <v>192</v>
      </c>
      <c r="E30" s="424"/>
      <c r="F30" s="424"/>
      <c r="G30" s="424"/>
      <c r="H30" s="424"/>
      <c r="I30" s="425"/>
    </row>
    <row r="31" spans="1:9" ht="30.5" customHeight="1" x14ac:dyDescent="0.35">
      <c r="A31" s="204" t="s">
        <v>536</v>
      </c>
      <c r="B31" s="652"/>
      <c r="C31" s="651"/>
      <c r="D31" s="369" t="s">
        <v>95</v>
      </c>
      <c r="E31" s="424"/>
      <c r="F31" s="424"/>
      <c r="G31" s="424"/>
      <c r="H31" s="424"/>
      <c r="I31" s="425"/>
    </row>
    <row r="32" spans="1:9" ht="30.5" customHeight="1" x14ac:dyDescent="0.35">
      <c r="A32" s="204" t="s">
        <v>537</v>
      </c>
      <c r="B32" s="369"/>
      <c r="C32" s="652"/>
      <c r="D32" s="369" t="s">
        <v>511</v>
      </c>
      <c r="E32" s="424"/>
      <c r="F32" s="424"/>
      <c r="G32" s="424"/>
      <c r="H32" s="424"/>
      <c r="I32" s="425"/>
    </row>
    <row r="33" spans="1:9" ht="29" customHeight="1" x14ac:dyDescent="0.35">
      <c r="A33" s="656" t="s">
        <v>538</v>
      </c>
      <c r="B33" s="657"/>
      <c r="C33" s="657"/>
      <c r="D33" s="658"/>
      <c r="E33" s="207">
        <f>SUM(E12:E32)</f>
        <v>0</v>
      </c>
      <c r="F33" s="207">
        <f t="shared" ref="F33:I33" si="0">SUM(F12:F32)</f>
        <v>0</v>
      </c>
      <c r="G33" s="207">
        <f t="shared" si="0"/>
        <v>0</v>
      </c>
      <c r="H33" s="207">
        <f t="shared" si="0"/>
        <v>0</v>
      </c>
      <c r="I33" s="208">
        <f t="shared" si="0"/>
        <v>0</v>
      </c>
    </row>
    <row r="34" spans="1:9" ht="15" customHeight="1" x14ac:dyDescent="0.35">
      <c r="A34" s="659"/>
      <c r="B34" s="660"/>
      <c r="C34" s="660"/>
      <c r="D34" s="660"/>
      <c r="E34" s="660"/>
      <c r="F34" s="660"/>
      <c r="G34" s="660"/>
      <c r="H34" s="660"/>
      <c r="I34" s="661"/>
    </row>
    <row r="35" spans="1:9" ht="30.5" customHeight="1" x14ac:dyDescent="0.35">
      <c r="A35" s="597" t="s">
        <v>539</v>
      </c>
      <c r="B35" s="662"/>
      <c r="C35" s="662"/>
      <c r="D35" s="662"/>
      <c r="E35" s="662"/>
      <c r="F35" s="662"/>
      <c r="G35" s="662"/>
      <c r="H35" s="662"/>
      <c r="I35" s="178">
        <f>SUM(E33:I33)</f>
        <v>0</v>
      </c>
    </row>
    <row r="36" spans="1:9" ht="30.5" customHeight="1" x14ac:dyDescent="0.35">
      <c r="A36" s="598" t="s">
        <v>540</v>
      </c>
      <c r="B36" s="663"/>
      <c r="C36" s="663"/>
      <c r="D36" s="663"/>
      <c r="E36" s="663"/>
      <c r="F36" s="663"/>
      <c r="G36" s="663"/>
      <c r="H36" s="663"/>
      <c r="I36" s="179">
        <f>(I35/100)*5</f>
        <v>0</v>
      </c>
    </row>
  </sheetData>
  <sheetProtection algorithmName="SHA-512" hashValue="b7b4o509ZqM2VMSJCxZAeH4D1jTRdvRv52++92C5bmCrJupQbx/26lD6zWDUGVCf937iY3Ittdd5ZatiG9920w==" saltValue="m0fbcBay8M4SnYl41NyUkg==" spinCount="100000" sheet="1" objects="1" scenarios="1"/>
  <mergeCells count="29">
    <mergeCell ref="A33:D33"/>
    <mergeCell ref="A34:I34"/>
    <mergeCell ref="A35:H35"/>
    <mergeCell ref="A36:H36"/>
    <mergeCell ref="B25:B27"/>
    <mergeCell ref="C25:C27"/>
    <mergeCell ref="B28:B29"/>
    <mergeCell ref="C28:C29"/>
    <mergeCell ref="B30:B31"/>
    <mergeCell ref="C30:C32"/>
    <mergeCell ref="B16:B18"/>
    <mergeCell ref="C16:C18"/>
    <mergeCell ref="B19:B21"/>
    <mergeCell ref="C19:C21"/>
    <mergeCell ref="B22:B24"/>
    <mergeCell ref="C22:C24"/>
    <mergeCell ref="B14:B15"/>
    <mergeCell ref="C14:C15"/>
    <mergeCell ref="B1:I1"/>
    <mergeCell ref="B3:I3"/>
    <mergeCell ref="B4:I4"/>
    <mergeCell ref="B5:I5"/>
    <mergeCell ref="B6:I6"/>
    <mergeCell ref="B7:I7"/>
    <mergeCell ref="B8:I8"/>
    <mergeCell ref="A10:I10"/>
    <mergeCell ref="B11:C11"/>
    <mergeCell ref="B12:B13"/>
    <mergeCell ref="C12:C13"/>
  </mergeCells>
  <hyperlinks>
    <hyperlink ref="A3" location="'Index Please Read'!A1" display="Click to return to Index"/>
    <hyperlink ref="A2" location="'Index Please Read'!A1" display="Click to return to Index"/>
  </hyperlinks>
  <pageMargins left="0.7" right="0.7" top="0.75" bottom="0.75" header="0.3" footer="0.3"/>
  <pageSetup paperSize="8" scale="93" fitToHeight="2"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29"/>
  <sheetViews>
    <sheetView zoomScale="80" zoomScaleNormal="80" workbookViewId="0">
      <selection activeCell="A2" sqref="A2:B2"/>
    </sheetView>
  </sheetViews>
  <sheetFormatPr defaultColWidth="8.81640625" defaultRowHeight="14" x14ac:dyDescent="0.3"/>
  <cols>
    <col min="1" max="1" width="20.7265625" style="210" customWidth="1"/>
    <col min="2" max="2" width="27.54296875" style="239" customWidth="1"/>
    <col min="3" max="3" width="27.54296875" style="210" customWidth="1"/>
    <col min="4" max="4" width="27.54296875" style="239" customWidth="1"/>
    <col min="5" max="6" width="20.7265625" style="210" customWidth="1"/>
    <col min="7" max="16384" width="8.81640625" style="210"/>
  </cols>
  <sheetData>
    <row r="1" spans="1:11" ht="95.5" customHeight="1" x14ac:dyDescent="0.3">
      <c r="A1" s="209"/>
      <c r="B1" s="667" t="s">
        <v>541</v>
      </c>
      <c r="C1" s="667"/>
      <c r="D1" s="667"/>
      <c r="E1" s="667"/>
      <c r="F1" s="667"/>
      <c r="G1" s="667"/>
      <c r="H1" s="667"/>
      <c r="I1" s="667"/>
      <c r="J1" s="667"/>
      <c r="K1" s="668"/>
    </row>
    <row r="2" spans="1:11" ht="28" customHeight="1" thickBot="1" x14ac:dyDescent="0.45">
      <c r="A2" s="669" t="s">
        <v>30</v>
      </c>
      <c r="B2" s="670"/>
      <c r="C2" s="211"/>
      <c r="D2" s="211"/>
      <c r="E2" s="211"/>
      <c r="F2" s="211"/>
      <c r="G2" s="211"/>
      <c r="H2" s="211"/>
      <c r="I2" s="211"/>
      <c r="J2" s="211"/>
      <c r="K2" s="212"/>
    </row>
    <row r="3" spans="1:11" ht="31" customHeight="1" thickBot="1" x14ac:dyDescent="0.35">
      <c r="A3" s="213" t="s">
        <v>60</v>
      </c>
      <c r="B3" s="671">
        <f>'Cover Sheet'!B19:C19</f>
        <v>0</v>
      </c>
      <c r="C3" s="672"/>
      <c r="D3" s="672"/>
      <c r="E3" s="672"/>
      <c r="F3" s="214"/>
      <c r="G3" s="214"/>
      <c r="H3" s="214"/>
      <c r="I3" s="214"/>
      <c r="J3" s="214"/>
      <c r="K3" s="215"/>
    </row>
    <row r="4" spans="1:11" ht="30.5" customHeight="1" thickBot="1" x14ac:dyDescent="0.35">
      <c r="A4" s="673" t="s">
        <v>766</v>
      </c>
      <c r="B4" s="674"/>
      <c r="C4" s="674"/>
      <c r="D4" s="674"/>
      <c r="E4" s="674"/>
      <c r="F4" s="674"/>
      <c r="G4" s="674"/>
      <c r="H4" s="674"/>
      <c r="I4" s="674"/>
      <c r="J4" s="674"/>
      <c r="K4" s="675"/>
    </row>
    <row r="5" spans="1:11" ht="14.5" thickBot="1" x14ac:dyDescent="0.35">
      <c r="A5" s="673" t="s">
        <v>542</v>
      </c>
      <c r="B5" s="676"/>
      <c r="C5" s="676"/>
      <c r="D5" s="676"/>
      <c r="E5" s="676"/>
      <c r="F5" s="676"/>
      <c r="G5" s="676"/>
      <c r="H5" s="676"/>
      <c r="I5" s="676"/>
      <c r="J5" s="676"/>
      <c r="K5" s="677"/>
    </row>
    <row r="6" spans="1:11" ht="57" customHeight="1" thickBot="1" x14ac:dyDescent="0.35">
      <c r="A6" s="216"/>
      <c r="B6" s="673" t="s">
        <v>543</v>
      </c>
      <c r="C6" s="676"/>
      <c r="D6" s="676"/>
      <c r="E6" s="676"/>
      <c r="F6" s="676"/>
      <c r="G6" s="676"/>
      <c r="H6" s="676"/>
      <c r="I6" s="676"/>
      <c r="J6" s="676"/>
      <c r="K6" s="677"/>
    </row>
    <row r="7" spans="1:11" ht="57" customHeight="1" thickBot="1" x14ac:dyDescent="0.35">
      <c r="A7" s="217"/>
      <c r="B7" s="678" t="s">
        <v>767</v>
      </c>
      <c r="C7" s="679"/>
      <c r="D7" s="679"/>
      <c r="E7" s="676"/>
      <c r="F7" s="676"/>
      <c r="G7" s="676"/>
      <c r="H7" s="676"/>
      <c r="I7" s="676"/>
      <c r="J7" s="676"/>
      <c r="K7" s="677"/>
    </row>
    <row r="8" spans="1:11" ht="14.5" thickBot="1" x14ac:dyDescent="0.35">
      <c r="A8" s="680"/>
      <c r="B8" s="681"/>
      <c r="C8" s="681"/>
      <c r="D8" s="682"/>
      <c r="E8" s="218" t="s">
        <v>544</v>
      </c>
      <c r="F8" s="370"/>
      <c r="G8" s="219"/>
      <c r="H8" s="219"/>
      <c r="I8" s="219"/>
      <c r="J8" s="16"/>
      <c r="K8" s="138"/>
    </row>
    <row r="9" spans="1:11" ht="14.5" thickBot="1" x14ac:dyDescent="0.35">
      <c r="A9" s="683" t="s">
        <v>545</v>
      </c>
      <c r="B9" s="684"/>
      <c r="C9" s="684"/>
      <c r="D9" s="685"/>
      <c r="E9" s="220">
        <v>0.1</v>
      </c>
      <c r="F9" s="221">
        <f>'OH(A) Advice Services'!J14</f>
        <v>0</v>
      </c>
      <c r="G9" s="16"/>
      <c r="H9" s="16"/>
      <c r="I9" s="16"/>
      <c r="J9" s="16"/>
      <c r="K9" s="138"/>
    </row>
    <row r="10" spans="1:11" ht="14.5" thickBot="1" x14ac:dyDescent="0.35">
      <c r="A10" s="683" t="s">
        <v>546</v>
      </c>
      <c r="B10" s="684"/>
      <c r="C10" s="684"/>
      <c r="D10" s="685"/>
      <c r="E10" s="220">
        <v>0.4</v>
      </c>
      <c r="F10" s="221">
        <f>'OH (B) Attendance Management'!G36</f>
        <v>0</v>
      </c>
      <c r="G10" s="16"/>
      <c r="H10" s="16"/>
      <c r="I10" s="16"/>
      <c r="J10" s="16"/>
      <c r="K10" s="138"/>
    </row>
    <row r="11" spans="1:11" ht="14.5" thickBot="1" x14ac:dyDescent="0.35">
      <c r="A11" s="683" t="s">
        <v>547</v>
      </c>
      <c r="B11" s="684"/>
      <c r="C11" s="684"/>
      <c r="D11" s="685"/>
      <c r="E11" s="220">
        <v>0.15</v>
      </c>
      <c r="F11" s="221">
        <f>'OH (C) On Site OH'!G17</f>
        <v>0</v>
      </c>
      <c r="G11" s="16"/>
      <c r="H11" s="16"/>
      <c r="I11" s="16"/>
      <c r="J11" s="16"/>
      <c r="K11" s="138"/>
    </row>
    <row r="12" spans="1:11" ht="14.5" thickBot="1" x14ac:dyDescent="0.35">
      <c r="A12" s="664" t="s">
        <v>548</v>
      </c>
      <c r="B12" s="665"/>
      <c r="C12" s="665"/>
      <c r="D12" s="666"/>
      <c r="E12" s="222">
        <v>0.05</v>
      </c>
      <c r="F12" s="223">
        <f>'OH(D) Health Education &amp; Consul'!G21</f>
        <v>0</v>
      </c>
      <c r="G12" s="16"/>
      <c r="H12" s="16"/>
      <c r="I12" s="16"/>
      <c r="J12" s="16"/>
      <c r="K12" s="138"/>
    </row>
    <row r="13" spans="1:11" ht="14.5" thickBot="1" x14ac:dyDescent="0.35">
      <c r="A13" s="664" t="s">
        <v>549</v>
      </c>
      <c r="B13" s="665"/>
      <c r="C13" s="665"/>
      <c r="D13" s="666"/>
      <c r="E13" s="222">
        <v>0.15</v>
      </c>
      <c r="F13" s="223">
        <f>'OH(E)Fitness For Tasks &amp; Health'!H137</f>
        <v>0</v>
      </c>
      <c r="G13" s="16"/>
      <c r="H13" s="16"/>
      <c r="I13" s="16"/>
      <c r="J13" s="16"/>
      <c r="K13" s="138"/>
    </row>
    <row r="14" spans="1:11" ht="14.5" thickBot="1" x14ac:dyDescent="0.35">
      <c r="A14" s="664" t="s">
        <v>550</v>
      </c>
      <c r="B14" s="665"/>
      <c r="C14" s="665"/>
      <c r="D14" s="666"/>
      <c r="E14" s="222">
        <v>0.1</v>
      </c>
      <c r="F14" s="223">
        <f>'OH (F) Treatments'!D80</f>
        <v>0</v>
      </c>
      <c r="G14" s="16"/>
      <c r="H14" s="16"/>
      <c r="I14" s="16"/>
      <c r="J14" s="16"/>
      <c r="K14" s="138"/>
    </row>
    <row r="15" spans="1:11" ht="14.5" thickBot="1" x14ac:dyDescent="0.35">
      <c r="A15" s="664" t="s">
        <v>551</v>
      </c>
      <c r="B15" s="665"/>
      <c r="C15" s="665"/>
      <c r="D15" s="666"/>
      <c r="E15" s="222">
        <v>0.05</v>
      </c>
      <c r="F15" s="223">
        <f>'OH(G)Assessment &amp; Adjustments'!I36</f>
        <v>0</v>
      </c>
      <c r="G15" s="16"/>
      <c r="H15" s="16"/>
      <c r="I15" s="16"/>
      <c r="J15" s="16"/>
      <c r="K15" s="138"/>
    </row>
    <row r="16" spans="1:11" x14ac:dyDescent="0.3">
      <c r="A16" s="224"/>
      <c r="B16" s="225"/>
      <c r="C16" s="226"/>
      <c r="D16" s="225"/>
      <c r="E16" s="225"/>
      <c r="F16" s="227"/>
      <c r="G16" s="16"/>
      <c r="H16" s="16"/>
      <c r="I16" s="16"/>
      <c r="J16" s="16"/>
      <c r="K16" s="138"/>
    </row>
    <row r="17" spans="1:11" ht="14.5" thickBot="1" x14ac:dyDescent="0.35">
      <c r="A17" s="137"/>
      <c r="B17" s="16"/>
      <c r="C17" s="16"/>
      <c r="D17" s="16"/>
      <c r="E17" s="16"/>
      <c r="F17" s="227"/>
      <c r="G17" s="16"/>
      <c r="H17" s="16"/>
      <c r="I17" s="16"/>
      <c r="J17" s="16"/>
      <c r="K17" s="138"/>
    </row>
    <row r="18" spans="1:11" ht="18.5" thickBot="1" x14ac:dyDescent="0.45">
      <c r="A18" s="687" t="s">
        <v>552</v>
      </c>
      <c r="B18" s="688"/>
      <c r="C18" s="688"/>
      <c r="D18" s="688"/>
      <c r="E18" s="689"/>
      <c r="F18" s="228">
        <f>SUM(F9:F15)</f>
        <v>0</v>
      </c>
      <c r="G18" s="16"/>
      <c r="H18" s="16"/>
      <c r="I18" s="16"/>
      <c r="J18" s="16"/>
      <c r="K18" s="138"/>
    </row>
    <row r="19" spans="1:11" ht="14.5" thickBot="1" x14ac:dyDescent="0.35">
      <c r="A19" s="229"/>
      <c r="B19" s="382"/>
      <c r="C19" s="382"/>
      <c r="D19" s="230"/>
      <c r="E19" s="230"/>
      <c r="F19" s="230"/>
      <c r="G19" s="230"/>
      <c r="H19" s="230"/>
      <c r="I19" s="230"/>
      <c r="J19" s="231"/>
      <c r="K19" s="232"/>
    </row>
    <row r="20" spans="1:11" x14ac:dyDescent="0.3">
      <c r="A20" s="233"/>
      <c r="B20" s="233"/>
      <c r="C20" s="234"/>
      <c r="D20" s="233"/>
    </row>
    <row r="21" spans="1:11" ht="18" x14ac:dyDescent="0.4">
      <c r="A21" s="690"/>
      <c r="B21" s="690"/>
      <c r="C21" s="690"/>
      <c r="D21" s="690"/>
    </row>
    <row r="22" spans="1:11" x14ac:dyDescent="0.3">
      <c r="A22" s="235"/>
      <c r="B22" s="236"/>
      <c r="C22" s="237"/>
      <c r="D22" s="236"/>
    </row>
    <row r="23" spans="1:11" x14ac:dyDescent="0.3">
      <c r="A23" s="233"/>
      <c r="B23" s="236"/>
      <c r="C23" s="237"/>
      <c r="D23" s="236"/>
    </row>
    <row r="24" spans="1:11" ht="18" x14ac:dyDescent="0.4">
      <c r="A24" s="686"/>
      <c r="B24" s="686"/>
      <c r="C24" s="686"/>
      <c r="D24" s="686"/>
    </row>
    <row r="25" spans="1:11" x14ac:dyDescent="0.3">
      <c r="A25" s="235"/>
      <c r="B25" s="236"/>
      <c r="C25" s="237"/>
      <c r="D25" s="236"/>
    </row>
    <row r="26" spans="1:11" x14ac:dyDescent="0.3">
      <c r="A26" s="235"/>
      <c r="B26" s="236"/>
      <c r="C26" s="237"/>
      <c r="D26" s="236"/>
    </row>
    <row r="27" spans="1:11" ht="18" x14ac:dyDescent="0.4">
      <c r="A27" s="686"/>
      <c r="B27" s="686"/>
      <c r="C27" s="686"/>
      <c r="D27" s="686"/>
    </row>
    <row r="28" spans="1:11" x14ac:dyDescent="0.3">
      <c r="A28" s="235"/>
      <c r="B28" s="236"/>
      <c r="C28" s="237"/>
      <c r="D28" s="236"/>
    </row>
    <row r="29" spans="1:11" ht="18" x14ac:dyDescent="0.4">
      <c r="A29" s="686"/>
      <c r="B29" s="686"/>
      <c r="C29" s="686"/>
      <c r="D29" s="238"/>
    </row>
  </sheetData>
  <sheetProtection algorithmName="SHA-512" hashValue="F8BeTfO0aPFDeP2ues36Y19jNVQieAvdn3HmWRVj2azeO09bz2Dlk3L3+mYMe5DLOGo7zXFBUO3wNuou6WgBjQ==" saltValue="LvQbfoyCgNgnfzxKT2p0Jw==" spinCount="100000" sheet="1" objects="1" scenarios="1"/>
  <mergeCells count="20">
    <mergeCell ref="A27:D27"/>
    <mergeCell ref="A29:C29"/>
    <mergeCell ref="A13:D13"/>
    <mergeCell ref="A14:D14"/>
    <mergeCell ref="A15:D15"/>
    <mergeCell ref="A18:E18"/>
    <mergeCell ref="A21:D21"/>
    <mergeCell ref="A24:D24"/>
    <mergeCell ref="A12:D12"/>
    <mergeCell ref="B1:K1"/>
    <mergeCell ref="A2:B2"/>
    <mergeCell ref="B3:E3"/>
    <mergeCell ref="A4:K4"/>
    <mergeCell ref="A5:K5"/>
    <mergeCell ref="B6:K6"/>
    <mergeCell ref="B7:K7"/>
    <mergeCell ref="A8:D8"/>
    <mergeCell ref="A9:D9"/>
    <mergeCell ref="A10:D10"/>
    <mergeCell ref="A11:D11"/>
  </mergeCells>
  <hyperlinks>
    <hyperlink ref="A2" location="'Index Please Read'!A1" display="Click to return to Index"/>
  </hyperlinks>
  <pageMargins left="0.7" right="0.7" top="0.75" bottom="0.75" header="0.3" footer="0.3"/>
  <pageSetup paperSize="8"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95"/>
  <sheetViews>
    <sheetView zoomScale="80" zoomScaleNormal="80" workbookViewId="0">
      <selection activeCell="B98" sqref="B98"/>
    </sheetView>
  </sheetViews>
  <sheetFormatPr defaultRowHeight="14.5" x14ac:dyDescent="0.35"/>
  <cols>
    <col min="1" max="1" width="43.26953125" style="5" customWidth="1"/>
    <col min="2" max="2" width="45.81640625" style="268" customWidth="1"/>
    <col min="3" max="3" width="45.81640625" style="5" customWidth="1"/>
    <col min="4" max="4" width="45.81640625" style="269" customWidth="1"/>
    <col min="5" max="5" width="25.81640625" style="5" customWidth="1"/>
    <col min="6" max="16384" width="8.7265625" style="5"/>
  </cols>
  <sheetData>
    <row r="1" spans="1:10" ht="99" customHeight="1" x14ac:dyDescent="0.35">
      <c r="A1" s="691" t="s">
        <v>811</v>
      </c>
      <c r="B1" s="692"/>
      <c r="C1" s="692"/>
      <c r="D1" s="693"/>
      <c r="E1" s="240"/>
      <c r="F1" s="240"/>
      <c r="G1" s="240"/>
      <c r="H1" s="240"/>
      <c r="I1" s="240"/>
      <c r="J1" s="4"/>
    </row>
    <row r="2" spans="1:10" ht="26.5" customHeight="1" x14ac:dyDescent="0.4">
      <c r="A2" s="241" t="s">
        <v>30</v>
      </c>
      <c r="B2" s="242"/>
      <c r="C2" s="242"/>
      <c r="D2" s="243"/>
      <c r="E2" s="240"/>
      <c r="F2" s="240"/>
      <c r="G2" s="240"/>
      <c r="H2" s="240"/>
      <c r="I2" s="240"/>
      <c r="J2" s="4"/>
    </row>
    <row r="3" spans="1:10" ht="30" customHeight="1" x14ac:dyDescent="0.35">
      <c r="A3" s="694" t="s">
        <v>553</v>
      </c>
      <c r="B3" s="695"/>
      <c r="C3" s="695"/>
      <c r="D3" s="696"/>
      <c r="E3" s="244"/>
      <c r="F3" s="4"/>
      <c r="G3" s="4"/>
      <c r="H3" s="4"/>
      <c r="I3" s="4"/>
      <c r="J3" s="4"/>
    </row>
    <row r="4" spans="1:10" ht="31" customHeight="1" x14ac:dyDescent="0.35">
      <c r="A4" s="245"/>
      <c r="B4" s="246"/>
      <c r="C4" s="245"/>
      <c r="D4" s="247"/>
      <c r="E4" s="4"/>
      <c r="F4" s="4"/>
      <c r="G4" s="4"/>
      <c r="H4" s="4"/>
      <c r="I4" s="4"/>
      <c r="J4" s="4"/>
    </row>
    <row r="5" spans="1:10" ht="32" customHeight="1" x14ac:dyDescent="0.35">
      <c r="A5" s="139" t="s">
        <v>554</v>
      </c>
      <c r="B5" s="139" t="s">
        <v>555</v>
      </c>
      <c r="C5" s="139" t="s">
        <v>556</v>
      </c>
      <c r="D5" s="248"/>
      <c r="E5" s="4"/>
      <c r="F5" s="4"/>
      <c r="G5" s="4"/>
      <c r="H5" s="4"/>
      <c r="I5" s="4"/>
      <c r="J5" s="4"/>
    </row>
    <row r="6" spans="1:10" x14ac:dyDescent="0.35">
      <c r="A6" s="697" t="s">
        <v>557</v>
      </c>
      <c r="B6" s="249" t="s">
        <v>558</v>
      </c>
      <c r="C6" s="250">
        <v>4000</v>
      </c>
      <c r="D6" s="248"/>
    </row>
    <row r="7" spans="1:10" x14ac:dyDescent="0.35">
      <c r="A7" s="698"/>
      <c r="B7" s="249"/>
      <c r="C7" s="250"/>
      <c r="D7" s="248"/>
    </row>
    <row r="8" spans="1:10" x14ac:dyDescent="0.35">
      <c r="A8" s="376"/>
      <c r="B8" s="249"/>
      <c r="C8" s="250"/>
      <c r="D8" s="248"/>
    </row>
    <row r="9" spans="1:10" x14ac:dyDescent="0.35">
      <c r="A9" s="249" t="s">
        <v>559</v>
      </c>
      <c r="B9" s="249" t="s">
        <v>560</v>
      </c>
      <c r="C9" s="251">
        <v>8000</v>
      </c>
      <c r="D9" s="248"/>
    </row>
    <row r="10" spans="1:10" x14ac:dyDescent="0.35">
      <c r="A10" s="249"/>
      <c r="B10" s="249" t="s">
        <v>561</v>
      </c>
      <c r="C10" s="251">
        <v>51300</v>
      </c>
      <c r="D10" s="248"/>
    </row>
    <row r="11" spans="1:10" x14ac:dyDescent="0.35">
      <c r="A11" s="249"/>
      <c r="B11" s="249" t="s">
        <v>562</v>
      </c>
      <c r="C11" s="251">
        <v>3000</v>
      </c>
      <c r="D11" s="248"/>
    </row>
    <row r="12" spans="1:10" x14ac:dyDescent="0.35">
      <c r="A12" s="249"/>
      <c r="B12" s="249" t="s">
        <v>563</v>
      </c>
      <c r="C12" s="251">
        <v>1500</v>
      </c>
      <c r="D12" s="248"/>
    </row>
    <row r="13" spans="1:10" x14ac:dyDescent="0.35">
      <c r="A13" s="249"/>
      <c r="B13" s="249"/>
      <c r="C13" s="249"/>
      <c r="D13" s="248"/>
    </row>
    <row r="14" spans="1:10" x14ac:dyDescent="0.35">
      <c r="A14" s="375" t="s">
        <v>564</v>
      </c>
      <c r="B14" s="249" t="s">
        <v>565</v>
      </c>
      <c r="C14" s="250">
        <v>30</v>
      </c>
      <c r="D14" s="248"/>
    </row>
    <row r="15" spans="1:10" x14ac:dyDescent="0.35">
      <c r="A15" s="376"/>
      <c r="B15" s="249" t="s">
        <v>566</v>
      </c>
      <c r="C15" s="250">
        <v>704</v>
      </c>
      <c r="D15" s="248"/>
    </row>
    <row r="16" spans="1:10" x14ac:dyDescent="0.35">
      <c r="A16" s="376"/>
      <c r="B16" s="376" t="s">
        <v>567</v>
      </c>
      <c r="C16" s="252">
        <v>600</v>
      </c>
      <c r="D16" s="248"/>
    </row>
    <row r="17" spans="1:5" ht="30" customHeight="1" x14ac:dyDescent="0.35">
      <c r="A17" s="253"/>
      <c r="B17" s="131"/>
      <c r="C17" s="254"/>
      <c r="D17" s="255"/>
    </row>
    <row r="18" spans="1:5" ht="32" customHeight="1" x14ac:dyDescent="0.35">
      <c r="A18" s="139" t="s">
        <v>554</v>
      </c>
      <c r="B18" s="139" t="s">
        <v>568</v>
      </c>
      <c r="C18" s="139" t="s">
        <v>569</v>
      </c>
      <c r="D18" s="256" t="s">
        <v>570</v>
      </c>
      <c r="E18" s="257"/>
    </row>
    <row r="19" spans="1:5" x14ac:dyDescent="0.35">
      <c r="A19" s="697" t="s">
        <v>571</v>
      </c>
      <c r="B19" s="392" t="s">
        <v>572</v>
      </c>
      <c r="C19" s="393">
        <v>2334</v>
      </c>
      <c r="D19" s="259">
        <v>2368</v>
      </c>
      <c r="E19" s="4"/>
    </row>
    <row r="20" spans="1:5" x14ac:dyDescent="0.35">
      <c r="A20" s="699"/>
      <c r="B20" s="258" t="s">
        <v>573</v>
      </c>
      <c r="C20" s="251">
        <v>13</v>
      </c>
      <c r="D20" s="259">
        <v>13</v>
      </c>
      <c r="E20" s="4"/>
    </row>
    <row r="21" spans="1:5" x14ac:dyDescent="0.35">
      <c r="A21" s="699"/>
      <c r="B21" s="258" t="s">
        <v>574</v>
      </c>
      <c r="C21" s="251">
        <v>197</v>
      </c>
      <c r="D21" s="259">
        <v>199</v>
      </c>
      <c r="E21" s="4"/>
    </row>
    <row r="22" spans="1:5" x14ac:dyDescent="0.35">
      <c r="A22" s="699"/>
      <c r="B22" s="258" t="s">
        <v>575</v>
      </c>
      <c r="C22" s="251">
        <v>6141</v>
      </c>
      <c r="D22" s="251">
        <v>6459</v>
      </c>
      <c r="E22" s="4"/>
    </row>
    <row r="23" spans="1:5" x14ac:dyDescent="0.35">
      <c r="A23" s="699"/>
      <c r="B23" s="258" t="s">
        <v>576</v>
      </c>
      <c r="C23" s="251">
        <v>2916</v>
      </c>
      <c r="D23" s="251">
        <v>2917</v>
      </c>
      <c r="E23" s="4"/>
    </row>
    <row r="24" spans="1:5" x14ac:dyDescent="0.35">
      <c r="A24" s="699"/>
      <c r="B24" s="258" t="s">
        <v>577</v>
      </c>
      <c r="C24" s="251">
        <v>71</v>
      </c>
      <c r="D24" s="251">
        <v>71</v>
      </c>
      <c r="E24" s="4"/>
    </row>
    <row r="25" spans="1:5" x14ac:dyDescent="0.35">
      <c r="A25" s="699"/>
      <c r="B25" s="258" t="s">
        <v>578</v>
      </c>
      <c r="C25" s="251">
        <v>28</v>
      </c>
      <c r="D25" s="251">
        <v>28</v>
      </c>
      <c r="E25" s="4"/>
    </row>
    <row r="26" spans="1:5" x14ac:dyDescent="0.35">
      <c r="A26" s="699"/>
      <c r="B26" s="258" t="s">
        <v>579</v>
      </c>
      <c r="C26" s="251">
        <v>37</v>
      </c>
      <c r="D26" s="251">
        <v>37</v>
      </c>
      <c r="E26" s="4"/>
    </row>
    <row r="27" spans="1:5" x14ac:dyDescent="0.35">
      <c r="A27" s="699"/>
      <c r="B27" s="258" t="s">
        <v>580</v>
      </c>
      <c r="C27" s="251">
        <v>50</v>
      </c>
      <c r="D27" s="251">
        <v>52</v>
      </c>
      <c r="E27" s="4"/>
    </row>
    <row r="28" spans="1:5" x14ac:dyDescent="0.35">
      <c r="A28" s="699"/>
      <c r="B28" s="258" t="s">
        <v>581</v>
      </c>
      <c r="C28" s="251">
        <v>40</v>
      </c>
      <c r="D28" s="251">
        <v>42</v>
      </c>
      <c r="E28" s="4"/>
    </row>
    <row r="29" spans="1:5" x14ac:dyDescent="0.35">
      <c r="A29" s="699"/>
      <c r="B29" s="258" t="s">
        <v>582</v>
      </c>
      <c r="C29" s="251">
        <v>457</v>
      </c>
      <c r="D29" s="251">
        <v>458</v>
      </c>
      <c r="E29" s="4"/>
    </row>
    <row r="30" spans="1:5" x14ac:dyDescent="0.35">
      <c r="A30" s="699"/>
      <c r="B30" s="258" t="s">
        <v>583</v>
      </c>
      <c r="C30" s="251">
        <v>333</v>
      </c>
      <c r="D30" s="251">
        <v>334</v>
      </c>
      <c r="E30" s="4"/>
    </row>
    <row r="31" spans="1:5" x14ac:dyDescent="0.35">
      <c r="A31" s="699"/>
      <c r="B31" s="258" t="s">
        <v>584</v>
      </c>
      <c r="C31" s="251">
        <v>8</v>
      </c>
      <c r="D31" s="251">
        <v>8</v>
      </c>
      <c r="E31" s="4"/>
    </row>
    <row r="32" spans="1:5" x14ac:dyDescent="0.35">
      <c r="A32" s="699"/>
      <c r="B32" s="258" t="s">
        <v>585</v>
      </c>
      <c r="C32" s="251">
        <v>438</v>
      </c>
      <c r="D32" s="251">
        <v>439</v>
      </c>
      <c r="E32" s="4"/>
    </row>
    <row r="33" spans="1:5" x14ac:dyDescent="0.35">
      <c r="A33" s="699"/>
      <c r="B33" s="258" t="s">
        <v>422</v>
      </c>
      <c r="C33" s="251">
        <v>3</v>
      </c>
      <c r="D33" s="251">
        <v>3</v>
      </c>
      <c r="E33" s="4"/>
    </row>
    <row r="34" spans="1:5" x14ac:dyDescent="0.35">
      <c r="A34" s="699"/>
      <c r="B34" s="258" t="s">
        <v>586</v>
      </c>
      <c r="C34" s="251">
        <v>747</v>
      </c>
      <c r="D34" s="251">
        <v>749</v>
      </c>
      <c r="E34" s="4"/>
    </row>
    <row r="35" spans="1:5" x14ac:dyDescent="0.35">
      <c r="A35" s="699"/>
      <c r="B35" s="258" t="s">
        <v>587</v>
      </c>
      <c r="C35" s="251">
        <v>9</v>
      </c>
      <c r="D35" s="251">
        <v>9</v>
      </c>
      <c r="E35" s="4"/>
    </row>
    <row r="36" spans="1:5" x14ac:dyDescent="0.35">
      <c r="A36" s="699"/>
      <c r="B36" s="258" t="s">
        <v>588</v>
      </c>
      <c r="C36" s="251">
        <v>5</v>
      </c>
      <c r="D36" s="251">
        <v>5</v>
      </c>
      <c r="E36" s="4"/>
    </row>
    <row r="37" spans="1:5" x14ac:dyDescent="0.35">
      <c r="A37" s="700"/>
      <c r="B37" s="258" t="s">
        <v>589</v>
      </c>
      <c r="C37" s="259" t="s">
        <v>590</v>
      </c>
      <c r="D37" s="251">
        <v>154</v>
      </c>
    </row>
    <row r="38" spans="1:5" x14ac:dyDescent="0.35">
      <c r="A38" s="260"/>
      <c r="B38" s="77"/>
      <c r="C38" s="260"/>
      <c r="D38" s="248"/>
    </row>
    <row r="39" spans="1:5" ht="32" customHeight="1" x14ac:dyDescent="0.35">
      <c r="A39" s="139" t="s">
        <v>554</v>
      </c>
      <c r="B39" s="139" t="s">
        <v>555</v>
      </c>
      <c r="C39" s="139" t="s">
        <v>591</v>
      </c>
      <c r="D39" s="248"/>
    </row>
    <row r="40" spans="1:5" ht="14.5" customHeight="1" x14ac:dyDescent="0.35">
      <c r="A40" s="697" t="s">
        <v>592</v>
      </c>
      <c r="B40" s="258" t="s">
        <v>593</v>
      </c>
      <c r="C40" s="251">
        <v>39</v>
      </c>
      <c r="D40" s="248"/>
    </row>
    <row r="41" spans="1:5" x14ac:dyDescent="0.35">
      <c r="A41" s="701"/>
      <c r="B41" s="258" t="s">
        <v>594</v>
      </c>
      <c r="C41" s="251">
        <v>606</v>
      </c>
      <c r="D41" s="248"/>
    </row>
    <row r="42" spans="1:5" x14ac:dyDescent="0.35">
      <c r="A42" s="701"/>
      <c r="B42" s="258" t="s">
        <v>595</v>
      </c>
      <c r="C42" s="251">
        <v>0</v>
      </c>
      <c r="D42" s="248"/>
    </row>
    <row r="43" spans="1:5" x14ac:dyDescent="0.35">
      <c r="A43" s="701"/>
      <c r="B43" s="258" t="s">
        <v>596</v>
      </c>
      <c r="C43" s="251">
        <v>1</v>
      </c>
      <c r="D43" s="248"/>
    </row>
    <row r="44" spans="1:5" x14ac:dyDescent="0.35">
      <c r="A44" s="701"/>
      <c r="B44" s="258" t="s">
        <v>597</v>
      </c>
      <c r="C44" s="251">
        <v>26</v>
      </c>
      <c r="D44" s="248"/>
    </row>
    <row r="45" spans="1:5" x14ac:dyDescent="0.35">
      <c r="A45" s="701"/>
      <c r="B45" s="258" t="s">
        <v>598</v>
      </c>
      <c r="C45" s="251">
        <v>330</v>
      </c>
      <c r="D45" s="248"/>
    </row>
    <row r="46" spans="1:5" x14ac:dyDescent="0.35">
      <c r="A46" s="701"/>
      <c r="B46" s="258" t="s">
        <v>599</v>
      </c>
      <c r="C46" s="251">
        <v>2010</v>
      </c>
      <c r="D46" s="248"/>
    </row>
    <row r="47" spans="1:5" x14ac:dyDescent="0.35">
      <c r="A47" s="701"/>
      <c r="B47" s="258" t="s">
        <v>600</v>
      </c>
      <c r="C47" s="251">
        <v>408</v>
      </c>
      <c r="D47" s="248"/>
    </row>
    <row r="48" spans="1:5" x14ac:dyDescent="0.35">
      <c r="A48" s="701"/>
      <c r="B48" s="258" t="s">
        <v>601</v>
      </c>
      <c r="C48" s="251">
        <v>0</v>
      </c>
      <c r="D48" s="248"/>
    </row>
    <row r="49" spans="1:4" x14ac:dyDescent="0.35">
      <c r="A49" s="701"/>
      <c r="B49" s="258" t="s">
        <v>602</v>
      </c>
      <c r="C49" s="251">
        <v>0</v>
      </c>
      <c r="D49" s="248"/>
    </row>
    <row r="50" spans="1:4" x14ac:dyDescent="0.35">
      <c r="A50" s="701"/>
      <c r="B50" s="258" t="s">
        <v>603</v>
      </c>
      <c r="C50" s="251">
        <v>75</v>
      </c>
      <c r="D50" s="248"/>
    </row>
    <row r="51" spans="1:4" x14ac:dyDescent="0.35">
      <c r="A51" s="701"/>
      <c r="B51" s="258" t="s">
        <v>604</v>
      </c>
      <c r="C51" s="251">
        <v>272</v>
      </c>
      <c r="D51" s="248"/>
    </row>
    <row r="52" spans="1:4" x14ac:dyDescent="0.35">
      <c r="A52" s="701"/>
      <c r="B52" s="258" t="s">
        <v>605</v>
      </c>
      <c r="C52" s="251">
        <v>21846</v>
      </c>
      <c r="D52" s="248"/>
    </row>
    <row r="53" spans="1:4" x14ac:dyDescent="0.35">
      <c r="A53" s="701"/>
      <c r="B53" s="258" t="s">
        <v>606</v>
      </c>
      <c r="C53" s="251">
        <v>522</v>
      </c>
      <c r="D53" s="248"/>
    </row>
    <row r="54" spans="1:4" x14ac:dyDescent="0.35">
      <c r="A54" s="701"/>
      <c r="B54" s="258" t="s">
        <v>607</v>
      </c>
      <c r="C54" s="251">
        <v>239</v>
      </c>
      <c r="D54" s="248"/>
    </row>
    <row r="55" spans="1:4" x14ac:dyDescent="0.35">
      <c r="A55" s="701"/>
      <c r="B55" s="258" t="s">
        <v>608</v>
      </c>
      <c r="C55" s="251">
        <v>589</v>
      </c>
      <c r="D55" s="248"/>
    </row>
    <row r="56" spans="1:4" x14ac:dyDescent="0.35">
      <c r="A56" s="701"/>
      <c r="B56" s="258" t="s">
        <v>609</v>
      </c>
      <c r="C56" s="251">
        <v>0</v>
      </c>
      <c r="D56" s="248"/>
    </row>
    <row r="57" spans="1:4" x14ac:dyDescent="0.35">
      <c r="A57" s="701"/>
      <c r="B57" s="258" t="s">
        <v>610</v>
      </c>
      <c r="C57" s="261">
        <v>304</v>
      </c>
      <c r="D57" s="248"/>
    </row>
    <row r="58" spans="1:4" x14ac:dyDescent="0.35">
      <c r="A58" s="701"/>
      <c r="B58" s="258" t="s">
        <v>611</v>
      </c>
      <c r="C58" s="261">
        <v>253</v>
      </c>
      <c r="D58" s="248"/>
    </row>
    <row r="59" spans="1:4" x14ac:dyDescent="0.35">
      <c r="A59" s="701"/>
      <c r="B59" s="258" t="s">
        <v>612</v>
      </c>
      <c r="C59" s="261">
        <v>177</v>
      </c>
      <c r="D59" s="248"/>
    </row>
    <row r="60" spans="1:4" x14ac:dyDescent="0.35">
      <c r="A60" s="701"/>
      <c r="B60" s="258" t="s">
        <v>613</v>
      </c>
      <c r="C60" s="261">
        <v>6</v>
      </c>
      <c r="D60" s="248"/>
    </row>
    <row r="61" spans="1:4" x14ac:dyDescent="0.35">
      <c r="A61" s="701"/>
      <c r="B61" s="258" t="s">
        <v>614</v>
      </c>
      <c r="C61" s="261">
        <v>2</v>
      </c>
      <c r="D61" s="248"/>
    </row>
    <row r="62" spans="1:4" x14ac:dyDescent="0.35">
      <c r="A62" s="701"/>
      <c r="B62" s="258" t="s">
        <v>615</v>
      </c>
      <c r="C62" s="261">
        <v>87</v>
      </c>
      <c r="D62" s="248"/>
    </row>
    <row r="63" spans="1:4" x14ac:dyDescent="0.35">
      <c r="A63" s="701"/>
      <c r="B63" s="258" t="s">
        <v>616</v>
      </c>
      <c r="C63" s="261">
        <v>0</v>
      </c>
      <c r="D63" s="248"/>
    </row>
    <row r="64" spans="1:4" x14ac:dyDescent="0.35">
      <c r="A64" s="701"/>
      <c r="B64" s="258" t="s">
        <v>617</v>
      </c>
      <c r="C64" s="261">
        <v>119</v>
      </c>
      <c r="D64" s="248"/>
    </row>
    <row r="65" spans="1:4" x14ac:dyDescent="0.35">
      <c r="A65" s="701"/>
      <c r="B65" s="258" t="s">
        <v>618</v>
      </c>
      <c r="C65" s="261">
        <v>88</v>
      </c>
      <c r="D65" s="248"/>
    </row>
    <row r="66" spans="1:4" x14ac:dyDescent="0.35">
      <c r="A66" s="701"/>
      <c r="B66" s="258" t="s">
        <v>619</v>
      </c>
      <c r="C66" s="261">
        <v>2</v>
      </c>
      <c r="D66" s="248"/>
    </row>
    <row r="67" spans="1:4" x14ac:dyDescent="0.35">
      <c r="A67" s="701"/>
      <c r="B67" s="258" t="s">
        <v>620</v>
      </c>
      <c r="C67" s="261">
        <v>0</v>
      </c>
      <c r="D67" s="248"/>
    </row>
    <row r="68" spans="1:4" x14ac:dyDescent="0.35">
      <c r="A68" s="701"/>
      <c r="B68" s="258" t="s">
        <v>621</v>
      </c>
      <c r="C68" s="261">
        <v>889</v>
      </c>
      <c r="D68" s="248"/>
    </row>
    <row r="69" spans="1:4" x14ac:dyDescent="0.35">
      <c r="A69" s="701"/>
      <c r="B69" s="258" t="s">
        <v>622</v>
      </c>
      <c r="C69" s="261">
        <v>40</v>
      </c>
      <c r="D69" s="248"/>
    </row>
    <row r="70" spans="1:4" x14ac:dyDescent="0.35">
      <c r="A70" s="701"/>
      <c r="B70" s="258" t="s">
        <v>623</v>
      </c>
      <c r="C70" s="261">
        <v>12</v>
      </c>
      <c r="D70" s="248"/>
    </row>
    <row r="71" spans="1:4" x14ac:dyDescent="0.35">
      <c r="A71" s="698"/>
      <c r="B71" s="258" t="s">
        <v>624</v>
      </c>
      <c r="C71" s="261">
        <v>19</v>
      </c>
      <c r="D71" s="248"/>
    </row>
    <row r="72" spans="1:4" ht="30" customHeight="1" x14ac:dyDescent="0.35">
      <c r="A72" s="260"/>
      <c r="B72" s="77"/>
      <c r="C72" s="260"/>
      <c r="D72" s="248"/>
    </row>
    <row r="73" spans="1:4" ht="32" customHeight="1" x14ac:dyDescent="0.35">
      <c r="A73" s="139" t="s">
        <v>554</v>
      </c>
      <c r="B73" s="139" t="s">
        <v>555</v>
      </c>
      <c r="C73" s="139" t="s">
        <v>625</v>
      </c>
      <c r="D73" s="248"/>
    </row>
    <row r="74" spans="1:4" x14ac:dyDescent="0.35">
      <c r="A74" s="249" t="s">
        <v>626</v>
      </c>
      <c r="B74" s="381" t="s">
        <v>627</v>
      </c>
      <c r="C74" s="259">
        <v>3000</v>
      </c>
      <c r="D74" s="248"/>
    </row>
    <row r="75" spans="1:4" x14ac:dyDescent="0.35">
      <c r="A75" s="249"/>
      <c r="B75" s="381" t="s">
        <v>628</v>
      </c>
      <c r="C75" s="259">
        <v>2200</v>
      </c>
      <c r="D75" s="248"/>
    </row>
    <row r="76" spans="1:4" ht="34" customHeight="1" x14ac:dyDescent="0.35">
      <c r="A76" s="381" t="s">
        <v>629</v>
      </c>
      <c r="B76" s="381" t="s">
        <v>630</v>
      </c>
      <c r="C76" s="259">
        <v>92</v>
      </c>
      <c r="D76" s="248"/>
    </row>
    <row r="77" spans="1:4" x14ac:dyDescent="0.35">
      <c r="A77" s="260"/>
      <c r="B77" s="77"/>
      <c r="C77" s="262"/>
      <c r="D77" s="263"/>
    </row>
    <row r="78" spans="1:4" x14ac:dyDescent="0.35">
      <c r="A78" s="260"/>
      <c r="B78" s="77"/>
      <c r="C78" s="262"/>
      <c r="D78" s="263"/>
    </row>
    <row r="79" spans="1:4" ht="32" customHeight="1" x14ac:dyDescent="0.35">
      <c r="A79" s="139" t="s">
        <v>554</v>
      </c>
      <c r="B79" s="139" t="s">
        <v>555</v>
      </c>
      <c r="C79" s="139" t="s">
        <v>631</v>
      </c>
      <c r="D79" s="248"/>
    </row>
    <row r="80" spans="1:4" x14ac:dyDescent="0.35">
      <c r="A80" s="264" t="s">
        <v>632</v>
      </c>
      <c r="B80" s="381" t="s">
        <v>633</v>
      </c>
      <c r="C80" s="259">
        <v>4900</v>
      </c>
      <c r="D80" s="248"/>
    </row>
    <row r="81" spans="1:4" x14ac:dyDescent="0.35">
      <c r="A81" s="264"/>
      <c r="B81" s="381" t="s">
        <v>634</v>
      </c>
      <c r="C81" s="259">
        <v>21</v>
      </c>
      <c r="D81" s="248"/>
    </row>
    <row r="82" spans="1:4" x14ac:dyDescent="0.35">
      <c r="A82" s="260"/>
      <c r="B82" s="77"/>
      <c r="C82" s="265"/>
      <c r="D82" s="248"/>
    </row>
    <row r="83" spans="1:4" ht="32" customHeight="1" x14ac:dyDescent="0.35">
      <c r="A83" s="139" t="s">
        <v>554</v>
      </c>
      <c r="B83" s="139" t="s">
        <v>555</v>
      </c>
      <c r="C83" s="139" t="s">
        <v>631</v>
      </c>
      <c r="D83" s="248"/>
    </row>
    <row r="84" spans="1:4" ht="22.5" customHeight="1" x14ac:dyDescent="0.35">
      <c r="A84" s="266" t="s">
        <v>635</v>
      </c>
      <c r="B84" s="381" t="s">
        <v>636</v>
      </c>
      <c r="C84" s="259">
        <v>201</v>
      </c>
      <c r="D84" s="248"/>
    </row>
    <row r="85" spans="1:4" x14ac:dyDescent="0.35">
      <c r="A85" s="260"/>
      <c r="B85" s="77"/>
      <c r="C85" s="262"/>
      <c r="D85" s="263"/>
    </row>
    <row r="86" spans="1:4" x14ac:dyDescent="0.35">
      <c r="A86" s="260"/>
      <c r="B86" s="77"/>
      <c r="C86" s="262"/>
      <c r="D86" s="263"/>
    </row>
    <row r="87" spans="1:4" x14ac:dyDescent="0.35">
      <c r="A87" s="260"/>
      <c r="B87" s="77"/>
      <c r="C87" s="262"/>
      <c r="D87" s="263"/>
    </row>
    <row r="88" spans="1:4" x14ac:dyDescent="0.35">
      <c r="A88" s="260"/>
      <c r="B88" s="77"/>
      <c r="C88" s="260"/>
      <c r="D88" s="248"/>
    </row>
    <row r="89" spans="1:4" x14ac:dyDescent="0.35">
      <c r="A89" s="260"/>
      <c r="B89" s="77"/>
      <c r="C89" s="260"/>
      <c r="D89" s="248"/>
    </row>
    <row r="90" spans="1:4" x14ac:dyDescent="0.35">
      <c r="A90" s="260"/>
      <c r="B90" s="77"/>
      <c r="C90" s="260"/>
      <c r="D90" s="248"/>
    </row>
    <row r="91" spans="1:4" x14ac:dyDescent="0.35">
      <c r="A91" s="260"/>
      <c r="B91" s="77"/>
      <c r="C91" s="260"/>
      <c r="D91" s="248"/>
    </row>
    <row r="92" spans="1:4" x14ac:dyDescent="0.35">
      <c r="A92" s="260"/>
      <c r="B92" s="77"/>
      <c r="C92" s="260"/>
      <c r="D92" s="248"/>
    </row>
    <row r="93" spans="1:4" x14ac:dyDescent="0.35">
      <c r="A93" s="1"/>
      <c r="B93" s="210"/>
      <c r="C93" s="1"/>
      <c r="D93" s="267"/>
    </row>
    <row r="94" spans="1:4" x14ac:dyDescent="0.35">
      <c r="A94" s="1"/>
      <c r="B94" s="210"/>
      <c r="C94" s="1"/>
      <c r="D94" s="267"/>
    </row>
    <row r="95" spans="1:4" x14ac:dyDescent="0.35">
      <c r="A95" s="1"/>
      <c r="B95" s="210"/>
      <c r="C95" s="1"/>
      <c r="D95" s="267"/>
    </row>
  </sheetData>
  <sheetProtection algorithmName="SHA-512" hashValue="6zatPmv7lh3HK6siI6RxK2FIDqyUbzC7nsl7bTLzCWyygurldTcU3Dw7toDMaZOE0dB9JKMDXFOIE8ScGaS7Cg==" saltValue="v+hc/OZbJWSc0dp7XT+nEw==" spinCount="100000" sheet="1" objects="1" scenarios="1"/>
  <mergeCells count="5">
    <mergeCell ref="A1:D1"/>
    <mergeCell ref="A3:D3"/>
    <mergeCell ref="A6:A7"/>
    <mergeCell ref="A19:A37"/>
    <mergeCell ref="A40:A71"/>
  </mergeCells>
  <conditionalFormatting sqref="C40:C71">
    <cfRule type="cellIs" dxfId="1" priority="2" operator="equal">
      <formula>0</formula>
    </cfRule>
  </conditionalFormatting>
  <conditionalFormatting sqref="C80">
    <cfRule type="cellIs" dxfId="0" priority="1" operator="equal">
      <formula>0</formula>
    </cfRule>
  </conditionalFormatting>
  <hyperlinks>
    <hyperlink ref="A2" location="'Index Please Read'!A1" display="Click to return to Index"/>
  </hyperlinks>
  <pageMargins left="0.7" right="0.7" top="0.75" bottom="0.75" header="0.3" footer="0.3"/>
  <pageSetup paperSize="8" scale="77" fitToHeight="2"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C43"/>
  <sheetViews>
    <sheetView zoomScale="80" zoomScaleNormal="80" workbookViewId="0">
      <selection activeCell="A2" sqref="A2"/>
    </sheetView>
  </sheetViews>
  <sheetFormatPr defaultColWidth="8.1796875" defaultRowHeight="14.5" x14ac:dyDescent="0.35"/>
  <cols>
    <col min="1" max="1" width="166.1796875" style="16" customWidth="1"/>
    <col min="2" max="2" width="8.1796875" style="4"/>
    <col min="3" max="3" width="13.1796875" style="4" customWidth="1"/>
    <col min="4" max="16384" width="8.1796875" style="4"/>
  </cols>
  <sheetData>
    <row r="1" spans="1:3" ht="110.25" customHeight="1" thickBot="1" x14ac:dyDescent="0.4">
      <c r="A1" s="24" t="s">
        <v>637</v>
      </c>
    </row>
    <row r="2" spans="1:3" ht="16.5" customHeight="1" thickBot="1" x14ac:dyDescent="0.45">
      <c r="A2" s="270" t="s">
        <v>30</v>
      </c>
      <c r="B2" s="271"/>
      <c r="C2" s="48"/>
    </row>
    <row r="3" spans="1:3" ht="74.25" customHeight="1" x14ac:dyDescent="0.35">
      <c r="A3" s="26" t="s">
        <v>31</v>
      </c>
    </row>
    <row r="4" spans="1:3" ht="15.5" x14ac:dyDescent="0.35">
      <c r="A4" s="27" t="s">
        <v>32</v>
      </c>
    </row>
    <row r="5" spans="1:3" ht="15.5" x14ac:dyDescent="0.35">
      <c r="A5" s="27"/>
    </row>
    <row r="6" spans="1:3" ht="15.5" x14ac:dyDescent="0.35">
      <c r="A6" s="27" t="s">
        <v>33</v>
      </c>
    </row>
    <row r="7" spans="1:3" ht="15.5" x14ac:dyDescent="0.35">
      <c r="A7" s="27"/>
    </row>
    <row r="8" spans="1:3" ht="23.25" customHeight="1" thickBot="1" x14ac:dyDescent="0.4">
      <c r="A8" s="28" t="s">
        <v>34</v>
      </c>
    </row>
    <row r="9" spans="1:3" ht="16" thickBot="1" x14ac:dyDescent="0.4">
      <c r="A9" s="29"/>
    </row>
    <row r="10" spans="1:3" ht="26.25" customHeight="1" x14ac:dyDescent="0.35">
      <c r="A10" s="30" t="s">
        <v>35</v>
      </c>
    </row>
    <row r="11" spans="1:3" ht="31" x14ac:dyDescent="0.35">
      <c r="A11" s="27" t="s">
        <v>36</v>
      </c>
    </row>
    <row r="12" spans="1:3" ht="15.5" x14ac:dyDescent="0.35">
      <c r="A12" s="27" t="s">
        <v>37</v>
      </c>
    </row>
    <row r="13" spans="1:3" ht="16" thickBot="1" x14ac:dyDescent="0.4">
      <c r="A13" s="31"/>
    </row>
    <row r="14" spans="1:3" ht="16" thickBot="1" x14ac:dyDescent="0.4">
      <c r="A14" s="32" t="s">
        <v>38</v>
      </c>
    </row>
    <row r="15" spans="1:3" ht="15.5" x14ac:dyDescent="0.35">
      <c r="A15" s="33"/>
    </row>
    <row r="16" spans="1:3" ht="31" x14ac:dyDescent="0.35">
      <c r="A16" s="33" t="s">
        <v>638</v>
      </c>
    </row>
    <row r="17" spans="1:3" ht="15.5" x14ac:dyDescent="0.35">
      <c r="A17" s="33"/>
    </row>
    <row r="18" spans="1:3" ht="62" x14ac:dyDescent="0.35">
      <c r="A18" s="34" t="s">
        <v>639</v>
      </c>
    </row>
    <row r="19" spans="1:3" ht="46.5" x14ac:dyDescent="0.35">
      <c r="A19" s="35" t="s">
        <v>41</v>
      </c>
      <c r="B19" s="391"/>
      <c r="C19" s="391"/>
    </row>
    <row r="20" spans="1:3" ht="46.5" x14ac:dyDescent="0.35">
      <c r="A20" s="36" t="s">
        <v>42</v>
      </c>
    </row>
    <row r="21" spans="1:3" ht="73" customHeight="1" x14ac:dyDescent="0.35">
      <c r="A21" s="37" t="s">
        <v>43</v>
      </c>
    </row>
    <row r="22" spans="1:3" ht="73" customHeight="1" x14ac:dyDescent="0.35">
      <c r="A22" s="38" t="s">
        <v>44</v>
      </c>
    </row>
    <row r="23" spans="1:3" ht="88" customHeight="1" x14ac:dyDescent="0.35">
      <c r="A23" s="39" t="s">
        <v>798</v>
      </c>
    </row>
    <row r="24" spans="1:3" ht="83.5" customHeight="1" x14ac:dyDescent="0.35">
      <c r="A24" s="40" t="s">
        <v>799</v>
      </c>
    </row>
    <row r="25" spans="1:3" ht="16.5" customHeight="1" thickBot="1" x14ac:dyDescent="0.4">
      <c r="A25" s="41"/>
    </row>
    <row r="26" spans="1:3" ht="16" thickBot="1" x14ac:dyDescent="0.4">
      <c r="A26" s="42" t="s">
        <v>45</v>
      </c>
    </row>
    <row r="27" spans="1:3" ht="15.5" x14ac:dyDescent="0.35">
      <c r="A27" s="43"/>
    </row>
    <row r="28" spans="1:3" ht="15" customHeight="1" x14ac:dyDescent="0.35">
      <c r="A28" s="43" t="s">
        <v>46</v>
      </c>
    </row>
    <row r="29" spans="1:3" ht="24.65" customHeight="1" x14ac:dyDescent="0.35">
      <c r="A29" s="27" t="s">
        <v>47</v>
      </c>
    </row>
    <row r="30" spans="1:3" ht="28" customHeight="1" x14ac:dyDescent="0.35">
      <c r="A30" s="27" t="s">
        <v>48</v>
      </c>
    </row>
    <row r="31" spans="1:3" ht="35.15" customHeight="1" x14ac:dyDescent="0.35">
      <c r="A31" s="27" t="s">
        <v>49</v>
      </c>
    </row>
    <row r="32" spans="1:3" ht="42" customHeight="1" x14ac:dyDescent="0.35">
      <c r="A32" s="27" t="s">
        <v>50</v>
      </c>
    </row>
    <row r="33" spans="1:1" ht="37" customHeight="1" x14ac:dyDescent="0.35">
      <c r="A33" s="27" t="s">
        <v>51</v>
      </c>
    </row>
    <row r="34" spans="1:1" ht="37" customHeight="1" x14ac:dyDescent="0.35">
      <c r="A34" s="27" t="s">
        <v>810</v>
      </c>
    </row>
    <row r="35" spans="1:1" ht="57" customHeight="1" thickBot="1" x14ac:dyDescent="0.4">
      <c r="A35" s="27" t="s">
        <v>53</v>
      </c>
    </row>
    <row r="36" spans="1:1" ht="16" thickBot="1" x14ac:dyDescent="0.4">
      <c r="A36" s="42" t="s">
        <v>640</v>
      </c>
    </row>
    <row r="37" spans="1:1" ht="355.5" customHeight="1" thickBot="1" x14ac:dyDescent="0.4">
      <c r="A37" s="45" t="s">
        <v>641</v>
      </c>
    </row>
    <row r="38" spans="1:1" ht="16" thickBot="1" x14ac:dyDescent="0.4">
      <c r="A38" s="44" t="s">
        <v>642</v>
      </c>
    </row>
    <row r="39" spans="1:1" ht="37" customHeight="1" thickBot="1" x14ac:dyDescent="0.4">
      <c r="A39" s="45" t="s">
        <v>643</v>
      </c>
    </row>
    <row r="40" spans="1:1" ht="16" thickBot="1" x14ac:dyDescent="0.4">
      <c r="A40" s="44" t="s">
        <v>56</v>
      </c>
    </row>
    <row r="41" spans="1:1" ht="47" thickBot="1" x14ac:dyDescent="0.4">
      <c r="A41" s="45" t="s">
        <v>57</v>
      </c>
    </row>
    <row r="42" spans="1:1" ht="16" thickBot="1" x14ac:dyDescent="0.4">
      <c r="A42" s="44" t="s">
        <v>644</v>
      </c>
    </row>
    <row r="43" spans="1:1" ht="163.5" customHeight="1" thickBot="1" x14ac:dyDescent="0.4">
      <c r="A43" s="45" t="s">
        <v>645</v>
      </c>
    </row>
  </sheetData>
  <sheetProtection algorithmName="SHA-512" hashValue="4/HtLmSTPCCciK/gHqOiiIwWaGDjpQin6A+1Gf/HiGMYxw8+gmPyF2NFysnOohBLLbLldrgisogpUz2vhSCthg==" saltValue="0fu3fxgf5pqIBIu9F7BKpw==" spinCount="100000" sheet="1" objects="1" scenarios="1"/>
  <hyperlinks>
    <hyperlink ref="A2" location="'Index Please Read'!A1" display="Click to return to Index"/>
  </hyperlinks>
  <pageMargins left="0.7" right="0.7" top="0.75" bottom="0.75" header="0.3" footer="0.3"/>
  <pageSetup paperSize="8" scale="72" fitToHeight="2"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44"/>
  <sheetViews>
    <sheetView zoomScale="80" zoomScaleNormal="80" workbookViewId="0">
      <selection activeCell="B8" sqref="B8:K8"/>
    </sheetView>
  </sheetViews>
  <sheetFormatPr defaultColWidth="9.1796875" defaultRowHeight="13" x14ac:dyDescent="0.25"/>
  <cols>
    <col min="1" max="1" width="15" style="77" customWidth="1"/>
    <col min="2" max="2" width="14.7265625" style="77" customWidth="1"/>
    <col min="3" max="3" width="46.81640625" style="77" customWidth="1"/>
    <col min="4" max="4" width="29.54296875" style="77" customWidth="1"/>
    <col min="5" max="11" width="14.7265625" style="77" customWidth="1"/>
    <col min="12" max="12" width="16.7265625" style="47" customWidth="1"/>
    <col min="13" max="16384" width="9.1796875" style="47"/>
  </cols>
  <sheetData>
    <row r="1" spans="1:12" ht="109" customHeight="1" x14ac:dyDescent="0.35">
      <c r="A1" s="46"/>
      <c r="B1" s="462" t="s">
        <v>768</v>
      </c>
      <c r="C1" s="462"/>
      <c r="D1" s="462"/>
      <c r="E1" s="462"/>
      <c r="F1" s="462"/>
      <c r="G1" s="462"/>
      <c r="H1" s="727"/>
      <c r="I1" s="727"/>
      <c r="J1" s="727"/>
      <c r="K1" s="728"/>
    </row>
    <row r="2" spans="1:12" ht="30" customHeight="1" x14ac:dyDescent="0.35">
      <c r="A2" s="725" t="s">
        <v>30</v>
      </c>
      <c r="B2" s="726"/>
      <c r="C2" s="180"/>
      <c r="D2" s="180"/>
      <c r="E2" s="180"/>
      <c r="F2" s="180"/>
      <c r="G2" s="180"/>
      <c r="H2" s="342"/>
      <c r="I2" s="342"/>
      <c r="J2" s="342"/>
      <c r="K2" s="343"/>
    </row>
    <row r="3" spans="1:12" ht="30" customHeight="1" x14ac:dyDescent="0.35">
      <c r="A3" s="299" t="s">
        <v>60</v>
      </c>
      <c r="B3" s="464">
        <f>'Cover Sheet'!B19:C19</f>
        <v>0</v>
      </c>
      <c r="C3" s="464"/>
      <c r="D3" s="464"/>
      <c r="E3" s="464"/>
      <c r="F3" s="464"/>
      <c r="G3" s="464"/>
      <c r="H3" s="464"/>
      <c r="I3" s="464"/>
      <c r="J3" s="464"/>
      <c r="K3" s="465"/>
    </row>
    <row r="4" spans="1:12" ht="33" customHeight="1" x14ac:dyDescent="0.35">
      <c r="A4" s="275"/>
      <c r="B4" s="468" t="s">
        <v>769</v>
      </c>
      <c r="C4" s="468"/>
      <c r="D4" s="468"/>
      <c r="E4" s="468"/>
      <c r="F4" s="468"/>
      <c r="G4" s="468"/>
      <c r="H4" s="468"/>
      <c r="I4" s="468"/>
      <c r="J4" s="468"/>
      <c r="K4" s="469"/>
    </row>
    <row r="5" spans="1:12" ht="33" customHeight="1" x14ac:dyDescent="0.35">
      <c r="A5" s="344"/>
      <c r="B5" s="568" t="s">
        <v>770</v>
      </c>
      <c r="C5" s="569"/>
      <c r="D5" s="569"/>
      <c r="E5" s="569"/>
      <c r="F5" s="569"/>
      <c r="G5" s="569"/>
      <c r="H5" s="569"/>
      <c r="I5" s="569"/>
      <c r="J5" s="569"/>
      <c r="K5" s="570"/>
    </row>
    <row r="6" spans="1:12" ht="33" customHeight="1" x14ac:dyDescent="0.35">
      <c r="A6" s="276"/>
      <c r="B6" s="468" t="s">
        <v>62</v>
      </c>
      <c r="C6" s="468"/>
      <c r="D6" s="468"/>
      <c r="E6" s="468"/>
      <c r="F6" s="468"/>
      <c r="G6" s="468"/>
      <c r="H6" s="468"/>
      <c r="I6" s="468"/>
      <c r="J6" s="468"/>
      <c r="K6" s="469"/>
    </row>
    <row r="7" spans="1:12" ht="33" customHeight="1" x14ac:dyDescent="0.35">
      <c r="A7" s="302"/>
      <c r="B7" s="470" t="s">
        <v>771</v>
      </c>
      <c r="C7" s="470"/>
      <c r="D7" s="470"/>
      <c r="E7" s="470"/>
      <c r="F7" s="470"/>
      <c r="G7" s="470"/>
      <c r="H7" s="470"/>
      <c r="I7" s="470"/>
      <c r="J7" s="470"/>
      <c r="K7" s="471"/>
    </row>
    <row r="8" spans="1:12" ht="33" customHeight="1" x14ac:dyDescent="0.35">
      <c r="A8" s="345"/>
      <c r="B8" s="470" t="s">
        <v>772</v>
      </c>
      <c r="C8" s="470"/>
      <c r="D8" s="470"/>
      <c r="E8" s="470"/>
      <c r="F8" s="470"/>
      <c r="G8" s="470"/>
      <c r="H8" s="470"/>
      <c r="I8" s="470"/>
      <c r="J8" s="470"/>
      <c r="K8" s="471"/>
    </row>
    <row r="9" spans="1:12" ht="33" customHeight="1" x14ac:dyDescent="0.35">
      <c r="A9" s="277"/>
      <c r="B9" s="470" t="s">
        <v>773</v>
      </c>
      <c r="C9" s="470"/>
      <c r="D9" s="470"/>
      <c r="E9" s="470"/>
      <c r="F9" s="470"/>
      <c r="G9" s="470"/>
      <c r="H9" s="470"/>
      <c r="I9" s="470"/>
      <c r="J9" s="470"/>
      <c r="K9" s="471"/>
    </row>
    <row r="10" spans="1:12" ht="33" customHeight="1" thickBot="1" x14ac:dyDescent="0.4">
      <c r="A10" s="346"/>
      <c r="B10" s="485" t="s">
        <v>774</v>
      </c>
      <c r="C10" s="485"/>
      <c r="D10" s="485"/>
      <c r="E10" s="485"/>
      <c r="F10" s="485"/>
      <c r="G10" s="485"/>
      <c r="H10" s="485"/>
      <c r="I10" s="485"/>
      <c r="J10" s="485"/>
      <c r="K10" s="486"/>
    </row>
    <row r="11" spans="1:12" ht="30" customHeight="1" thickBot="1" x14ac:dyDescent="0.4">
      <c r="A11" s="721"/>
      <c r="B11" s="721"/>
      <c r="C11" s="721"/>
      <c r="D11" s="721"/>
      <c r="E11" s="721"/>
      <c r="F11" s="721"/>
      <c r="G11" s="721"/>
      <c r="H11" s="721"/>
      <c r="I11" s="721"/>
      <c r="J11" s="721"/>
      <c r="K11" s="721"/>
      <c r="L11" s="70"/>
    </row>
    <row r="12" spans="1:12" s="347" customFormat="1" ht="30" customHeight="1" x14ac:dyDescent="0.35">
      <c r="A12" s="722" t="s">
        <v>775</v>
      </c>
      <c r="B12" s="723"/>
      <c r="C12" s="723"/>
      <c r="D12" s="723"/>
      <c r="E12" s="723"/>
      <c r="F12" s="723"/>
      <c r="G12" s="723"/>
      <c r="H12" s="723"/>
      <c r="I12" s="723"/>
      <c r="J12" s="723"/>
      <c r="K12" s="724"/>
    </row>
    <row r="13" spans="1:12" ht="109.5" customHeight="1" x14ac:dyDescent="0.35">
      <c r="A13" s="293" t="s">
        <v>65</v>
      </c>
      <c r="B13" s="63" t="s">
        <v>66</v>
      </c>
      <c r="C13" s="63" t="s">
        <v>67</v>
      </c>
      <c r="D13" s="64" t="s">
        <v>776</v>
      </c>
      <c r="E13" s="64" t="s">
        <v>777</v>
      </c>
      <c r="F13" s="64" t="s">
        <v>778</v>
      </c>
      <c r="G13" s="64" t="s">
        <v>779</v>
      </c>
      <c r="H13" s="64" t="s">
        <v>780</v>
      </c>
      <c r="I13" s="64" t="s">
        <v>781</v>
      </c>
      <c r="J13" s="64" t="s">
        <v>782</v>
      </c>
      <c r="K13" s="64" t="s">
        <v>783</v>
      </c>
    </row>
    <row r="14" spans="1:12" ht="204.75" customHeight="1" x14ac:dyDescent="0.35">
      <c r="A14" s="115" t="s">
        <v>784</v>
      </c>
      <c r="B14" s="357" t="s">
        <v>785</v>
      </c>
      <c r="C14" s="348" t="s">
        <v>809</v>
      </c>
      <c r="D14" s="426"/>
      <c r="E14" s="67"/>
      <c r="F14" s="67"/>
      <c r="G14" s="67"/>
      <c r="H14" s="67"/>
      <c r="I14" s="67"/>
      <c r="J14" s="67"/>
      <c r="K14" s="67"/>
    </row>
    <row r="15" spans="1:12" ht="30" customHeight="1" x14ac:dyDescent="0.35">
      <c r="A15" s="494" t="s">
        <v>786</v>
      </c>
      <c r="B15" s="495"/>
      <c r="C15" s="495"/>
      <c r="D15" s="495"/>
      <c r="E15" s="495"/>
      <c r="F15" s="495"/>
      <c r="G15" s="495"/>
      <c r="H15" s="495"/>
      <c r="I15" s="495"/>
      <c r="J15" s="714">
        <f>SUM(E14:K14)</f>
        <v>0</v>
      </c>
      <c r="K15" s="715"/>
    </row>
    <row r="16" spans="1:12" ht="30" customHeight="1" thickBot="1" x14ac:dyDescent="0.4">
      <c r="A16" s="496" t="s">
        <v>787</v>
      </c>
      <c r="B16" s="497"/>
      <c r="C16" s="497"/>
      <c r="D16" s="497"/>
      <c r="E16" s="497"/>
      <c r="F16" s="497"/>
      <c r="G16" s="497"/>
      <c r="H16" s="497"/>
      <c r="I16" s="498"/>
      <c r="J16" s="716">
        <f>(J15/100)*95</f>
        <v>0</v>
      </c>
      <c r="K16" s="717"/>
    </row>
    <row r="17" spans="1:11" s="70" customFormat="1" ht="30" customHeight="1" thickBot="1" x14ac:dyDescent="0.4">
      <c r="A17" s="349"/>
      <c r="B17" s="349"/>
      <c r="C17" s="349"/>
      <c r="D17" s="349"/>
      <c r="E17" s="349"/>
      <c r="F17" s="349"/>
      <c r="G17" s="349"/>
      <c r="H17" s="349"/>
      <c r="I17" s="349"/>
      <c r="J17" s="350"/>
      <c r="K17" s="350"/>
    </row>
    <row r="18" spans="1:11" s="70" customFormat="1" ht="30" customHeight="1" x14ac:dyDescent="0.35">
      <c r="A18" s="718" t="s">
        <v>788</v>
      </c>
      <c r="B18" s="719"/>
      <c r="C18" s="719"/>
      <c r="D18" s="719"/>
      <c r="E18" s="719"/>
      <c r="F18" s="719"/>
      <c r="G18" s="719"/>
      <c r="H18" s="719"/>
      <c r="I18" s="719"/>
      <c r="J18" s="719"/>
      <c r="K18" s="720"/>
    </row>
    <row r="19" spans="1:11" s="70" customFormat="1" ht="112" customHeight="1" x14ac:dyDescent="0.35">
      <c r="A19" s="293" t="s">
        <v>65</v>
      </c>
      <c r="B19" s="390" t="s">
        <v>66</v>
      </c>
      <c r="C19" s="390" t="s">
        <v>67</v>
      </c>
      <c r="D19" s="706" t="s">
        <v>777</v>
      </c>
      <c r="E19" s="707"/>
      <c r="F19" s="64" t="s">
        <v>778</v>
      </c>
      <c r="G19" s="64" t="s">
        <v>779</v>
      </c>
      <c r="H19" s="64" t="s">
        <v>780</v>
      </c>
      <c r="I19" s="64" t="s">
        <v>781</v>
      </c>
      <c r="J19" s="64" t="s">
        <v>782</v>
      </c>
      <c r="K19" s="64" t="s">
        <v>783</v>
      </c>
    </row>
    <row r="20" spans="1:11" s="70" customFormat="1" ht="116.15" customHeight="1" x14ac:dyDescent="0.35">
      <c r="A20" s="66" t="s">
        <v>789</v>
      </c>
      <c r="B20" s="380" t="s">
        <v>790</v>
      </c>
      <c r="C20" s="380" t="s">
        <v>791</v>
      </c>
      <c r="D20" s="708"/>
      <c r="E20" s="709"/>
      <c r="F20" s="67"/>
      <c r="G20" s="67"/>
      <c r="H20" s="67"/>
      <c r="I20" s="67"/>
      <c r="J20" s="67"/>
      <c r="K20" s="68"/>
    </row>
    <row r="21" spans="1:11" s="70" customFormat="1" ht="30" customHeight="1" x14ac:dyDescent="0.35">
      <c r="A21" s="506" t="s">
        <v>792</v>
      </c>
      <c r="B21" s="639"/>
      <c r="C21" s="639"/>
      <c r="D21" s="639"/>
      <c r="E21" s="639"/>
      <c r="F21" s="639"/>
      <c r="G21" s="639"/>
      <c r="H21" s="639"/>
      <c r="I21" s="640"/>
      <c r="J21" s="710">
        <f>SUM(D20:K20)</f>
        <v>0</v>
      </c>
      <c r="K21" s="711"/>
    </row>
    <row r="22" spans="1:11" ht="30" customHeight="1" thickBot="1" x14ac:dyDescent="0.4">
      <c r="A22" s="496" t="s">
        <v>793</v>
      </c>
      <c r="B22" s="497"/>
      <c r="C22" s="497"/>
      <c r="D22" s="497"/>
      <c r="E22" s="497"/>
      <c r="F22" s="497"/>
      <c r="G22" s="497"/>
      <c r="H22" s="497"/>
      <c r="I22" s="498"/>
      <c r="J22" s="712">
        <f>SUM(J21/100)*5</f>
        <v>0</v>
      </c>
      <c r="K22" s="713"/>
    </row>
    <row r="23" spans="1:11" s="70" customFormat="1" ht="15" customHeight="1" x14ac:dyDescent="0.25">
      <c r="A23" s="131"/>
      <c r="B23" s="131"/>
      <c r="C23" s="131"/>
      <c r="D23" s="131"/>
      <c r="E23" s="131"/>
      <c r="F23" s="131"/>
      <c r="G23" s="131"/>
      <c r="H23" s="131"/>
      <c r="I23" s="131"/>
      <c r="J23" s="131"/>
      <c r="K23" s="131"/>
    </row>
    <row r="24" spans="1:11" ht="30" customHeight="1" x14ac:dyDescent="0.35">
      <c r="A24" s="702" t="s">
        <v>794</v>
      </c>
      <c r="B24" s="703"/>
      <c r="C24" s="703"/>
      <c r="D24" s="703"/>
      <c r="E24" s="704"/>
      <c r="F24" s="704"/>
      <c r="G24" s="704"/>
      <c r="H24" s="704"/>
      <c r="I24" s="704"/>
      <c r="J24" s="704"/>
      <c r="K24" s="283">
        <f>J16+J22</f>
        <v>0</v>
      </c>
    </row>
    <row r="25" spans="1:11" ht="30" customHeight="1" thickBot="1" x14ac:dyDescent="0.4">
      <c r="A25" s="459" t="s">
        <v>795</v>
      </c>
      <c r="B25" s="460"/>
      <c r="C25" s="460"/>
      <c r="D25" s="460"/>
      <c r="E25" s="460"/>
      <c r="F25" s="460"/>
      <c r="G25" s="460"/>
      <c r="H25" s="460"/>
      <c r="I25" s="460"/>
      <c r="J25" s="705"/>
      <c r="K25" s="73">
        <f>(K24/100)*85</f>
        <v>0</v>
      </c>
    </row>
    <row r="26" spans="1:11" x14ac:dyDescent="0.25">
      <c r="A26" s="131"/>
      <c r="B26" s="131"/>
      <c r="C26" s="131"/>
      <c r="D26" s="131"/>
      <c r="E26" s="131"/>
      <c r="F26" s="131"/>
      <c r="G26" s="131"/>
    </row>
    <row r="27" spans="1:11" ht="14" x14ac:dyDescent="0.3">
      <c r="A27" s="131"/>
      <c r="B27" s="233"/>
      <c r="C27" s="233"/>
      <c r="D27" s="233"/>
      <c r="E27" s="234"/>
      <c r="F27" s="233"/>
      <c r="G27" s="131"/>
    </row>
    <row r="28" spans="1:11" ht="18" x14ac:dyDescent="0.4">
      <c r="A28" s="131"/>
      <c r="B28" s="690"/>
      <c r="C28" s="690"/>
      <c r="D28" s="690"/>
      <c r="E28" s="690"/>
      <c r="F28" s="690"/>
      <c r="G28" s="131"/>
    </row>
    <row r="29" spans="1:11" ht="14" x14ac:dyDescent="0.3">
      <c r="A29" s="131"/>
      <c r="B29" s="235"/>
      <c r="C29" s="236"/>
      <c r="D29" s="236"/>
      <c r="E29" s="237"/>
      <c r="F29" s="236"/>
      <c r="G29" s="131"/>
    </row>
    <row r="30" spans="1:11" ht="14" x14ac:dyDescent="0.3">
      <c r="A30" s="131"/>
      <c r="B30" s="233"/>
      <c r="C30" s="236"/>
      <c r="D30" s="236"/>
      <c r="E30" s="237"/>
      <c r="F30" s="236"/>
      <c r="G30" s="131"/>
    </row>
    <row r="31" spans="1:11" ht="18" x14ac:dyDescent="0.4">
      <c r="A31" s="131"/>
      <c r="B31" s="686"/>
      <c r="C31" s="686"/>
      <c r="D31" s="686"/>
      <c r="E31" s="686"/>
      <c r="F31" s="686"/>
      <c r="G31" s="131"/>
    </row>
    <row r="32" spans="1:11" ht="14" x14ac:dyDescent="0.3">
      <c r="A32" s="131"/>
      <c r="B32" s="235"/>
      <c r="C32" s="236"/>
      <c r="D32" s="236"/>
      <c r="E32" s="237"/>
      <c r="F32" s="236"/>
      <c r="G32" s="131"/>
    </row>
    <row r="33" spans="1:7" ht="14" x14ac:dyDescent="0.3">
      <c r="A33" s="131"/>
      <c r="B33" s="235"/>
      <c r="C33" s="236"/>
      <c r="D33" s="236"/>
      <c r="E33" s="237"/>
      <c r="F33" s="236"/>
      <c r="G33" s="131"/>
    </row>
    <row r="34" spans="1:7" ht="71.5" customHeight="1" x14ac:dyDescent="0.4">
      <c r="A34" s="351" t="s">
        <v>796</v>
      </c>
      <c r="B34" s="686"/>
      <c r="C34" s="686"/>
      <c r="D34" s="686"/>
      <c r="E34" s="686"/>
      <c r="F34" s="686"/>
      <c r="G34" s="131"/>
    </row>
    <row r="35" spans="1:7" ht="80.150000000000006" customHeight="1" x14ac:dyDescent="0.3">
      <c r="A35" s="352" t="s">
        <v>797</v>
      </c>
      <c r="B35" s="235"/>
      <c r="C35" s="236"/>
      <c r="D35" s="236"/>
      <c r="E35" s="237"/>
      <c r="F35" s="236"/>
      <c r="G35" s="131"/>
    </row>
    <row r="36" spans="1:7" ht="18" x14ac:dyDescent="0.4">
      <c r="A36" s="131"/>
      <c r="B36" s="686"/>
      <c r="C36" s="686"/>
      <c r="D36" s="686"/>
      <c r="E36" s="686"/>
      <c r="F36" s="238"/>
      <c r="G36" s="131"/>
    </row>
    <row r="37" spans="1:7" x14ac:dyDescent="0.25">
      <c r="A37" s="131"/>
      <c r="B37" s="131"/>
      <c r="C37" s="131"/>
      <c r="D37" s="131"/>
      <c r="E37" s="131"/>
      <c r="F37" s="131"/>
      <c r="G37" s="131"/>
    </row>
    <row r="38" spans="1:7" x14ac:dyDescent="0.25">
      <c r="A38" s="131"/>
      <c r="B38" s="131"/>
      <c r="C38" s="131"/>
      <c r="D38" s="131"/>
      <c r="E38" s="131"/>
      <c r="F38" s="131"/>
      <c r="G38" s="131"/>
    </row>
    <row r="39" spans="1:7" x14ac:dyDescent="0.25">
      <c r="A39" s="131"/>
      <c r="B39" s="131"/>
      <c r="C39" s="131"/>
      <c r="D39" s="131"/>
      <c r="E39" s="131"/>
      <c r="F39" s="131"/>
      <c r="G39" s="131"/>
    </row>
    <row r="40" spans="1:7" x14ac:dyDescent="0.25">
      <c r="A40" s="131"/>
      <c r="B40" s="131"/>
      <c r="C40" s="131"/>
      <c r="D40" s="131"/>
      <c r="E40" s="131"/>
      <c r="F40" s="131"/>
      <c r="G40" s="131"/>
    </row>
    <row r="41" spans="1:7" x14ac:dyDescent="0.25">
      <c r="A41" s="131"/>
      <c r="B41" s="131"/>
      <c r="C41" s="131"/>
      <c r="D41" s="131"/>
      <c r="E41" s="131"/>
      <c r="F41" s="131"/>
      <c r="G41" s="131"/>
    </row>
    <row r="42" spans="1:7" x14ac:dyDescent="0.25">
      <c r="A42" s="131"/>
      <c r="B42" s="131"/>
      <c r="C42" s="131"/>
      <c r="D42" s="131"/>
      <c r="E42" s="131"/>
      <c r="F42" s="131"/>
      <c r="G42" s="131"/>
    </row>
    <row r="43" spans="1:7" x14ac:dyDescent="0.25">
      <c r="A43" s="131"/>
      <c r="B43" s="131"/>
      <c r="C43" s="131"/>
      <c r="D43" s="131"/>
      <c r="E43" s="131"/>
      <c r="F43" s="131"/>
      <c r="G43" s="131"/>
    </row>
    <row r="44" spans="1:7" x14ac:dyDescent="0.25">
      <c r="A44" s="131"/>
      <c r="B44" s="131"/>
      <c r="C44" s="131"/>
      <c r="D44" s="131"/>
      <c r="E44" s="131"/>
      <c r="F44" s="131"/>
      <c r="G44" s="131"/>
    </row>
  </sheetData>
  <sheetProtection algorithmName="SHA-512" hashValue="U4ruIzllW1Mxm3WSYteN7C0OOe5e2CEnYaZ1CooxNXsICMiOwUnw3v3n1RIbU/lOKVUamkRNXqJWPkxwLPWGLA==" saltValue="ylQ/vqIWe43LHZRDUMhdDg==" spinCount="100000" sheet="1" objects="1" scenarios="1"/>
  <mergeCells count="29">
    <mergeCell ref="B6:K6"/>
    <mergeCell ref="B7:K7"/>
    <mergeCell ref="A2:B2"/>
    <mergeCell ref="B1:K1"/>
    <mergeCell ref="B3:K3"/>
    <mergeCell ref="B4:K4"/>
    <mergeCell ref="B5:K5"/>
    <mergeCell ref="B8:K8"/>
    <mergeCell ref="B9:K9"/>
    <mergeCell ref="B10:K10"/>
    <mergeCell ref="A11:K11"/>
    <mergeCell ref="A12:K12"/>
    <mergeCell ref="A15:I15"/>
    <mergeCell ref="J15:K15"/>
    <mergeCell ref="A16:I16"/>
    <mergeCell ref="J16:K16"/>
    <mergeCell ref="A18:K18"/>
    <mergeCell ref="D19:E19"/>
    <mergeCell ref="D20:E20"/>
    <mergeCell ref="A21:I21"/>
    <mergeCell ref="J21:K21"/>
    <mergeCell ref="A22:I22"/>
    <mergeCell ref="J22:K22"/>
    <mergeCell ref="B36:E36"/>
    <mergeCell ref="A24:J24"/>
    <mergeCell ref="A25:J25"/>
    <mergeCell ref="B28:F28"/>
    <mergeCell ref="B31:F31"/>
    <mergeCell ref="B34:F34"/>
  </mergeCells>
  <dataValidations count="1">
    <dataValidation type="list" allowBlank="1" showInputMessage="1" showErrorMessage="1" sqref="D14">
      <formula1>Bob</formula1>
    </dataValidation>
  </dataValidations>
  <hyperlinks>
    <hyperlink ref="A2:B2" location="'Index Please Read'!A1" display="Click to return to Index"/>
  </hyperlinks>
  <pageMargins left="0.7" right="0.7" top="0.75" bottom="0.75" header="0.3" footer="0.3"/>
  <pageSetup paperSize="8" scale="84" fitToHeight="2"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19"/>
  <sheetViews>
    <sheetView topLeftCell="A7" zoomScale="80" zoomScaleNormal="80" workbookViewId="0">
      <selection activeCell="A2" sqref="A2:B2"/>
    </sheetView>
  </sheetViews>
  <sheetFormatPr defaultColWidth="8.7265625" defaultRowHeight="14.5" x14ac:dyDescent="0.35"/>
  <cols>
    <col min="1" max="1" width="20.81640625" style="284" customWidth="1"/>
    <col min="2" max="2" width="87.54296875" style="284" customWidth="1"/>
    <col min="3" max="3" width="64.453125" style="284" customWidth="1"/>
    <col min="4" max="16384" width="8.7265625" style="5"/>
  </cols>
  <sheetData>
    <row r="1" spans="1:3" ht="135.5" customHeight="1" thickBot="1" x14ac:dyDescent="0.4">
      <c r="A1" s="272"/>
      <c r="B1" s="736" t="s">
        <v>646</v>
      </c>
      <c r="C1" s="737"/>
    </row>
    <row r="2" spans="1:3" ht="31.5" customHeight="1" thickBot="1" x14ac:dyDescent="0.4">
      <c r="A2" s="738" t="s">
        <v>30</v>
      </c>
      <c r="B2" s="739"/>
      <c r="C2" s="273"/>
    </row>
    <row r="3" spans="1:3" ht="31.5" customHeight="1" x14ac:dyDescent="0.35">
      <c r="A3" s="274" t="s">
        <v>60</v>
      </c>
      <c r="B3" s="740">
        <f>'Cover Sheet'!B19:C19</f>
        <v>0</v>
      </c>
      <c r="C3" s="741"/>
    </row>
    <row r="4" spans="1:3" ht="31.5" customHeight="1" x14ac:dyDescent="0.35">
      <c r="A4" s="275"/>
      <c r="B4" s="568" t="s">
        <v>647</v>
      </c>
      <c r="C4" s="570"/>
    </row>
    <row r="5" spans="1:3" ht="31.5" customHeight="1" x14ac:dyDescent="0.35">
      <c r="A5" s="276"/>
      <c r="B5" s="568" t="s">
        <v>62</v>
      </c>
      <c r="C5" s="570"/>
    </row>
    <row r="6" spans="1:3" ht="31.5" customHeight="1" x14ac:dyDescent="0.35">
      <c r="A6" s="277"/>
      <c r="B6" s="606" t="s">
        <v>648</v>
      </c>
      <c r="C6" s="476"/>
    </row>
    <row r="7" spans="1:3" ht="31.5" customHeight="1" x14ac:dyDescent="0.35">
      <c r="A7" s="278"/>
      <c r="B7" s="729" t="s">
        <v>649</v>
      </c>
      <c r="C7" s="730"/>
    </row>
    <row r="8" spans="1:3" ht="18" x14ac:dyDescent="0.4">
      <c r="A8" s="112"/>
      <c r="B8" s="58"/>
      <c r="C8" s="279"/>
    </row>
    <row r="9" spans="1:3" ht="30" customHeight="1" x14ac:dyDescent="0.35">
      <c r="A9" s="536" t="s">
        <v>650</v>
      </c>
      <c r="B9" s="731"/>
      <c r="C9" s="732"/>
    </row>
    <row r="10" spans="1:3" ht="30" customHeight="1" x14ac:dyDescent="0.35">
      <c r="A10" s="103" t="s">
        <v>65</v>
      </c>
      <c r="B10" s="91" t="s">
        <v>67</v>
      </c>
      <c r="C10" s="97" t="s">
        <v>651</v>
      </c>
    </row>
    <row r="11" spans="1:3" ht="70.5" customHeight="1" x14ac:dyDescent="0.35">
      <c r="A11" s="66" t="s">
        <v>652</v>
      </c>
      <c r="B11" s="380" t="s">
        <v>653</v>
      </c>
      <c r="C11" s="409"/>
    </row>
    <row r="12" spans="1:3" ht="70.5" customHeight="1" x14ac:dyDescent="0.35">
      <c r="A12" s="66" t="s">
        <v>654</v>
      </c>
      <c r="B12" s="380" t="s">
        <v>658</v>
      </c>
      <c r="C12" s="409"/>
    </row>
    <row r="13" spans="1:3" ht="70.5" customHeight="1" x14ac:dyDescent="0.35">
      <c r="A13" s="66" t="s">
        <v>655</v>
      </c>
      <c r="B13" s="380" t="s">
        <v>806</v>
      </c>
      <c r="C13" s="409"/>
    </row>
    <row r="14" spans="1:3" s="4" customFormat="1" x14ac:dyDescent="0.35">
      <c r="A14" s="280"/>
      <c r="B14" s="281"/>
      <c r="C14" s="282"/>
    </row>
    <row r="15" spans="1:3" ht="30.5" customHeight="1" x14ac:dyDescent="0.35">
      <c r="A15" s="733" t="s">
        <v>656</v>
      </c>
      <c r="B15" s="734"/>
      <c r="C15" s="283">
        <f>SUM(C11:C13)</f>
        <v>0</v>
      </c>
    </row>
    <row r="16" spans="1:3" ht="30.5" customHeight="1" thickBot="1" x14ac:dyDescent="0.4">
      <c r="A16" s="515" t="s">
        <v>657</v>
      </c>
      <c r="B16" s="735"/>
      <c r="C16" s="73">
        <f>(C15/100)*5</f>
        <v>0</v>
      </c>
    </row>
    <row r="19" spans="2:3" x14ac:dyDescent="0.35">
      <c r="B19" s="389"/>
      <c r="C19" s="389"/>
    </row>
  </sheetData>
  <sheetProtection algorithmName="SHA-512" hashValue="+kNyVjtS8get5aEVmh09fsqyTkTl3U9EVC1i8bPuP9VTKuwEvRzJITM851DS6/4XBm/quyZN/mIoZw7vwMYbXg==" saltValue="j2AHtWbfSGkUgX7vcgMsQg==" spinCount="100000" sheet="1" objects="1" scenarios="1"/>
  <mergeCells count="10">
    <mergeCell ref="B7:C7"/>
    <mergeCell ref="A9:C9"/>
    <mergeCell ref="A15:B15"/>
    <mergeCell ref="A16:B16"/>
    <mergeCell ref="B1:C1"/>
    <mergeCell ref="A2:B2"/>
    <mergeCell ref="B3:C3"/>
    <mergeCell ref="B4:C4"/>
    <mergeCell ref="B5:C5"/>
    <mergeCell ref="B6:C6"/>
  </mergeCells>
  <hyperlinks>
    <hyperlink ref="A2:B2" location="'Index Please Read'!A1" display="Click to return to Index"/>
  </hyperlinks>
  <pageMargins left="0.7" right="0.7" top="0.75" bottom="0.75" header="0.3" footer="0.3"/>
  <pageSetup paperSize="8" scale="75"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26"/>
  <sheetViews>
    <sheetView zoomScale="80" zoomScaleNormal="80" workbookViewId="0">
      <selection activeCell="A2" sqref="A2:B2"/>
    </sheetView>
  </sheetViews>
  <sheetFormatPr defaultColWidth="8.7265625" defaultRowHeight="14.5" x14ac:dyDescent="0.35"/>
  <cols>
    <col min="1" max="1" width="20.81640625" style="284" customWidth="1"/>
    <col min="2" max="4" width="45.36328125" style="284" customWidth="1"/>
    <col min="5" max="5" width="45.36328125" style="5" customWidth="1"/>
    <col min="6" max="16384" width="8.7265625" style="5"/>
  </cols>
  <sheetData>
    <row r="1" spans="1:5" s="47" customFormat="1" ht="99" customHeight="1" x14ac:dyDescent="0.35">
      <c r="A1" s="272"/>
      <c r="B1" s="736" t="s">
        <v>659</v>
      </c>
      <c r="C1" s="736"/>
      <c r="D1" s="736"/>
      <c r="E1" s="737"/>
    </row>
    <row r="2" spans="1:5" s="47" customFormat="1" ht="30.5" customHeight="1" x14ac:dyDescent="0.35">
      <c r="A2" s="725" t="s">
        <v>30</v>
      </c>
      <c r="B2" s="726"/>
      <c r="C2" s="242"/>
      <c r="D2" s="242"/>
      <c r="E2" s="285"/>
    </row>
    <row r="3" spans="1:5" s="47" customFormat="1" ht="31" customHeight="1" x14ac:dyDescent="0.35">
      <c r="A3" s="286" t="s">
        <v>60</v>
      </c>
      <c r="B3" s="742">
        <f>'Cover Sheet'!B19:C19</f>
        <v>0</v>
      </c>
      <c r="C3" s="742"/>
      <c r="D3" s="742"/>
      <c r="E3" s="743"/>
    </row>
    <row r="4" spans="1:5" s="47" customFormat="1" ht="31" customHeight="1" x14ac:dyDescent="0.35">
      <c r="A4" s="135"/>
      <c r="B4" s="468" t="s">
        <v>660</v>
      </c>
      <c r="C4" s="468"/>
      <c r="D4" s="468"/>
      <c r="E4" s="469"/>
    </row>
    <row r="5" spans="1:5" s="47" customFormat="1" ht="31" customHeight="1" x14ac:dyDescent="0.35">
      <c r="A5" s="52"/>
      <c r="B5" s="468" t="s">
        <v>62</v>
      </c>
      <c r="C5" s="468"/>
      <c r="D5" s="468"/>
      <c r="E5" s="469"/>
    </row>
    <row r="6" spans="1:5" s="47" customFormat="1" ht="31" customHeight="1" x14ac:dyDescent="0.35">
      <c r="A6" s="287"/>
      <c r="B6" s="470" t="s">
        <v>661</v>
      </c>
      <c r="C6" s="470"/>
      <c r="D6" s="470"/>
      <c r="E6" s="471"/>
    </row>
    <row r="7" spans="1:5" s="47" customFormat="1" ht="31" customHeight="1" x14ac:dyDescent="0.35">
      <c r="A7" s="53"/>
      <c r="B7" s="470" t="s">
        <v>662</v>
      </c>
      <c r="C7" s="470"/>
      <c r="D7" s="470"/>
      <c r="E7" s="471"/>
    </row>
    <row r="8" spans="1:5" s="47" customFormat="1" ht="31" customHeight="1" thickBot="1" x14ac:dyDescent="0.4">
      <c r="A8" s="85"/>
      <c r="B8" s="485" t="s">
        <v>663</v>
      </c>
      <c r="C8" s="485"/>
      <c r="D8" s="485"/>
      <c r="E8" s="486"/>
    </row>
    <row r="9" spans="1:5" ht="15" thickBot="1" x14ac:dyDescent="0.4"/>
    <row r="10" spans="1:5" ht="30.5" customHeight="1" x14ac:dyDescent="0.35">
      <c r="A10" s="501" t="s">
        <v>664</v>
      </c>
      <c r="B10" s="615"/>
      <c r="C10" s="615"/>
      <c r="D10" s="615"/>
      <c r="E10" s="616"/>
    </row>
    <row r="11" spans="1:5" ht="30.5" customHeight="1" x14ac:dyDescent="0.35">
      <c r="A11" s="103" t="s">
        <v>65</v>
      </c>
      <c r="B11" s="744" t="s">
        <v>67</v>
      </c>
      <c r="C11" s="744"/>
      <c r="D11" s="139" t="s">
        <v>665</v>
      </c>
      <c r="E11" s="288" t="s">
        <v>666</v>
      </c>
    </row>
    <row r="12" spans="1:5" s="245" customFormat="1" ht="30.5" customHeight="1" thickBot="1" x14ac:dyDescent="0.35">
      <c r="A12" s="289" t="s">
        <v>667</v>
      </c>
      <c r="B12" s="745" t="s">
        <v>668</v>
      </c>
      <c r="C12" s="745"/>
      <c r="D12" s="427"/>
      <c r="E12" s="290">
        <f>D12</f>
        <v>0</v>
      </c>
    </row>
    <row r="13" spans="1:5" ht="15" thickBot="1" x14ac:dyDescent="0.4">
      <c r="D13" s="291"/>
    </row>
    <row r="14" spans="1:5" ht="30.5" customHeight="1" x14ac:dyDescent="0.35">
      <c r="A14" s="501" t="s">
        <v>669</v>
      </c>
      <c r="B14" s="615"/>
      <c r="C14" s="615"/>
      <c r="D14" s="615"/>
      <c r="E14" s="616"/>
    </row>
    <row r="15" spans="1:5" ht="30.5" customHeight="1" x14ac:dyDescent="0.35">
      <c r="A15" s="292" t="s">
        <v>65</v>
      </c>
      <c r="B15" s="293" t="s">
        <v>67</v>
      </c>
      <c r="C15" s="139" t="s">
        <v>670</v>
      </c>
      <c r="D15" s="139" t="s">
        <v>671</v>
      </c>
      <c r="E15" s="288" t="s">
        <v>666</v>
      </c>
    </row>
    <row r="16" spans="1:5" s="245" customFormat="1" ht="30.5" customHeight="1" thickBot="1" x14ac:dyDescent="0.35">
      <c r="A16" s="289" t="s">
        <v>672</v>
      </c>
      <c r="B16" s="294" t="s">
        <v>673</v>
      </c>
      <c r="C16" s="428"/>
      <c r="D16" s="428"/>
      <c r="E16" s="290">
        <f>SUM(C16:D16)</f>
        <v>0</v>
      </c>
    </row>
    <row r="17" spans="1:6" ht="15" thickBot="1" x14ac:dyDescent="0.4">
      <c r="D17" s="295"/>
      <c r="E17" s="296"/>
    </row>
    <row r="18" spans="1:6" ht="30.5" customHeight="1" x14ac:dyDescent="0.35">
      <c r="A18" s="501" t="s">
        <v>674</v>
      </c>
      <c r="B18" s="615"/>
      <c r="C18" s="615"/>
      <c r="D18" s="615"/>
      <c r="E18" s="616"/>
    </row>
    <row r="19" spans="1:6" ht="30.5" customHeight="1" thickBot="1" x14ac:dyDescent="0.4">
      <c r="A19" s="103" t="s">
        <v>65</v>
      </c>
      <c r="B19" s="747" t="s">
        <v>67</v>
      </c>
      <c r="C19" s="747"/>
      <c r="D19" s="139" t="s">
        <v>651</v>
      </c>
      <c r="E19" s="297" t="s">
        <v>666</v>
      </c>
    </row>
    <row r="20" spans="1:6" s="245" customFormat="1" ht="30.5" customHeight="1" x14ac:dyDescent="0.3">
      <c r="A20" s="66" t="s">
        <v>675</v>
      </c>
      <c r="B20" s="748" t="s">
        <v>676</v>
      </c>
      <c r="C20" s="748"/>
      <c r="D20" s="408"/>
      <c r="E20" s="749">
        <f>SUM(D20:D21)</f>
        <v>0</v>
      </c>
    </row>
    <row r="21" spans="1:6" s="245" customFormat="1" ht="30.5" customHeight="1" x14ac:dyDescent="0.3">
      <c r="A21" s="66" t="s">
        <v>677</v>
      </c>
      <c r="B21" s="748" t="s">
        <v>678</v>
      </c>
      <c r="C21" s="748"/>
      <c r="D21" s="408"/>
      <c r="E21" s="750"/>
    </row>
    <row r="22" spans="1:6" ht="15" thickBot="1" x14ac:dyDescent="0.4">
      <c r="A22" s="77"/>
      <c r="B22" s="77"/>
      <c r="C22" s="77"/>
      <c r="D22" s="77"/>
      <c r="E22" s="4"/>
      <c r="F22" s="4"/>
    </row>
    <row r="23" spans="1:6" ht="30.5" customHeight="1" x14ac:dyDescent="0.35">
      <c r="A23" s="751" t="s">
        <v>679</v>
      </c>
      <c r="B23" s="752"/>
      <c r="C23" s="752"/>
      <c r="D23" s="752"/>
      <c r="E23" s="298">
        <f>E12+E16+E20</f>
        <v>0</v>
      </c>
      <c r="F23" s="4"/>
    </row>
    <row r="24" spans="1:6" ht="30.5" customHeight="1" thickBot="1" x14ac:dyDescent="0.4">
      <c r="A24" s="530" t="s">
        <v>680</v>
      </c>
      <c r="B24" s="746"/>
      <c r="C24" s="746"/>
      <c r="D24" s="746"/>
      <c r="E24" s="125">
        <f>(E23/100)*5</f>
        <v>0</v>
      </c>
      <c r="F24" s="4"/>
    </row>
    <row r="25" spans="1:6" x14ac:dyDescent="0.35">
      <c r="E25" s="4"/>
      <c r="F25" s="4"/>
    </row>
    <row r="26" spans="1:6" x14ac:dyDescent="0.35">
      <c r="E26" s="4"/>
      <c r="F26" s="4"/>
    </row>
  </sheetData>
  <sheetProtection algorithmName="SHA-512" hashValue="r5O1SbAJiMLduAIx8M0CQkxgV2wmfruJQ2ukPwVmf0LC4Ys7AhQJWU+wa+DdIlI2SiP+vdz47RWX0VtPJjhX3w==" saltValue="9n3u4Nm7ScfYiEIGfQkwxw==" spinCount="100000" sheet="1" objects="1" scenarios="1"/>
  <mergeCells count="19">
    <mergeCell ref="A24:D24"/>
    <mergeCell ref="A18:E18"/>
    <mergeCell ref="B19:C19"/>
    <mergeCell ref="B20:C20"/>
    <mergeCell ref="E20:E21"/>
    <mergeCell ref="B21:C21"/>
    <mergeCell ref="A23:D23"/>
    <mergeCell ref="A14:E14"/>
    <mergeCell ref="B1:E1"/>
    <mergeCell ref="A2:B2"/>
    <mergeCell ref="B3:E3"/>
    <mergeCell ref="B4:E4"/>
    <mergeCell ref="B5:E5"/>
    <mergeCell ref="B6:E6"/>
    <mergeCell ref="B7:E7"/>
    <mergeCell ref="B8:E8"/>
    <mergeCell ref="A10:E10"/>
    <mergeCell ref="B11:C11"/>
    <mergeCell ref="B12:C12"/>
  </mergeCells>
  <hyperlinks>
    <hyperlink ref="A2:B2" location="'Index Please Read'!A1" display="Click to return to Index"/>
  </hyperlinks>
  <pageMargins left="0.7" right="0.7" top="0.75" bottom="0.75" header="0.3" footer="0.3"/>
  <pageSetup paperSize="8" scale="91" fitToHeight="2" orientation="landscape"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9"/>
  <sheetViews>
    <sheetView zoomScale="80" zoomScaleNormal="80" workbookViewId="0">
      <selection activeCell="A2" sqref="A2:B2"/>
    </sheetView>
  </sheetViews>
  <sheetFormatPr defaultColWidth="8.7265625" defaultRowHeight="14.5" x14ac:dyDescent="0.35"/>
  <cols>
    <col min="1" max="1" width="21.81640625" style="1" customWidth="1"/>
    <col min="2" max="2" width="65.54296875" style="1" customWidth="1"/>
    <col min="3" max="5" width="29.453125" style="1" customWidth="1"/>
    <col min="6" max="16384" width="8.7265625" style="5"/>
  </cols>
  <sheetData>
    <row r="1" spans="1:10" ht="126.5" customHeight="1" x14ac:dyDescent="0.35">
      <c r="A1" s="46"/>
      <c r="B1" s="462" t="s">
        <v>681</v>
      </c>
      <c r="C1" s="462"/>
      <c r="D1" s="462"/>
      <c r="E1" s="463"/>
      <c r="F1" s="3"/>
      <c r="G1" s="198"/>
      <c r="H1" s="198"/>
      <c r="I1" s="198"/>
      <c r="J1" s="198"/>
    </row>
    <row r="2" spans="1:10" ht="28.5" customHeight="1" x14ac:dyDescent="0.35">
      <c r="A2" s="725" t="s">
        <v>30</v>
      </c>
      <c r="B2" s="726"/>
      <c r="C2" s="180"/>
      <c r="D2" s="180"/>
      <c r="E2" s="181"/>
      <c r="F2" s="3"/>
      <c r="G2" s="198"/>
      <c r="H2" s="198"/>
      <c r="I2" s="198"/>
      <c r="J2" s="198"/>
    </row>
    <row r="3" spans="1:10" ht="31" customHeight="1" x14ac:dyDescent="0.35">
      <c r="A3" s="299" t="s">
        <v>60</v>
      </c>
      <c r="B3" s="607">
        <f>'Cover Sheet'!B19:C19</f>
        <v>0</v>
      </c>
      <c r="C3" s="608"/>
      <c r="D3" s="608"/>
      <c r="E3" s="609"/>
      <c r="F3" s="300"/>
      <c r="G3" s="300"/>
      <c r="H3" s="300"/>
      <c r="I3" s="300"/>
      <c r="J3" s="300"/>
    </row>
    <row r="4" spans="1:10" ht="31" customHeight="1" x14ac:dyDescent="0.35">
      <c r="A4" s="275"/>
      <c r="B4" s="468" t="s">
        <v>682</v>
      </c>
      <c r="C4" s="569"/>
      <c r="D4" s="569"/>
      <c r="E4" s="570"/>
      <c r="F4" s="301"/>
      <c r="G4" s="301"/>
      <c r="H4" s="301"/>
      <c r="I4" s="301"/>
      <c r="J4" s="301"/>
    </row>
    <row r="5" spans="1:10" ht="31" customHeight="1" x14ac:dyDescent="0.35">
      <c r="A5" s="276"/>
      <c r="B5" s="568" t="s">
        <v>62</v>
      </c>
      <c r="C5" s="569"/>
      <c r="D5" s="569"/>
      <c r="E5" s="570"/>
      <c r="F5" s="301"/>
      <c r="G5" s="301"/>
      <c r="H5" s="301"/>
      <c r="I5" s="301"/>
      <c r="J5" s="301"/>
    </row>
    <row r="6" spans="1:10" ht="31" customHeight="1" x14ac:dyDescent="0.35">
      <c r="A6" s="302"/>
      <c r="B6" s="470" t="s">
        <v>683</v>
      </c>
      <c r="C6" s="475"/>
      <c r="D6" s="475"/>
      <c r="E6" s="476"/>
      <c r="F6" s="84"/>
      <c r="G6" s="84"/>
      <c r="H6" s="84"/>
      <c r="I6" s="84"/>
      <c r="J6" s="84"/>
    </row>
    <row r="7" spans="1:10" ht="31" customHeight="1" x14ac:dyDescent="0.35">
      <c r="A7" s="277"/>
      <c r="B7" s="606" t="s">
        <v>684</v>
      </c>
      <c r="C7" s="475"/>
      <c r="D7" s="475"/>
      <c r="E7" s="476"/>
      <c r="F7" s="84"/>
      <c r="G7" s="84"/>
      <c r="H7" s="84"/>
      <c r="I7" s="84"/>
      <c r="J7" s="84"/>
    </row>
    <row r="8" spans="1:10" ht="31" customHeight="1" x14ac:dyDescent="0.35">
      <c r="A8" s="303"/>
      <c r="B8" s="606" t="s">
        <v>685</v>
      </c>
      <c r="C8" s="475"/>
      <c r="D8" s="475"/>
      <c r="E8" s="476"/>
      <c r="F8" s="84"/>
      <c r="G8" s="84"/>
      <c r="H8" s="84"/>
      <c r="I8" s="84"/>
      <c r="J8" s="84"/>
    </row>
    <row r="9" spans="1:10" ht="31" customHeight="1" x14ac:dyDescent="0.35">
      <c r="A9" s="137"/>
      <c r="B9" s="16"/>
      <c r="C9" s="16"/>
      <c r="D9" s="16"/>
      <c r="E9" s="138"/>
    </row>
    <row r="10" spans="1:10" ht="31" customHeight="1" x14ac:dyDescent="0.35">
      <c r="A10" s="753" t="s">
        <v>686</v>
      </c>
      <c r="B10" s="754"/>
      <c r="C10" s="754"/>
      <c r="D10" s="754"/>
      <c r="E10" s="755"/>
    </row>
    <row r="11" spans="1:10" ht="31" customHeight="1" x14ac:dyDescent="0.35">
      <c r="A11" s="103" t="s">
        <v>65</v>
      </c>
      <c r="B11" s="304" t="s">
        <v>67</v>
      </c>
      <c r="C11" s="139" t="s">
        <v>687</v>
      </c>
      <c r="D11" s="139" t="s">
        <v>665</v>
      </c>
      <c r="E11" s="288" t="s">
        <v>666</v>
      </c>
    </row>
    <row r="12" spans="1:10" ht="59" customHeight="1" x14ac:dyDescent="0.35">
      <c r="A12" s="66" t="s">
        <v>688</v>
      </c>
      <c r="B12" s="380" t="s">
        <v>689</v>
      </c>
      <c r="C12" s="408"/>
      <c r="D12" s="408"/>
      <c r="E12" s="305">
        <f>SUM(C12:D12)</f>
        <v>0</v>
      </c>
    </row>
    <row r="13" spans="1:10" ht="59" customHeight="1" x14ac:dyDescent="0.35">
      <c r="A13" s="66" t="s">
        <v>690</v>
      </c>
      <c r="B13" s="94" t="s">
        <v>691</v>
      </c>
      <c r="C13" s="408"/>
      <c r="D13" s="408"/>
      <c r="E13" s="305">
        <f>SUM(C13:D13)</f>
        <v>0</v>
      </c>
    </row>
    <row r="14" spans="1:10" s="4" customFormat="1" x14ac:dyDescent="0.35">
      <c r="A14" s="306"/>
      <c r="B14" s="281"/>
      <c r="C14" s="76"/>
      <c r="D14" s="76"/>
      <c r="E14" s="307"/>
    </row>
    <row r="15" spans="1:10" ht="30" customHeight="1" x14ac:dyDescent="0.35">
      <c r="A15" s="457" t="s">
        <v>692</v>
      </c>
      <c r="B15" s="597"/>
      <c r="C15" s="597"/>
      <c r="D15" s="597"/>
      <c r="E15" s="132">
        <f>SUM(E12:E13)</f>
        <v>0</v>
      </c>
    </row>
    <row r="16" spans="1:10" ht="30" customHeight="1" thickBot="1" x14ac:dyDescent="0.4">
      <c r="A16" s="459" t="s">
        <v>693</v>
      </c>
      <c r="B16" s="460"/>
      <c r="C16" s="460"/>
      <c r="D16" s="460"/>
      <c r="E16" s="308">
        <f>(E15/100)*5</f>
        <v>0</v>
      </c>
    </row>
    <row r="19" spans="2:3" x14ac:dyDescent="0.35">
      <c r="B19" s="388"/>
      <c r="C19" s="388"/>
    </row>
  </sheetData>
  <sheetProtection algorithmName="SHA-512" hashValue="uEosuNo5kIxZWPKFzLu/0njSTP+lMMv5crbMWrBijTX0Lja0SnkPEMlPGR7PQPvbo9kj8u7ZHVS7osN8QOli+g==" saltValue="BZbId7ujwhvoaA9L3F5TKA==" spinCount="100000" sheet="1" objects="1" scenarios="1"/>
  <mergeCells count="11">
    <mergeCell ref="B7:E7"/>
    <mergeCell ref="B8:E8"/>
    <mergeCell ref="A10:E10"/>
    <mergeCell ref="A15:D15"/>
    <mergeCell ref="A16:D16"/>
    <mergeCell ref="B6:E6"/>
    <mergeCell ref="B1:E1"/>
    <mergeCell ref="A2:B2"/>
    <mergeCell ref="B3:E3"/>
    <mergeCell ref="B4:E4"/>
    <mergeCell ref="B5:E5"/>
  </mergeCells>
  <hyperlinks>
    <hyperlink ref="A2:B2" location="'Index Please Read'!A1" display="Click to return to Index"/>
  </hyperlinks>
  <pageMargins left="0.7" right="0.7" top="0.75" bottom="0.75" header="0.3" footer="0.3"/>
  <pageSetup paperSize="8" scale="87" fitToHeight="2" orientation="landscape"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K25"/>
  <sheetViews>
    <sheetView zoomScale="80" zoomScaleNormal="80" workbookViewId="0">
      <selection activeCell="A2" sqref="A2:B2"/>
    </sheetView>
  </sheetViews>
  <sheetFormatPr defaultColWidth="8.81640625" defaultRowHeight="14" x14ac:dyDescent="0.3"/>
  <cols>
    <col min="1" max="1" width="20.7265625" style="210" customWidth="1"/>
    <col min="2" max="2" width="27.54296875" style="239" customWidth="1"/>
    <col min="3" max="3" width="27.54296875" style="210" customWidth="1"/>
    <col min="4" max="4" width="27.54296875" style="239" customWidth="1"/>
    <col min="5" max="6" width="20.7265625" style="210" customWidth="1"/>
    <col min="7" max="16384" width="8.81640625" style="210"/>
  </cols>
  <sheetData>
    <row r="1" spans="1:11" ht="87" customHeight="1" thickBot="1" x14ac:dyDescent="0.35">
      <c r="A1" s="309"/>
      <c r="B1" s="443" t="s">
        <v>694</v>
      </c>
      <c r="C1" s="443"/>
      <c r="D1" s="443"/>
      <c r="E1" s="443"/>
      <c r="F1" s="443"/>
      <c r="G1" s="443"/>
      <c r="H1" s="443"/>
      <c r="I1" s="443"/>
      <c r="J1" s="443"/>
      <c r="K1" s="444"/>
    </row>
    <row r="2" spans="1:11" ht="30.5" customHeight="1" thickBot="1" x14ac:dyDescent="0.35">
      <c r="A2" s="725" t="s">
        <v>30</v>
      </c>
      <c r="B2" s="726"/>
      <c r="C2" s="310"/>
      <c r="D2" s="310"/>
      <c r="E2" s="310"/>
      <c r="F2" s="310"/>
      <c r="G2" s="310"/>
      <c r="H2" s="310"/>
      <c r="I2" s="310"/>
      <c r="J2" s="310"/>
      <c r="K2" s="273"/>
    </row>
    <row r="3" spans="1:11" ht="31" customHeight="1" thickBot="1" x14ac:dyDescent="0.35">
      <c r="A3" s="213" t="s">
        <v>60</v>
      </c>
      <c r="B3" s="671">
        <f>'Cover Sheet'!B19:C19</f>
        <v>0</v>
      </c>
      <c r="C3" s="672"/>
      <c r="D3" s="672"/>
      <c r="E3" s="672"/>
      <c r="F3" s="214"/>
      <c r="G3" s="214"/>
      <c r="H3" s="214"/>
      <c r="I3" s="214"/>
      <c r="J3" s="214"/>
      <c r="K3" s="215"/>
    </row>
    <row r="4" spans="1:11" ht="34" customHeight="1" thickBot="1" x14ac:dyDescent="0.35">
      <c r="A4" s="673" t="s">
        <v>695</v>
      </c>
      <c r="B4" s="674"/>
      <c r="C4" s="674"/>
      <c r="D4" s="674"/>
      <c r="E4" s="674"/>
      <c r="F4" s="674"/>
      <c r="G4" s="674"/>
      <c r="H4" s="674"/>
      <c r="I4" s="674"/>
      <c r="J4" s="674"/>
      <c r="K4" s="675"/>
    </row>
    <row r="5" spans="1:11" ht="14.5" thickBot="1" x14ac:dyDescent="0.35">
      <c r="A5" s="673" t="s">
        <v>542</v>
      </c>
      <c r="B5" s="676"/>
      <c r="C5" s="676"/>
      <c r="D5" s="676"/>
      <c r="E5" s="676"/>
      <c r="F5" s="676"/>
      <c r="G5" s="676"/>
      <c r="H5" s="676"/>
      <c r="I5" s="676"/>
      <c r="J5" s="676"/>
      <c r="K5" s="677"/>
    </row>
    <row r="6" spans="1:11" ht="51.5" customHeight="1" thickBot="1" x14ac:dyDescent="0.35">
      <c r="A6" s="216"/>
      <c r="B6" s="673" t="s">
        <v>696</v>
      </c>
      <c r="C6" s="676"/>
      <c r="D6" s="676"/>
      <c r="E6" s="676"/>
      <c r="F6" s="676"/>
      <c r="G6" s="676"/>
      <c r="H6" s="676"/>
      <c r="I6" s="676"/>
      <c r="J6" s="676"/>
      <c r="K6" s="677"/>
    </row>
    <row r="7" spans="1:11" ht="51.5" customHeight="1" thickBot="1" x14ac:dyDescent="0.35">
      <c r="A7" s="311"/>
      <c r="B7" s="673" t="s">
        <v>697</v>
      </c>
      <c r="C7" s="676"/>
      <c r="D7" s="676"/>
      <c r="E7" s="676"/>
      <c r="F7" s="676"/>
      <c r="G7" s="676"/>
      <c r="H7" s="676"/>
      <c r="I7" s="676"/>
      <c r="J7" s="676"/>
      <c r="K7" s="677"/>
    </row>
    <row r="8" spans="1:11" ht="14.5" thickBot="1" x14ac:dyDescent="0.35">
      <c r="A8" s="373"/>
      <c r="B8" s="312"/>
      <c r="C8" s="312"/>
      <c r="D8" s="370"/>
      <c r="E8" s="218" t="s">
        <v>544</v>
      </c>
      <c r="F8" s="370"/>
      <c r="G8" s="219"/>
      <c r="H8" s="219"/>
      <c r="I8" s="219"/>
      <c r="J8" s="16"/>
      <c r="K8" s="138"/>
    </row>
    <row r="9" spans="1:11" ht="14.5" thickBot="1" x14ac:dyDescent="0.35">
      <c r="A9" s="756" t="s">
        <v>698</v>
      </c>
      <c r="B9" s="757"/>
      <c r="C9" s="757"/>
      <c r="D9" s="757"/>
      <c r="E9" s="220">
        <v>0.85</v>
      </c>
      <c r="F9" s="223">
        <f>'EAP (A) Headcount Pricing'!K25</f>
        <v>0</v>
      </c>
      <c r="G9" s="16"/>
      <c r="H9" s="16"/>
      <c r="I9" s="16"/>
      <c r="J9" s="16"/>
      <c r="K9" s="138"/>
    </row>
    <row r="10" spans="1:11" ht="14.5" thickBot="1" x14ac:dyDescent="0.35">
      <c r="A10" s="756" t="s">
        <v>699</v>
      </c>
      <c r="B10" s="757"/>
      <c r="C10" s="757"/>
      <c r="D10" s="757"/>
      <c r="E10" s="220">
        <v>0.05</v>
      </c>
      <c r="F10" s="223">
        <f>'EAP (B) Counselling Services'!C16</f>
        <v>0</v>
      </c>
      <c r="G10" s="16"/>
      <c r="H10" s="16"/>
      <c r="I10" s="16"/>
      <c r="J10" s="16"/>
      <c r="K10" s="138"/>
    </row>
    <row r="11" spans="1:11" ht="14.5" thickBot="1" x14ac:dyDescent="0.35">
      <c r="A11" s="756" t="s">
        <v>700</v>
      </c>
      <c r="B11" s="757"/>
      <c r="C11" s="757"/>
      <c r="D11" s="757"/>
      <c r="E11" s="220">
        <v>0.05</v>
      </c>
      <c r="F11" s="223">
        <f>'EAP(C)Trauma &amp;Critical Incident'!E24</f>
        <v>0</v>
      </c>
      <c r="G11" s="16"/>
      <c r="H11" s="16"/>
      <c r="I11" s="16"/>
      <c r="J11" s="16"/>
      <c r="K11" s="138"/>
    </row>
    <row r="12" spans="1:11" ht="14.5" thickBot="1" x14ac:dyDescent="0.35">
      <c r="A12" s="758" t="s">
        <v>701</v>
      </c>
      <c r="B12" s="759"/>
      <c r="C12" s="759"/>
      <c r="D12" s="760"/>
      <c r="E12" s="313">
        <v>0.05</v>
      </c>
      <c r="F12" s="223">
        <f>'EAP (D) Health &amp; Wellbeing'!E16</f>
        <v>0</v>
      </c>
      <c r="G12" s="16"/>
      <c r="H12" s="16"/>
      <c r="I12" s="16"/>
      <c r="J12" s="16"/>
      <c r="K12" s="138"/>
    </row>
    <row r="13" spans="1:11" ht="14.5" thickBot="1" x14ac:dyDescent="0.35">
      <c r="A13" s="224"/>
      <c r="B13" s="225"/>
      <c r="C13" s="226"/>
      <c r="D13" s="225"/>
      <c r="E13" s="225"/>
      <c r="F13" s="227"/>
      <c r="G13" s="16"/>
      <c r="H13" s="16"/>
      <c r="I13" s="16"/>
      <c r="J13" s="16"/>
      <c r="K13" s="138"/>
    </row>
    <row r="14" spans="1:11" ht="18.5" thickBot="1" x14ac:dyDescent="0.45">
      <c r="A14" s="687" t="s">
        <v>702</v>
      </c>
      <c r="B14" s="688"/>
      <c r="C14" s="688"/>
      <c r="D14" s="688"/>
      <c r="E14" s="689"/>
      <c r="F14" s="228">
        <f>SUM(F9:F12)</f>
        <v>0</v>
      </c>
      <c r="G14" s="16"/>
      <c r="H14" s="16"/>
      <c r="I14" s="16"/>
      <c r="J14" s="16"/>
      <c r="K14" s="138"/>
    </row>
    <row r="15" spans="1:11" ht="14.5" thickBot="1" x14ac:dyDescent="0.35">
      <c r="A15" s="229"/>
      <c r="B15" s="230"/>
      <c r="C15" s="230"/>
      <c r="D15" s="230"/>
      <c r="E15" s="230"/>
      <c r="F15" s="230"/>
      <c r="G15" s="230"/>
      <c r="H15" s="230"/>
      <c r="I15" s="230"/>
      <c r="J15" s="231"/>
      <c r="K15" s="232"/>
    </row>
    <row r="16" spans="1:11" x14ac:dyDescent="0.3">
      <c r="A16" s="233"/>
      <c r="B16" s="233"/>
      <c r="C16" s="234"/>
      <c r="D16" s="233"/>
    </row>
    <row r="17" spans="1:4" ht="18" x14ac:dyDescent="0.4">
      <c r="A17" s="690"/>
      <c r="B17" s="690"/>
      <c r="C17" s="690"/>
      <c r="D17" s="690"/>
    </row>
    <row r="18" spans="1:4" x14ac:dyDescent="0.3">
      <c r="A18" s="235"/>
      <c r="B18" s="236"/>
      <c r="C18" s="237"/>
      <c r="D18" s="236"/>
    </row>
    <row r="19" spans="1:4" x14ac:dyDescent="0.3">
      <c r="A19" s="233"/>
      <c r="B19" s="386"/>
      <c r="C19" s="387"/>
      <c r="D19" s="236"/>
    </row>
    <row r="20" spans="1:4" ht="18" x14ac:dyDescent="0.4">
      <c r="A20" s="686"/>
      <c r="B20" s="686"/>
      <c r="C20" s="686"/>
      <c r="D20" s="686"/>
    </row>
    <row r="21" spans="1:4" x14ac:dyDescent="0.3">
      <c r="A21" s="235"/>
      <c r="B21" s="236"/>
      <c r="C21" s="237"/>
      <c r="D21" s="236"/>
    </row>
    <row r="22" spans="1:4" x14ac:dyDescent="0.3">
      <c r="A22" s="235"/>
      <c r="B22" s="236"/>
      <c r="C22" s="237"/>
      <c r="D22" s="236"/>
    </row>
    <row r="23" spans="1:4" ht="18" x14ac:dyDescent="0.4">
      <c r="A23" s="686"/>
      <c r="B23" s="686"/>
      <c r="C23" s="686"/>
      <c r="D23" s="686"/>
    </row>
    <row r="24" spans="1:4" x14ac:dyDescent="0.3">
      <c r="A24" s="235"/>
      <c r="B24" s="236"/>
      <c r="C24" s="237"/>
      <c r="D24" s="236"/>
    </row>
    <row r="25" spans="1:4" ht="18" x14ac:dyDescent="0.4">
      <c r="A25" s="686"/>
      <c r="B25" s="686"/>
      <c r="C25" s="686"/>
      <c r="D25" s="238"/>
    </row>
  </sheetData>
  <sheetProtection algorithmName="SHA-512" hashValue="UK+hwL6vGx2T9I36NckZgTHIBsPwafh6cPoi2U9Gbt6/pvkRK/UoFImdma1H5B7zy+/KfEjg7nn/1pRxJbcKGg==" saltValue="I2u+PQAt2v3VrHkibEzBjg==" spinCount="100000" sheet="1" objects="1" scenarios="1"/>
  <mergeCells count="16">
    <mergeCell ref="A17:D17"/>
    <mergeCell ref="A20:D20"/>
    <mergeCell ref="A23:D23"/>
    <mergeCell ref="A25:C25"/>
    <mergeCell ref="B7:K7"/>
    <mergeCell ref="A9:D9"/>
    <mergeCell ref="A10:D10"/>
    <mergeCell ref="A11:D11"/>
    <mergeCell ref="A12:D12"/>
    <mergeCell ref="A14:E14"/>
    <mergeCell ref="B6:K6"/>
    <mergeCell ref="B1:K1"/>
    <mergeCell ref="A2:B2"/>
    <mergeCell ref="B3:E3"/>
    <mergeCell ref="A4:K4"/>
    <mergeCell ref="A5:K5"/>
  </mergeCells>
  <hyperlinks>
    <hyperlink ref="A2:B2" location="'Index Please Read'!A1" display="Click to return to Index"/>
  </hyperlinks>
  <pageMargins left="0.7" right="0.7" top="0.75" bottom="0.75" header="0.3" footer="0.3"/>
  <pageSetup paperSize="8" orientation="landscape"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19"/>
  <sheetViews>
    <sheetView zoomScale="80" zoomScaleNormal="80" workbookViewId="0">
      <selection activeCell="A2" sqref="A2:B2"/>
    </sheetView>
  </sheetViews>
  <sheetFormatPr defaultColWidth="8.7265625" defaultRowHeight="16.5" customHeight="1" x14ac:dyDescent="0.35"/>
  <cols>
    <col min="1" max="1" width="23.26953125" style="5" customWidth="1"/>
    <col min="2" max="2" width="65.7265625" style="5" customWidth="1"/>
    <col min="3" max="3" width="44.26953125" style="5" customWidth="1"/>
    <col min="4" max="16384" width="8.7265625" style="5"/>
  </cols>
  <sheetData>
    <row r="1" spans="1:11" ht="91" customHeight="1" x14ac:dyDescent="0.35">
      <c r="A1" s="46"/>
      <c r="B1" s="462" t="s">
        <v>703</v>
      </c>
      <c r="C1" s="463"/>
      <c r="D1" s="4"/>
    </row>
    <row r="2" spans="1:11" ht="29.5" customHeight="1" x14ac:dyDescent="0.35">
      <c r="A2" s="725" t="s">
        <v>30</v>
      </c>
      <c r="B2" s="726"/>
      <c r="C2" s="318"/>
      <c r="D2" s="4"/>
    </row>
    <row r="3" spans="1:11" ht="30" customHeight="1" x14ac:dyDescent="0.35">
      <c r="A3" s="274" t="s">
        <v>60</v>
      </c>
      <c r="B3" s="742">
        <f>'Cover Sheet'!B19:C19</f>
        <v>0</v>
      </c>
      <c r="C3" s="743"/>
      <c r="D3" s="4"/>
      <c r="E3" s="4"/>
      <c r="F3" s="4"/>
      <c r="G3" s="4"/>
      <c r="H3" s="4"/>
      <c r="I3" s="4"/>
      <c r="J3" s="4"/>
      <c r="K3" s="4"/>
    </row>
    <row r="4" spans="1:11" ht="30" customHeight="1" x14ac:dyDescent="0.35">
      <c r="A4" s="761" t="s">
        <v>704</v>
      </c>
      <c r="B4" s="762"/>
      <c r="C4" s="763"/>
      <c r="D4" s="314"/>
      <c r="E4" s="4"/>
      <c r="F4" s="4"/>
      <c r="G4" s="4"/>
      <c r="H4" s="4"/>
      <c r="I4" s="4"/>
      <c r="J4" s="4"/>
      <c r="K4" s="4"/>
    </row>
    <row r="5" spans="1:11" ht="30" customHeight="1" x14ac:dyDescent="0.35">
      <c r="A5" s="315"/>
      <c r="B5" s="764" t="s">
        <v>705</v>
      </c>
      <c r="C5" s="765"/>
      <c r="D5" s="314"/>
      <c r="E5" s="4"/>
      <c r="F5" s="4"/>
      <c r="G5" s="4"/>
      <c r="H5" s="4"/>
      <c r="I5" s="4"/>
      <c r="J5" s="4"/>
      <c r="K5" s="4"/>
    </row>
    <row r="6" spans="1:11" ht="30" customHeight="1" x14ac:dyDescent="0.35">
      <c r="A6" s="276"/>
      <c r="B6" s="568" t="s">
        <v>62</v>
      </c>
      <c r="C6" s="570"/>
      <c r="D6" s="301"/>
      <c r="E6" s="301"/>
      <c r="F6" s="301"/>
      <c r="G6" s="301"/>
      <c r="H6" s="301"/>
      <c r="I6" s="301"/>
      <c r="J6" s="301"/>
      <c r="K6" s="4"/>
    </row>
    <row r="7" spans="1:11" ht="14.5" x14ac:dyDescent="0.35">
      <c r="A7" s="122"/>
      <c r="B7" s="4"/>
      <c r="C7" s="123"/>
      <c r="D7" s="4"/>
      <c r="E7" s="4"/>
      <c r="F7" s="4"/>
      <c r="G7" s="4"/>
      <c r="H7" s="4"/>
      <c r="I7" s="4"/>
      <c r="J7" s="4"/>
      <c r="K7" s="4"/>
    </row>
    <row r="8" spans="1:11" ht="30" customHeight="1" x14ac:dyDescent="0.35">
      <c r="A8" s="753" t="s">
        <v>706</v>
      </c>
      <c r="B8" s="754"/>
      <c r="C8" s="755"/>
      <c r="D8" s="316"/>
      <c r="E8" s="316"/>
      <c r="F8" s="4"/>
    </row>
    <row r="9" spans="1:11" ht="30" customHeight="1" x14ac:dyDescent="0.35">
      <c r="A9" s="103" t="s">
        <v>65</v>
      </c>
      <c r="B9" s="360" t="s">
        <v>67</v>
      </c>
      <c r="C9" s="203" t="s">
        <v>651</v>
      </c>
      <c r="D9" s="4"/>
      <c r="E9" s="4"/>
      <c r="F9" s="4"/>
    </row>
    <row r="10" spans="1:11" ht="48.5" customHeight="1" thickBot="1" x14ac:dyDescent="0.4">
      <c r="A10" s="289" t="s">
        <v>707</v>
      </c>
      <c r="B10" s="379" t="s">
        <v>708</v>
      </c>
      <c r="C10" s="429"/>
    </row>
    <row r="11" spans="1:11" s="4" customFormat="1" ht="14.5" customHeight="1" x14ac:dyDescent="0.35">
      <c r="A11" s="317"/>
      <c r="B11" s="281"/>
      <c r="C11" s="76"/>
    </row>
    <row r="16" spans="1:11" ht="14.5" x14ac:dyDescent="0.35">
      <c r="A16" s="1"/>
    </row>
    <row r="19" spans="2:3" ht="16.5" customHeight="1" x14ac:dyDescent="0.35">
      <c r="B19" s="385"/>
      <c r="C19" s="385"/>
    </row>
  </sheetData>
  <sheetProtection algorithmName="SHA-512" hashValue="O/aWK+2uADlB2mKmVZx2G5zjmtXZWtuP++/BnE4ADMGk2DYlkT8O+i6BbQ+z6F3KNHPLxqOONZ3/2v0Oxts+Ew==" saltValue="9yK0h1hLTswAKgok7HITdg==" spinCount="100000" sheet="1" objects="1" scenarios="1"/>
  <mergeCells count="7">
    <mergeCell ref="A8:C8"/>
    <mergeCell ref="B1:C1"/>
    <mergeCell ref="A2:B2"/>
    <mergeCell ref="B3:C3"/>
    <mergeCell ref="A4:C4"/>
    <mergeCell ref="B5:C5"/>
    <mergeCell ref="B6:C6"/>
  </mergeCells>
  <hyperlinks>
    <hyperlink ref="A2:B2" location="'Index Please Read'!A1" display="Click to return to Index"/>
  </hyperlinks>
  <pageMargins left="0.7" right="0.7" top="0.75" bottom="0.75" header="0.3" footer="0.3"/>
  <pageSetup paperSize="8" scale="9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45"/>
  <sheetViews>
    <sheetView topLeftCell="A22" zoomScale="80" zoomScaleNormal="80" workbookViewId="0">
      <selection activeCell="A27" sqref="A27"/>
    </sheetView>
  </sheetViews>
  <sheetFormatPr defaultRowHeight="14.5" x14ac:dyDescent="0.35"/>
  <cols>
    <col min="1" max="1" width="85.26953125" style="5" customWidth="1"/>
    <col min="2" max="2" width="41.453125" style="5" customWidth="1"/>
    <col min="3" max="3" width="32.90625" style="5" customWidth="1"/>
    <col min="4" max="5" width="16" style="5" customWidth="1"/>
    <col min="6" max="16384" width="8.7265625" style="5"/>
  </cols>
  <sheetData>
    <row r="1" spans="1:15" ht="110.5" customHeight="1" thickBot="1" x14ac:dyDescent="0.4">
      <c r="A1" s="442" t="s">
        <v>6</v>
      </c>
      <c r="B1" s="443"/>
      <c r="C1" s="443"/>
      <c r="D1" s="443"/>
      <c r="E1" s="444"/>
      <c r="F1" s="3"/>
      <c r="G1" s="3"/>
      <c r="H1" s="3"/>
      <c r="I1" s="3"/>
      <c r="J1" s="3"/>
      <c r="K1" s="3"/>
      <c r="L1" s="3"/>
      <c r="M1" s="3"/>
      <c r="N1" s="3"/>
      <c r="O1" s="4"/>
    </row>
    <row r="3" spans="1:15" ht="142.5" customHeight="1" x14ac:dyDescent="0.35">
      <c r="A3" s="445" t="s">
        <v>7</v>
      </c>
      <c r="B3" s="446"/>
      <c r="C3" s="446"/>
      <c r="D3" s="446"/>
      <c r="E3" s="447"/>
    </row>
    <row r="5" spans="1:15" ht="21.5" customHeight="1" x14ac:dyDescent="0.35">
      <c r="A5" s="6" t="s">
        <v>802</v>
      </c>
      <c r="B5" s="7"/>
      <c r="C5" s="8"/>
    </row>
    <row r="6" spans="1:15" x14ac:dyDescent="0.35">
      <c r="A6" s="9"/>
      <c r="B6" s="4"/>
      <c r="C6" s="10"/>
    </row>
    <row r="7" spans="1:15" s="1" customFormat="1" ht="22" customHeight="1" x14ac:dyDescent="0.3">
      <c r="A7" s="448" t="s">
        <v>8</v>
      </c>
      <c r="B7" s="449"/>
      <c r="C7" s="450"/>
    </row>
    <row r="8" spans="1:15" s="1" customFormat="1" ht="22" customHeight="1" x14ac:dyDescent="0.3">
      <c r="A8" s="451" t="s">
        <v>9</v>
      </c>
      <c r="B8" s="452"/>
      <c r="C8" s="453"/>
    </row>
    <row r="9" spans="1:15" s="1" customFormat="1" ht="22" customHeight="1" x14ac:dyDescent="0.3">
      <c r="A9" s="11" t="s">
        <v>10</v>
      </c>
      <c r="B9" s="12"/>
      <c r="C9" s="13"/>
    </row>
    <row r="10" spans="1:15" s="1" customFormat="1" ht="22" customHeight="1" x14ac:dyDescent="0.3">
      <c r="A10" s="11" t="s">
        <v>11</v>
      </c>
      <c r="B10" s="12"/>
      <c r="C10" s="13"/>
    </row>
    <row r="11" spans="1:15" s="1" customFormat="1" ht="22" customHeight="1" x14ac:dyDescent="0.3">
      <c r="A11" s="11" t="s">
        <v>12</v>
      </c>
      <c r="B11" s="12"/>
      <c r="C11" s="13"/>
    </row>
    <row r="12" spans="1:15" s="1" customFormat="1" ht="22" customHeight="1" x14ac:dyDescent="0.3">
      <c r="A12" s="11" t="s">
        <v>13</v>
      </c>
      <c r="B12" s="12"/>
      <c r="C12" s="13"/>
    </row>
    <row r="13" spans="1:15" s="1" customFormat="1" ht="22" customHeight="1" x14ac:dyDescent="0.3">
      <c r="A13" s="11" t="s">
        <v>14</v>
      </c>
      <c r="B13" s="12"/>
      <c r="C13" s="13"/>
    </row>
    <row r="14" spans="1:15" s="1" customFormat="1" ht="22" customHeight="1" x14ac:dyDescent="0.3">
      <c r="A14" s="11" t="s">
        <v>15</v>
      </c>
      <c r="B14" s="12"/>
      <c r="C14" s="13"/>
    </row>
    <row r="15" spans="1:15" s="1" customFormat="1" ht="22" customHeight="1" x14ac:dyDescent="0.3">
      <c r="A15" s="14" t="s">
        <v>16</v>
      </c>
      <c r="B15" s="12"/>
      <c r="C15" s="13"/>
    </row>
    <row r="16" spans="1:15" s="1" customFormat="1" ht="22" customHeight="1" x14ac:dyDescent="0.3">
      <c r="A16" s="11" t="s">
        <v>764</v>
      </c>
      <c r="B16" s="12"/>
      <c r="C16" s="13"/>
    </row>
    <row r="17" spans="1:3" s="1" customFormat="1" ht="22" customHeight="1" x14ac:dyDescent="0.3">
      <c r="A17" s="11" t="s">
        <v>819</v>
      </c>
      <c r="B17" s="12"/>
      <c r="C17" s="13"/>
    </row>
    <row r="18" spans="1:3" s="1" customFormat="1" ht="22" customHeight="1" x14ac:dyDescent="0.3">
      <c r="A18" s="15"/>
      <c r="B18" s="16"/>
      <c r="C18" s="17"/>
    </row>
    <row r="19" spans="1:3" s="1" customFormat="1" ht="22" customHeight="1" x14ac:dyDescent="0.3">
      <c r="A19" s="18" t="s">
        <v>17</v>
      </c>
      <c r="B19" s="395"/>
      <c r="C19" s="396"/>
    </row>
    <row r="20" spans="1:3" s="1" customFormat="1" ht="22" customHeight="1" x14ac:dyDescent="0.3">
      <c r="A20" s="11" t="s">
        <v>18</v>
      </c>
      <c r="B20" s="16"/>
      <c r="C20" s="17"/>
    </row>
    <row r="21" spans="1:3" s="1" customFormat="1" ht="22" customHeight="1" x14ac:dyDescent="0.3">
      <c r="A21" s="11" t="s">
        <v>19</v>
      </c>
      <c r="B21" s="16"/>
      <c r="C21" s="17"/>
    </row>
    <row r="22" spans="1:3" s="1" customFormat="1" ht="22" customHeight="1" x14ac:dyDescent="0.3">
      <c r="A22" s="11" t="s">
        <v>20</v>
      </c>
      <c r="B22" s="16"/>
      <c r="C22" s="17"/>
    </row>
    <row r="23" spans="1:3" s="1" customFormat="1" ht="22" customHeight="1" x14ac:dyDescent="0.3">
      <c r="A23" s="11" t="s">
        <v>21</v>
      </c>
      <c r="B23" s="16"/>
      <c r="C23" s="17"/>
    </row>
    <row r="24" spans="1:3" s="1" customFormat="1" ht="22" customHeight="1" x14ac:dyDescent="0.3">
      <c r="A24" s="11" t="s">
        <v>22</v>
      </c>
      <c r="B24" s="16"/>
      <c r="C24" s="17"/>
    </row>
    <row r="25" spans="1:3" s="1" customFormat="1" ht="22" customHeight="1" x14ac:dyDescent="0.3">
      <c r="A25" s="11" t="s">
        <v>23</v>
      </c>
      <c r="B25" s="16"/>
      <c r="C25" s="17"/>
    </row>
    <row r="26" spans="1:3" s="1" customFormat="1" ht="22" customHeight="1" x14ac:dyDescent="0.3">
      <c r="A26" s="11" t="s">
        <v>24</v>
      </c>
      <c r="B26" s="16"/>
      <c r="C26" s="17"/>
    </row>
    <row r="27" spans="1:3" s="1" customFormat="1" ht="22" customHeight="1" x14ac:dyDescent="0.3">
      <c r="A27" s="11" t="s">
        <v>25</v>
      </c>
      <c r="B27" s="16"/>
      <c r="C27" s="17"/>
    </row>
    <row r="28" spans="1:3" s="1" customFormat="1" ht="22" customHeight="1" x14ac:dyDescent="0.3">
      <c r="A28" s="11" t="s">
        <v>26</v>
      </c>
      <c r="B28" s="16"/>
      <c r="C28" s="17"/>
    </row>
    <row r="29" spans="1:3" s="1" customFormat="1" ht="22" customHeight="1" x14ac:dyDescent="0.35">
      <c r="A29" s="19"/>
      <c r="B29" s="16"/>
      <c r="C29" s="17"/>
    </row>
    <row r="30" spans="1:3" s="1" customFormat="1" ht="22" customHeight="1" x14ac:dyDescent="0.3">
      <c r="A30" s="20" t="s">
        <v>27</v>
      </c>
      <c r="B30" s="16"/>
      <c r="C30" s="17"/>
    </row>
    <row r="31" spans="1:3" s="1" customFormat="1" ht="22" customHeight="1" x14ac:dyDescent="0.3">
      <c r="A31" s="21" t="s">
        <v>28</v>
      </c>
      <c r="B31" s="22"/>
      <c r="C31" s="23"/>
    </row>
    <row r="32" spans="1:3" x14ac:dyDescent="0.35">
      <c r="A32" s="1"/>
      <c r="B32" s="1"/>
      <c r="C32" s="1"/>
    </row>
    <row r="33" spans="1:3" x14ac:dyDescent="0.35">
      <c r="A33" s="1"/>
      <c r="B33" s="1"/>
      <c r="C33" s="1"/>
    </row>
    <row r="34" spans="1:3" x14ac:dyDescent="0.35">
      <c r="A34" s="1"/>
      <c r="B34" s="1"/>
      <c r="C34" s="1"/>
    </row>
    <row r="35" spans="1:3" x14ac:dyDescent="0.35">
      <c r="A35" s="1"/>
      <c r="B35" s="1"/>
      <c r="C35" s="1"/>
    </row>
    <row r="36" spans="1:3" x14ac:dyDescent="0.35">
      <c r="A36" s="1"/>
      <c r="B36" s="1"/>
      <c r="C36" s="1"/>
    </row>
    <row r="37" spans="1:3" x14ac:dyDescent="0.35">
      <c r="A37" s="1"/>
      <c r="B37" s="1"/>
      <c r="C37" s="1"/>
    </row>
    <row r="38" spans="1:3" x14ac:dyDescent="0.35">
      <c r="A38" s="1"/>
      <c r="B38" s="1"/>
      <c r="C38" s="1"/>
    </row>
    <row r="39" spans="1:3" x14ac:dyDescent="0.35">
      <c r="A39" s="1"/>
      <c r="B39" s="1"/>
      <c r="C39" s="1"/>
    </row>
    <row r="40" spans="1:3" x14ac:dyDescent="0.35">
      <c r="A40" s="1"/>
      <c r="B40" s="1"/>
      <c r="C40" s="1"/>
    </row>
    <row r="41" spans="1:3" x14ac:dyDescent="0.35">
      <c r="A41" s="1"/>
      <c r="B41" s="1"/>
      <c r="C41" s="1"/>
    </row>
    <row r="42" spans="1:3" x14ac:dyDescent="0.35">
      <c r="A42" s="1"/>
      <c r="B42" s="1"/>
      <c r="C42" s="1"/>
    </row>
    <row r="43" spans="1:3" x14ac:dyDescent="0.35">
      <c r="A43" s="1"/>
      <c r="B43" s="1"/>
      <c r="C43" s="1"/>
    </row>
    <row r="44" spans="1:3" x14ac:dyDescent="0.35">
      <c r="A44" s="1"/>
      <c r="B44" s="1"/>
      <c r="C44" s="1"/>
    </row>
    <row r="45" spans="1:3" x14ac:dyDescent="0.35">
      <c r="A45" s="1"/>
      <c r="B45" s="1"/>
      <c r="C45" s="1"/>
    </row>
  </sheetData>
  <sheetProtection algorithmName="SHA-512" hashValue="yqePnYcqNfq0LuQUQ3d6EYBSSp+C1VZow0rxdYmTulhQnEGKTdpNmzjIzbt9x43R7zU+MGQIFKN0AiSZsMCkWw==" saltValue="ydxUnF7BNOxlClnFxbYbww==" spinCount="100000" sheet="1" objects="1" scenarios="1"/>
  <mergeCells count="4">
    <mergeCell ref="A1:E1"/>
    <mergeCell ref="A3:E3"/>
    <mergeCell ref="A7:C7"/>
    <mergeCell ref="A8:C8"/>
  </mergeCells>
  <hyperlinks>
    <hyperlink ref="A8:C8" location="'OH Instructions - Please Read'!A1" display="OH Instructions - Please Read"/>
    <hyperlink ref="A9" location="'OH(A) Advice Services'!A1" display="OH(A) Advice Services"/>
    <hyperlink ref="A10" location="'OH (B) Attendance Management'!A1" display="OH (B) Attendance Management"/>
    <hyperlink ref="A11" location="'OH (C) On Site OH'!A1" display="OH (C) On Site OH"/>
    <hyperlink ref="A12" location="'OH(D) Health Education &amp; Consul'!A1" display="OH(D) Health Education &amp; Consul"/>
    <hyperlink ref="A13" location="'OH(E)Fitness For Tasks &amp; Health'!A1" display="OH (E)Fitness For Tasks &amp; Health"/>
    <hyperlink ref="A14" location="'OH (F) Treatments'!A1" display="OH (F) Treatments"/>
    <hyperlink ref="A16" location="'OH (A) to (G) Summary'!A1" display="OH (A) to (G) Summary"/>
    <hyperlink ref="A15" location="'OH(G)Assessment &amp; Adjustments'!A1" display="OH(G)Assessment &amp; Adjustments"/>
    <hyperlink ref="A17" location="'EAP (G) Indicative Volumes'!A1" display="OH (H) Indicative Volume"/>
    <hyperlink ref="A20" location="'EAP Instructions - Please Read'!A1" display="EAP Instructions - Please Read"/>
    <hyperlink ref="A21" location="'EAP (A) Headcount Pricing'!A1" display="EAP (A) Headcount Pricing"/>
    <hyperlink ref="A22" location="'EAP (B) Counselling Services'!A1" display="EAP (B) Counselling Services"/>
    <hyperlink ref="A23" location="'EAP(C)Trauma &amp;Critical Incident'!A1" display="EAP(C)Trauma &amp;Critical Incident"/>
    <hyperlink ref="A24" location="'EAP (D) Health &amp; Wellbeing'!A1" display="EAP (D) Health &amp; Wellbeing"/>
    <hyperlink ref="A25" location="'EAP (A),(B),(C) &amp; (D) Summary'!A1" display="EAP (A),(B),(C) &amp; (D) Summary"/>
    <hyperlink ref="A26" location="'EAP (E) Mediation'!A1" display="EAP (E) Mediation"/>
    <hyperlink ref="A27" location="'EAP (F) Health Kiosks'!A1" display="EAP (F) Health Kiosks"/>
    <hyperlink ref="A28" location="'EAP (G) Indicative Volumes'!A1" display="EAP (G) Indicative Volumes"/>
    <hyperlink ref="A31" location="'OH + EAP Summary'!A1" display="OH + EAP Summary"/>
  </hyperlinks>
  <pageMargins left="0.7" right="0.7" top="0.75" bottom="0.75" header="0.3" footer="0.3"/>
  <pageSetup paperSize="8" scale="83" orientation="landscape"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0"/>
  <sheetViews>
    <sheetView zoomScale="80" zoomScaleNormal="80" workbookViewId="0">
      <selection activeCell="A4" sqref="A4:C4"/>
    </sheetView>
  </sheetViews>
  <sheetFormatPr defaultColWidth="8.7265625" defaultRowHeight="14.5" x14ac:dyDescent="0.35"/>
  <cols>
    <col min="1" max="1" width="22" style="284" customWidth="1"/>
    <col min="2" max="2" width="67.453125" style="284" customWidth="1"/>
    <col min="3" max="3" width="40.7265625" style="284" customWidth="1"/>
    <col min="4" max="16384" width="8.7265625" style="5"/>
  </cols>
  <sheetData>
    <row r="1" spans="1:3" ht="95.5" customHeight="1" x14ac:dyDescent="0.35">
      <c r="A1" s="46"/>
      <c r="B1" s="462" t="s">
        <v>813</v>
      </c>
      <c r="C1" s="463"/>
    </row>
    <row r="2" spans="1:3" ht="28.5" customHeight="1" x14ac:dyDescent="0.35">
      <c r="A2" s="725" t="s">
        <v>30</v>
      </c>
      <c r="B2" s="726"/>
      <c r="C2" s="181"/>
    </row>
    <row r="3" spans="1:3" ht="30" customHeight="1" x14ac:dyDescent="0.35">
      <c r="A3" s="299" t="s">
        <v>60</v>
      </c>
      <c r="B3" s="464">
        <f>'Cover Sheet'!B19:C19</f>
        <v>0</v>
      </c>
      <c r="C3" s="465"/>
    </row>
    <row r="4" spans="1:3" ht="30" customHeight="1" x14ac:dyDescent="0.35">
      <c r="A4" s="761" t="s">
        <v>704</v>
      </c>
      <c r="B4" s="762"/>
      <c r="C4" s="763"/>
    </row>
    <row r="5" spans="1:3" ht="30" customHeight="1" x14ac:dyDescent="0.35">
      <c r="A5" s="315"/>
      <c r="B5" s="764" t="s">
        <v>814</v>
      </c>
      <c r="C5" s="765"/>
    </row>
    <row r="6" spans="1:3" ht="30" customHeight="1" x14ac:dyDescent="0.35">
      <c r="A6" s="276"/>
      <c r="B6" s="568" t="s">
        <v>62</v>
      </c>
      <c r="C6" s="570"/>
    </row>
    <row r="7" spans="1:3" ht="29.5" customHeight="1" x14ac:dyDescent="0.35">
      <c r="A7" s="431"/>
      <c r="B7" s="432"/>
      <c r="C7" s="433"/>
    </row>
    <row r="8" spans="1:3" ht="30" customHeight="1" x14ac:dyDescent="0.35">
      <c r="A8" s="753" t="s">
        <v>815</v>
      </c>
      <c r="B8" s="754"/>
      <c r="C8" s="755"/>
    </row>
    <row r="9" spans="1:3" ht="28" x14ac:dyDescent="0.35">
      <c r="A9" s="293" t="s">
        <v>65</v>
      </c>
      <c r="B9" s="139" t="s">
        <v>67</v>
      </c>
      <c r="C9" s="139" t="s">
        <v>816</v>
      </c>
    </row>
    <row r="10" spans="1:3" ht="69" customHeight="1" x14ac:dyDescent="0.35">
      <c r="A10" s="99" t="s">
        <v>817</v>
      </c>
      <c r="B10" s="430" t="s">
        <v>818</v>
      </c>
      <c r="C10" s="434"/>
    </row>
  </sheetData>
  <sheetProtection algorithmName="SHA-512" hashValue="tse7Jnj/n9CrH8Axv3iS9YUEHEY8b8xOCRJoIwC9jXBBsUR7s5X+b5X0eAS80oD70AtKlWYapJx1l1+JfJmysw==" saltValue="fw3qFkroEYWVNADrvBBEVw==" spinCount="100000" sheet="1" objects="1" scenarios="1"/>
  <mergeCells count="7">
    <mergeCell ref="A8:C8"/>
    <mergeCell ref="A2:B2"/>
    <mergeCell ref="B1:C1"/>
    <mergeCell ref="B3:C3"/>
    <mergeCell ref="A4:C4"/>
    <mergeCell ref="B5:C5"/>
    <mergeCell ref="B6:C6"/>
  </mergeCells>
  <hyperlinks>
    <hyperlink ref="A2:B2" location="'Index Please Read'!A1" display="Click to return to Index"/>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38"/>
  <sheetViews>
    <sheetView topLeftCell="A25" zoomScale="80" zoomScaleNormal="80" workbookViewId="0">
      <selection activeCell="D35" sqref="D35"/>
    </sheetView>
  </sheetViews>
  <sheetFormatPr defaultColWidth="8.7265625" defaultRowHeight="14" x14ac:dyDescent="0.3"/>
  <cols>
    <col min="1" max="1" width="23.54296875" style="1" customWidth="1"/>
    <col min="2" max="2" width="25.81640625" style="1" customWidth="1"/>
    <col min="3" max="5" width="30" style="1" customWidth="1"/>
    <col min="6" max="6" width="26.81640625" style="1" customWidth="1"/>
    <col min="7" max="16384" width="8.7265625" style="1"/>
  </cols>
  <sheetData>
    <row r="1" spans="1:12" ht="101" customHeight="1" x14ac:dyDescent="0.35">
      <c r="A1" s="78"/>
      <c r="B1" s="667" t="s">
        <v>709</v>
      </c>
      <c r="C1" s="667"/>
      <c r="D1" s="667"/>
      <c r="E1" s="668"/>
      <c r="F1" s="3"/>
      <c r="G1" s="198"/>
      <c r="H1" s="198"/>
      <c r="I1" s="198"/>
      <c r="J1" s="198"/>
      <c r="K1" s="16"/>
      <c r="L1" s="16"/>
    </row>
    <row r="2" spans="1:12" ht="30" customHeight="1" x14ac:dyDescent="0.35">
      <c r="A2" s="725" t="s">
        <v>30</v>
      </c>
      <c r="B2" s="726"/>
      <c r="C2" s="48"/>
      <c r="D2" s="48"/>
      <c r="E2" s="48"/>
      <c r="F2" s="3"/>
      <c r="G2" s="198"/>
      <c r="H2" s="198"/>
      <c r="I2" s="198"/>
      <c r="J2" s="198"/>
      <c r="K2" s="16"/>
      <c r="L2" s="16"/>
    </row>
    <row r="3" spans="1:12" ht="31.5" customHeight="1" x14ac:dyDescent="0.35">
      <c r="A3" s="768" t="s">
        <v>710</v>
      </c>
      <c r="B3" s="769"/>
      <c r="C3" s="769"/>
      <c r="D3" s="769"/>
      <c r="E3" s="770"/>
      <c r="F3" s="16"/>
    </row>
    <row r="4" spans="1:12" ht="20.149999999999999" customHeight="1" x14ac:dyDescent="0.3"/>
    <row r="5" spans="1:12" ht="43" customHeight="1" x14ac:dyDescent="0.3">
      <c r="A5" s="139" t="s">
        <v>554</v>
      </c>
      <c r="B5" s="139" t="s">
        <v>67</v>
      </c>
      <c r="C5" s="139" t="s">
        <v>804</v>
      </c>
    </row>
    <row r="6" spans="1:12" ht="50.5" x14ac:dyDescent="0.3">
      <c r="A6" s="249" t="s">
        <v>712</v>
      </c>
      <c r="B6" s="319" t="s">
        <v>713</v>
      </c>
      <c r="C6" s="250">
        <f>47585+683+3660</f>
        <v>51928</v>
      </c>
    </row>
    <row r="7" spans="1:12" ht="20.149999999999999" customHeight="1" x14ac:dyDescent="0.3"/>
    <row r="8" spans="1:12" ht="43" customHeight="1" x14ac:dyDescent="0.3">
      <c r="A8" s="139" t="s">
        <v>554</v>
      </c>
      <c r="B8" s="139" t="s">
        <v>67</v>
      </c>
      <c r="C8" s="139" t="s">
        <v>711</v>
      </c>
    </row>
    <row r="9" spans="1:12" ht="25" x14ac:dyDescent="0.3">
      <c r="A9" s="249" t="s">
        <v>714</v>
      </c>
      <c r="B9" s="249" t="s">
        <v>715</v>
      </c>
      <c r="C9" s="250">
        <f>26273+503+1546+2836+585</f>
        <v>31743</v>
      </c>
    </row>
    <row r="10" spans="1:12" ht="20.149999999999999" customHeight="1" x14ac:dyDescent="0.3">
      <c r="A10" s="183"/>
      <c r="B10" s="183"/>
      <c r="C10" s="320"/>
      <c r="D10" s="16"/>
    </row>
    <row r="11" spans="1:12" x14ac:dyDescent="0.3">
      <c r="A11" s="183"/>
      <c r="B11" s="183"/>
      <c r="C11" s="320"/>
      <c r="D11" s="320"/>
      <c r="E11" s="321"/>
      <c r="F11" s="16"/>
    </row>
    <row r="12" spans="1:12" ht="43" customHeight="1" x14ac:dyDescent="0.3">
      <c r="A12" s="139" t="s">
        <v>554</v>
      </c>
      <c r="B12" s="139" t="s">
        <v>67</v>
      </c>
      <c r="C12" s="139" t="s">
        <v>591</v>
      </c>
      <c r="D12" s="139" t="s">
        <v>716</v>
      </c>
      <c r="E12" s="139" t="s">
        <v>717</v>
      </c>
    </row>
    <row r="13" spans="1:12" x14ac:dyDescent="0.3">
      <c r="A13" s="697" t="s">
        <v>718</v>
      </c>
      <c r="B13" s="249" t="s">
        <v>719</v>
      </c>
      <c r="C13" s="250">
        <f>2330+48+49</f>
        <v>2427</v>
      </c>
      <c r="D13" s="259">
        <f>7378+241+234</f>
        <v>7853</v>
      </c>
      <c r="E13" s="250">
        <v>6</v>
      </c>
    </row>
    <row r="14" spans="1:12" x14ac:dyDescent="0.3">
      <c r="A14" s="701"/>
      <c r="B14" s="249" t="s">
        <v>720</v>
      </c>
      <c r="C14" s="250">
        <f>11+1</f>
        <v>12</v>
      </c>
      <c r="D14" s="259">
        <f>67+6</f>
        <v>73</v>
      </c>
      <c r="E14" s="250" t="s">
        <v>721</v>
      </c>
    </row>
    <row r="15" spans="1:12" ht="23.5" customHeight="1" x14ac:dyDescent="0.3">
      <c r="A15" s="701"/>
      <c r="B15" s="249" t="s">
        <v>722</v>
      </c>
      <c r="C15" s="250">
        <f>3822+72+156+924</f>
        <v>4974</v>
      </c>
      <c r="D15" s="259">
        <f>13791+432+806+4250</f>
        <v>19279</v>
      </c>
      <c r="E15" s="259">
        <f>529+66+15+78</f>
        <v>688</v>
      </c>
    </row>
    <row r="16" spans="1:12" x14ac:dyDescent="0.3">
      <c r="A16" s="701"/>
      <c r="B16" s="249" t="s">
        <v>723</v>
      </c>
      <c r="C16" s="250">
        <v>5</v>
      </c>
      <c r="D16" s="259">
        <v>25</v>
      </c>
      <c r="E16" s="250" t="s">
        <v>721</v>
      </c>
    </row>
    <row r="17" spans="1:5" ht="25" x14ac:dyDescent="0.3">
      <c r="A17" s="701"/>
      <c r="B17" s="249" t="s">
        <v>724</v>
      </c>
      <c r="C17" s="259">
        <v>286</v>
      </c>
      <c r="D17" s="259">
        <v>1488</v>
      </c>
      <c r="E17" s="250" t="s">
        <v>721</v>
      </c>
    </row>
    <row r="18" spans="1:5" ht="37.5" x14ac:dyDescent="0.3">
      <c r="A18" s="698"/>
      <c r="B18" s="249" t="s">
        <v>725</v>
      </c>
      <c r="C18" s="259">
        <v>126</v>
      </c>
      <c r="D18" s="259">
        <v>813</v>
      </c>
      <c r="E18" s="250" t="s">
        <v>721</v>
      </c>
    </row>
    <row r="19" spans="1:5" ht="20.149999999999999" customHeight="1" x14ac:dyDescent="0.3">
      <c r="A19" s="253"/>
      <c r="B19" s="383"/>
      <c r="C19" s="384"/>
      <c r="D19" s="378"/>
      <c r="E19" s="378"/>
    </row>
    <row r="20" spans="1:5" ht="43" customHeight="1" x14ac:dyDescent="0.3">
      <c r="A20" s="139" t="s">
        <v>554</v>
      </c>
      <c r="B20" s="139" t="s">
        <v>67</v>
      </c>
      <c r="C20" s="139" t="s">
        <v>591</v>
      </c>
      <c r="D20" s="139" t="s">
        <v>716</v>
      </c>
    </row>
    <row r="21" spans="1:5" ht="25" x14ac:dyDescent="0.3">
      <c r="A21" s="771" t="s">
        <v>726</v>
      </c>
      <c r="B21" s="249" t="s">
        <v>727</v>
      </c>
      <c r="C21" s="264">
        <v>190</v>
      </c>
      <c r="D21" s="264">
        <v>18</v>
      </c>
    </row>
    <row r="22" spans="1:5" ht="25" x14ac:dyDescent="0.3">
      <c r="A22" s="771"/>
      <c r="B22" s="249" t="s">
        <v>728</v>
      </c>
      <c r="C22" s="264">
        <v>10</v>
      </c>
      <c r="D22" s="264">
        <v>13</v>
      </c>
    </row>
    <row r="23" spans="1:5" ht="25" x14ac:dyDescent="0.3">
      <c r="A23" s="771"/>
      <c r="B23" s="249" t="s">
        <v>729</v>
      </c>
      <c r="C23" s="264">
        <f>40+7</f>
        <v>47</v>
      </c>
      <c r="D23" s="264">
        <f>7+10</f>
        <v>17</v>
      </c>
    </row>
    <row r="24" spans="1:5" ht="25" x14ac:dyDescent="0.3">
      <c r="A24" s="771"/>
      <c r="B24" s="249" t="s">
        <v>730</v>
      </c>
      <c r="C24" s="264">
        <v>42</v>
      </c>
      <c r="D24" s="264">
        <v>7</v>
      </c>
    </row>
    <row r="25" spans="1:5" ht="20.149999999999999" customHeight="1" x14ac:dyDescent="0.3">
      <c r="A25" s="183"/>
      <c r="B25" s="183"/>
      <c r="C25" s="378"/>
      <c r="D25" s="378"/>
    </row>
    <row r="26" spans="1:5" ht="43" customHeight="1" x14ac:dyDescent="0.3">
      <c r="A26" s="139" t="s">
        <v>554</v>
      </c>
      <c r="B26" s="139" t="s">
        <v>555</v>
      </c>
      <c r="C26" s="139" t="s">
        <v>731</v>
      </c>
      <c r="D26" s="139" t="s">
        <v>556</v>
      </c>
      <c r="E26" s="139" t="s">
        <v>732</v>
      </c>
    </row>
    <row r="27" spans="1:5" ht="25" x14ac:dyDescent="0.3">
      <c r="A27" s="766" t="s">
        <v>733</v>
      </c>
      <c r="B27" s="249" t="s">
        <v>734</v>
      </c>
      <c r="C27" s="249">
        <f>4+408</f>
        <v>412</v>
      </c>
      <c r="D27" s="250">
        <f>20+408</f>
        <v>428</v>
      </c>
      <c r="E27" s="381" t="s">
        <v>590</v>
      </c>
    </row>
    <row r="28" spans="1:5" ht="25" x14ac:dyDescent="0.3">
      <c r="A28" s="767"/>
      <c r="B28" s="249" t="s">
        <v>735</v>
      </c>
      <c r="C28" s="249" t="s">
        <v>736</v>
      </c>
      <c r="D28" s="250">
        <f>960+3+604+14</f>
        <v>1581</v>
      </c>
      <c r="E28" s="381" t="s">
        <v>737</v>
      </c>
    </row>
    <row r="29" spans="1:5" ht="43" customHeight="1" x14ac:dyDescent="0.3">
      <c r="A29" s="779" t="s">
        <v>738</v>
      </c>
      <c r="B29" s="780" t="s">
        <v>739</v>
      </c>
      <c r="C29" s="780">
        <v>36</v>
      </c>
      <c r="D29" s="780">
        <v>36</v>
      </c>
      <c r="E29" s="781" t="s">
        <v>740</v>
      </c>
    </row>
    <row r="30" spans="1:5" ht="33.75" customHeight="1" x14ac:dyDescent="0.3">
      <c r="A30" s="322"/>
      <c r="B30" s="249" t="s">
        <v>741</v>
      </c>
      <c r="C30" s="319">
        <v>18</v>
      </c>
      <c r="D30" s="249">
        <v>18</v>
      </c>
      <c r="E30" s="323"/>
    </row>
    <row r="31" spans="1:5" ht="33.75" customHeight="1" x14ac:dyDescent="0.3">
      <c r="A31" s="322"/>
      <c r="B31" s="249" t="s">
        <v>742</v>
      </c>
      <c r="C31" s="249"/>
      <c r="D31" s="250">
        <v>16</v>
      </c>
      <c r="E31" s="249"/>
    </row>
    <row r="32" spans="1:5" ht="33.75" customHeight="1" x14ac:dyDescent="0.3">
      <c r="A32" s="322"/>
      <c r="B32" s="249" t="s">
        <v>743</v>
      </c>
      <c r="C32" s="249" t="s">
        <v>736</v>
      </c>
      <c r="D32" s="250">
        <v>6</v>
      </c>
      <c r="E32" s="381" t="s">
        <v>744</v>
      </c>
    </row>
    <row r="33" spans="1:5" ht="20.149999999999999" customHeight="1" x14ac:dyDescent="0.3">
      <c r="A33" s="253"/>
      <c r="B33" s="183"/>
      <c r="C33" s="324"/>
      <c r="D33" s="325"/>
      <c r="E33" s="326"/>
    </row>
    <row r="34" spans="1:5" ht="43" customHeight="1" x14ac:dyDescent="0.3">
      <c r="A34" s="139" t="s">
        <v>554</v>
      </c>
      <c r="B34" s="139" t="s">
        <v>555</v>
      </c>
      <c r="C34" s="139" t="s">
        <v>556</v>
      </c>
    </row>
    <row r="35" spans="1:5" ht="34" customHeight="1" x14ac:dyDescent="0.3">
      <c r="A35" s="327" t="s">
        <v>745</v>
      </c>
      <c r="B35" s="328" t="s">
        <v>746</v>
      </c>
      <c r="C35" s="249">
        <v>200</v>
      </c>
    </row>
    <row r="36" spans="1:5" ht="20.149999999999999" customHeight="1" x14ac:dyDescent="0.3">
      <c r="A36" s="329"/>
      <c r="B36" s="330"/>
      <c r="C36" s="325"/>
      <c r="D36" s="325"/>
      <c r="E36" s="326"/>
    </row>
    <row r="37" spans="1:5" ht="42.65" customHeight="1" x14ac:dyDescent="0.3">
      <c r="A37" s="139" t="s">
        <v>554</v>
      </c>
      <c r="B37" s="140" t="s">
        <v>805</v>
      </c>
    </row>
    <row r="38" spans="1:5" ht="27" customHeight="1" x14ac:dyDescent="0.3">
      <c r="A38" s="249" t="s">
        <v>747</v>
      </c>
      <c r="B38" s="249">
        <v>23</v>
      </c>
    </row>
  </sheetData>
  <sheetProtection algorithmName="SHA-512" hashValue="Jy6YbpyiUYO/rMxQTQkh2sS6RqjP5EH9iagRZe6PAjbd1ssBjk7l6IFn3NasepKccc4/IVdbj8kZZj3Q/q+qlw==" saltValue="mF/65w6Nms0tWWu8dASSrQ==" spinCount="100000" sheet="1" objects="1" scenarios="1"/>
  <mergeCells count="6">
    <mergeCell ref="A27:A28"/>
    <mergeCell ref="B1:E1"/>
    <mergeCell ref="A2:B2"/>
    <mergeCell ref="A3:E3"/>
    <mergeCell ref="A13:A18"/>
    <mergeCell ref="A21:A24"/>
  </mergeCells>
  <hyperlinks>
    <hyperlink ref="A2:B2" location="'Index Please Read'!A1" display="Click to return to Index"/>
  </hyperlinks>
  <pageMargins left="0.7" right="0.7" top="0.75" bottom="0.75" header="0.3" footer="0.3"/>
  <pageSetup paperSize="8" scale="88" fitToHeight="2" orientation="landscape"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9"/>
  <sheetViews>
    <sheetView topLeftCell="A4" zoomScale="80" zoomScaleNormal="80" workbookViewId="0"/>
  </sheetViews>
  <sheetFormatPr defaultColWidth="8.81640625" defaultRowHeight="14" x14ac:dyDescent="0.3"/>
  <cols>
    <col min="1" max="1" width="20.7265625" style="210" customWidth="1"/>
    <col min="2" max="2" width="27.54296875" style="239" customWidth="1"/>
    <col min="3" max="3" width="27.54296875" style="210" customWidth="1"/>
    <col min="4" max="4" width="27.54296875" style="239" customWidth="1"/>
    <col min="5" max="6" width="20.7265625" style="210" customWidth="1"/>
    <col min="7" max="10" width="8.81640625" style="210"/>
    <col min="11" max="11" width="24" style="210" customWidth="1"/>
    <col min="12" max="16384" width="8.81640625" style="210"/>
  </cols>
  <sheetData>
    <row r="1" spans="1:11" ht="92.5" customHeight="1" thickBot="1" x14ac:dyDescent="0.35">
      <c r="A1" s="309"/>
      <c r="B1" s="443" t="s">
        <v>748</v>
      </c>
      <c r="C1" s="443"/>
      <c r="D1" s="443"/>
      <c r="E1" s="443"/>
      <c r="F1" s="443"/>
      <c r="G1" s="443"/>
      <c r="H1" s="443"/>
      <c r="I1" s="443"/>
      <c r="J1" s="443"/>
      <c r="K1" s="444"/>
    </row>
    <row r="2" spans="1:11" ht="30" customHeight="1" thickBot="1" x14ac:dyDescent="0.35">
      <c r="A2" s="725" t="s">
        <v>30</v>
      </c>
      <c r="B2" s="726"/>
      <c r="C2" s="310"/>
      <c r="D2" s="310"/>
      <c r="E2" s="310"/>
      <c r="F2" s="310"/>
      <c r="G2" s="310"/>
      <c r="H2" s="310"/>
      <c r="I2" s="310"/>
      <c r="J2" s="310"/>
      <c r="K2" s="273"/>
    </row>
    <row r="3" spans="1:11" ht="30" customHeight="1" thickBot="1" x14ac:dyDescent="0.35">
      <c r="A3" s="213" t="s">
        <v>60</v>
      </c>
      <c r="B3" s="671">
        <f>'Cover Sheet'!B19:C19</f>
        <v>0</v>
      </c>
      <c r="C3" s="672"/>
      <c r="D3" s="672"/>
      <c r="E3" s="672"/>
      <c r="F3" s="214"/>
      <c r="G3" s="214"/>
      <c r="H3" s="214"/>
      <c r="I3" s="214"/>
      <c r="J3" s="214"/>
      <c r="K3" s="215"/>
    </row>
    <row r="4" spans="1:11" ht="21.5" customHeight="1" thickBot="1" x14ac:dyDescent="0.35">
      <c r="A4" s="673" t="s">
        <v>749</v>
      </c>
      <c r="B4" s="674"/>
      <c r="C4" s="674"/>
      <c r="D4" s="674"/>
      <c r="E4" s="674"/>
      <c r="F4" s="674"/>
      <c r="G4" s="674"/>
      <c r="H4" s="674"/>
      <c r="I4" s="674"/>
      <c r="J4" s="674"/>
      <c r="K4" s="675"/>
    </row>
    <row r="5" spans="1:11" ht="14.5" thickBot="1" x14ac:dyDescent="0.35">
      <c r="A5" s="673" t="s">
        <v>542</v>
      </c>
      <c r="B5" s="676"/>
      <c r="C5" s="676"/>
      <c r="D5" s="676"/>
      <c r="E5" s="676"/>
      <c r="F5" s="676"/>
      <c r="G5" s="676"/>
      <c r="H5" s="676"/>
      <c r="I5" s="676"/>
      <c r="J5" s="676"/>
      <c r="K5" s="677"/>
    </row>
    <row r="6" spans="1:11" ht="39" customHeight="1" thickBot="1" x14ac:dyDescent="0.35">
      <c r="A6" s="216"/>
      <c r="B6" s="673" t="s">
        <v>750</v>
      </c>
      <c r="C6" s="676"/>
      <c r="D6" s="676"/>
      <c r="E6" s="676"/>
      <c r="F6" s="676"/>
      <c r="G6" s="676"/>
      <c r="H6" s="676"/>
      <c r="I6" s="676"/>
      <c r="J6" s="676"/>
      <c r="K6" s="677"/>
    </row>
    <row r="7" spans="1:11" ht="39" customHeight="1" thickBot="1" x14ac:dyDescent="0.35">
      <c r="A7" s="331"/>
      <c r="B7" s="673" t="s">
        <v>751</v>
      </c>
      <c r="C7" s="676"/>
      <c r="D7" s="676"/>
      <c r="E7" s="676"/>
      <c r="F7" s="676"/>
      <c r="G7" s="676"/>
      <c r="H7" s="676"/>
      <c r="I7" s="676"/>
      <c r="J7" s="676"/>
      <c r="K7" s="677"/>
    </row>
    <row r="8" spans="1:11" ht="39" customHeight="1" thickBot="1" x14ac:dyDescent="0.35">
      <c r="A8" s="311"/>
      <c r="B8" s="673" t="s">
        <v>752</v>
      </c>
      <c r="C8" s="676"/>
      <c r="D8" s="676"/>
      <c r="E8" s="676"/>
      <c r="F8" s="676"/>
      <c r="G8" s="676"/>
      <c r="H8" s="676"/>
      <c r="I8" s="676"/>
      <c r="J8" s="676"/>
      <c r="K8" s="677"/>
    </row>
    <row r="9" spans="1:11" ht="14.5" thickBot="1" x14ac:dyDescent="0.35">
      <c r="A9" s="373"/>
      <c r="B9" s="374"/>
      <c r="C9" s="374"/>
      <c r="D9" s="371"/>
      <c r="E9" s="332"/>
      <c r="F9" s="371"/>
      <c r="G9" s="372"/>
      <c r="H9" s="372"/>
      <c r="I9" s="372"/>
      <c r="J9" s="333"/>
      <c r="K9" s="334"/>
    </row>
    <row r="10" spans="1:11" ht="15" thickBot="1" x14ac:dyDescent="0.4">
      <c r="A10" s="756" t="s">
        <v>753</v>
      </c>
      <c r="B10" s="757"/>
      <c r="C10" s="757"/>
      <c r="D10" s="757"/>
      <c r="E10" s="774"/>
      <c r="F10" s="335">
        <f>'OH (A) to (G) Summary'!F18</f>
        <v>0</v>
      </c>
      <c r="G10" s="16"/>
      <c r="H10" s="16"/>
      <c r="I10" s="16"/>
      <c r="J10" s="16"/>
      <c r="K10" s="138"/>
    </row>
    <row r="11" spans="1:11" ht="14.5" thickBot="1" x14ac:dyDescent="0.35">
      <c r="A11" s="756" t="s">
        <v>754</v>
      </c>
      <c r="B11" s="757"/>
      <c r="C11" s="757"/>
      <c r="D11" s="757"/>
      <c r="E11" s="775"/>
      <c r="F11" s="335">
        <f>'EAP (A),(B),(C) &amp; (D) Summary'!F14</f>
        <v>0</v>
      </c>
      <c r="G11" s="16"/>
      <c r="H11" s="16"/>
      <c r="I11" s="16"/>
      <c r="J11" s="16"/>
      <c r="K11" s="138"/>
    </row>
    <row r="12" spans="1:11" ht="14.5" thickBot="1" x14ac:dyDescent="0.35">
      <c r="A12" s="336"/>
      <c r="B12" s="337"/>
      <c r="C12" s="337"/>
      <c r="D12" s="337"/>
      <c r="E12" s="338"/>
      <c r="F12" s="339"/>
      <c r="G12" s="16"/>
      <c r="H12" s="16"/>
      <c r="I12" s="16"/>
      <c r="J12" s="16"/>
      <c r="K12" s="138"/>
    </row>
    <row r="13" spans="1:11" ht="14.5" thickBot="1" x14ac:dyDescent="0.35">
      <c r="A13" s="336"/>
      <c r="B13" s="337"/>
      <c r="C13" s="337"/>
      <c r="D13" s="337"/>
      <c r="E13" s="218" t="s">
        <v>544</v>
      </c>
      <c r="F13" s="339"/>
      <c r="G13" s="16"/>
      <c r="H13" s="16"/>
      <c r="I13" s="16"/>
      <c r="J13" s="16"/>
      <c r="K13" s="138"/>
    </row>
    <row r="14" spans="1:11" ht="14.5" thickBot="1" x14ac:dyDescent="0.35">
      <c r="A14" s="772" t="s">
        <v>755</v>
      </c>
      <c r="B14" s="773"/>
      <c r="C14" s="773"/>
      <c r="D14" s="773"/>
      <c r="E14" s="220">
        <v>0.6</v>
      </c>
      <c r="F14" s="340">
        <f>(F10/100)*60</f>
        <v>0</v>
      </c>
      <c r="G14" s="16"/>
      <c r="H14" s="16"/>
      <c r="I14" s="16"/>
      <c r="J14" s="16"/>
      <c r="K14" s="138"/>
    </row>
    <row r="15" spans="1:11" ht="14.5" thickBot="1" x14ac:dyDescent="0.35">
      <c r="A15" s="772" t="s">
        <v>756</v>
      </c>
      <c r="B15" s="773"/>
      <c r="C15" s="773"/>
      <c r="D15" s="773"/>
      <c r="E15" s="220">
        <v>0.4</v>
      </c>
      <c r="F15" s="340">
        <f>(F11/100)*40</f>
        <v>0</v>
      </c>
      <c r="G15" s="16"/>
      <c r="H15" s="16"/>
      <c r="I15" s="16"/>
      <c r="J15" s="16"/>
      <c r="K15" s="138"/>
    </row>
    <row r="16" spans="1:11" s="235" customFormat="1" x14ac:dyDescent="0.3">
      <c r="A16" s="336"/>
      <c r="B16" s="337"/>
      <c r="C16" s="337"/>
      <c r="D16" s="337"/>
      <c r="E16" s="338"/>
      <c r="F16" s="339"/>
      <c r="G16" s="16"/>
      <c r="H16" s="16"/>
      <c r="I16" s="16"/>
      <c r="J16" s="16"/>
      <c r="K16" s="138"/>
    </row>
    <row r="17" spans="1:11" ht="14.5" thickBot="1" x14ac:dyDescent="0.35">
      <c r="A17" s="224"/>
      <c r="B17" s="225"/>
      <c r="C17" s="226"/>
      <c r="D17" s="225"/>
      <c r="E17" s="338"/>
      <c r="F17" s="227"/>
      <c r="G17" s="16"/>
      <c r="H17" s="16"/>
      <c r="I17" s="16"/>
      <c r="J17" s="16"/>
      <c r="K17" s="138"/>
    </row>
    <row r="18" spans="1:11" ht="18.5" thickBot="1" x14ac:dyDescent="0.45">
      <c r="A18" s="776" t="s">
        <v>757</v>
      </c>
      <c r="B18" s="777"/>
      <c r="C18" s="777"/>
      <c r="D18" s="777"/>
      <c r="E18" s="778"/>
      <c r="F18" s="341">
        <f>SUM(F14:F15)</f>
        <v>0</v>
      </c>
      <c r="G18" s="16"/>
      <c r="H18" s="16"/>
      <c r="I18" s="16"/>
      <c r="J18" s="16"/>
      <c r="K18" s="138"/>
    </row>
    <row r="19" spans="1:11" ht="14.5" thickBot="1" x14ac:dyDescent="0.35">
      <c r="A19" s="229"/>
      <c r="B19" s="382"/>
      <c r="C19" s="382"/>
      <c r="D19" s="230"/>
      <c r="E19" s="230"/>
      <c r="F19" s="230"/>
      <c r="G19" s="230"/>
      <c r="H19" s="230"/>
      <c r="I19" s="230"/>
      <c r="J19" s="231"/>
      <c r="K19" s="232"/>
    </row>
    <row r="20" spans="1:11" x14ac:dyDescent="0.3">
      <c r="A20" s="233"/>
      <c r="B20" s="233"/>
      <c r="C20" s="234"/>
      <c r="D20" s="233"/>
    </row>
    <row r="21" spans="1:11" ht="18" x14ac:dyDescent="0.4">
      <c r="A21" s="690"/>
      <c r="B21" s="690"/>
      <c r="C21" s="690"/>
      <c r="D21" s="690"/>
    </row>
    <row r="22" spans="1:11" x14ac:dyDescent="0.3">
      <c r="A22" s="235"/>
      <c r="B22" s="236"/>
      <c r="C22" s="237"/>
      <c r="D22" s="236"/>
    </row>
    <row r="23" spans="1:11" x14ac:dyDescent="0.3">
      <c r="A23" s="233"/>
      <c r="B23" s="236"/>
      <c r="C23" s="237"/>
      <c r="D23" s="236"/>
    </row>
    <row r="24" spans="1:11" ht="18" x14ac:dyDescent="0.4">
      <c r="A24" s="686"/>
      <c r="B24" s="686"/>
      <c r="C24" s="686"/>
      <c r="D24" s="686"/>
    </row>
    <row r="25" spans="1:11" x14ac:dyDescent="0.3">
      <c r="A25" s="235"/>
      <c r="B25" s="236"/>
      <c r="C25" s="237"/>
      <c r="D25" s="236"/>
    </row>
    <row r="26" spans="1:11" x14ac:dyDescent="0.3">
      <c r="A26" s="235"/>
      <c r="B26" s="236"/>
      <c r="C26" s="237"/>
      <c r="D26" s="236"/>
    </row>
    <row r="27" spans="1:11" ht="18" x14ac:dyDescent="0.4">
      <c r="A27" s="686"/>
      <c r="B27" s="686"/>
      <c r="C27" s="686"/>
      <c r="D27" s="686"/>
    </row>
    <row r="28" spans="1:11" x14ac:dyDescent="0.3">
      <c r="A28" s="235"/>
      <c r="B28" s="236"/>
      <c r="C28" s="237"/>
      <c r="D28" s="236"/>
    </row>
    <row r="29" spans="1:11" ht="18" x14ac:dyDescent="0.4">
      <c r="A29" s="686"/>
      <c r="B29" s="686"/>
      <c r="C29" s="686"/>
      <c r="D29" s="238"/>
    </row>
  </sheetData>
  <sheetProtection algorithmName="SHA-512" hashValue="s6g+QcZ0bKg4fEcP8N3p9XiwsF7rhs7uxjzVE7lB6V2/asOlaZVQlz6NMvotvpMcY+ptnK3v0LTtzVqmhNk1kQ==" saltValue="IJiRSzw62LIVuB4Va+sZ9g==" spinCount="100000" sheet="1" objects="1" scenarios="1"/>
  <mergeCells count="17">
    <mergeCell ref="A18:E18"/>
    <mergeCell ref="A21:D21"/>
    <mergeCell ref="A24:D24"/>
    <mergeCell ref="A27:D27"/>
    <mergeCell ref="A29:C29"/>
    <mergeCell ref="A15:D15"/>
    <mergeCell ref="B1:K1"/>
    <mergeCell ref="A2:B2"/>
    <mergeCell ref="B3:E3"/>
    <mergeCell ref="A4:K4"/>
    <mergeCell ref="A5:K5"/>
    <mergeCell ref="B6:K6"/>
    <mergeCell ref="B7:K7"/>
    <mergeCell ref="B8:K8"/>
    <mergeCell ref="A10:E10"/>
    <mergeCell ref="A11:E11"/>
    <mergeCell ref="A14:D14"/>
  </mergeCells>
  <hyperlinks>
    <hyperlink ref="A2:B2" location="'Index Please Read'!A1" display="Click to return to Index"/>
  </hyperlinks>
  <pageMargins left="0.7" right="0.7" top="0.75" bottom="0.75" header="0.3" footer="0.3"/>
  <pageSetup paperSize="8" scale="94"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C44"/>
  <sheetViews>
    <sheetView topLeftCell="A26" zoomScale="80" zoomScaleNormal="80" workbookViewId="0">
      <selection activeCell="A8" sqref="A8"/>
    </sheetView>
  </sheetViews>
  <sheetFormatPr defaultColWidth="8.08984375" defaultRowHeight="14.5" x14ac:dyDescent="0.35"/>
  <cols>
    <col min="1" max="1" width="166.1796875" style="16" customWidth="1"/>
    <col min="2" max="2" width="8.08984375" style="4"/>
    <col min="3" max="3" width="13.08984375" style="4" customWidth="1"/>
    <col min="4" max="16384" width="8.08984375" style="4"/>
  </cols>
  <sheetData>
    <row r="1" spans="1:1" ht="110.25" customHeight="1" thickBot="1" x14ac:dyDescent="0.4">
      <c r="A1" s="24" t="s">
        <v>29</v>
      </c>
    </row>
    <row r="2" spans="1:1" ht="18.5" thickBot="1" x14ac:dyDescent="0.45">
      <c r="A2" s="25" t="s">
        <v>30</v>
      </c>
    </row>
    <row r="3" spans="1:1" ht="60" customHeight="1" x14ac:dyDescent="0.35">
      <c r="A3" s="26" t="s">
        <v>31</v>
      </c>
    </row>
    <row r="4" spans="1:1" ht="15.5" x14ac:dyDescent="0.35">
      <c r="A4" s="27" t="s">
        <v>32</v>
      </c>
    </row>
    <row r="5" spans="1:1" ht="15.5" x14ac:dyDescent="0.35">
      <c r="A5" s="27"/>
    </row>
    <row r="6" spans="1:1" ht="15.5" x14ac:dyDescent="0.35">
      <c r="A6" s="27" t="s">
        <v>33</v>
      </c>
    </row>
    <row r="7" spans="1:1" ht="15.5" x14ac:dyDescent="0.35">
      <c r="A7" s="27"/>
    </row>
    <row r="8" spans="1:1" ht="15" customHeight="1" thickBot="1" x14ac:dyDescent="0.4">
      <c r="A8" s="28" t="s">
        <v>34</v>
      </c>
    </row>
    <row r="9" spans="1:1" ht="16" thickBot="1" x14ac:dyDescent="0.4">
      <c r="A9" s="29"/>
    </row>
    <row r="10" spans="1:1" ht="26.25" customHeight="1" x14ac:dyDescent="0.35">
      <c r="A10" s="30" t="s">
        <v>35</v>
      </c>
    </row>
    <row r="11" spans="1:1" ht="31" x14ac:dyDescent="0.35">
      <c r="A11" s="27" t="s">
        <v>36</v>
      </c>
    </row>
    <row r="12" spans="1:1" ht="15.5" x14ac:dyDescent="0.35">
      <c r="A12" s="27" t="s">
        <v>37</v>
      </c>
    </row>
    <row r="13" spans="1:1" ht="16" thickBot="1" x14ac:dyDescent="0.4">
      <c r="A13" s="31"/>
    </row>
    <row r="14" spans="1:1" ht="16" thickBot="1" x14ac:dyDescent="0.4">
      <c r="A14" s="32" t="s">
        <v>38</v>
      </c>
    </row>
    <row r="15" spans="1:1" ht="15.5" x14ac:dyDescent="0.35">
      <c r="A15" s="33"/>
    </row>
    <row r="16" spans="1:1" ht="31" x14ac:dyDescent="0.35">
      <c r="A16" s="33" t="s">
        <v>39</v>
      </c>
    </row>
    <row r="17" spans="1:3" ht="15.5" x14ac:dyDescent="0.35">
      <c r="A17" s="33"/>
    </row>
    <row r="18" spans="1:3" ht="62" x14ac:dyDescent="0.35">
      <c r="A18" s="34" t="s">
        <v>40</v>
      </c>
    </row>
    <row r="19" spans="1:3" ht="46.5" x14ac:dyDescent="0.35">
      <c r="A19" s="35" t="s">
        <v>758</v>
      </c>
      <c r="B19" s="391"/>
      <c r="C19" s="391"/>
    </row>
    <row r="20" spans="1:3" ht="46.5" x14ac:dyDescent="0.35">
      <c r="A20" s="36" t="s">
        <v>42</v>
      </c>
    </row>
    <row r="21" spans="1:3" ht="73" customHeight="1" x14ac:dyDescent="0.35">
      <c r="A21" s="37" t="s">
        <v>43</v>
      </c>
    </row>
    <row r="22" spans="1:3" ht="73" customHeight="1" x14ac:dyDescent="0.35">
      <c r="A22" s="38" t="s">
        <v>44</v>
      </c>
    </row>
    <row r="23" spans="1:3" ht="105.5" customHeight="1" x14ac:dyDescent="0.35">
      <c r="A23" s="39" t="s">
        <v>800</v>
      </c>
    </row>
    <row r="24" spans="1:3" ht="109.5" customHeight="1" x14ac:dyDescent="0.35">
      <c r="A24" s="40" t="s">
        <v>801</v>
      </c>
    </row>
    <row r="25" spans="1:3" ht="16.5" customHeight="1" thickBot="1" x14ac:dyDescent="0.4">
      <c r="A25" s="41"/>
    </row>
    <row r="26" spans="1:3" ht="16" thickBot="1" x14ac:dyDescent="0.4">
      <c r="A26" s="42" t="s">
        <v>45</v>
      </c>
    </row>
    <row r="27" spans="1:3" ht="15.5" x14ac:dyDescent="0.35">
      <c r="A27" s="43"/>
    </row>
    <row r="28" spans="1:3" ht="15" customHeight="1" x14ac:dyDescent="0.35">
      <c r="A28" s="43" t="s">
        <v>46</v>
      </c>
    </row>
    <row r="29" spans="1:3" ht="24.5" customHeight="1" x14ac:dyDescent="0.35">
      <c r="A29" s="27" t="s">
        <v>47</v>
      </c>
    </row>
    <row r="30" spans="1:3" ht="28" customHeight="1" x14ac:dyDescent="0.35">
      <c r="A30" s="27" t="s">
        <v>48</v>
      </c>
    </row>
    <row r="31" spans="1:3" ht="35" customHeight="1" x14ac:dyDescent="0.35">
      <c r="A31" s="27" t="s">
        <v>49</v>
      </c>
    </row>
    <row r="32" spans="1:3" ht="42" customHeight="1" x14ac:dyDescent="0.35">
      <c r="A32" s="27" t="s">
        <v>50</v>
      </c>
    </row>
    <row r="33" spans="1:1" ht="37" customHeight="1" x14ac:dyDescent="0.35">
      <c r="A33" s="27" t="s">
        <v>51</v>
      </c>
    </row>
    <row r="34" spans="1:1" ht="37" customHeight="1" x14ac:dyDescent="0.35">
      <c r="A34" s="27" t="s">
        <v>52</v>
      </c>
    </row>
    <row r="35" spans="1:1" ht="57" customHeight="1" thickBot="1" x14ac:dyDescent="0.4">
      <c r="A35" s="27" t="s">
        <v>53</v>
      </c>
    </row>
    <row r="36" spans="1:1" ht="16" thickBot="1" x14ac:dyDescent="0.4">
      <c r="A36" s="44" t="s">
        <v>54</v>
      </c>
    </row>
    <row r="37" spans="1:1" ht="38" customHeight="1" thickBot="1" x14ac:dyDescent="0.4">
      <c r="A37" s="45" t="s">
        <v>55</v>
      </c>
    </row>
    <row r="38" spans="1:1" ht="16" thickBot="1" x14ac:dyDescent="0.4">
      <c r="A38" s="44" t="s">
        <v>56</v>
      </c>
    </row>
    <row r="39" spans="1:1" ht="47" thickBot="1" x14ac:dyDescent="0.4">
      <c r="A39" s="45" t="s">
        <v>57</v>
      </c>
    </row>
    <row r="40" spans="1:1" ht="16" thickBot="1" x14ac:dyDescent="0.4">
      <c r="A40" s="44" t="s">
        <v>765</v>
      </c>
    </row>
    <row r="41" spans="1:1" ht="188" customHeight="1" thickBot="1" x14ac:dyDescent="0.4">
      <c r="A41" s="45" t="s">
        <v>58</v>
      </c>
    </row>
    <row r="44" spans="1:1" ht="163.5" customHeight="1" x14ac:dyDescent="0.35"/>
  </sheetData>
  <sheetProtection algorithmName="SHA-512" hashValue="+Hk42XOjN3CLPb0kSJbEWaLFSBD8JeQQW3uicy3MCGnUBY1BxN6ynrdrNHEm/eGWwI2zvEYNZVC4dPd1cvvHDg==" saltValue="uWpFlFIG/6SKK0g/obNBTQ==" spinCount="100000" sheet="1" objects="1" scenarios="1"/>
  <hyperlinks>
    <hyperlink ref="A2" location="'Index Please Read'!A1" display="Click to return to Index"/>
  </hyperlinks>
  <pageMargins left="0.7" right="0.7" top="0.75" bottom="0.75" header="0.3" footer="0.3"/>
  <pageSetup paperSize="8" scale="78" fitToHeight="2"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9"/>
  <sheetViews>
    <sheetView topLeftCell="A7" zoomScale="80" zoomScaleNormal="80" workbookViewId="0">
      <selection activeCell="D18" sqref="D18"/>
    </sheetView>
  </sheetViews>
  <sheetFormatPr defaultColWidth="9.08984375" defaultRowHeight="13" x14ac:dyDescent="0.25"/>
  <cols>
    <col min="1" max="1" width="23" style="77" customWidth="1"/>
    <col min="2" max="2" width="19" style="77" customWidth="1"/>
    <col min="3" max="3" width="46.54296875" style="77" customWidth="1"/>
    <col min="4" max="4" width="19.26953125" style="77" customWidth="1"/>
    <col min="5" max="6" width="17.6328125" style="77" customWidth="1"/>
    <col min="7" max="7" width="15.90625" style="77" customWidth="1"/>
    <col min="8" max="10" width="16.1796875" style="47" bestFit="1" customWidth="1"/>
    <col min="11" max="11" width="14.7265625" style="47" customWidth="1"/>
    <col min="12" max="16384" width="9.08984375" style="47"/>
  </cols>
  <sheetData>
    <row r="1" spans="1:11" ht="132.5" customHeight="1" x14ac:dyDescent="0.35">
      <c r="A1" s="46"/>
      <c r="B1" s="462" t="s">
        <v>59</v>
      </c>
      <c r="C1" s="462"/>
      <c r="D1" s="462"/>
      <c r="E1" s="462"/>
      <c r="F1" s="462"/>
      <c r="G1" s="462"/>
      <c r="H1" s="462"/>
      <c r="I1" s="462"/>
      <c r="J1" s="463"/>
    </row>
    <row r="2" spans="1:11" ht="30" customHeight="1" x14ac:dyDescent="0.4">
      <c r="A2" s="25" t="s">
        <v>30</v>
      </c>
      <c r="B2" s="48"/>
      <c r="C2" s="48"/>
      <c r="D2" s="48"/>
      <c r="E2" s="48"/>
      <c r="F2" s="48"/>
      <c r="G2" s="48"/>
      <c r="H2" s="48"/>
      <c r="I2" s="48"/>
      <c r="J2" s="49"/>
    </row>
    <row r="3" spans="1:11" ht="30" customHeight="1" x14ac:dyDescent="0.35">
      <c r="A3" s="50" t="s">
        <v>60</v>
      </c>
      <c r="B3" s="464">
        <f>'Cover Sheet'!B19:C19</f>
        <v>0</v>
      </c>
      <c r="C3" s="464"/>
      <c r="D3" s="464"/>
      <c r="E3" s="464"/>
      <c r="F3" s="464"/>
      <c r="G3" s="464"/>
      <c r="H3" s="464"/>
      <c r="I3" s="464"/>
      <c r="J3" s="465"/>
    </row>
    <row r="4" spans="1:11" ht="30" customHeight="1" x14ac:dyDescent="0.35">
      <c r="A4" s="51"/>
      <c r="B4" s="466" t="s">
        <v>61</v>
      </c>
      <c r="C4" s="466"/>
      <c r="D4" s="466"/>
      <c r="E4" s="466"/>
      <c r="F4" s="466"/>
      <c r="G4" s="466"/>
      <c r="H4" s="466"/>
      <c r="I4" s="466"/>
      <c r="J4" s="467"/>
    </row>
    <row r="5" spans="1:11" ht="30" customHeight="1" x14ac:dyDescent="0.35">
      <c r="A5" s="52"/>
      <c r="B5" s="468" t="s">
        <v>62</v>
      </c>
      <c r="C5" s="468"/>
      <c r="D5" s="468"/>
      <c r="E5" s="468"/>
      <c r="F5" s="468"/>
      <c r="G5" s="468"/>
      <c r="H5" s="468"/>
      <c r="I5" s="468"/>
      <c r="J5" s="469"/>
    </row>
    <row r="6" spans="1:11" ht="30" customHeight="1" x14ac:dyDescent="0.35">
      <c r="A6" s="53"/>
      <c r="B6" s="470" t="s">
        <v>63</v>
      </c>
      <c r="C6" s="470"/>
      <c r="D6" s="470"/>
      <c r="E6" s="470"/>
      <c r="F6" s="470"/>
      <c r="G6" s="470"/>
      <c r="H6" s="470"/>
      <c r="I6" s="470"/>
      <c r="J6" s="471"/>
    </row>
    <row r="7" spans="1:11" ht="30" customHeight="1" x14ac:dyDescent="0.35">
      <c r="A7" s="54"/>
      <c r="B7" s="472" t="s">
        <v>64</v>
      </c>
      <c r="C7" s="472"/>
      <c r="D7" s="472"/>
      <c r="E7" s="472"/>
      <c r="F7" s="472"/>
      <c r="G7" s="472"/>
      <c r="H7" s="472"/>
      <c r="I7" s="472"/>
      <c r="J7" s="473"/>
    </row>
    <row r="8" spans="1:11" ht="18" x14ac:dyDescent="0.4">
      <c r="A8" s="55"/>
      <c r="B8" s="56"/>
      <c r="C8" s="57"/>
      <c r="D8" s="58"/>
      <c r="E8" s="58"/>
      <c r="F8" s="58"/>
      <c r="G8" s="58"/>
      <c r="H8" s="59"/>
      <c r="I8" s="59"/>
      <c r="J8" s="60"/>
    </row>
    <row r="9" spans="1:11" ht="14.5" x14ac:dyDescent="0.35">
      <c r="A9" s="454" t="s">
        <v>803</v>
      </c>
      <c r="B9" s="455"/>
      <c r="C9" s="455"/>
      <c r="D9" s="455"/>
      <c r="E9" s="455"/>
      <c r="F9" s="455"/>
      <c r="G9" s="455"/>
      <c r="H9" s="455"/>
      <c r="I9" s="455"/>
      <c r="J9" s="456"/>
      <c r="K9" s="61"/>
    </row>
    <row r="10" spans="1:11" ht="80" customHeight="1" x14ac:dyDescent="0.35">
      <c r="A10" s="62" t="s">
        <v>65</v>
      </c>
      <c r="B10" s="63" t="s">
        <v>66</v>
      </c>
      <c r="C10" s="63" t="s">
        <v>67</v>
      </c>
      <c r="D10" s="64" t="s">
        <v>68</v>
      </c>
      <c r="E10" s="64" t="s">
        <v>69</v>
      </c>
      <c r="F10" s="64" t="s">
        <v>70</v>
      </c>
      <c r="G10" s="64" t="s">
        <v>71</v>
      </c>
      <c r="H10" s="64" t="s">
        <v>72</v>
      </c>
      <c r="I10" s="64" t="s">
        <v>73</v>
      </c>
      <c r="J10" s="65" t="s">
        <v>74</v>
      </c>
    </row>
    <row r="11" spans="1:11" ht="87.5" x14ac:dyDescent="0.35">
      <c r="A11" s="66" t="s">
        <v>75</v>
      </c>
      <c r="B11" s="380" t="s">
        <v>76</v>
      </c>
      <c r="C11" s="380" t="s">
        <v>77</v>
      </c>
      <c r="D11" s="67"/>
      <c r="E11" s="67"/>
      <c r="F11" s="67"/>
      <c r="G11" s="67"/>
      <c r="H11" s="67"/>
      <c r="I11" s="67"/>
      <c r="J11" s="68"/>
    </row>
    <row r="12" spans="1:11" s="70" customFormat="1" ht="14.5" x14ac:dyDescent="0.35">
      <c r="A12" s="69"/>
      <c r="J12" s="71"/>
    </row>
    <row r="13" spans="1:11" s="5" customFormat="1" ht="30" customHeight="1" x14ac:dyDescent="0.35">
      <c r="A13" s="457" t="s">
        <v>78</v>
      </c>
      <c r="B13" s="458"/>
      <c r="C13" s="458"/>
      <c r="D13" s="458"/>
      <c r="E13" s="458"/>
      <c r="F13" s="458"/>
      <c r="G13" s="458"/>
      <c r="H13" s="458"/>
      <c r="I13" s="458"/>
      <c r="J13" s="72">
        <f>SUM(D11:J11)</f>
        <v>0</v>
      </c>
    </row>
    <row r="14" spans="1:11" s="5" customFormat="1" ht="30" customHeight="1" thickBot="1" x14ac:dyDescent="0.4">
      <c r="A14" s="459" t="s">
        <v>79</v>
      </c>
      <c r="B14" s="460"/>
      <c r="C14" s="461"/>
      <c r="D14" s="461"/>
      <c r="E14" s="461"/>
      <c r="F14" s="461"/>
      <c r="G14" s="461"/>
      <c r="H14" s="461"/>
      <c r="I14" s="461"/>
      <c r="J14" s="73">
        <f>(J13/100)*10</f>
        <v>0</v>
      </c>
    </row>
    <row r="15" spans="1:11" x14ac:dyDescent="0.3">
      <c r="A15" s="74"/>
      <c r="B15" s="75"/>
      <c r="C15" s="75"/>
      <c r="D15" s="76"/>
      <c r="E15" s="76"/>
      <c r="F15" s="76"/>
      <c r="G15" s="76"/>
    </row>
    <row r="19" spans="2:3" x14ac:dyDescent="0.25">
      <c r="B19" s="394"/>
      <c r="C19" s="394"/>
    </row>
  </sheetData>
  <sheetProtection algorithmName="SHA-512" hashValue="xEzk35aKAFdVrABHpUKXlt0xISxoNQJmS+8m8Y42V12WeRXY4Pn2ih7WJOy1a84DzVOaXT3aCTk6IwDDHz0KZg==" saltValue="HOB0yNMvAjSe42F9xG1Vbg==" spinCount="100000" sheet="1" objects="1" scenarios="1"/>
  <mergeCells count="9">
    <mergeCell ref="A9:J9"/>
    <mergeCell ref="A13:I13"/>
    <mergeCell ref="A14:I14"/>
    <mergeCell ref="B1:J1"/>
    <mergeCell ref="B3:J3"/>
    <mergeCell ref="B4:J4"/>
    <mergeCell ref="B5:J5"/>
    <mergeCell ref="B6:J6"/>
    <mergeCell ref="B7:J7"/>
  </mergeCells>
  <hyperlinks>
    <hyperlink ref="A2" location="'Index Please Read'!A1" display="Click to return to Index"/>
  </hyperlinks>
  <pageMargins left="0.7" right="0.7" top="0.75" bottom="0.75" header="0.3" footer="0.3"/>
  <pageSetup paperSize="8" scale="86"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6"/>
  <sheetViews>
    <sheetView zoomScale="80" zoomScaleNormal="80" workbookViewId="0">
      <selection activeCell="B8" sqref="B8:I8"/>
    </sheetView>
  </sheetViews>
  <sheetFormatPr defaultRowHeight="14.5" x14ac:dyDescent="0.35"/>
  <cols>
    <col min="1" max="1" width="20.6328125" style="5" customWidth="1"/>
    <col min="2" max="2" width="25.81640625" style="5" customWidth="1"/>
    <col min="3" max="4" width="30" style="5" customWidth="1"/>
    <col min="5" max="9" width="19.81640625" style="5" customWidth="1"/>
    <col min="10" max="16384" width="8.7265625" style="5"/>
  </cols>
  <sheetData>
    <row r="1" spans="1:11" s="47" customFormat="1" ht="127.5" customHeight="1" x14ac:dyDescent="0.35">
      <c r="A1" s="78"/>
      <c r="B1" s="477" t="s">
        <v>80</v>
      </c>
      <c r="C1" s="462"/>
      <c r="D1" s="462"/>
      <c r="E1" s="462"/>
      <c r="F1" s="462"/>
      <c r="G1" s="462"/>
      <c r="H1" s="462"/>
      <c r="I1" s="463"/>
      <c r="J1" s="70"/>
    </row>
    <row r="2" spans="1:11" s="47" customFormat="1" ht="30" customHeight="1" x14ac:dyDescent="0.4">
      <c r="A2" s="79" t="s">
        <v>30</v>
      </c>
      <c r="B2" s="80"/>
      <c r="C2" s="48"/>
      <c r="D2" s="48"/>
      <c r="E2" s="48"/>
      <c r="F2" s="48"/>
      <c r="G2" s="48"/>
      <c r="H2" s="48"/>
      <c r="I2" s="49"/>
      <c r="J2" s="70"/>
    </row>
    <row r="3" spans="1:11" s="47" customFormat="1" ht="30" customHeight="1" x14ac:dyDescent="0.35">
      <c r="A3" s="81" t="s">
        <v>60</v>
      </c>
      <c r="B3" s="478">
        <f>'Cover Sheet'!B19:C19</f>
        <v>0</v>
      </c>
      <c r="C3" s="464"/>
      <c r="D3" s="464"/>
      <c r="E3" s="464"/>
      <c r="F3" s="464"/>
      <c r="G3" s="464"/>
      <c r="H3" s="464"/>
      <c r="I3" s="465"/>
      <c r="J3" s="70"/>
    </row>
    <row r="4" spans="1:11" s="47" customFormat="1" ht="30" customHeight="1" x14ac:dyDescent="0.35">
      <c r="A4" s="51"/>
      <c r="B4" s="479" t="s">
        <v>820</v>
      </c>
      <c r="C4" s="466"/>
      <c r="D4" s="466"/>
      <c r="E4" s="466"/>
      <c r="F4" s="466"/>
      <c r="G4" s="466"/>
      <c r="H4" s="466"/>
      <c r="I4" s="467"/>
      <c r="J4" s="70"/>
    </row>
    <row r="5" spans="1:11" s="47" customFormat="1" ht="30" customHeight="1" x14ac:dyDescent="0.35">
      <c r="A5" s="52"/>
      <c r="B5" s="480" t="s">
        <v>62</v>
      </c>
      <c r="C5" s="468"/>
      <c r="D5" s="468"/>
      <c r="E5" s="468"/>
      <c r="F5" s="468"/>
      <c r="G5" s="468"/>
      <c r="H5" s="468"/>
      <c r="I5" s="469"/>
    </row>
    <row r="6" spans="1:11" s="47" customFormat="1" ht="30" customHeight="1" x14ac:dyDescent="0.35">
      <c r="A6" s="82"/>
      <c r="B6" s="481" t="s">
        <v>81</v>
      </c>
      <c r="C6" s="470"/>
      <c r="D6" s="470"/>
      <c r="E6" s="470"/>
      <c r="F6" s="470"/>
      <c r="G6" s="470"/>
      <c r="H6" s="470"/>
      <c r="I6" s="471"/>
      <c r="J6" s="70"/>
      <c r="K6" s="70"/>
    </row>
    <row r="7" spans="1:11" s="47" customFormat="1" ht="30" customHeight="1" x14ac:dyDescent="0.35">
      <c r="A7" s="83"/>
      <c r="B7" s="474" t="s">
        <v>82</v>
      </c>
      <c r="C7" s="475"/>
      <c r="D7" s="475"/>
      <c r="E7" s="475"/>
      <c r="F7" s="475"/>
      <c r="G7" s="475"/>
      <c r="H7" s="475"/>
      <c r="I7" s="476"/>
      <c r="J7" s="84"/>
      <c r="K7" s="84"/>
    </row>
    <row r="8" spans="1:11" s="47" customFormat="1" ht="30" customHeight="1" x14ac:dyDescent="0.35">
      <c r="A8" s="53"/>
      <c r="B8" s="481" t="s">
        <v>83</v>
      </c>
      <c r="C8" s="470"/>
      <c r="D8" s="470"/>
      <c r="E8" s="470"/>
      <c r="F8" s="470"/>
      <c r="G8" s="470"/>
      <c r="H8" s="470"/>
      <c r="I8" s="471"/>
      <c r="J8" s="70"/>
      <c r="K8" s="70"/>
    </row>
    <row r="9" spans="1:11" s="47" customFormat="1" ht="30" customHeight="1" thickBot="1" x14ac:dyDescent="0.4">
      <c r="A9" s="85"/>
      <c r="B9" s="484" t="s">
        <v>84</v>
      </c>
      <c r="C9" s="485"/>
      <c r="D9" s="485"/>
      <c r="E9" s="485"/>
      <c r="F9" s="485"/>
      <c r="G9" s="485"/>
      <c r="H9" s="485"/>
      <c r="I9" s="486"/>
    </row>
    <row r="10" spans="1:11" s="47" customFormat="1" ht="30" customHeight="1" thickBot="1" x14ac:dyDescent="0.45">
      <c r="A10" s="77"/>
      <c r="B10" s="77"/>
      <c r="C10" s="86"/>
      <c r="D10" s="87"/>
      <c r="E10" s="87"/>
      <c r="F10" s="88"/>
      <c r="G10" s="88"/>
    </row>
    <row r="11" spans="1:11" ht="30.5" customHeight="1" x14ac:dyDescent="0.35">
      <c r="A11" s="487" t="s">
        <v>85</v>
      </c>
      <c r="B11" s="488"/>
      <c r="C11" s="488"/>
      <c r="D11" s="488"/>
      <c r="E11" s="488"/>
      <c r="F11" s="488"/>
      <c r="G11" s="488"/>
      <c r="H11" s="488"/>
      <c r="I11" s="489"/>
      <c r="J11" s="89"/>
    </row>
    <row r="12" spans="1:11" ht="92" customHeight="1" x14ac:dyDescent="0.35">
      <c r="A12" s="90" t="s">
        <v>65</v>
      </c>
      <c r="B12" s="490" t="s">
        <v>67</v>
      </c>
      <c r="C12" s="491"/>
      <c r="D12" s="91" t="s">
        <v>86</v>
      </c>
      <c r="E12" s="92" t="s">
        <v>87</v>
      </c>
      <c r="F12" s="92" t="s">
        <v>88</v>
      </c>
      <c r="G12" s="92" t="s">
        <v>89</v>
      </c>
      <c r="H12" s="92" t="s">
        <v>90</v>
      </c>
      <c r="I12" s="93" t="s">
        <v>91</v>
      </c>
    </row>
    <row r="13" spans="1:11" ht="65" customHeight="1" x14ac:dyDescent="0.35">
      <c r="A13" s="66" t="s">
        <v>92</v>
      </c>
      <c r="B13" s="492" t="s">
        <v>93</v>
      </c>
      <c r="C13" s="492" t="s">
        <v>94</v>
      </c>
      <c r="D13" s="94" t="s">
        <v>95</v>
      </c>
      <c r="E13" s="397"/>
      <c r="F13" s="397"/>
      <c r="G13" s="397"/>
      <c r="H13" s="397"/>
      <c r="I13" s="398"/>
    </row>
    <row r="14" spans="1:11" ht="65" customHeight="1" x14ac:dyDescent="0.35">
      <c r="A14" s="66" t="s">
        <v>96</v>
      </c>
      <c r="B14" s="493"/>
      <c r="C14" s="493"/>
      <c r="D14" s="94" t="s">
        <v>97</v>
      </c>
      <c r="E14" s="397"/>
      <c r="F14" s="397"/>
      <c r="G14" s="397"/>
      <c r="H14" s="397"/>
      <c r="I14" s="398"/>
    </row>
    <row r="15" spans="1:11" s="47" customFormat="1" ht="30" customHeight="1" x14ac:dyDescent="0.35">
      <c r="A15" s="494" t="s">
        <v>98</v>
      </c>
      <c r="B15" s="495"/>
      <c r="C15" s="495"/>
      <c r="D15" s="495"/>
      <c r="E15" s="495"/>
      <c r="F15" s="495"/>
      <c r="G15" s="495"/>
      <c r="H15" s="495"/>
      <c r="I15" s="377">
        <f>SUM(E13:I14)</f>
        <v>0</v>
      </c>
      <c r="J15" s="5"/>
    </row>
    <row r="16" spans="1:11" s="47" customFormat="1" ht="30" customHeight="1" thickBot="1" x14ac:dyDescent="0.4">
      <c r="A16" s="496" t="s">
        <v>99</v>
      </c>
      <c r="B16" s="497"/>
      <c r="C16" s="497"/>
      <c r="D16" s="497"/>
      <c r="E16" s="497"/>
      <c r="F16" s="497"/>
      <c r="G16" s="497"/>
      <c r="H16" s="498"/>
      <c r="I16" s="95">
        <f>(I15/100)*85</f>
        <v>0</v>
      </c>
      <c r="J16" s="5"/>
    </row>
    <row r="17" spans="1:10" s="47" customFormat="1" ht="30" customHeight="1" thickBot="1" x14ac:dyDescent="0.45">
      <c r="A17" s="499" t="s">
        <v>100</v>
      </c>
      <c r="B17" s="500"/>
      <c r="C17" s="500"/>
      <c r="D17" s="500"/>
      <c r="E17" s="500"/>
      <c r="F17" s="77"/>
      <c r="G17" s="77"/>
      <c r="H17" s="77"/>
      <c r="I17" s="77"/>
      <c r="J17" s="77"/>
    </row>
    <row r="18" spans="1:10" s="47" customFormat="1" ht="30.5" customHeight="1" x14ac:dyDescent="0.25">
      <c r="A18" s="501" t="s">
        <v>101</v>
      </c>
      <c r="B18" s="502"/>
      <c r="C18" s="502"/>
      <c r="D18" s="502"/>
      <c r="E18" s="503"/>
      <c r="F18" s="77"/>
      <c r="G18" s="77"/>
      <c r="H18" s="77"/>
      <c r="I18" s="77"/>
      <c r="J18" s="77"/>
    </row>
    <row r="19" spans="1:10" s="47" customFormat="1" ht="50" customHeight="1" x14ac:dyDescent="0.25">
      <c r="A19" s="90" t="s">
        <v>65</v>
      </c>
      <c r="B19" s="504" t="s">
        <v>67</v>
      </c>
      <c r="C19" s="505"/>
      <c r="D19" s="96" t="s">
        <v>86</v>
      </c>
      <c r="E19" s="97" t="s">
        <v>102</v>
      </c>
      <c r="F19" s="77"/>
      <c r="G19" s="77"/>
      <c r="H19" s="77"/>
      <c r="I19" s="77"/>
      <c r="J19" s="77"/>
    </row>
    <row r="20" spans="1:10" s="47" customFormat="1" ht="41" customHeight="1" x14ac:dyDescent="0.25">
      <c r="A20" s="66" t="s">
        <v>103</v>
      </c>
      <c r="B20" s="482" t="s">
        <v>104</v>
      </c>
      <c r="C20" s="482" t="s">
        <v>105</v>
      </c>
      <c r="D20" s="380" t="s">
        <v>106</v>
      </c>
      <c r="E20" s="399"/>
      <c r="F20" s="77"/>
      <c r="G20" s="77"/>
      <c r="H20" s="77"/>
      <c r="I20" s="77"/>
      <c r="J20" s="77"/>
    </row>
    <row r="21" spans="1:10" s="47" customFormat="1" ht="41.5" customHeight="1" x14ac:dyDescent="0.25">
      <c r="A21" s="98" t="s">
        <v>107</v>
      </c>
      <c r="B21" s="483"/>
      <c r="C21" s="483"/>
      <c r="D21" s="99" t="s">
        <v>108</v>
      </c>
      <c r="E21" s="399"/>
      <c r="F21" s="77"/>
      <c r="G21" s="77"/>
      <c r="H21" s="77"/>
      <c r="I21" s="77"/>
      <c r="J21" s="77"/>
    </row>
    <row r="22" spans="1:10" s="47" customFormat="1" ht="65" customHeight="1" x14ac:dyDescent="0.25">
      <c r="A22" s="66" t="s">
        <v>109</v>
      </c>
      <c r="B22" s="361" t="s">
        <v>110</v>
      </c>
      <c r="C22" s="364" t="s">
        <v>111</v>
      </c>
      <c r="D22" s="380" t="s">
        <v>106</v>
      </c>
      <c r="E22" s="399"/>
      <c r="F22" s="77"/>
      <c r="G22" s="77"/>
      <c r="H22" s="77"/>
      <c r="I22" s="77"/>
      <c r="J22" s="77"/>
    </row>
    <row r="23" spans="1:10" s="47" customFormat="1" ht="37.5" customHeight="1" x14ac:dyDescent="0.25">
      <c r="A23" s="66" t="s">
        <v>112</v>
      </c>
      <c r="B23" s="100"/>
      <c r="C23" s="362"/>
      <c r="D23" s="380" t="s">
        <v>95</v>
      </c>
      <c r="E23" s="399"/>
      <c r="F23" s="77"/>
      <c r="G23" s="77"/>
      <c r="H23" s="77"/>
      <c r="I23" s="77"/>
      <c r="J23" s="77"/>
    </row>
    <row r="24" spans="1:10" s="47" customFormat="1" ht="42.5" customHeight="1" x14ac:dyDescent="0.25">
      <c r="A24" s="66" t="s">
        <v>113</v>
      </c>
      <c r="B24" s="101"/>
      <c r="C24" s="358"/>
      <c r="D24" s="99" t="s">
        <v>114</v>
      </c>
      <c r="E24" s="399"/>
      <c r="F24" s="77"/>
      <c r="G24" s="77"/>
      <c r="H24" s="77"/>
      <c r="I24" s="77"/>
      <c r="J24" s="77"/>
    </row>
    <row r="25" spans="1:10" s="47" customFormat="1" ht="30" customHeight="1" x14ac:dyDescent="0.35">
      <c r="A25" s="506" t="s">
        <v>115</v>
      </c>
      <c r="B25" s="507"/>
      <c r="C25" s="507"/>
      <c r="D25" s="508"/>
      <c r="E25" s="377">
        <f>SUM(E20:E24)</f>
        <v>0</v>
      </c>
      <c r="F25" s="77"/>
      <c r="G25" s="77"/>
      <c r="H25" s="77"/>
      <c r="I25" s="77"/>
      <c r="J25" s="5"/>
    </row>
    <row r="26" spans="1:10" s="47" customFormat="1" ht="30" customHeight="1" thickBot="1" x14ac:dyDescent="0.4">
      <c r="A26" s="509" t="s">
        <v>116</v>
      </c>
      <c r="B26" s="510"/>
      <c r="C26" s="510"/>
      <c r="D26" s="511"/>
      <c r="E26" s="102">
        <f>(E25/100)*5</f>
        <v>0</v>
      </c>
      <c r="F26" s="77"/>
      <c r="G26" s="77"/>
      <c r="H26" s="77"/>
      <c r="I26" s="77"/>
      <c r="J26" s="5"/>
    </row>
    <row r="27" spans="1:10" s="47" customFormat="1" ht="29" customHeight="1" thickBot="1" x14ac:dyDescent="0.45">
      <c r="A27" s="499" t="s">
        <v>117</v>
      </c>
      <c r="B27" s="518"/>
      <c r="C27" s="518"/>
      <c r="D27" s="518"/>
      <c r="E27" s="518"/>
      <c r="F27" s="518"/>
      <c r="G27" s="518"/>
      <c r="H27" s="359"/>
      <c r="I27" s="77"/>
      <c r="J27" s="77"/>
    </row>
    <row r="28" spans="1:10" s="47" customFormat="1" ht="30" customHeight="1" x14ac:dyDescent="0.35">
      <c r="A28" s="501" t="s">
        <v>118</v>
      </c>
      <c r="B28" s="502"/>
      <c r="C28" s="502"/>
      <c r="D28" s="502"/>
      <c r="E28" s="502"/>
      <c r="F28" s="502"/>
      <c r="G28" s="503"/>
      <c r="H28" s="359"/>
      <c r="I28" s="77"/>
      <c r="J28" s="77"/>
    </row>
    <row r="29" spans="1:10" s="47" customFormat="1" ht="57" customHeight="1" x14ac:dyDescent="0.25">
      <c r="A29" s="103" t="s">
        <v>65</v>
      </c>
      <c r="B29" s="519" t="s">
        <v>67</v>
      </c>
      <c r="C29" s="520"/>
      <c r="D29" s="91" t="s">
        <v>86</v>
      </c>
      <c r="E29" s="91" t="s">
        <v>119</v>
      </c>
      <c r="F29" s="104" t="s">
        <v>120</v>
      </c>
      <c r="G29" s="105" t="s">
        <v>121</v>
      </c>
      <c r="H29" s="77"/>
      <c r="I29" s="77"/>
      <c r="J29" s="77"/>
    </row>
    <row r="30" spans="1:10" s="47" customFormat="1" ht="41" customHeight="1" x14ac:dyDescent="0.25">
      <c r="A30" s="66" t="s">
        <v>122</v>
      </c>
      <c r="B30" s="482" t="s">
        <v>123</v>
      </c>
      <c r="C30" s="482" t="s">
        <v>124</v>
      </c>
      <c r="D30" s="380" t="s">
        <v>95</v>
      </c>
      <c r="E30" s="400"/>
      <c r="F30" s="400"/>
      <c r="G30" s="401"/>
      <c r="H30" s="77"/>
      <c r="I30" s="77"/>
      <c r="J30" s="77"/>
    </row>
    <row r="31" spans="1:10" s="47" customFormat="1" ht="45" customHeight="1" x14ac:dyDescent="0.25">
      <c r="A31" s="98" t="s">
        <v>125</v>
      </c>
      <c r="B31" s="521"/>
      <c r="C31" s="521"/>
      <c r="D31" s="365" t="s">
        <v>97</v>
      </c>
      <c r="E31" s="400"/>
      <c r="F31" s="400"/>
      <c r="G31" s="401"/>
      <c r="H31" s="77"/>
      <c r="I31" s="77"/>
      <c r="J31" s="77"/>
    </row>
    <row r="32" spans="1:10" s="47" customFormat="1" ht="30" customHeight="1" x14ac:dyDescent="0.35">
      <c r="A32" s="506" t="s">
        <v>126</v>
      </c>
      <c r="B32" s="507"/>
      <c r="C32" s="507"/>
      <c r="D32" s="507"/>
      <c r="E32" s="507"/>
      <c r="F32" s="508"/>
      <c r="G32" s="377">
        <f>SUM(E30:G31)</f>
        <v>0</v>
      </c>
      <c r="H32" s="106"/>
      <c r="I32" s="106"/>
      <c r="J32" s="5"/>
    </row>
    <row r="33" spans="1:10" s="47" customFormat="1" ht="30" customHeight="1" thickBot="1" x14ac:dyDescent="0.4">
      <c r="A33" s="509" t="s">
        <v>812</v>
      </c>
      <c r="B33" s="510"/>
      <c r="C33" s="510"/>
      <c r="D33" s="510"/>
      <c r="E33" s="510"/>
      <c r="F33" s="511"/>
      <c r="G33" s="102">
        <f>(G32/100)*10</f>
        <v>0</v>
      </c>
      <c r="H33" s="106"/>
      <c r="I33" s="106"/>
      <c r="J33" s="5"/>
    </row>
    <row r="34" spans="1:10" ht="15.5" customHeight="1" thickBot="1" x14ac:dyDescent="0.4"/>
    <row r="35" spans="1:10" s="47" customFormat="1" ht="30.5" customHeight="1" x14ac:dyDescent="0.35">
      <c r="A35" s="512" t="s">
        <v>127</v>
      </c>
      <c r="B35" s="513"/>
      <c r="C35" s="513"/>
      <c r="D35" s="513"/>
      <c r="E35" s="513"/>
      <c r="F35" s="514"/>
      <c r="G35" s="107">
        <f>SUM(I16, E26, G33)</f>
        <v>0</v>
      </c>
      <c r="H35" s="5"/>
      <c r="I35" s="5"/>
      <c r="J35" s="5"/>
    </row>
    <row r="36" spans="1:10" s="47" customFormat="1" ht="30" customHeight="1" thickBot="1" x14ac:dyDescent="0.4">
      <c r="A36" s="515" t="s">
        <v>128</v>
      </c>
      <c r="B36" s="516"/>
      <c r="C36" s="516"/>
      <c r="D36" s="516"/>
      <c r="E36" s="516"/>
      <c r="F36" s="517"/>
      <c r="G36" s="73">
        <f>(G35/100)*40</f>
        <v>0</v>
      </c>
      <c r="H36" s="5"/>
      <c r="I36" s="5"/>
      <c r="J36" s="5"/>
    </row>
  </sheetData>
  <sheetProtection algorithmName="SHA-512" hashValue="/PyceEP7OplKbwSmtX1ygmzj36NZtmDfNgOrmWfLuubESPheSJ7gHevG4OFEDQ2brbRXaWFFhYYqW+0mileStQ==" saltValue="RUp42Q6a3OaG377ex9f9+A==" spinCount="100000" sheet="1" objects="1" scenarios="1"/>
  <mergeCells count="30">
    <mergeCell ref="A32:F32"/>
    <mergeCell ref="A33:F33"/>
    <mergeCell ref="A35:F35"/>
    <mergeCell ref="A36:F36"/>
    <mergeCell ref="A25:D25"/>
    <mergeCell ref="A26:D26"/>
    <mergeCell ref="A27:G27"/>
    <mergeCell ref="A28:G28"/>
    <mergeCell ref="B29:C29"/>
    <mergeCell ref="B30:B31"/>
    <mergeCell ref="C30:C31"/>
    <mergeCell ref="B20:B21"/>
    <mergeCell ref="C20:C21"/>
    <mergeCell ref="B8:I8"/>
    <mergeCell ref="B9:I9"/>
    <mergeCell ref="A11:I11"/>
    <mergeCell ref="B12:C12"/>
    <mergeCell ref="B13:B14"/>
    <mergeCell ref="C13:C14"/>
    <mergeCell ref="A15:H15"/>
    <mergeCell ref="A16:H16"/>
    <mergeCell ref="A17:E17"/>
    <mergeCell ref="A18:E18"/>
    <mergeCell ref="B19:C19"/>
    <mergeCell ref="B7:I7"/>
    <mergeCell ref="B1:I1"/>
    <mergeCell ref="B3:I3"/>
    <mergeCell ref="B4:I4"/>
    <mergeCell ref="B5:I5"/>
    <mergeCell ref="B6:I6"/>
  </mergeCells>
  <hyperlinks>
    <hyperlink ref="A2" location="'Index Please Read'!A1" display="Click to return to Index"/>
  </hyperlinks>
  <pageMargins left="0.7" right="0.7" top="0.75" bottom="0.75" header="0.3" footer="0.3"/>
  <pageSetup paperSize="8" scale="93" fitToHeight="2"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9"/>
  <sheetViews>
    <sheetView zoomScale="80" zoomScaleNormal="80" workbookViewId="0">
      <selection activeCell="A2" sqref="A2"/>
    </sheetView>
  </sheetViews>
  <sheetFormatPr defaultRowHeight="14.5" x14ac:dyDescent="0.35"/>
  <cols>
    <col min="1" max="1" width="20.90625" style="5" customWidth="1"/>
    <col min="2" max="2" width="25.81640625" style="5" customWidth="1"/>
    <col min="3" max="3" width="36.26953125" style="5" customWidth="1"/>
    <col min="4" max="4" width="30" style="5" customWidth="1"/>
    <col min="5" max="9" width="19.81640625" style="5" customWidth="1"/>
    <col min="10" max="16384" width="8.7265625" style="5"/>
  </cols>
  <sheetData>
    <row r="1" spans="1:13" s="47" customFormat="1" ht="109.5" customHeight="1" x14ac:dyDescent="0.35">
      <c r="A1" s="356"/>
      <c r="B1" s="462" t="s">
        <v>129</v>
      </c>
      <c r="C1" s="524"/>
      <c r="D1" s="524"/>
      <c r="E1" s="524"/>
      <c r="F1" s="524"/>
      <c r="G1" s="525"/>
      <c r="H1" s="108"/>
      <c r="I1" s="70"/>
      <c r="J1" s="70"/>
      <c r="K1" s="70"/>
      <c r="L1" s="70"/>
      <c r="M1" s="70"/>
    </row>
    <row r="2" spans="1:13" s="47" customFormat="1" ht="45" x14ac:dyDescent="0.4">
      <c r="A2" s="79" t="s">
        <v>30</v>
      </c>
      <c r="B2" s="80"/>
      <c r="C2" s="109"/>
      <c r="D2" s="109"/>
      <c r="E2" s="109"/>
      <c r="F2" s="109"/>
      <c r="G2" s="110"/>
      <c r="H2" s="108"/>
      <c r="I2" s="70"/>
      <c r="J2" s="70"/>
      <c r="K2" s="70"/>
      <c r="L2" s="70"/>
      <c r="M2" s="70"/>
    </row>
    <row r="3" spans="1:13" s="47" customFormat="1" ht="30" customHeight="1" x14ac:dyDescent="0.35">
      <c r="A3" s="111" t="s">
        <v>60</v>
      </c>
      <c r="B3" s="478">
        <f>'Cover Sheet'!B19:C19</f>
        <v>0</v>
      </c>
      <c r="C3" s="464"/>
      <c r="D3" s="464"/>
      <c r="E3" s="464"/>
      <c r="F3" s="526"/>
      <c r="G3" s="527"/>
      <c r="H3" s="70"/>
      <c r="I3" s="70"/>
      <c r="J3" s="70"/>
      <c r="K3" s="70"/>
      <c r="L3" s="70"/>
      <c r="M3" s="70"/>
    </row>
    <row r="4" spans="1:13" s="47" customFormat="1" ht="30" customHeight="1" x14ac:dyDescent="0.35">
      <c r="A4" s="51"/>
      <c r="B4" s="479" t="s">
        <v>130</v>
      </c>
      <c r="C4" s="466"/>
      <c r="D4" s="466"/>
      <c r="E4" s="466"/>
      <c r="F4" s="528"/>
      <c r="G4" s="529"/>
      <c r="H4" s="70"/>
      <c r="I4" s="70"/>
      <c r="J4" s="70"/>
      <c r="K4" s="70"/>
      <c r="L4" s="70"/>
      <c r="M4" s="70"/>
    </row>
    <row r="5" spans="1:13" s="47" customFormat="1" ht="30" customHeight="1" x14ac:dyDescent="0.35">
      <c r="A5" s="52"/>
      <c r="B5" s="480" t="s">
        <v>62</v>
      </c>
      <c r="C5" s="468"/>
      <c r="D5" s="468"/>
      <c r="E5" s="468"/>
      <c r="F5" s="522"/>
      <c r="G5" s="523"/>
      <c r="H5" s="70"/>
      <c r="I5" s="70"/>
      <c r="J5" s="70"/>
      <c r="K5" s="70"/>
      <c r="L5" s="70"/>
      <c r="M5" s="70"/>
    </row>
    <row r="6" spans="1:13" s="47" customFormat="1" ht="30" customHeight="1" x14ac:dyDescent="0.35">
      <c r="A6" s="82"/>
      <c r="B6" s="481" t="s">
        <v>763</v>
      </c>
      <c r="C6" s="470"/>
      <c r="D6" s="470"/>
      <c r="E6" s="470"/>
      <c r="F6" s="522"/>
      <c r="G6" s="523"/>
    </row>
    <row r="7" spans="1:13" s="47" customFormat="1" ht="30" customHeight="1" x14ac:dyDescent="0.35">
      <c r="A7" s="53"/>
      <c r="B7" s="481" t="s">
        <v>131</v>
      </c>
      <c r="C7" s="470"/>
      <c r="D7" s="470"/>
      <c r="E7" s="470"/>
      <c r="F7" s="522"/>
      <c r="G7" s="523"/>
    </row>
    <row r="8" spans="1:13" s="47" customFormat="1" ht="30" customHeight="1" x14ac:dyDescent="0.35">
      <c r="A8" s="54"/>
      <c r="B8" s="533" t="s">
        <v>132</v>
      </c>
      <c r="C8" s="472"/>
      <c r="D8" s="472"/>
      <c r="E8" s="472"/>
      <c r="F8" s="534"/>
      <c r="G8" s="535"/>
    </row>
    <row r="9" spans="1:13" ht="30" customHeight="1" x14ac:dyDescent="0.4">
      <c r="A9" s="112"/>
      <c r="B9" s="57"/>
      <c r="C9" s="57"/>
      <c r="D9" s="57"/>
      <c r="E9" s="57"/>
      <c r="F9" s="57"/>
      <c r="G9" s="113"/>
      <c r="H9" s="86"/>
      <c r="I9" s="86"/>
    </row>
    <row r="10" spans="1:13" s="47" customFormat="1" ht="30.5" customHeight="1" x14ac:dyDescent="0.35">
      <c r="A10" s="536" t="s">
        <v>133</v>
      </c>
      <c r="B10" s="537"/>
      <c r="C10" s="537"/>
      <c r="D10" s="537"/>
      <c r="E10" s="537"/>
      <c r="F10" s="537"/>
      <c r="G10" s="538"/>
    </row>
    <row r="11" spans="1:13" s="47" customFormat="1" ht="30.5" customHeight="1" x14ac:dyDescent="0.35">
      <c r="A11" s="90" t="s">
        <v>65</v>
      </c>
      <c r="B11" s="490" t="s">
        <v>67</v>
      </c>
      <c r="C11" s="491"/>
      <c r="D11" s="91" t="s">
        <v>86</v>
      </c>
      <c r="E11" s="114" t="s">
        <v>134</v>
      </c>
      <c r="F11" s="114" t="s">
        <v>135</v>
      </c>
      <c r="G11" s="97" t="s">
        <v>136</v>
      </c>
    </row>
    <row r="12" spans="1:13" s="47" customFormat="1" ht="113" customHeight="1" x14ac:dyDescent="0.35">
      <c r="A12" s="66" t="s">
        <v>137</v>
      </c>
      <c r="B12" s="539" t="s">
        <v>138</v>
      </c>
      <c r="C12" s="482" t="s">
        <v>139</v>
      </c>
      <c r="D12" s="380" t="s">
        <v>95</v>
      </c>
      <c r="E12" s="402"/>
      <c r="F12" s="402"/>
      <c r="G12" s="403"/>
    </row>
    <row r="13" spans="1:13" s="47" customFormat="1" ht="113" customHeight="1" x14ac:dyDescent="0.35">
      <c r="A13" s="115" t="s">
        <v>140</v>
      </c>
      <c r="B13" s="540"/>
      <c r="C13" s="541"/>
      <c r="D13" s="357" t="s">
        <v>97</v>
      </c>
      <c r="E13" s="402"/>
      <c r="F13" s="402"/>
      <c r="G13" s="403"/>
    </row>
    <row r="14" spans="1:13" ht="30" customHeight="1" x14ac:dyDescent="0.35">
      <c r="A14" s="116"/>
      <c r="B14" s="117"/>
      <c r="C14" s="117"/>
      <c r="D14" s="118" t="s">
        <v>141</v>
      </c>
      <c r="E14" s="119">
        <f>SUM(E12:E13)</f>
        <v>0</v>
      </c>
      <c r="F14" s="120">
        <f t="shared" ref="F14:G14" si="0">SUM(F12:F13)</f>
        <v>0</v>
      </c>
      <c r="G14" s="121">
        <f t="shared" si="0"/>
        <v>0</v>
      </c>
      <c r="H14" s="47"/>
      <c r="I14" s="47"/>
    </row>
    <row r="15" spans="1:13" x14ac:dyDescent="0.35">
      <c r="A15" s="122"/>
      <c r="B15" s="4"/>
      <c r="C15" s="4"/>
      <c r="D15" s="4"/>
      <c r="E15" s="4"/>
      <c r="F15" s="4"/>
      <c r="G15" s="123"/>
    </row>
    <row r="16" spans="1:13" ht="30" customHeight="1" x14ac:dyDescent="0.35">
      <c r="A16" s="542" t="s">
        <v>142</v>
      </c>
      <c r="B16" s="543"/>
      <c r="C16" s="543"/>
      <c r="D16" s="543"/>
      <c r="E16" s="543"/>
      <c r="F16" s="544"/>
      <c r="G16" s="124">
        <f>SUM(E14:G14)</f>
        <v>0</v>
      </c>
    </row>
    <row r="17" spans="1:7" ht="30" customHeight="1" thickBot="1" x14ac:dyDescent="0.4">
      <c r="A17" s="530" t="s">
        <v>143</v>
      </c>
      <c r="B17" s="531"/>
      <c r="C17" s="531"/>
      <c r="D17" s="531"/>
      <c r="E17" s="531"/>
      <c r="F17" s="532"/>
      <c r="G17" s="125">
        <f>(G16/100)*15</f>
        <v>0</v>
      </c>
    </row>
    <row r="19" spans="1:7" x14ac:dyDescent="0.35">
      <c r="B19" s="385"/>
      <c r="C19" s="385"/>
    </row>
  </sheetData>
  <sheetProtection algorithmName="SHA-512" hashValue="U2n1A5BUTsZ+yYxWTg/xplaTSn1FtOJnzSDi0TbCciVHV8XVY+aBcvkbRA9tMgjsupMdzUX0P7RIFrGLIjw+Pg==" saltValue="S8t5O95GbpMFRTFRzsJP5w==" spinCount="100000" sheet="1" objects="1" scenarios="1"/>
  <mergeCells count="13">
    <mergeCell ref="A17:F17"/>
    <mergeCell ref="B8:G8"/>
    <mergeCell ref="A10:G10"/>
    <mergeCell ref="B11:C11"/>
    <mergeCell ref="B12:B13"/>
    <mergeCell ref="C12:C13"/>
    <mergeCell ref="A16:F16"/>
    <mergeCell ref="B7:G7"/>
    <mergeCell ref="B1:G1"/>
    <mergeCell ref="B3:G3"/>
    <mergeCell ref="B4:G4"/>
    <mergeCell ref="B5:G5"/>
    <mergeCell ref="B6:G6"/>
  </mergeCells>
  <hyperlinks>
    <hyperlink ref="A2" location="'Index Please Read'!A1" display="Click to return to Index"/>
  </hyperlinks>
  <pageMargins left="0.7" right="0.7" top="0.75" bottom="0.75" header="0.3" footer="0.3"/>
  <pageSetup paperSize="8" scale="68"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21"/>
  <sheetViews>
    <sheetView zoomScale="80" zoomScaleNormal="80" workbookViewId="0">
      <selection activeCell="B7" sqref="B6:G7"/>
    </sheetView>
  </sheetViews>
  <sheetFormatPr defaultRowHeight="14.5" x14ac:dyDescent="0.35"/>
  <cols>
    <col min="1" max="1" width="20.81640625" style="5" customWidth="1"/>
    <col min="2" max="2" width="25.81640625" style="5" customWidth="1"/>
    <col min="3" max="4" width="30" style="5" customWidth="1"/>
    <col min="5" max="7" width="22.6328125" style="5" customWidth="1"/>
    <col min="8" max="9" width="19.81640625" style="5" customWidth="1"/>
    <col min="10" max="16384" width="8.7265625" style="5"/>
  </cols>
  <sheetData>
    <row r="1" spans="1:13" s="47" customFormat="1" ht="136" customHeight="1" x14ac:dyDescent="0.35">
      <c r="A1" s="46"/>
      <c r="B1" s="462" t="s">
        <v>144</v>
      </c>
      <c r="C1" s="462"/>
      <c r="D1" s="462"/>
      <c r="E1" s="462"/>
      <c r="F1" s="462"/>
      <c r="G1" s="463"/>
      <c r="H1" s="109"/>
      <c r="I1" s="70"/>
      <c r="J1" s="70"/>
      <c r="K1" s="70"/>
      <c r="L1" s="70"/>
      <c r="M1" s="70"/>
    </row>
    <row r="2" spans="1:13" s="47" customFormat="1" ht="30.5" customHeight="1" x14ac:dyDescent="0.4">
      <c r="A2" s="25" t="s">
        <v>30</v>
      </c>
      <c r="B2" s="48"/>
      <c r="C2" s="48"/>
      <c r="D2" s="48"/>
      <c r="E2" s="48"/>
      <c r="F2" s="48"/>
      <c r="G2" s="49"/>
      <c r="H2" s="109"/>
      <c r="I2" s="70"/>
      <c r="J2" s="70"/>
      <c r="K2" s="70"/>
      <c r="L2" s="70"/>
      <c r="M2" s="70"/>
    </row>
    <row r="3" spans="1:13" s="47" customFormat="1" ht="30" customHeight="1" x14ac:dyDescent="0.35">
      <c r="A3" s="111" t="s">
        <v>60</v>
      </c>
      <c r="B3" s="464">
        <f>'Cover Sheet'!B19:C19</f>
        <v>0</v>
      </c>
      <c r="C3" s="464"/>
      <c r="D3" s="464"/>
      <c r="E3" s="464"/>
      <c r="F3" s="464"/>
      <c r="G3" s="465"/>
      <c r="H3" s="70"/>
      <c r="I3" s="70"/>
      <c r="J3" s="70"/>
      <c r="K3" s="70"/>
      <c r="L3" s="70"/>
      <c r="M3" s="70"/>
    </row>
    <row r="4" spans="1:13" s="47" customFormat="1" ht="30" customHeight="1" x14ac:dyDescent="0.35">
      <c r="A4" s="51"/>
      <c r="B4" s="466" t="s">
        <v>145</v>
      </c>
      <c r="C4" s="466"/>
      <c r="D4" s="466"/>
      <c r="E4" s="466"/>
      <c r="F4" s="466"/>
      <c r="G4" s="467"/>
      <c r="H4" s="70"/>
      <c r="I4" s="70"/>
    </row>
    <row r="5" spans="1:13" s="47" customFormat="1" ht="30" customHeight="1" x14ac:dyDescent="0.35">
      <c r="A5" s="52"/>
      <c r="B5" s="468" t="s">
        <v>62</v>
      </c>
      <c r="C5" s="468"/>
      <c r="D5" s="468"/>
      <c r="E5" s="468"/>
      <c r="F5" s="468"/>
      <c r="G5" s="469"/>
      <c r="H5" s="70"/>
      <c r="I5" s="70"/>
    </row>
    <row r="6" spans="1:13" s="47" customFormat="1" ht="30" customHeight="1" x14ac:dyDescent="0.35">
      <c r="A6" s="82"/>
      <c r="B6" s="470" t="s">
        <v>762</v>
      </c>
      <c r="C6" s="470"/>
      <c r="D6" s="470"/>
      <c r="E6" s="470"/>
      <c r="F6" s="522"/>
      <c r="G6" s="523"/>
    </row>
    <row r="7" spans="1:13" s="47" customFormat="1" ht="30" customHeight="1" x14ac:dyDescent="0.35">
      <c r="A7" s="53"/>
      <c r="B7" s="470" t="s">
        <v>146</v>
      </c>
      <c r="C7" s="470"/>
      <c r="D7" s="470"/>
      <c r="E7" s="470"/>
      <c r="F7" s="522"/>
      <c r="G7" s="523"/>
    </row>
    <row r="8" spans="1:13" s="47" customFormat="1" ht="30" customHeight="1" thickBot="1" x14ac:dyDescent="0.4">
      <c r="A8" s="85"/>
      <c r="B8" s="470" t="s">
        <v>147</v>
      </c>
      <c r="C8" s="470"/>
      <c r="D8" s="470"/>
      <c r="E8" s="470"/>
      <c r="F8" s="470"/>
      <c r="G8" s="471"/>
    </row>
    <row r="9" spans="1:13" ht="30" customHeight="1" x14ac:dyDescent="0.35">
      <c r="A9" s="551"/>
      <c r="B9" s="552"/>
      <c r="C9" s="552"/>
      <c r="D9" s="552"/>
      <c r="E9" s="552"/>
      <c r="F9" s="552"/>
      <c r="G9" s="553"/>
      <c r="H9" s="126"/>
    </row>
    <row r="10" spans="1:13" ht="30" customHeight="1" x14ac:dyDescent="0.35">
      <c r="A10" s="554" t="s">
        <v>148</v>
      </c>
      <c r="B10" s="555"/>
      <c r="C10" s="555"/>
      <c r="D10" s="555"/>
      <c r="E10" s="555"/>
      <c r="F10" s="555"/>
      <c r="G10" s="556"/>
      <c r="H10" s="126"/>
    </row>
    <row r="11" spans="1:13" s="47" customFormat="1" ht="28" x14ac:dyDescent="0.25">
      <c r="A11" s="90" t="s">
        <v>65</v>
      </c>
      <c r="B11" s="490" t="s">
        <v>67</v>
      </c>
      <c r="C11" s="491"/>
      <c r="D11" s="91" t="s">
        <v>86</v>
      </c>
      <c r="E11" s="92" t="s">
        <v>134</v>
      </c>
      <c r="F11" s="92" t="s">
        <v>135</v>
      </c>
      <c r="G11" s="127" t="s">
        <v>141</v>
      </c>
      <c r="H11" s="128"/>
      <c r="I11" s="77"/>
      <c r="J11" s="77"/>
    </row>
    <row r="12" spans="1:13" s="47" customFormat="1" ht="100" x14ac:dyDescent="0.25">
      <c r="A12" s="66" t="s">
        <v>149</v>
      </c>
      <c r="B12" s="380" t="s">
        <v>150</v>
      </c>
      <c r="C12" s="129" t="s">
        <v>151</v>
      </c>
      <c r="D12" s="380" t="s">
        <v>152</v>
      </c>
      <c r="E12" s="404"/>
      <c r="F12" s="404"/>
      <c r="G12" s="130">
        <f>SUM(E12:F12)</f>
        <v>0</v>
      </c>
      <c r="H12" s="77"/>
      <c r="I12" s="77"/>
      <c r="J12" s="77"/>
    </row>
    <row r="13" spans="1:13" s="47" customFormat="1" ht="62.5" x14ac:dyDescent="0.25">
      <c r="A13" s="66" t="s">
        <v>153</v>
      </c>
      <c r="B13" s="380" t="s">
        <v>154</v>
      </c>
      <c r="C13" s="380" t="s">
        <v>155</v>
      </c>
      <c r="D13" s="357" t="s">
        <v>152</v>
      </c>
      <c r="E13" s="404"/>
      <c r="F13" s="404"/>
      <c r="G13" s="130">
        <f t="shared" ref="G13:G18" si="0">SUM(E13:F13)</f>
        <v>0</v>
      </c>
      <c r="H13" s="77"/>
      <c r="I13" s="77"/>
      <c r="J13" s="77"/>
    </row>
    <row r="14" spans="1:13" s="47" customFormat="1" ht="30" customHeight="1" x14ac:dyDescent="0.25">
      <c r="A14" s="66" t="s">
        <v>156</v>
      </c>
      <c r="B14" s="482" t="s">
        <v>157</v>
      </c>
      <c r="C14" s="557" t="s">
        <v>158</v>
      </c>
      <c r="D14" s="380" t="s">
        <v>159</v>
      </c>
      <c r="E14" s="405"/>
      <c r="F14" s="404"/>
      <c r="G14" s="130">
        <f t="shared" si="0"/>
        <v>0</v>
      </c>
      <c r="H14" s="77"/>
      <c r="I14" s="77"/>
      <c r="J14" s="77"/>
    </row>
    <row r="15" spans="1:13" s="47" customFormat="1" ht="30" customHeight="1" x14ac:dyDescent="0.25">
      <c r="A15" s="66" t="s">
        <v>160</v>
      </c>
      <c r="B15" s="541"/>
      <c r="C15" s="558"/>
      <c r="D15" s="380" t="s">
        <v>161</v>
      </c>
      <c r="E15" s="405"/>
      <c r="F15" s="404"/>
      <c r="G15" s="130">
        <f t="shared" si="0"/>
        <v>0</v>
      </c>
      <c r="H15" s="77"/>
      <c r="I15" s="77"/>
      <c r="J15" s="77"/>
    </row>
    <row r="16" spans="1:13" s="47" customFormat="1" ht="30" customHeight="1" x14ac:dyDescent="0.25">
      <c r="A16" s="66" t="s">
        <v>162</v>
      </c>
      <c r="B16" s="541"/>
      <c r="C16" s="558"/>
      <c r="D16" s="380" t="s">
        <v>163</v>
      </c>
      <c r="E16" s="405"/>
      <c r="F16" s="404"/>
      <c r="G16" s="130">
        <f t="shared" si="0"/>
        <v>0</v>
      </c>
      <c r="H16" s="77"/>
      <c r="I16" s="77"/>
      <c r="J16" s="77"/>
    </row>
    <row r="17" spans="1:10" s="47" customFormat="1" ht="30" customHeight="1" x14ac:dyDescent="0.25">
      <c r="A17" s="66" t="s">
        <v>164</v>
      </c>
      <c r="B17" s="541"/>
      <c r="C17" s="558"/>
      <c r="D17" s="380" t="s">
        <v>165</v>
      </c>
      <c r="E17" s="405"/>
      <c r="F17" s="404"/>
      <c r="G17" s="130">
        <f t="shared" si="0"/>
        <v>0</v>
      </c>
      <c r="H17" s="77"/>
      <c r="I17" s="77"/>
      <c r="J17" s="77"/>
    </row>
    <row r="18" spans="1:10" s="47" customFormat="1" ht="30" customHeight="1" x14ac:dyDescent="0.25">
      <c r="A18" s="66" t="s">
        <v>166</v>
      </c>
      <c r="B18" s="483"/>
      <c r="C18" s="559"/>
      <c r="D18" s="380" t="s">
        <v>167</v>
      </c>
      <c r="E18" s="405"/>
      <c r="F18" s="404"/>
      <c r="G18" s="130">
        <f t="shared" si="0"/>
        <v>0</v>
      </c>
      <c r="H18" s="77"/>
      <c r="I18" s="77"/>
      <c r="J18" s="77"/>
    </row>
    <row r="19" spans="1:10" s="47" customFormat="1" x14ac:dyDescent="0.25">
      <c r="A19" s="545"/>
      <c r="B19" s="546"/>
      <c r="C19" s="546"/>
      <c r="D19" s="547"/>
      <c r="E19" s="547"/>
      <c r="F19" s="547"/>
      <c r="G19" s="548"/>
      <c r="H19" s="131"/>
      <c r="I19" s="77"/>
      <c r="J19" s="77"/>
    </row>
    <row r="20" spans="1:10" ht="30" customHeight="1" x14ac:dyDescent="0.35">
      <c r="A20" s="457" t="s">
        <v>168</v>
      </c>
      <c r="B20" s="549"/>
      <c r="C20" s="549"/>
      <c r="D20" s="549"/>
      <c r="E20" s="549"/>
      <c r="F20" s="549"/>
      <c r="G20" s="132">
        <f>SUM(G12:G18)</f>
        <v>0</v>
      </c>
    </row>
    <row r="21" spans="1:10" ht="30" customHeight="1" thickBot="1" x14ac:dyDescent="0.4">
      <c r="A21" s="459" t="s">
        <v>169</v>
      </c>
      <c r="B21" s="550"/>
      <c r="C21" s="550"/>
      <c r="D21" s="550"/>
      <c r="E21" s="550"/>
      <c r="F21" s="550"/>
      <c r="G21" s="73">
        <f>(G20/100)*5</f>
        <v>0</v>
      </c>
    </row>
  </sheetData>
  <sheetProtection algorithmName="SHA-512" hashValue="SIl9WJOm3eYIGToDSsaN1+cl7EVDvPgEG+5izkunsPpdkMYWcChYXhIhLcGjzFunpiHGf8ymf/7XBq2CONQJOA==" saltValue="pk23KPzM1iN5m7nv+QcFXg==" spinCount="100000" sheet="1" objects="1" scenarios="1"/>
  <mergeCells count="15">
    <mergeCell ref="A19:G19"/>
    <mergeCell ref="A20:F20"/>
    <mergeCell ref="A21:F21"/>
    <mergeCell ref="B8:G8"/>
    <mergeCell ref="A9:G9"/>
    <mergeCell ref="A10:G10"/>
    <mergeCell ref="B11:C11"/>
    <mergeCell ref="B14:B18"/>
    <mergeCell ref="C14:C18"/>
    <mergeCell ref="B7:G7"/>
    <mergeCell ref="B1:G1"/>
    <mergeCell ref="B3:G3"/>
    <mergeCell ref="B4:G4"/>
    <mergeCell ref="B5:G5"/>
    <mergeCell ref="B6:G6"/>
  </mergeCells>
  <hyperlinks>
    <hyperlink ref="A2" location="'Index Please Read'!A1" display="Click to return to Index"/>
  </hyperlinks>
  <pageMargins left="0.7" right="0.7" top="0.75" bottom="0.75" header="0.3" footer="0.3"/>
  <pageSetup paperSize="8" scale="75"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37"/>
  <sheetViews>
    <sheetView topLeftCell="A9" zoomScale="80" zoomScaleNormal="80" workbookViewId="0">
      <selection activeCell="B6" sqref="B6:H6"/>
    </sheetView>
  </sheetViews>
  <sheetFormatPr defaultRowHeight="14" x14ac:dyDescent="0.3"/>
  <cols>
    <col min="1" max="1" width="20.6328125" style="1" customWidth="1"/>
    <col min="2" max="8" width="25.7265625" style="1" customWidth="1"/>
    <col min="9" max="16384" width="8.7265625" style="1"/>
  </cols>
  <sheetData>
    <row r="1" spans="1:10" ht="102.5" customHeight="1" x14ac:dyDescent="0.3">
      <c r="A1" s="46"/>
      <c r="B1" s="462" t="s">
        <v>170</v>
      </c>
      <c r="C1" s="566"/>
      <c r="D1" s="566"/>
      <c r="E1" s="566"/>
      <c r="F1" s="566"/>
      <c r="G1" s="566"/>
      <c r="H1" s="567"/>
    </row>
    <row r="2" spans="1:10" ht="30" customHeight="1" x14ac:dyDescent="0.4">
      <c r="A2" s="25" t="s">
        <v>30</v>
      </c>
      <c r="B2" s="48"/>
      <c r="C2" s="133"/>
      <c r="D2" s="133"/>
      <c r="E2" s="133"/>
      <c r="F2" s="133"/>
      <c r="G2" s="133"/>
      <c r="H2" s="134"/>
    </row>
    <row r="3" spans="1:10" ht="30.5" customHeight="1" x14ac:dyDescent="0.3">
      <c r="A3" s="111" t="s">
        <v>60</v>
      </c>
      <c r="B3" s="464">
        <f>'Cover Sheet'!B19:C19</f>
        <v>0</v>
      </c>
      <c r="C3" s="464"/>
      <c r="D3" s="464"/>
      <c r="E3" s="464"/>
      <c r="F3" s="464"/>
      <c r="G3" s="464"/>
      <c r="H3" s="465"/>
    </row>
    <row r="4" spans="1:10" ht="30.5" customHeight="1" x14ac:dyDescent="0.3">
      <c r="A4" s="135"/>
      <c r="B4" s="468" t="s">
        <v>761</v>
      </c>
      <c r="C4" s="468"/>
      <c r="D4" s="468"/>
      <c r="E4" s="468"/>
      <c r="F4" s="468"/>
      <c r="G4" s="468"/>
      <c r="H4" s="469"/>
    </row>
    <row r="5" spans="1:10" ht="30.5" customHeight="1" x14ac:dyDescent="0.3">
      <c r="A5" s="136"/>
      <c r="B5" s="568" t="s">
        <v>759</v>
      </c>
      <c r="C5" s="569"/>
      <c r="D5" s="569"/>
      <c r="E5" s="569"/>
      <c r="F5" s="569"/>
      <c r="G5" s="569"/>
      <c r="H5" s="570"/>
    </row>
    <row r="6" spans="1:10" ht="30.5" customHeight="1" x14ac:dyDescent="0.3">
      <c r="A6" s="52"/>
      <c r="B6" s="468" t="s">
        <v>171</v>
      </c>
      <c r="C6" s="468"/>
      <c r="D6" s="468"/>
      <c r="E6" s="468"/>
      <c r="F6" s="468"/>
      <c r="G6" s="468"/>
      <c r="H6" s="469"/>
    </row>
    <row r="7" spans="1:10" ht="30.5" customHeight="1" x14ac:dyDescent="0.3">
      <c r="A7" s="82"/>
      <c r="B7" s="470" t="s">
        <v>760</v>
      </c>
      <c r="C7" s="470"/>
      <c r="D7" s="470"/>
      <c r="E7" s="470"/>
      <c r="F7" s="470"/>
      <c r="G7" s="470"/>
      <c r="H7" s="471"/>
    </row>
    <row r="8" spans="1:10" ht="30.5" customHeight="1" x14ac:dyDescent="0.3">
      <c r="A8" s="53"/>
      <c r="B8" s="470" t="s">
        <v>172</v>
      </c>
      <c r="C8" s="470"/>
      <c r="D8" s="470"/>
      <c r="E8" s="470"/>
      <c r="F8" s="470"/>
      <c r="G8" s="470"/>
      <c r="H8" s="471"/>
    </row>
    <row r="9" spans="1:10" ht="30.5" customHeight="1" thickBot="1" x14ac:dyDescent="0.35">
      <c r="A9" s="85"/>
      <c r="B9" s="470" t="s">
        <v>173</v>
      </c>
      <c r="C9" s="470"/>
      <c r="D9" s="470"/>
      <c r="E9" s="470"/>
      <c r="F9" s="470"/>
      <c r="G9" s="470"/>
      <c r="H9" s="471"/>
    </row>
    <row r="10" spans="1:10" ht="31" customHeight="1" thickBot="1" x14ac:dyDescent="0.35">
      <c r="A10" s="137"/>
      <c r="B10" s="16"/>
      <c r="C10" s="16"/>
      <c r="D10" s="16"/>
      <c r="E10" s="16"/>
      <c r="F10" s="16"/>
      <c r="G10" s="16"/>
      <c r="H10" s="138"/>
    </row>
    <row r="11" spans="1:10" ht="30" customHeight="1" x14ac:dyDescent="0.3">
      <c r="A11" s="560" t="s">
        <v>174</v>
      </c>
      <c r="B11" s="561"/>
      <c r="C11" s="561"/>
      <c r="D11" s="561"/>
      <c r="E11" s="561"/>
      <c r="F11" s="561"/>
      <c r="G11" s="561"/>
      <c r="H11" s="562"/>
    </row>
    <row r="12" spans="1:10" ht="61" customHeight="1" x14ac:dyDescent="0.3">
      <c r="A12" s="62" t="s">
        <v>65</v>
      </c>
      <c r="B12" s="519" t="s">
        <v>67</v>
      </c>
      <c r="C12" s="563"/>
      <c r="D12" s="520"/>
      <c r="E12" s="139" t="s">
        <v>175</v>
      </c>
      <c r="F12" s="140" t="s">
        <v>88</v>
      </c>
      <c r="G12" s="140" t="s">
        <v>176</v>
      </c>
      <c r="H12" s="141" t="s">
        <v>177</v>
      </c>
    </row>
    <row r="13" spans="1:10" ht="45.5" customHeight="1" x14ac:dyDescent="0.3">
      <c r="A13" s="142" t="s">
        <v>178</v>
      </c>
      <c r="B13" s="564" t="s">
        <v>179</v>
      </c>
      <c r="C13" s="564" t="s">
        <v>180</v>
      </c>
      <c r="D13" s="143" t="s">
        <v>95</v>
      </c>
      <c r="E13" s="418"/>
      <c r="F13" s="144"/>
      <c r="G13" s="145"/>
      <c r="H13" s="146"/>
    </row>
    <row r="14" spans="1:10" ht="45.5" customHeight="1" x14ac:dyDescent="0.3">
      <c r="A14" s="142" t="s">
        <v>181</v>
      </c>
      <c r="B14" s="565"/>
      <c r="C14" s="565"/>
      <c r="D14" s="143" t="s">
        <v>97</v>
      </c>
      <c r="E14" s="419"/>
      <c r="F14" s="147"/>
      <c r="G14" s="148"/>
      <c r="H14" s="149"/>
    </row>
    <row r="15" spans="1:10" ht="45.5" customHeight="1" x14ac:dyDescent="0.3">
      <c r="A15" s="142" t="s">
        <v>182</v>
      </c>
      <c r="B15" s="564" t="s">
        <v>179</v>
      </c>
      <c r="C15" s="574" t="s">
        <v>183</v>
      </c>
      <c r="D15" s="150" t="s">
        <v>95</v>
      </c>
      <c r="E15" s="151"/>
      <c r="F15" s="420"/>
      <c r="G15" s="416"/>
      <c r="H15" s="421"/>
    </row>
    <row r="16" spans="1:10" ht="45.5" customHeight="1" thickBot="1" x14ac:dyDescent="0.35">
      <c r="A16" s="152" t="s">
        <v>184</v>
      </c>
      <c r="B16" s="573"/>
      <c r="C16" s="573"/>
      <c r="D16" s="153" t="s">
        <v>97</v>
      </c>
      <c r="E16" s="154"/>
      <c r="F16" s="422"/>
      <c r="G16" s="413"/>
      <c r="H16" s="414"/>
      <c r="I16" s="16"/>
      <c r="J16" s="16"/>
    </row>
    <row r="17" spans="1:8" ht="31" customHeight="1" thickBot="1" x14ac:dyDescent="0.35">
      <c r="A17" s="575" t="s">
        <v>185</v>
      </c>
      <c r="B17" s="576"/>
      <c r="C17" s="576"/>
      <c r="D17" s="576"/>
      <c r="E17" s="576"/>
      <c r="F17" s="576"/>
      <c r="G17" s="576"/>
      <c r="H17" s="577"/>
    </row>
    <row r="18" spans="1:8" ht="56" customHeight="1" x14ac:dyDescent="0.3">
      <c r="A18" s="155" t="s">
        <v>65</v>
      </c>
      <c r="B18" s="578" t="s">
        <v>67</v>
      </c>
      <c r="C18" s="579"/>
      <c r="D18" s="580"/>
      <c r="E18" s="156" t="s">
        <v>175</v>
      </c>
      <c r="F18" s="157" t="s">
        <v>88</v>
      </c>
      <c r="G18" s="158" t="s">
        <v>176</v>
      </c>
      <c r="H18" s="159" t="s">
        <v>177</v>
      </c>
    </row>
    <row r="19" spans="1:8" ht="28" customHeight="1" x14ac:dyDescent="0.3">
      <c r="A19" s="66" t="s">
        <v>186</v>
      </c>
      <c r="B19" s="581" t="s">
        <v>187</v>
      </c>
      <c r="C19" s="582" t="s">
        <v>188</v>
      </c>
      <c r="D19" s="160" t="s">
        <v>95</v>
      </c>
      <c r="E19" s="415"/>
      <c r="F19" s="415"/>
      <c r="G19" s="408"/>
      <c r="H19" s="409"/>
    </row>
    <row r="20" spans="1:8" ht="28" customHeight="1" x14ac:dyDescent="0.3">
      <c r="A20" s="66" t="s">
        <v>189</v>
      </c>
      <c r="B20" s="521"/>
      <c r="C20" s="583"/>
      <c r="D20" s="160" t="s">
        <v>97</v>
      </c>
      <c r="E20" s="415"/>
      <c r="F20" s="415"/>
      <c r="G20" s="408"/>
      <c r="H20" s="409"/>
    </row>
    <row r="21" spans="1:8" ht="28" customHeight="1" x14ac:dyDescent="0.3">
      <c r="A21" s="66" t="s">
        <v>190</v>
      </c>
      <c r="B21" s="571" t="s">
        <v>191</v>
      </c>
      <c r="C21" s="571" t="s">
        <v>188</v>
      </c>
      <c r="D21" s="160" t="s">
        <v>192</v>
      </c>
      <c r="E21" s="415"/>
      <c r="F21" s="415"/>
      <c r="G21" s="408"/>
      <c r="H21" s="409"/>
    </row>
    <row r="22" spans="1:8" ht="28" customHeight="1" x14ac:dyDescent="0.3">
      <c r="A22" s="66" t="s">
        <v>193</v>
      </c>
      <c r="B22" s="572"/>
      <c r="C22" s="572"/>
      <c r="D22" s="160" t="s">
        <v>95</v>
      </c>
      <c r="E22" s="415"/>
      <c r="F22" s="415"/>
      <c r="G22" s="408"/>
      <c r="H22" s="409"/>
    </row>
    <row r="23" spans="1:8" ht="28" customHeight="1" x14ac:dyDescent="0.3">
      <c r="A23" s="66" t="s">
        <v>194</v>
      </c>
      <c r="B23" s="521"/>
      <c r="C23" s="521"/>
      <c r="D23" s="160" t="s">
        <v>97</v>
      </c>
      <c r="E23" s="415"/>
      <c r="F23" s="415"/>
      <c r="G23" s="408"/>
      <c r="H23" s="409"/>
    </row>
    <row r="24" spans="1:8" ht="28" customHeight="1" x14ac:dyDescent="0.3">
      <c r="A24" s="66" t="s">
        <v>195</v>
      </c>
      <c r="B24" s="571" t="s">
        <v>196</v>
      </c>
      <c r="C24" s="571" t="s">
        <v>188</v>
      </c>
      <c r="D24" s="160" t="s">
        <v>95</v>
      </c>
      <c r="E24" s="415"/>
      <c r="F24" s="415"/>
      <c r="G24" s="408"/>
      <c r="H24" s="409"/>
    </row>
    <row r="25" spans="1:8" ht="28" customHeight="1" x14ac:dyDescent="0.3">
      <c r="A25" s="66" t="s">
        <v>197</v>
      </c>
      <c r="B25" s="521"/>
      <c r="C25" s="521"/>
      <c r="D25" s="160" t="s">
        <v>97</v>
      </c>
      <c r="E25" s="415"/>
      <c r="F25" s="415"/>
      <c r="G25" s="408"/>
      <c r="H25" s="409"/>
    </row>
    <row r="26" spans="1:8" ht="28" customHeight="1" x14ac:dyDescent="0.3">
      <c r="A26" s="66" t="s">
        <v>198</v>
      </c>
      <c r="B26" s="571" t="s">
        <v>199</v>
      </c>
      <c r="C26" s="571" t="s">
        <v>188</v>
      </c>
      <c r="D26" s="160" t="s">
        <v>200</v>
      </c>
      <c r="E26" s="415"/>
      <c r="F26" s="415"/>
      <c r="G26" s="408"/>
      <c r="H26" s="409"/>
    </row>
    <row r="27" spans="1:8" ht="28" customHeight="1" x14ac:dyDescent="0.3">
      <c r="A27" s="66" t="s">
        <v>201</v>
      </c>
      <c r="B27" s="572"/>
      <c r="C27" s="572"/>
      <c r="D27" s="160" t="s">
        <v>95</v>
      </c>
      <c r="E27" s="415"/>
      <c r="F27" s="415"/>
      <c r="G27" s="408"/>
      <c r="H27" s="409"/>
    </row>
    <row r="28" spans="1:8" ht="28" customHeight="1" x14ac:dyDescent="0.3">
      <c r="A28" s="66" t="s">
        <v>202</v>
      </c>
      <c r="B28" s="521"/>
      <c r="C28" s="521"/>
      <c r="D28" s="160" t="s">
        <v>97</v>
      </c>
      <c r="E28" s="415"/>
      <c r="F28" s="415"/>
      <c r="G28" s="408"/>
      <c r="H28" s="409"/>
    </row>
    <row r="29" spans="1:8" ht="28" customHeight="1" x14ac:dyDescent="0.3">
      <c r="A29" s="66" t="s">
        <v>203</v>
      </c>
      <c r="B29" s="571" t="s">
        <v>204</v>
      </c>
      <c r="C29" s="584" t="s">
        <v>188</v>
      </c>
      <c r="D29" s="160" t="s">
        <v>95</v>
      </c>
      <c r="E29" s="415"/>
      <c r="F29" s="415"/>
      <c r="G29" s="408"/>
      <c r="H29" s="409"/>
    </row>
    <row r="30" spans="1:8" ht="28" customHeight="1" x14ac:dyDescent="0.3">
      <c r="A30" s="66" t="s">
        <v>205</v>
      </c>
      <c r="B30" s="521"/>
      <c r="C30" s="583"/>
      <c r="D30" s="160" t="s">
        <v>97</v>
      </c>
      <c r="E30" s="415"/>
      <c r="F30" s="415"/>
      <c r="G30" s="408"/>
      <c r="H30" s="409"/>
    </row>
    <row r="31" spans="1:8" ht="51" customHeight="1" x14ac:dyDescent="0.3">
      <c r="A31" s="66" t="s">
        <v>206</v>
      </c>
      <c r="B31" s="364" t="s">
        <v>207</v>
      </c>
      <c r="C31" s="365" t="s">
        <v>188</v>
      </c>
      <c r="D31" s="160" t="s">
        <v>208</v>
      </c>
      <c r="E31" s="415"/>
      <c r="F31" s="415"/>
      <c r="G31" s="408"/>
      <c r="H31" s="409"/>
    </row>
    <row r="32" spans="1:8" ht="28" customHeight="1" x14ac:dyDescent="0.3">
      <c r="A32" s="66" t="s">
        <v>209</v>
      </c>
      <c r="B32" s="571" t="s">
        <v>210</v>
      </c>
      <c r="C32" s="584" t="s">
        <v>188</v>
      </c>
      <c r="D32" s="160" t="s">
        <v>95</v>
      </c>
      <c r="E32" s="415"/>
      <c r="F32" s="415"/>
      <c r="G32" s="408"/>
      <c r="H32" s="409"/>
    </row>
    <row r="33" spans="1:8" ht="28" customHeight="1" x14ac:dyDescent="0.3">
      <c r="A33" s="66" t="s">
        <v>211</v>
      </c>
      <c r="B33" s="521"/>
      <c r="C33" s="583"/>
      <c r="D33" s="160" t="s">
        <v>97</v>
      </c>
      <c r="E33" s="415"/>
      <c r="F33" s="415"/>
      <c r="G33" s="408"/>
      <c r="H33" s="409"/>
    </row>
    <row r="34" spans="1:8" ht="28" customHeight="1" x14ac:dyDescent="0.3">
      <c r="A34" s="66" t="s">
        <v>212</v>
      </c>
      <c r="B34" s="571" t="s">
        <v>213</v>
      </c>
      <c r="C34" s="584" t="s">
        <v>188</v>
      </c>
      <c r="D34" s="160" t="s">
        <v>95</v>
      </c>
      <c r="E34" s="415"/>
      <c r="F34" s="415"/>
      <c r="G34" s="408"/>
      <c r="H34" s="409"/>
    </row>
    <row r="35" spans="1:8" ht="28" customHeight="1" x14ac:dyDescent="0.3">
      <c r="A35" s="66" t="s">
        <v>214</v>
      </c>
      <c r="B35" s="521"/>
      <c r="C35" s="583"/>
      <c r="D35" s="160" t="s">
        <v>97</v>
      </c>
      <c r="E35" s="415"/>
      <c r="F35" s="415"/>
      <c r="G35" s="408"/>
      <c r="H35" s="409"/>
    </row>
    <row r="36" spans="1:8" ht="28" customHeight="1" x14ac:dyDescent="0.3">
      <c r="A36" s="66" t="s">
        <v>215</v>
      </c>
      <c r="B36" s="571" t="s">
        <v>216</v>
      </c>
      <c r="C36" s="584" t="s">
        <v>188</v>
      </c>
      <c r="D36" s="160" t="s">
        <v>95</v>
      </c>
      <c r="E36" s="415"/>
      <c r="F36" s="415"/>
      <c r="G36" s="408"/>
      <c r="H36" s="409"/>
    </row>
    <row r="37" spans="1:8" ht="28" customHeight="1" x14ac:dyDescent="0.3">
      <c r="A37" s="66" t="s">
        <v>217</v>
      </c>
      <c r="B37" s="521"/>
      <c r="C37" s="583"/>
      <c r="D37" s="160" t="s">
        <v>97</v>
      </c>
      <c r="E37" s="415"/>
      <c r="F37" s="415"/>
      <c r="G37" s="408"/>
      <c r="H37" s="409"/>
    </row>
    <row r="38" spans="1:8" ht="28" customHeight="1" x14ac:dyDescent="0.3">
      <c r="A38" s="66" t="s">
        <v>218</v>
      </c>
      <c r="B38" s="571" t="s">
        <v>219</v>
      </c>
      <c r="C38" s="584" t="s">
        <v>188</v>
      </c>
      <c r="D38" s="160" t="s">
        <v>95</v>
      </c>
      <c r="E38" s="415"/>
      <c r="F38" s="415"/>
      <c r="G38" s="408"/>
      <c r="H38" s="409"/>
    </row>
    <row r="39" spans="1:8" ht="28" customHeight="1" x14ac:dyDescent="0.3">
      <c r="A39" s="66" t="s">
        <v>220</v>
      </c>
      <c r="B39" s="521"/>
      <c r="C39" s="583"/>
      <c r="D39" s="160" t="s">
        <v>97</v>
      </c>
      <c r="E39" s="415"/>
      <c r="F39" s="415"/>
      <c r="G39" s="408"/>
      <c r="H39" s="409"/>
    </row>
    <row r="40" spans="1:8" ht="28" customHeight="1" x14ac:dyDescent="0.3">
      <c r="A40" s="66" t="s">
        <v>221</v>
      </c>
      <c r="B40" s="571" t="s">
        <v>222</v>
      </c>
      <c r="C40" s="584" t="s">
        <v>188</v>
      </c>
      <c r="D40" s="160" t="s">
        <v>95</v>
      </c>
      <c r="E40" s="415"/>
      <c r="F40" s="415"/>
      <c r="G40" s="408"/>
      <c r="H40" s="409"/>
    </row>
    <row r="41" spans="1:8" ht="28" customHeight="1" x14ac:dyDescent="0.3">
      <c r="A41" s="66" t="s">
        <v>223</v>
      </c>
      <c r="B41" s="521"/>
      <c r="C41" s="583"/>
      <c r="D41" s="160" t="s">
        <v>97</v>
      </c>
      <c r="E41" s="415"/>
      <c r="F41" s="415"/>
      <c r="G41" s="408"/>
      <c r="H41" s="409"/>
    </row>
    <row r="42" spans="1:8" ht="28" customHeight="1" x14ac:dyDescent="0.3">
      <c r="A42" s="66" t="s">
        <v>224</v>
      </c>
      <c r="B42" s="571" t="s">
        <v>225</v>
      </c>
      <c r="C42" s="584" t="s">
        <v>188</v>
      </c>
      <c r="D42" s="160" t="s">
        <v>95</v>
      </c>
      <c r="E42" s="415"/>
      <c r="F42" s="415"/>
      <c r="G42" s="408"/>
      <c r="H42" s="409"/>
    </row>
    <row r="43" spans="1:8" ht="28" customHeight="1" x14ac:dyDescent="0.3">
      <c r="A43" s="66" t="s">
        <v>226</v>
      </c>
      <c r="B43" s="521"/>
      <c r="C43" s="583"/>
      <c r="D43" s="160" t="s">
        <v>97</v>
      </c>
      <c r="E43" s="415"/>
      <c r="F43" s="415"/>
      <c r="G43" s="408"/>
      <c r="H43" s="409"/>
    </row>
    <row r="44" spans="1:8" ht="28" customHeight="1" x14ac:dyDescent="0.3">
      <c r="A44" s="66" t="s">
        <v>227</v>
      </c>
      <c r="B44" s="571" t="s">
        <v>228</v>
      </c>
      <c r="C44" s="584" t="s">
        <v>188</v>
      </c>
      <c r="D44" s="160" t="s">
        <v>95</v>
      </c>
      <c r="E44" s="415"/>
      <c r="F44" s="415"/>
      <c r="G44" s="408"/>
      <c r="H44" s="409"/>
    </row>
    <row r="45" spans="1:8" ht="28" customHeight="1" x14ac:dyDescent="0.3">
      <c r="A45" s="66" t="s">
        <v>229</v>
      </c>
      <c r="B45" s="521"/>
      <c r="C45" s="583"/>
      <c r="D45" s="160" t="s">
        <v>97</v>
      </c>
      <c r="E45" s="415"/>
      <c r="F45" s="415"/>
      <c r="G45" s="408"/>
      <c r="H45" s="409"/>
    </row>
    <row r="46" spans="1:8" ht="28" customHeight="1" x14ac:dyDescent="0.3">
      <c r="A46" s="66" t="s">
        <v>230</v>
      </c>
      <c r="B46" s="571" t="s">
        <v>231</v>
      </c>
      <c r="C46" s="571" t="s">
        <v>188</v>
      </c>
      <c r="D46" s="160" t="s">
        <v>192</v>
      </c>
      <c r="E46" s="415"/>
      <c r="F46" s="415"/>
      <c r="G46" s="408"/>
      <c r="H46" s="409"/>
    </row>
    <row r="47" spans="1:8" ht="28" customHeight="1" x14ac:dyDescent="0.3">
      <c r="A47" s="66" t="s">
        <v>232</v>
      </c>
      <c r="B47" s="572"/>
      <c r="C47" s="572"/>
      <c r="D47" s="160" t="s">
        <v>95</v>
      </c>
      <c r="E47" s="415"/>
      <c r="F47" s="415"/>
      <c r="G47" s="408"/>
      <c r="H47" s="409"/>
    </row>
    <row r="48" spans="1:8" ht="28" customHeight="1" x14ac:dyDescent="0.3">
      <c r="A48" s="66" t="s">
        <v>233</v>
      </c>
      <c r="B48" s="521"/>
      <c r="C48" s="521"/>
      <c r="D48" s="160" t="s">
        <v>97</v>
      </c>
      <c r="E48" s="415"/>
      <c r="F48" s="415"/>
      <c r="G48" s="408"/>
      <c r="H48" s="409"/>
    </row>
    <row r="49" spans="1:8" ht="28" customHeight="1" x14ac:dyDescent="0.3">
      <c r="A49" s="66" t="s">
        <v>234</v>
      </c>
      <c r="B49" s="571" t="s">
        <v>235</v>
      </c>
      <c r="C49" s="584" t="s">
        <v>188</v>
      </c>
      <c r="D49" s="160" t="s">
        <v>95</v>
      </c>
      <c r="E49" s="415"/>
      <c r="F49" s="415"/>
      <c r="G49" s="408"/>
      <c r="H49" s="409"/>
    </row>
    <row r="50" spans="1:8" ht="28" customHeight="1" x14ac:dyDescent="0.3">
      <c r="A50" s="66" t="s">
        <v>236</v>
      </c>
      <c r="B50" s="521"/>
      <c r="C50" s="583"/>
      <c r="D50" s="160" t="s">
        <v>97</v>
      </c>
      <c r="E50" s="415"/>
      <c r="F50" s="415"/>
      <c r="G50" s="408"/>
      <c r="H50" s="409"/>
    </row>
    <row r="51" spans="1:8" ht="28" customHeight="1" x14ac:dyDescent="0.3">
      <c r="A51" s="66" t="s">
        <v>237</v>
      </c>
      <c r="B51" s="571" t="s">
        <v>238</v>
      </c>
      <c r="C51" s="571" t="s">
        <v>188</v>
      </c>
      <c r="D51" s="160" t="s">
        <v>95</v>
      </c>
      <c r="E51" s="415"/>
      <c r="F51" s="415"/>
      <c r="G51" s="408"/>
      <c r="H51" s="409"/>
    </row>
    <row r="52" spans="1:8" ht="28" customHeight="1" x14ac:dyDescent="0.3">
      <c r="A52" s="66" t="s">
        <v>239</v>
      </c>
      <c r="B52" s="483"/>
      <c r="C52" s="483"/>
      <c r="D52" s="160" t="s">
        <v>97</v>
      </c>
      <c r="E52" s="415"/>
      <c r="F52" s="415"/>
      <c r="G52" s="408"/>
      <c r="H52" s="409"/>
    </row>
    <row r="53" spans="1:8" ht="28" customHeight="1" x14ac:dyDescent="0.3">
      <c r="A53" s="66" t="s">
        <v>240</v>
      </c>
      <c r="B53" s="362" t="s">
        <v>241</v>
      </c>
      <c r="C53" s="584" t="s">
        <v>188</v>
      </c>
      <c r="D53" s="160" t="s">
        <v>95</v>
      </c>
      <c r="E53" s="415"/>
      <c r="F53" s="415"/>
      <c r="G53" s="408"/>
      <c r="H53" s="409"/>
    </row>
    <row r="54" spans="1:8" ht="28" customHeight="1" x14ac:dyDescent="0.3">
      <c r="A54" s="66" t="s">
        <v>242</v>
      </c>
      <c r="B54" s="362"/>
      <c r="C54" s="583"/>
      <c r="D54" s="160" t="s">
        <v>97</v>
      </c>
      <c r="E54" s="415"/>
      <c r="F54" s="415"/>
      <c r="G54" s="408"/>
      <c r="H54" s="409"/>
    </row>
    <row r="55" spans="1:8" ht="28" customHeight="1" x14ac:dyDescent="0.3">
      <c r="A55" s="66" t="s">
        <v>243</v>
      </c>
      <c r="B55" s="571" t="s">
        <v>244</v>
      </c>
      <c r="C55" s="584" t="s">
        <v>188</v>
      </c>
      <c r="D55" s="160" t="s">
        <v>95</v>
      </c>
      <c r="E55" s="415"/>
      <c r="F55" s="415"/>
      <c r="G55" s="408"/>
      <c r="H55" s="409"/>
    </row>
    <row r="56" spans="1:8" ht="28" customHeight="1" x14ac:dyDescent="0.3">
      <c r="A56" s="66" t="s">
        <v>245</v>
      </c>
      <c r="B56" s="521"/>
      <c r="C56" s="583"/>
      <c r="D56" s="160" t="s">
        <v>97</v>
      </c>
      <c r="E56" s="415"/>
      <c r="F56" s="415"/>
      <c r="G56" s="408"/>
      <c r="H56" s="409"/>
    </row>
    <row r="57" spans="1:8" ht="28" customHeight="1" x14ac:dyDescent="0.3">
      <c r="A57" s="66" t="s">
        <v>246</v>
      </c>
      <c r="B57" s="571" t="s">
        <v>247</v>
      </c>
      <c r="C57" s="584" t="s">
        <v>188</v>
      </c>
      <c r="D57" s="160" t="s">
        <v>95</v>
      </c>
      <c r="E57" s="415"/>
      <c r="F57" s="415"/>
      <c r="G57" s="408"/>
      <c r="H57" s="409"/>
    </row>
    <row r="58" spans="1:8" ht="28" customHeight="1" x14ac:dyDescent="0.3">
      <c r="A58" s="66" t="s">
        <v>248</v>
      </c>
      <c r="B58" s="521"/>
      <c r="C58" s="583"/>
      <c r="D58" s="160" t="s">
        <v>97</v>
      </c>
      <c r="E58" s="415"/>
      <c r="F58" s="415"/>
      <c r="G58" s="408"/>
      <c r="H58" s="409"/>
    </row>
    <row r="59" spans="1:8" ht="28" customHeight="1" x14ac:dyDescent="0.3">
      <c r="A59" s="66" t="s">
        <v>249</v>
      </c>
      <c r="B59" s="571" t="s">
        <v>250</v>
      </c>
      <c r="C59" s="571" t="s">
        <v>188</v>
      </c>
      <c r="D59" s="160" t="s">
        <v>192</v>
      </c>
      <c r="E59" s="415"/>
      <c r="F59" s="415"/>
      <c r="G59" s="408"/>
      <c r="H59" s="409"/>
    </row>
    <row r="60" spans="1:8" ht="28" customHeight="1" x14ac:dyDescent="0.3">
      <c r="A60" s="66" t="s">
        <v>251</v>
      </c>
      <c r="B60" s="572"/>
      <c r="C60" s="572"/>
      <c r="D60" s="160" t="s">
        <v>95</v>
      </c>
      <c r="E60" s="415"/>
      <c r="F60" s="415"/>
      <c r="G60" s="408"/>
      <c r="H60" s="409"/>
    </row>
    <row r="61" spans="1:8" ht="28" customHeight="1" x14ac:dyDescent="0.3">
      <c r="A61" s="66" t="s">
        <v>252</v>
      </c>
      <c r="B61" s="521"/>
      <c r="C61" s="521"/>
      <c r="D61" s="160" t="s">
        <v>97</v>
      </c>
      <c r="E61" s="415"/>
      <c r="F61" s="415"/>
      <c r="G61" s="408"/>
      <c r="H61" s="409"/>
    </row>
    <row r="62" spans="1:8" ht="28" customHeight="1" x14ac:dyDescent="0.3">
      <c r="A62" s="66" t="s">
        <v>253</v>
      </c>
      <c r="B62" s="571" t="s">
        <v>254</v>
      </c>
      <c r="C62" s="584" t="s">
        <v>188</v>
      </c>
      <c r="D62" s="160" t="s">
        <v>95</v>
      </c>
      <c r="E62" s="415"/>
      <c r="F62" s="415"/>
      <c r="G62" s="408"/>
      <c r="H62" s="409"/>
    </row>
    <row r="63" spans="1:8" ht="28" customHeight="1" x14ac:dyDescent="0.3">
      <c r="A63" s="66" t="s">
        <v>255</v>
      </c>
      <c r="B63" s="521"/>
      <c r="C63" s="583"/>
      <c r="D63" s="160" t="s">
        <v>97</v>
      </c>
      <c r="E63" s="415"/>
      <c r="F63" s="415"/>
      <c r="G63" s="408"/>
      <c r="H63" s="409"/>
    </row>
    <row r="64" spans="1:8" ht="46" customHeight="1" x14ac:dyDescent="0.3">
      <c r="A64" s="66" t="s">
        <v>256</v>
      </c>
      <c r="B64" s="364" t="s">
        <v>257</v>
      </c>
      <c r="C64" s="365" t="s">
        <v>188</v>
      </c>
      <c r="D64" s="160" t="s">
        <v>97</v>
      </c>
      <c r="E64" s="415"/>
      <c r="F64" s="415"/>
      <c r="G64" s="408"/>
      <c r="H64" s="409"/>
    </row>
    <row r="65" spans="1:8" ht="28" customHeight="1" x14ac:dyDescent="0.3">
      <c r="A65" s="66" t="s">
        <v>258</v>
      </c>
      <c r="B65" s="571" t="s">
        <v>259</v>
      </c>
      <c r="C65" s="584" t="s">
        <v>188</v>
      </c>
      <c r="D65" s="160" t="s">
        <v>95</v>
      </c>
      <c r="E65" s="415"/>
      <c r="F65" s="415"/>
      <c r="G65" s="408"/>
      <c r="H65" s="409"/>
    </row>
    <row r="66" spans="1:8" ht="28" customHeight="1" x14ac:dyDescent="0.3">
      <c r="A66" s="66" t="s">
        <v>260</v>
      </c>
      <c r="B66" s="521"/>
      <c r="C66" s="583"/>
      <c r="D66" s="160" t="s">
        <v>97</v>
      </c>
      <c r="E66" s="415"/>
      <c r="F66" s="415"/>
      <c r="G66" s="408"/>
      <c r="H66" s="409"/>
    </row>
    <row r="67" spans="1:8" ht="28" customHeight="1" x14ac:dyDescent="0.3">
      <c r="A67" s="66" t="s">
        <v>261</v>
      </c>
      <c r="B67" s="571" t="s">
        <v>262</v>
      </c>
      <c r="C67" s="584" t="s">
        <v>188</v>
      </c>
      <c r="D67" s="160" t="s">
        <v>95</v>
      </c>
      <c r="E67" s="415"/>
      <c r="F67" s="415"/>
      <c r="G67" s="408"/>
      <c r="H67" s="409"/>
    </row>
    <row r="68" spans="1:8" ht="28" customHeight="1" x14ac:dyDescent="0.3">
      <c r="A68" s="66" t="s">
        <v>263</v>
      </c>
      <c r="B68" s="521"/>
      <c r="C68" s="583"/>
      <c r="D68" s="160" t="s">
        <v>97</v>
      </c>
      <c r="E68" s="415"/>
      <c r="F68" s="415"/>
      <c r="G68" s="408"/>
      <c r="H68" s="409"/>
    </row>
    <row r="69" spans="1:8" ht="28" customHeight="1" x14ac:dyDescent="0.3">
      <c r="A69" s="66" t="s">
        <v>264</v>
      </c>
      <c r="B69" s="571" t="s">
        <v>265</v>
      </c>
      <c r="C69" s="571" t="s">
        <v>188</v>
      </c>
      <c r="D69" s="160" t="s">
        <v>192</v>
      </c>
      <c r="E69" s="415"/>
      <c r="F69" s="415"/>
      <c r="G69" s="408"/>
      <c r="H69" s="409"/>
    </row>
    <row r="70" spans="1:8" ht="28" customHeight="1" x14ac:dyDescent="0.3">
      <c r="A70" s="66" t="s">
        <v>266</v>
      </c>
      <c r="B70" s="572"/>
      <c r="C70" s="572"/>
      <c r="D70" s="160" t="s">
        <v>95</v>
      </c>
      <c r="E70" s="415"/>
      <c r="F70" s="415"/>
      <c r="G70" s="408"/>
      <c r="H70" s="409"/>
    </row>
    <row r="71" spans="1:8" ht="28" customHeight="1" x14ac:dyDescent="0.3">
      <c r="A71" s="66" t="s">
        <v>267</v>
      </c>
      <c r="B71" s="521"/>
      <c r="C71" s="521"/>
      <c r="D71" s="160" t="s">
        <v>97</v>
      </c>
      <c r="E71" s="415"/>
      <c r="F71" s="415"/>
      <c r="G71" s="408"/>
      <c r="H71" s="409"/>
    </row>
    <row r="72" spans="1:8" ht="28" customHeight="1" x14ac:dyDescent="0.3">
      <c r="A72" s="66" t="s">
        <v>268</v>
      </c>
      <c r="B72" s="571" t="s">
        <v>269</v>
      </c>
      <c r="C72" s="584" t="s">
        <v>188</v>
      </c>
      <c r="D72" s="160" t="s">
        <v>95</v>
      </c>
      <c r="E72" s="415"/>
      <c r="F72" s="415"/>
      <c r="G72" s="408"/>
      <c r="H72" s="409"/>
    </row>
    <row r="73" spans="1:8" ht="28" customHeight="1" x14ac:dyDescent="0.3">
      <c r="A73" s="66" t="s">
        <v>270</v>
      </c>
      <c r="B73" s="521"/>
      <c r="C73" s="583"/>
      <c r="D73" s="160" t="s">
        <v>97</v>
      </c>
      <c r="E73" s="415"/>
      <c r="F73" s="415"/>
      <c r="G73" s="408"/>
      <c r="H73" s="409"/>
    </row>
    <row r="74" spans="1:8" ht="28" customHeight="1" x14ac:dyDescent="0.3">
      <c r="A74" s="66" t="s">
        <v>271</v>
      </c>
      <c r="B74" s="571" t="s">
        <v>272</v>
      </c>
      <c r="C74" s="584" t="s">
        <v>188</v>
      </c>
      <c r="D74" s="160" t="s">
        <v>95</v>
      </c>
      <c r="E74" s="415"/>
      <c r="F74" s="415"/>
      <c r="G74" s="408"/>
      <c r="H74" s="409"/>
    </row>
    <row r="75" spans="1:8" ht="28" customHeight="1" x14ac:dyDescent="0.3">
      <c r="A75" s="66" t="s">
        <v>273</v>
      </c>
      <c r="B75" s="521"/>
      <c r="C75" s="583"/>
      <c r="D75" s="160" t="s">
        <v>97</v>
      </c>
      <c r="E75" s="415"/>
      <c r="F75" s="415"/>
      <c r="G75" s="408"/>
      <c r="H75" s="409"/>
    </row>
    <row r="76" spans="1:8" ht="28" customHeight="1" x14ac:dyDescent="0.3">
      <c r="A76" s="66" t="s">
        <v>274</v>
      </c>
      <c r="B76" s="571" t="s">
        <v>275</v>
      </c>
      <c r="C76" s="584" t="s">
        <v>188</v>
      </c>
      <c r="D76" s="160" t="s">
        <v>95</v>
      </c>
      <c r="E76" s="415"/>
      <c r="F76" s="415"/>
      <c r="G76" s="408"/>
      <c r="H76" s="409"/>
    </row>
    <row r="77" spans="1:8" ht="28" customHeight="1" x14ac:dyDescent="0.3">
      <c r="A77" s="66" t="s">
        <v>276</v>
      </c>
      <c r="B77" s="521"/>
      <c r="C77" s="583"/>
      <c r="D77" s="160" t="s">
        <v>97</v>
      </c>
      <c r="E77" s="415"/>
      <c r="F77" s="415"/>
      <c r="G77" s="408"/>
      <c r="H77" s="409"/>
    </row>
    <row r="78" spans="1:8" ht="28" customHeight="1" x14ac:dyDescent="0.3">
      <c r="A78" s="66" t="s">
        <v>277</v>
      </c>
      <c r="B78" s="571" t="s">
        <v>278</v>
      </c>
      <c r="C78" s="584" t="s">
        <v>188</v>
      </c>
      <c r="D78" s="160" t="s">
        <v>95</v>
      </c>
      <c r="E78" s="415"/>
      <c r="F78" s="415"/>
      <c r="G78" s="408"/>
      <c r="H78" s="409"/>
    </row>
    <row r="79" spans="1:8" ht="28" customHeight="1" thickBot="1" x14ac:dyDescent="0.35">
      <c r="A79" s="66" t="s">
        <v>279</v>
      </c>
      <c r="B79" s="585"/>
      <c r="C79" s="586"/>
      <c r="D79" s="161" t="s">
        <v>97</v>
      </c>
      <c r="E79" s="417"/>
      <c r="F79" s="417"/>
      <c r="G79" s="413"/>
      <c r="H79" s="414"/>
    </row>
    <row r="80" spans="1:8" ht="28" customHeight="1" thickBot="1" x14ac:dyDescent="0.35">
      <c r="A80" s="575" t="s">
        <v>280</v>
      </c>
      <c r="B80" s="576"/>
      <c r="C80" s="576"/>
      <c r="D80" s="576"/>
      <c r="E80" s="576"/>
      <c r="F80" s="576"/>
      <c r="G80" s="576"/>
      <c r="H80" s="577"/>
    </row>
    <row r="81" spans="1:8" ht="56" x14ac:dyDescent="0.3">
      <c r="A81" s="155" t="s">
        <v>65</v>
      </c>
      <c r="B81" s="578" t="s">
        <v>67</v>
      </c>
      <c r="C81" s="579"/>
      <c r="D81" s="580"/>
      <c r="E81" s="157" t="s">
        <v>175</v>
      </c>
      <c r="F81" s="157" t="s">
        <v>88</v>
      </c>
      <c r="G81" s="158" t="s">
        <v>176</v>
      </c>
      <c r="H81" s="162" t="s">
        <v>177</v>
      </c>
    </row>
    <row r="82" spans="1:8" ht="30.5" customHeight="1" x14ac:dyDescent="0.3">
      <c r="A82" s="142" t="s">
        <v>281</v>
      </c>
      <c r="B82" s="564" t="s">
        <v>282</v>
      </c>
      <c r="C82" s="588" t="s">
        <v>283</v>
      </c>
      <c r="D82" s="150" t="s">
        <v>95</v>
      </c>
      <c r="E82" s="415"/>
      <c r="F82" s="415"/>
      <c r="G82" s="408"/>
      <c r="H82" s="409"/>
    </row>
    <row r="83" spans="1:8" ht="30.5" customHeight="1" x14ac:dyDescent="0.3">
      <c r="A83" s="142" t="s">
        <v>284</v>
      </c>
      <c r="B83" s="587"/>
      <c r="C83" s="588"/>
      <c r="D83" s="150" t="s">
        <v>97</v>
      </c>
      <c r="E83" s="415"/>
      <c r="F83" s="415"/>
      <c r="G83" s="408"/>
      <c r="H83" s="409"/>
    </row>
    <row r="84" spans="1:8" ht="30.5" customHeight="1" x14ac:dyDescent="0.3">
      <c r="A84" s="142" t="s">
        <v>285</v>
      </c>
      <c r="B84" s="564" t="s">
        <v>286</v>
      </c>
      <c r="C84" s="588" t="s">
        <v>283</v>
      </c>
      <c r="D84" s="150" t="s">
        <v>95</v>
      </c>
      <c r="E84" s="415"/>
      <c r="F84" s="415"/>
      <c r="G84" s="408"/>
      <c r="H84" s="409"/>
    </row>
    <row r="85" spans="1:8" ht="30.5" customHeight="1" x14ac:dyDescent="0.3">
      <c r="A85" s="142" t="s">
        <v>287</v>
      </c>
      <c r="B85" s="587"/>
      <c r="C85" s="588"/>
      <c r="D85" s="150" t="s">
        <v>97</v>
      </c>
      <c r="E85" s="415"/>
      <c r="F85" s="415"/>
      <c r="G85" s="408"/>
      <c r="H85" s="409"/>
    </row>
    <row r="86" spans="1:8" ht="30.5" customHeight="1" x14ac:dyDescent="0.3">
      <c r="A86" s="142" t="s">
        <v>288</v>
      </c>
      <c r="B86" s="363" t="s">
        <v>289</v>
      </c>
      <c r="C86" s="367" t="s">
        <v>283</v>
      </c>
      <c r="D86" s="150" t="s">
        <v>97</v>
      </c>
      <c r="E86" s="415"/>
      <c r="F86" s="415"/>
      <c r="G86" s="408"/>
      <c r="H86" s="409"/>
    </row>
    <row r="87" spans="1:8" ht="30.5" customHeight="1" x14ac:dyDescent="0.3">
      <c r="A87" s="142" t="s">
        <v>290</v>
      </c>
      <c r="B87" s="564" t="s">
        <v>291</v>
      </c>
      <c r="C87" s="588" t="s">
        <v>283</v>
      </c>
      <c r="D87" s="150" t="s">
        <v>95</v>
      </c>
      <c r="E87" s="415"/>
      <c r="F87" s="415"/>
      <c r="G87" s="408"/>
      <c r="H87" s="409"/>
    </row>
    <row r="88" spans="1:8" ht="30.5" customHeight="1" x14ac:dyDescent="0.3">
      <c r="A88" s="142" t="s">
        <v>292</v>
      </c>
      <c r="B88" s="587"/>
      <c r="C88" s="588"/>
      <c r="D88" s="150" t="s">
        <v>97</v>
      </c>
      <c r="E88" s="415"/>
      <c r="F88" s="415"/>
      <c r="G88" s="408"/>
      <c r="H88" s="409"/>
    </row>
    <row r="89" spans="1:8" ht="30.5" customHeight="1" x14ac:dyDescent="0.3">
      <c r="A89" s="142" t="s">
        <v>293</v>
      </c>
      <c r="B89" s="564" t="s">
        <v>294</v>
      </c>
      <c r="C89" s="588" t="s">
        <v>283</v>
      </c>
      <c r="D89" s="150" t="s">
        <v>95</v>
      </c>
      <c r="E89" s="415"/>
      <c r="F89" s="415"/>
      <c r="G89" s="408"/>
      <c r="H89" s="409"/>
    </row>
    <row r="90" spans="1:8" ht="30.5" customHeight="1" x14ac:dyDescent="0.3">
      <c r="A90" s="142" t="s">
        <v>295</v>
      </c>
      <c r="B90" s="587"/>
      <c r="C90" s="588"/>
      <c r="D90" s="150" t="s">
        <v>97</v>
      </c>
      <c r="E90" s="415"/>
      <c r="F90" s="415"/>
      <c r="G90" s="408"/>
      <c r="H90" s="409"/>
    </row>
    <row r="91" spans="1:8" ht="30.5" customHeight="1" x14ac:dyDescent="0.3">
      <c r="A91" s="142" t="s">
        <v>296</v>
      </c>
      <c r="B91" s="564" t="s">
        <v>297</v>
      </c>
      <c r="C91" s="588" t="s">
        <v>283</v>
      </c>
      <c r="D91" s="150" t="s">
        <v>95</v>
      </c>
      <c r="E91" s="416"/>
      <c r="F91" s="163"/>
      <c r="G91" s="163"/>
      <c r="H91" s="164"/>
    </row>
    <row r="92" spans="1:8" ht="30.5" customHeight="1" x14ac:dyDescent="0.3">
      <c r="A92" s="142" t="s">
        <v>298</v>
      </c>
      <c r="B92" s="587"/>
      <c r="C92" s="588"/>
      <c r="D92" s="150" t="s">
        <v>97</v>
      </c>
      <c r="E92" s="408"/>
      <c r="F92" s="163"/>
      <c r="G92" s="163"/>
      <c r="H92" s="164"/>
    </row>
    <row r="93" spans="1:8" ht="30.5" customHeight="1" x14ac:dyDescent="0.3">
      <c r="A93" s="142" t="s">
        <v>299</v>
      </c>
      <c r="B93" s="564" t="s">
        <v>300</v>
      </c>
      <c r="C93" s="588" t="s">
        <v>283</v>
      </c>
      <c r="D93" s="150" t="s">
        <v>95</v>
      </c>
      <c r="E93" s="408"/>
      <c r="F93" s="163"/>
      <c r="G93" s="163"/>
      <c r="H93" s="164"/>
    </row>
    <row r="94" spans="1:8" ht="30.5" customHeight="1" x14ac:dyDescent="0.3">
      <c r="A94" s="142" t="s">
        <v>301</v>
      </c>
      <c r="B94" s="587"/>
      <c r="C94" s="588"/>
      <c r="D94" s="150" t="s">
        <v>97</v>
      </c>
      <c r="E94" s="410"/>
      <c r="F94" s="163"/>
      <c r="G94" s="163"/>
      <c r="H94" s="164"/>
    </row>
    <row r="95" spans="1:8" ht="30.5" customHeight="1" x14ac:dyDescent="0.3">
      <c r="A95" s="142" t="s">
        <v>302</v>
      </c>
      <c r="B95" s="564" t="s">
        <v>303</v>
      </c>
      <c r="C95" s="588" t="s">
        <v>283</v>
      </c>
      <c r="D95" s="150" t="s">
        <v>95</v>
      </c>
      <c r="E95" s="415"/>
      <c r="F95" s="415"/>
      <c r="G95" s="408"/>
      <c r="H95" s="409"/>
    </row>
    <row r="96" spans="1:8" ht="30.5" customHeight="1" x14ac:dyDescent="0.3">
      <c r="A96" s="142" t="s">
        <v>304</v>
      </c>
      <c r="B96" s="587"/>
      <c r="C96" s="588"/>
      <c r="D96" s="150" t="s">
        <v>97</v>
      </c>
      <c r="E96" s="415"/>
      <c r="F96" s="415"/>
      <c r="G96" s="408"/>
      <c r="H96" s="409"/>
    </row>
    <row r="97" spans="1:8" ht="30.5" customHeight="1" x14ac:dyDescent="0.3">
      <c r="A97" s="142" t="s">
        <v>305</v>
      </c>
      <c r="B97" s="564" t="s">
        <v>306</v>
      </c>
      <c r="C97" s="588" t="s">
        <v>283</v>
      </c>
      <c r="D97" s="150" t="s">
        <v>95</v>
      </c>
      <c r="E97" s="415"/>
      <c r="F97" s="415"/>
      <c r="G97" s="408"/>
      <c r="H97" s="409"/>
    </row>
    <row r="98" spans="1:8" ht="30.5" customHeight="1" x14ac:dyDescent="0.3">
      <c r="A98" s="142" t="s">
        <v>307</v>
      </c>
      <c r="B98" s="587"/>
      <c r="C98" s="588"/>
      <c r="D98" s="150" t="s">
        <v>97</v>
      </c>
      <c r="E98" s="415"/>
      <c r="F98" s="415"/>
      <c r="G98" s="408"/>
      <c r="H98" s="409"/>
    </row>
    <row r="99" spans="1:8" ht="30.5" customHeight="1" x14ac:dyDescent="0.3">
      <c r="A99" s="142" t="s">
        <v>308</v>
      </c>
      <c r="B99" s="564" t="s">
        <v>309</v>
      </c>
      <c r="C99" s="588" t="s">
        <v>283</v>
      </c>
      <c r="D99" s="150" t="s">
        <v>95</v>
      </c>
      <c r="E99" s="415"/>
      <c r="F99" s="415"/>
      <c r="G99" s="408"/>
      <c r="H99" s="409"/>
    </row>
    <row r="100" spans="1:8" ht="30.5" customHeight="1" x14ac:dyDescent="0.3">
      <c r="A100" s="142" t="s">
        <v>310</v>
      </c>
      <c r="B100" s="587"/>
      <c r="C100" s="588"/>
      <c r="D100" s="150" t="s">
        <v>97</v>
      </c>
      <c r="E100" s="415"/>
      <c r="F100" s="415"/>
      <c r="G100" s="408"/>
      <c r="H100" s="409"/>
    </row>
    <row r="101" spans="1:8" ht="30.5" customHeight="1" x14ac:dyDescent="0.3">
      <c r="A101" s="142" t="s">
        <v>311</v>
      </c>
      <c r="B101" s="564" t="s">
        <v>312</v>
      </c>
      <c r="C101" s="588" t="s">
        <v>283</v>
      </c>
      <c r="D101" s="150" t="s">
        <v>95</v>
      </c>
      <c r="E101" s="415"/>
      <c r="F101" s="415"/>
      <c r="G101" s="408"/>
      <c r="H101" s="409"/>
    </row>
    <row r="102" spans="1:8" ht="30.5" customHeight="1" x14ac:dyDescent="0.3">
      <c r="A102" s="142" t="s">
        <v>313</v>
      </c>
      <c r="B102" s="587"/>
      <c r="C102" s="588"/>
      <c r="D102" s="150" t="s">
        <v>97</v>
      </c>
      <c r="E102" s="415"/>
      <c r="F102" s="415"/>
      <c r="G102" s="408"/>
      <c r="H102" s="409"/>
    </row>
    <row r="103" spans="1:8" ht="30.5" customHeight="1" x14ac:dyDescent="0.3">
      <c r="A103" s="142" t="s">
        <v>314</v>
      </c>
      <c r="B103" s="564" t="s">
        <v>315</v>
      </c>
      <c r="C103" s="588" t="s">
        <v>283</v>
      </c>
      <c r="D103" s="150" t="s">
        <v>95</v>
      </c>
      <c r="E103" s="415"/>
      <c r="F103" s="415"/>
      <c r="G103" s="408"/>
      <c r="H103" s="409"/>
    </row>
    <row r="104" spans="1:8" ht="30.5" customHeight="1" x14ac:dyDescent="0.3">
      <c r="A104" s="142" t="s">
        <v>316</v>
      </c>
      <c r="B104" s="587"/>
      <c r="C104" s="588"/>
      <c r="D104" s="150" t="s">
        <v>97</v>
      </c>
      <c r="E104" s="415"/>
      <c r="F104" s="415"/>
      <c r="G104" s="408"/>
      <c r="H104" s="409"/>
    </row>
    <row r="105" spans="1:8" ht="50" x14ac:dyDescent="0.3">
      <c r="A105" s="142" t="s">
        <v>317</v>
      </c>
      <c r="B105" s="363" t="s">
        <v>318</v>
      </c>
      <c r="C105" s="367" t="s">
        <v>283</v>
      </c>
      <c r="D105" s="150" t="s">
        <v>97</v>
      </c>
      <c r="E105" s="415"/>
      <c r="F105" s="415"/>
      <c r="G105" s="408"/>
      <c r="H105" s="409"/>
    </row>
    <row r="106" spans="1:8" ht="30.5" customHeight="1" x14ac:dyDescent="0.3">
      <c r="A106" s="142" t="s">
        <v>319</v>
      </c>
      <c r="B106" s="564" t="s">
        <v>320</v>
      </c>
      <c r="C106" s="588" t="s">
        <v>283</v>
      </c>
      <c r="D106" s="150" t="s">
        <v>95</v>
      </c>
      <c r="E106" s="415"/>
      <c r="F106" s="415"/>
      <c r="G106" s="408"/>
      <c r="H106" s="409"/>
    </row>
    <row r="107" spans="1:8" ht="30.5" customHeight="1" x14ac:dyDescent="0.3">
      <c r="A107" s="142" t="s">
        <v>321</v>
      </c>
      <c r="B107" s="587"/>
      <c r="C107" s="588"/>
      <c r="D107" s="150" t="s">
        <v>97</v>
      </c>
      <c r="E107" s="415"/>
      <c r="F107" s="415"/>
      <c r="G107" s="408"/>
      <c r="H107" s="409"/>
    </row>
    <row r="108" spans="1:8" ht="30.5" customHeight="1" x14ac:dyDescent="0.3">
      <c r="A108" s="142" t="s">
        <v>322</v>
      </c>
      <c r="B108" s="564" t="s">
        <v>323</v>
      </c>
      <c r="C108" s="588" t="s">
        <v>283</v>
      </c>
      <c r="D108" s="150" t="s">
        <v>95</v>
      </c>
      <c r="E108" s="415"/>
      <c r="F108" s="415"/>
      <c r="G108" s="408"/>
      <c r="H108" s="409"/>
    </row>
    <row r="109" spans="1:8" ht="30.5" customHeight="1" x14ac:dyDescent="0.3">
      <c r="A109" s="142" t="s">
        <v>324</v>
      </c>
      <c r="B109" s="587"/>
      <c r="C109" s="588"/>
      <c r="D109" s="150" t="s">
        <v>97</v>
      </c>
      <c r="E109" s="415"/>
      <c r="F109" s="415"/>
      <c r="G109" s="408"/>
      <c r="H109" s="409"/>
    </row>
    <row r="110" spans="1:8" ht="30.5" customHeight="1" x14ac:dyDescent="0.3">
      <c r="A110" s="142" t="s">
        <v>325</v>
      </c>
      <c r="B110" s="564" t="s">
        <v>326</v>
      </c>
      <c r="C110" s="588" t="s">
        <v>283</v>
      </c>
      <c r="D110" s="150" t="s">
        <v>95</v>
      </c>
      <c r="E110" s="415"/>
      <c r="F110" s="415"/>
      <c r="G110" s="408"/>
      <c r="H110" s="409"/>
    </row>
    <row r="111" spans="1:8" ht="30.5" customHeight="1" x14ac:dyDescent="0.3">
      <c r="A111" s="142" t="s">
        <v>327</v>
      </c>
      <c r="B111" s="587"/>
      <c r="C111" s="588"/>
      <c r="D111" s="150" t="s">
        <v>97</v>
      </c>
      <c r="E111" s="415"/>
      <c r="F111" s="415"/>
      <c r="G111" s="408"/>
      <c r="H111" s="409"/>
    </row>
    <row r="112" spans="1:8" ht="30.5" customHeight="1" x14ac:dyDescent="0.3">
      <c r="A112" s="142" t="s">
        <v>328</v>
      </c>
      <c r="B112" s="564" t="s">
        <v>329</v>
      </c>
      <c r="C112" s="588" t="s">
        <v>283</v>
      </c>
      <c r="D112" s="150" t="s">
        <v>95</v>
      </c>
      <c r="E112" s="415"/>
      <c r="F112" s="415"/>
      <c r="G112" s="408"/>
      <c r="H112" s="409"/>
    </row>
    <row r="113" spans="1:8" ht="30.5" customHeight="1" x14ac:dyDescent="0.3">
      <c r="A113" s="142" t="s">
        <v>330</v>
      </c>
      <c r="B113" s="587"/>
      <c r="C113" s="588"/>
      <c r="D113" s="150" t="s">
        <v>97</v>
      </c>
      <c r="E113" s="415"/>
      <c r="F113" s="415"/>
      <c r="G113" s="408"/>
      <c r="H113" s="409"/>
    </row>
    <row r="114" spans="1:8" ht="30.5" customHeight="1" x14ac:dyDescent="0.3">
      <c r="A114" s="142" t="s">
        <v>331</v>
      </c>
      <c r="B114" s="564" t="s">
        <v>332</v>
      </c>
      <c r="C114" s="588" t="s">
        <v>283</v>
      </c>
      <c r="D114" s="150" t="s">
        <v>95</v>
      </c>
      <c r="E114" s="415"/>
      <c r="F114" s="415"/>
      <c r="G114" s="408"/>
      <c r="H114" s="409"/>
    </row>
    <row r="115" spans="1:8" ht="30.5" customHeight="1" x14ac:dyDescent="0.3">
      <c r="A115" s="142" t="s">
        <v>333</v>
      </c>
      <c r="B115" s="587"/>
      <c r="C115" s="588"/>
      <c r="D115" s="150" t="s">
        <v>97</v>
      </c>
      <c r="E115" s="415"/>
      <c r="F115" s="415"/>
      <c r="G115" s="408"/>
      <c r="H115" s="409"/>
    </row>
    <row r="116" spans="1:8" ht="30.5" customHeight="1" x14ac:dyDescent="0.3">
      <c r="A116" s="142" t="s">
        <v>334</v>
      </c>
      <c r="B116" s="564" t="s">
        <v>335</v>
      </c>
      <c r="C116" s="588" t="s">
        <v>283</v>
      </c>
      <c r="D116" s="150" t="s">
        <v>95</v>
      </c>
      <c r="E116" s="415"/>
      <c r="F116" s="415"/>
      <c r="G116" s="408"/>
      <c r="H116" s="409"/>
    </row>
    <row r="117" spans="1:8" ht="35.5" customHeight="1" x14ac:dyDescent="0.3">
      <c r="A117" s="142" t="s">
        <v>336</v>
      </c>
      <c r="B117" s="587"/>
      <c r="C117" s="588"/>
      <c r="D117" s="150" t="s">
        <v>97</v>
      </c>
      <c r="E117" s="415"/>
      <c r="F117" s="415"/>
      <c r="G117" s="408"/>
      <c r="H117" s="409"/>
    </row>
    <row r="118" spans="1:8" ht="30.5" customHeight="1" x14ac:dyDescent="0.3">
      <c r="A118" s="142" t="s">
        <v>337</v>
      </c>
      <c r="B118" s="564" t="s">
        <v>338</v>
      </c>
      <c r="C118" s="588" t="s">
        <v>283</v>
      </c>
      <c r="D118" s="150" t="s">
        <v>95</v>
      </c>
      <c r="E118" s="415"/>
      <c r="F118" s="415"/>
      <c r="G118" s="408"/>
      <c r="H118" s="409"/>
    </row>
    <row r="119" spans="1:8" ht="30.5" customHeight="1" x14ac:dyDescent="0.3">
      <c r="A119" s="142" t="s">
        <v>339</v>
      </c>
      <c r="B119" s="587"/>
      <c r="C119" s="588"/>
      <c r="D119" s="150" t="s">
        <v>97</v>
      </c>
      <c r="E119" s="415"/>
      <c r="F119" s="415"/>
      <c r="G119" s="408"/>
      <c r="H119" s="409"/>
    </row>
    <row r="120" spans="1:8" ht="30.5" customHeight="1" x14ac:dyDescent="0.3">
      <c r="A120" s="142" t="s">
        <v>340</v>
      </c>
      <c r="B120" s="564" t="s">
        <v>341</v>
      </c>
      <c r="C120" s="588" t="s">
        <v>283</v>
      </c>
      <c r="D120" s="150" t="s">
        <v>95</v>
      </c>
      <c r="E120" s="415"/>
      <c r="F120" s="415"/>
      <c r="G120" s="408"/>
      <c r="H120" s="409"/>
    </row>
    <row r="121" spans="1:8" ht="30.5" customHeight="1" thickBot="1" x14ac:dyDescent="0.35">
      <c r="A121" s="142" t="s">
        <v>342</v>
      </c>
      <c r="B121" s="589"/>
      <c r="C121" s="590"/>
      <c r="D121" s="153" t="s">
        <v>97</v>
      </c>
      <c r="E121" s="415"/>
      <c r="F121" s="415"/>
      <c r="G121" s="413"/>
      <c r="H121" s="414"/>
    </row>
    <row r="122" spans="1:8" ht="30" customHeight="1" thickBot="1" x14ac:dyDescent="0.35">
      <c r="A122" s="575" t="s">
        <v>343</v>
      </c>
      <c r="B122" s="576"/>
      <c r="C122" s="576"/>
      <c r="D122" s="576"/>
      <c r="E122" s="576"/>
      <c r="F122" s="576"/>
      <c r="G122" s="576"/>
      <c r="H122" s="577"/>
    </row>
    <row r="123" spans="1:8" ht="56" x14ac:dyDescent="0.3">
      <c r="A123" s="155" t="s">
        <v>65</v>
      </c>
      <c r="B123" s="578" t="s">
        <v>67</v>
      </c>
      <c r="C123" s="579"/>
      <c r="D123" s="580"/>
      <c r="E123" s="157" t="s">
        <v>175</v>
      </c>
      <c r="F123" s="157" t="s">
        <v>88</v>
      </c>
      <c r="G123" s="158" t="s">
        <v>176</v>
      </c>
      <c r="H123" s="162" t="s">
        <v>177</v>
      </c>
    </row>
    <row r="124" spans="1:8" ht="30.5" customHeight="1" x14ac:dyDescent="0.3">
      <c r="A124" s="142" t="s">
        <v>344</v>
      </c>
      <c r="B124" s="366" t="s">
        <v>345</v>
      </c>
      <c r="C124" s="564" t="s">
        <v>346</v>
      </c>
      <c r="D124" s="143" t="s">
        <v>95</v>
      </c>
      <c r="E124" s="408"/>
      <c r="F124" s="408"/>
      <c r="G124" s="408"/>
      <c r="H124" s="409"/>
    </row>
    <row r="125" spans="1:8" ht="30.5" customHeight="1" thickBot="1" x14ac:dyDescent="0.35">
      <c r="A125" s="152" t="s">
        <v>347</v>
      </c>
      <c r="B125" s="368"/>
      <c r="C125" s="573"/>
      <c r="D125" s="165" t="s">
        <v>97</v>
      </c>
      <c r="E125" s="413"/>
      <c r="F125" s="413"/>
      <c r="G125" s="413"/>
      <c r="H125" s="414"/>
    </row>
    <row r="126" spans="1:8" ht="30" customHeight="1" thickBot="1" x14ac:dyDescent="0.35">
      <c r="A126" s="599" t="s">
        <v>343</v>
      </c>
      <c r="B126" s="600"/>
      <c r="C126" s="600"/>
      <c r="D126" s="600"/>
      <c r="E126" s="600"/>
      <c r="F126" s="600"/>
      <c r="G126" s="600"/>
      <c r="H126" s="601"/>
    </row>
    <row r="127" spans="1:8" ht="56.5" thickBot="1" x14ac:dyDescent="0.35">
      <c r="A127" s="166" t="s">
        <v>65</v>
      </c>
      <c r="B127" s="602" t="s">
        <v>67</v>
      </c>
      <c r="C127" s="603"/>
      <c r="D127" s="604"/>
      <c r="E127" s="157" t="s">
        <v>175</v>
      </c>
      <c r="F127" s="157" t="s">
        <v>88</v>
      </c>
      <c r="G127" s="158" t="s">
        <v>176</v>
      </c>
      <c r="H127" s="162" t="s">
        <v>177</v>
      </c>
    </row>
    <row r="128" spans="1:8" ht="30" customHeight="1" x14ac:dyDescent="0.3">
      <c r="A128" s="167" t="s">
        <v>348</v>
      </c>
      <c r="B128" s="605" t="s">
        <v>349</v>
      </c>
      <c r="C128" s="605" t="s">
        <v>350</v>
      </c>
      <c r="D128" s="168" t="s">
        <v>95</v>
      </c>
      <c r="E128" s="406"/>
      <c r="F128" s="406"/>
      <c r="G128" s="406"/>
      <c r="H128" s="407"/>
    </row>
    <row r="129" spans="1:9" ht="30" customHeight="1" x14ac:dyDescent="0.3">
      <c r="A129" s="167" t="s">
        <v>351</v>
      </c>
      <c r="B129" s="565"/>
      <c r="C129" s="565"/>
      <c r="D129" s="167" t="s">
        <v>352</v>
      </c>
      <c r="E129" s="408"/>
      <c r="F129" s="408"/>
      <c r="G129" s="408"/>
      <c r="H129" s="409"/>
    </row>
    <row r="130" spans="1:9" ht="30" customHeight="1" x14ac:dyDescent="0.3">
      <c r="A130" s="167" t="s">
        <v>353</v>
      </c>
      <c r="B130" s="564" t="s">
        <v>354</v>
      </c>
      <c r="C130" s="564" t="s">
        <v>350</v>
      </c>
      <c r="D130" s="167" t="s">
        <v>95</v>
      </c>
      <c r="E130" s="408"/>
      <c r="F130" s="408"/>
      <c r="G130" s="408"/>
      <c r="H130" s="409"/>
    </row>
    <row r="131" spans="1:9" ht="30" customHeight="1" x14ac:dyDescent="0.3">
      <c r="A131" s="169" t="s">
        <v>355</v>
      </c>
      <c r="B131" s="565"/>
      <c r="C131" s="565"/>
      <c r="D131" s="167" t="s">
        <v>352</v>
      </c>
      <c r="E131" s="410"/>
      <c r="F131" s="410"/>
      <c r="G131" s="408"/>
      <c r="H131" s="409"/>
    </row>
    <row r="132" spans="1:9" ht="60" customHeight="1" x14ac:dyDescent="0.3">
      <c r="A132" s="142" t="s">
        <v>356</v>
      </c>
      <c r="B132" s="367" t="s">
        <v>357</v>
      </c>
      <c r="C132" s="367" t="s">
        <v>358</v>
      </c>
      <c r="D132" s="167" t="s">
        <v>352</v>
      </c>
      <c r="E132" s="170"/>
      <c r="F132" s="171"/>
      <c r="G132" s="411"/>
      <c r="H132" s="412"/>
    </row>
    <row r="133" spans="1:9" s="176" customFormat="1" ht="74" customHeight="1" x14ac:dyDescent="0.35">
      <c r="A133" s="591"/>
      <c r="B133" s="592"/>
      <c r="C133" s="592"/>
      <c r="D133" s="593"/>
      <c r="E133" s="172" t="s">
        <v>359</v>
      </c>
      <c r="F133" s="173" t="s">
        <v>360</v>
      </c>
      <c r="G133" s="174" t="s">
        <v>361</v>
      </c>
      <c r="H133" s="173" t="s">
        <v>362</v>
      </c>
      <c r="I133" s="175"/>
    </row>
    <row r="134" spans="1:9" ht="32" customHeight="1" x14ac:dyDescent="0.3">
      <c r="A134" s="594"/>
      <c r="B134" s="595"/>
      <c r="C134" s="595"/>
      <c r="D134" s="596"/>
      <c r="E134" s="177">
        <f>SUM(E13:E14,E91:E94,E124:E125,E128:E131)</f>
        <v>0</v>
      </c>
      <c r="F134" s="177">
        <f>SUM(F15:F16,F124:F125,F128:F131)</f>
        <v>0</v>
      </c>
      <c r="G134" s="177">
        <f>SUM(G15:G16,G19:G79,G82:G90,G95:G121,G124:G125,G128:G132)</f>
        <v>0</v>
      </c>
      <c r="H134" s="177">
        <f>SUM(H15:H16,H19:H79,H82:H90,H95:H121,H124:H125,H128:H132)</f>
        <v>0</v>
      </c>
    </row>
    <row r="135" spans="1:9" x14ac:dyDescent="0.3">
      <c r="A135" s="137"/>
      <c r="B135" s="16"/>
      <c r="C135" s="16"/>
      <c r="D135" s="16"/>
      <c r="E135" s="16"/>
      <c r="F135" s="16"/>
      <c r="G135" s="16"/>
      <c r="H135" s="138"/>
    </row>
    <row r="136" spans="1:9" ht="31" customHeight="1" x14ac:dyDescent="0.3">
      <c r="A136" s="597" t="s">
        <v>363</v>
      </c>
      <c r="B136" s="597"/>
      <c r="C136" s="597"/>
      <c r="D136" s="597"/>
      <c r="E136" s="597"/>
      <c r="F136" s="597"/>
      <c r="G136" s="597"/>
      <c r="H136" s="178">
        <f>SUM(E134:H134)</f>
        <v>0</v>
      </c>
    </row>
    <row r="137" spans="1:9" ht="29.5" customHeight="1" x14ac:dyDescent="0.3">
      <c r="A137" s="598" t="s">
        <v>364</v>
      </c>
      <c r="B137" s="598"/>
      <c r="C137" s="598"/>
      <c r="D137" s="598"/>
      <c r="E137" s="598"/>
      <c r="F137" s="598"/>
      <c r="G137" s="598"/>
      <c r="H137" s="179">
        <f>(H136/100)*15</f>
        <v>0</v>
      </c>
    </row>
  </sheetData>
  <sheetProtection algorithmName="SHA-512" hashValue="UGNvR+D5c1zHaqNJfTg623tG1fyOPRoun/E5igLfoMzmCG5y/vGe+z8KwsaWe24//iTt1y4JfiZyIvoIsgfrjw==" saltValue="0qC3cKpe4T9DRGAOjvXRCA==" spinCount="100000" sheet="1" objects="1" scenarios="1"/>
  <mergeCells count="121">
    <mergeCell ref="B130:B131"/>
    <mergeCell ref="C130:C131"/>
    <mergeCell ref="A133:D134"/>
    <mergeCell ref="A136:G136"/>
    <mergeCell ref="A137:G137"/>
    <mergeCell ref="A122:H122"/>
    <mergeCell ref="B123:D123"/>
    <mergeCell ref="C124:C125"/>
    <mergeCell ref="A126:H126"/>
    <mergeCell ref="B127:D127"/>
    <mergeCell ref="B128:B129"/>
    <mergeCell ref="C128:C129"/>
    <mergeCell ref="B116:B117"/>
    <mergeCell ref="C116:C117"/>
    <mergeCell ref="B118:B119"/>
    <mergeCell ref="C118:C119"/>
    <mergeCell ref="B120:B121"/>
    <mergeCell ref="C120:C121"/>
    <mergeCell ref="B110:B111"/>
    <mergeCell ref="C110:C111"/>
    <mergeCell ref="B112:B113"/>
    <mergeCell ref="C112:C113"/>
    <mergeCell ref="B114:B115"/>
    <mergeCell ref="C114:C115"/>
    <mergeCell ref="B103:B104"/>
    <mergeCell ref="C103:C104"/>
    <mergeCell ref="B106:B107"/>
    <mergeCell ref="C106:C107"/>
    <mergeCell ref="B108:B109"/>
    <mergeCell ref="C108:C109"/>
    <mergeCell ref="B97:B98"/>
    <mergeCell ref="C97:C98"/>
    <mergeCell ref="B99:B100"/>
    <mergeCell ref="C99:C100"/>
    <mergeCell ref="B101:B102"/>
    <mergeCell ref="C101:C102"/>
    <mergeCell ref="B91:B92"/>
    <mergeCell ref="C91:C92"/>
    <mergeCell ref="B93:B94"/>
    <mergeCell ref="C93:C94"/>
    <mergeCell ref="B95:B96"/>
    <mergeCell ref="C95:C96"/>
    <mergeCell ref="B84:B85"/>
    <mergeCell ref="C84:C85"/>
    <mergeCell ref="B87:B88"/>
    <mergeCell ref="C87:C88"/>
    <mergeCell ref="B89:B90"/>
    <mergeCell ref="C89:C90"/>
    <mergeCell ref="B78:B79"/>
    <mergeCell ref="C78:C79"/>
    <mergeCell ref="A80:H80"/>
    <mergeCell ref="B81:D81"/>
    <mergeCell ref="B82:B83"/>
    <mergeCell ref="C82:C83"/>
    <mergeCell ref="B72:B73"/>
    <mergeCell ref="C72:C73"/>
    <mergeCell ref="B74:B75"/>
    <mergeCell ref="C74:C75"/>
    <mergeCell ref="B76:B77"/>
    <mergeCell ref="C76:C77"/>
    <mergeCell ref="B65:B66"/>
    <mergeCell ref="C65:C66"/>
    <mergeCell ref="B67:B68"/>
    <mergeCell ref="C67:C68"/>
    <mergeCell ref="B69:B71"/>
    <mergeCell ref="C69:C71"/>
    <mergeCell ref="B57:B58"/>
    <mergeCell ref="C57:C58"/>
    <mergeCell ref="B59:B61"/>
    <mergeCell ref="C59:C61"/>
    <mergeCell ref="B62:B63"/>
    <mergeCell ref="C62:C63"/>
    <mergeCell ref="B49:B50"/>
    <mergeCell ref="C49:C50"/>
    <mergeCell ref="B51:B52"/>
    <mergeCell ref="C51:C52"/>
    <mergeCell ref="C53:C54"/>
    <mergeCell ref="B55:B56"/>
    <mergeCell ref="C55:C56"/>
    <mergeCell ref="B42:B43"/>
    <mergeCell ref="C42:C43"/>
    <mergeCell ref="B44:B45"/>
    <mergeCell ref="C44:C45"/>
    <mergeCell ref="B46:B48"/>
    <mergeCell ref="C46:C48"/>
    <mergeCell ref="B36:B37"/>
    <mergeCell ref="C36:C37"/>
    <mergeCell ref="B38:B39"/>
    <mergeCell ref="C38:C39"/>
    <mergeCell ref="B40:B41"/>
    <mergeCell ref="C40:C41"/>
    <mergeCell ref="B29:B30"/>
    <mergeCell ref="C29:C30"/>
    <mergeCell ref="B32:B33"/>
    <mergeCell ref="C32:C33"/>
    <mergeCell ref="B34:B35"/>
    <mergeCell ref="C34:C35"/>
    <mergeCell ref="B21:B23"/>
    <mergeCell ref="C21:C23"/>
    <mergeCell ref="B24:B25"/>
    <mergeCell ref="C24:C25"/>
    <mergeCell ref="B26:B28"/>
    <mergeCell ref="C26:C28"/>
    <mergeCell ref="B15:B16"/>
    <mergeCell ref="C15:C16"/>
    <mergeCell ref="A17:H17"/>
    <mergeCell ref="B18:D18"/>
    <mergeCell ref="B19:B20"/>
    <mergeCell ref="C19:C20"/>
    <mergeCell ref="B8:H8"/>
    <mergeCell ref="B9:H9"/>
    <mergeCell ref="A11:H11"/>
    <mergeCell ref="B12:D12"/>
    <mergeCell ref="B13:B14"/>
    <mergeCell ref="C13:C14"/>
    <mergeCell ref="B1:H1"/>
    <mergeCell ref="B3:H3"/>
    <mergeCell ref="B4:H4"/>
    <mergeCell ref="B5:H5"/>
    <mergeCell ref="B6:H6"/>
    <mergeCell ref="B7:H7"/>
  </mergeCells>
  <hyperlinks>
    <hyperlink ref="A2" location="'Index Please Read'!A1" display="Click to return to Index"/>
  </hyperlinks>
  <pageMargins left="0.7" right="0.7" top="0.75" bottom="0.75" header="0.3" footer="0.3"/>
  <pageSetup paperSize="8" scale="81" fitToHeight="5"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80"/>
  <sheetViews>
    <sheetView topLeftCell="A7" zoomScale="80" zoomScaleNormal="80" workbookViewId="0">
      <selection activeCell="D17" sqref="D17"/>
    </sheetView>
  </sheetViews>
  <sheetFormatPr defaultRowHeight="14.5" x14ac:dyDescent="0.35"/>
  <cols>
    <col min="1" max="1" width="20.6328125" style="4" customWidth="1"/>
    <col min="2" max="2" width="37.7265625" style="4" customWidth="1"/>
    <col min="3" max="3" width="35.90625" style="4" customWidth="1"/>
    <col min="4" max="4" width="37.7265625" style="4" customWidth="1"/>
    <col min="5" max="16384" width="8.7265625" style="4"/>
  </cols>
  <sheetData>
    <row r="1" spans="1:4" ht="105" customHeight="1" x14ac:dyDescent="0.35">
      <c r="A1" s="46"/>
      <c r="B1" s="462" t="s">
        <v>365</v>
      </c>
      <c r="C1" s="462"/>
      <c r="D1" s="463"/>
    </row>
    <row r="2" spans="1:4" ht="30.5" customHeight="1" x14ac:dyDescent="0.4">
      <c r="A2" s="25" t="s">
        <v>30</v>
      </c>
      <c r="B2" s="48"/>
      <c r="C2" s="180"/>
      <c r="D2" s="181"/>
    </row>
    <row r="3" spans="1:4" ht="30" customHeight="1" x14ac:dyDescent="0.35">
      <c r="A3" s="111" t="s">
        <v>60</v>
      </c>
      <c r="B3" s="607">
        <f>'Cover Sheet'!B19:C19</f>
        <v>0</v>
      </c>
      <c r="C3" s="608"/>
      <c r="D3" s="609"/>
    </row>
    <row r="4" spans="1:4" ht="30" customHeight="1" x14ac:dyDescent="0.35">
      <c r="A4" s="135"/>
      <c r="B4" s="568" t="s">
        <v>366</v>
      </c>
      <c r="C4" s="569"/>
      <c r="D4" s="570"/>
    </row>
    <row r="5" spans="1:4" ht="30" customHeight="1" x14ac:dyDescent="0.35">
      <c r="A5" s="52"/>
      <c r="B5" s="568" t="s">
        <v>62</v>
      </c>
      <c r="C5" s="569"/>
      <c r="D5" s="570"/>
    </row>
    <row r="6" spans="1:4" ht="30" customHeight="1" x14ac:dyDescent="0.35">
      <c r="A6" s="82"/>
      <c r="B6" s="606" t="s">
        <v>367</v>
      </c>
      <c r="C6" s="475"/>
      <c r="D6" s="476"/>
    </row>
    <row r="7" spans="1:4" ht="30" customHeight="1" x14ac:dyDescent="0.35">
      <c r="A7" s="53"/>
      <c r="B7" s="606" t="s">
        <v>368</v>
      </c>
      <c r="C7" s="475"/>
      <c r="D7" s="476"/>
    </row>
    <row r="8" spans="1:4" ht="30" customHeight="1" x14ac:dyDescent="0.35">
      <c r="A8" s="54"/>
      <c r="B8" s="606" t="s">
        <v>369</v>
      </c>
      <c r="C8" s="475"/>
      <c r="D8" s="476"/>
    </row>
    <row r="9" spans="1:4" ht="29.5" customHeight="1" thickBot="1" x14ac:dyDescent="0.4">
      <c r="A9" s="612" t="s">
        <v>807</v>
      </c>
      <c r="B9" s="613"/>
      <c r="C9" s="613"/>
      <c r="D9" s="614"/>
    </row>
    <row r="10" spans="1:4" ht="29.5" customHeight="1" thickBot="1" x14ac:dyDescent="0.4"/>
    <row r="11" spans="1:4" ht="30" customHeight="1" x14ac:dyDescent="0.35">
      <c r="A11" s="501" t="s">
        <v>808</v>
      </c>
      <c r="B11" s="615"/>
      <c r="C11" s="615"/>
      <c r="D11" s="616"/>
    </row>
    <row r="12" spans="1:4" ht="40" customHeight="1" x14ac:dyDescent="0.35">
      <c r="A12" s="62" t="s">
        <v>65</v>
      </c>
      <c r="B12" s="617" t="s">
        <v>67</v>
      </c>
      <c r="C12" s="618"/>
      <c r="D12" s="182" t="s">
        <v>370</v>
      </c>
    </row>
    <row r="13" spans="1:4" ht="31" customHeight="1" x14ac:dyDescent="0.35">
      <c r="A13" s="66" t="s">
        <v>371</v>
      </c>
      <c r="B13" s="610" t="s">
        <v>372</v>
      </c>
      <c r="C13" s="611"/>
      <c r="D13" s="423"/>
    </row>
    <row r="14" spans="1:4" ht="31" customHeight="1" x14ac:dyDescent="0.35">
      <c r="A14" s="66" t="s">
        <v>373</v>
      </c>
      <c r="B14" s="610" t="s">
        <v>374</v>
      </c>
      <c r="C14" s="611"/>
      <c r="D14" s="423"/>
    </row>
    <row r="15" spans="1:4" ht="31" customHeight="1" x14ac:dyDescent="0.35">
      <c r="A15" s="66" t="s">
        <v>375</v>
      </c>
      <c r="B15" s="610" t="s">
        <v>376</v>
      </c>
      <c r="C15" s="611"/>
      <c r="D15" s="423"/>
    </row>
    <row r="16" spans="1:4" ht="31" customHeight="1" x14ac:dyDescent="0.35">
      <c r="A16" s="66" t="s">
        <v>377</v>
      </c>
      <c r="B16" s="610" t="s">
        <v>378</v>
      </c>
      <c r="C16" s="611"/>
      <c r="D16" s="423"/>
    </row>
    <row r="17" spans="1:4" ht="31" customHeight="1" x14ac:dyDescent="0.35">
      <c r="A17" s="66" t="s">
        <v>379</v>
      </c>
      <c r="B17" s="610" t="s">
        <v>380</v>
      </c>
      <c r="C17" s="611"/>
      <c r="D17" s="423"/>
    </row>
    <row r="18" spans="1:4" ht="31" customHeight="1" x14ac:dyDescent="0.35">
      <c r="A18" s="66" t="s">
        <v>381</v>
      </c>
      <c r="B18" s="610" t="s">
        <v>382</v>
      </c>
      <c r="C18" s="611"/>
      <c r="D18" s="423"/>
    </row>
    <row r="19" spans="1:4" ht="31" customHeight="1" x14ac:dyDescent="0.35">
      <c r="A19" s="66" t="s">
        <v>383</v>
      </c>
      <c r="B19" s="619" t="s">
        <v>384</v>
      </c>
      <c r="C19" s="620"/>
      <c r="D19" s="423"/>
    </row>
    <row r="20" spans="1:4" ht="31" customHeight="1" x14ac:dyDescent="0.35">
      <c r="A20" s="66" t="s">
        <v>385</v>
      </c>
      <c r="B20" s="610" t="s">
        <v>386</v>
      </c>
      <c r="C20" s="611"/>
      <c r="D20" s="423"/>
    </row>
    <row r="21" spans="1:4" ht="31" customHeight="1" x14ac:dyDescent="0.35">
      <c r="A21" s="66" t="s">
        <v>387</v>
      </c>
      <c r="B21" s="610" t="s">
        <v>388</v>
      </c>
      <c r="C21" s="611"/>
      <c r="D21" s="423"/>
    </row>
    <row r="22" spans="1:4" ht="31" customHeight="1" x14ac:dyDescent="0.35">
      <c r="A22" s="66" t="s">
        <v>389</v>
      </c>
      <c r="B22" s="610" t="s">
        <v>390</v>
      </c>
      <c r="C22" s="611"/>
      <c r="D22" s="423"/>
    </row>
    <row r="23" spans="1:4" ht="31" customHeight="1" x14ac:dyDescent="0.35">
      <c r="A23" s="66" t="s">
        <v>391</v>
      </c>
      <c r="B23" s="610" t="s">
        <v>392</v>
      </c>
      <c r="C23" s="611"/>
      <c r="D23" s="423"/>
    </row>
    <row r="24" spans="1:4" ht="31" customHeight="1" x14ac:dyDescent="0.35">
      <c r="A24" s="66" t="s">
        <v>393</v>
      </c>
      <c r="B24" s="610" t="s">
        <v>394</v>
      </c>
      <c r="C24" s="611"/>
      <c r="D24" s="423"/>
    </row>
    <row r="25" spans="1:4" ht="31" customHeight="1" x14ac:dyDescent="0.35">
      <c r="A25" s="66" t="s">
        <v>395</v>
      </c>
      <c r="B25" s="610" t="s">
        <v>396</v>
      </c>
      <c r="C25" s="611"/>
      <c r="D25" s="423"/>
    </row>
    <row r="26" spans="1:4" ht="31" customHeight="1" x14ac:dyDescent="0.35">
      <c r="A26" s="66" t="s">
        <v>397</v>
      </c>
      <c r="B26" s="610" t="s">
        <v>398</v>
      </c>
      <c r="C26" s="611"/>
      <c r="D26" s="423"/>
    </row>
    <row r="27" spans="1:4" ht="31" customHeight="1" x14ac:dyDescent="0.35">
      <c r="A27" s="66" t="s">
        <v>399</v>
      </c>
      <c r="B27" s="610" t="s">
        <v>400</v>
      </c>
      <c r="C27" s="611"/>
      <c r="D27" s="423"/>
    </row>
    <row r="28" spans="1:4" ht="31" customHeight="1" x14ac:dyDescent="0.35">
      <c r="A28" s="66" t="s">
        <v>401</v>
      </c>
      <c r="B28" s="610" t="s">
        <v>402</v>
      </c>
      <c r="C28" s="611"/>
      <c r="D28" s="423"/>
    </row>
    <row r="29" spans="1:4" ht="31" customHeight="1" x14ac:dyDescent="0.35">
      <c r="A29" s="66" t="s">
        <v>403</v>
      </c>
      <c r="B29" s="610" t="s">
        <v>404</v>
      </c>
      <c r="C29" s="611"/>
      <c r="D29" s="423"/>
    </row>
    <row r="30" spans="1:4" ht="31" customHeight="1" x14ac:dyDescent="0.35">
      <c r="A30" s="66" t="s">
        <v>405</v>
      </c>
      <c r="B30" s="610" t="s">
        <v>406</v>
      </c>
      <c r="C30" s="611"/>
      <c r="D30" s="423"/>
    </row>
    <row r="31" spans="1:4" ht="31" customHeight="1" x14ac:dyDescent="0.35">
      <c r="A31" s="66" t="s">
        <v>407</v>
      </c>
      <c r="B31" s="610" t="s">
        <v>408</v>
      </c>
      <c r="C31" s="611"/>
      <c r="D31" s="423"/>
    </row>
    <row r="32" spans="1:4" ht="31" customHeight="1" x14ac:dyDescent="0.35">
      <c r="A32" s="66" t="s">
        <v>409</v>
      </c>
      <c r="B32" s="610" t="s">
        <v>410</v>
      </c>
      <c r="C32" s="611"/>
      <c r="D32" s="423"/>
    </row>
    <row r="33" spans="1:4" ht="31" customHeight="1" x14ac:dyDescent="0.35">
      <c r="A33" s="66" t="s">
        <v>411</v>
      </c>
      <c r="B33" s="610" t="s">
        <v>412</v>
      </c>
      <c r="C33" s="611"/>
      <c r="D33" s="423"/>
    </row>
    <row r="34" spans="1:4" ht="31" customHeight="1" x14ac:dyDescent="0.35">
      <c r="A34" s="66" t="s">
        <v>413</v>
      </c>
      <c r="B34" s="610" t="s">
        <v>414</v>
      </c>
      <c r="C34" s="611"/>
      <c r="D34" s="423"/>
    </row>
    <row r="35" spans="1:4" ht="31" customHeight="1" x14ac:dyDescent="0.35">
      <c r="A35" s="66" t="s">
        <v>415</v>
      </c>
      <c r="B35" s="610" t="s">
        <v>416</v>
      </c>
      <c r="C35" s="611"/>
      <c r="D35" s="423"/>
    </row>
    <row r="36" spans="1:4" ht="31" customHeight="1" x14ac:dyDescent="0.35">
      <c r="A36" s="66" t="s">
        <v>417</v>
      </c>
      <c r="B36" s="610" t="s">
        <v>418</v>
      </c>
      <c r="C36" s="611"/>
      <c r="D36" s="423"/>
    </row>
    <row r="37" spans="1:4" ht="31" customHeight="1" x14ac:dyDescent="0.35">
      <c r="A37" s="66" t="s">
        <v>419</v>
      </c>
      <c r="B37" s="610" t="s">
        <v>420</v>
      </c>
      <c r="C37" s="611"/>
      <c r="D37" s="423"/>
    </row>
    <row r="38" spans="1:4" ht="31" customHeight="1" x14ac:dyDescent="0.35">
      <c r="A38" s="66" t="s">
        <v>421</v>
      </c>
      <c r="B38" s="610" t="s">
        <v>422</v>
      </c>
      <c r="C38" s="611"/>
      <c r="D38" s="423"/>
    </row>
    <row r="39" spans="1:4" ht="31" customHeight="1" x14ac:dyDescent="0.35">
      <c r="A39" s="66" t="s">
        <v>423</v>
      </c>
      <c r="B39" s="610" t="s">
        <v>424</v>
      </c>
      <c r="C39" s="611"/>
      <c r="D39" s="423"/>
    </row>
    <row r="40" spans="1:4" ht="31" customHeight="1" x14ac:dyDescent="0.35">
      <c r="A40" s="66" t="s">
        <v>425</v>
      </c>
      <c r="B40" s="610" t="s">
        <v>426</v>
      </c>
      <c r="C40" s="611"/>
      <c r="D40" s="423"/>
    </row>
    <row r="41" spans="1:4" ht="31" customHeight="1" x14ac:dyDescent="0.35">
      <c r="A41" s="66" t="s">
        <v>427</v>
      </c>
      <c r="B41" s="610" t="s">
        <v>428</v>
      </c>
      <c r="C41" s="611"/>
      <c r="D41" s="423"/>
    </row>
    <row r="42" spans="1:4" ht="31" customHeight="1" x14ac:dyDescent="0.35">
      <c r="A42" s="66" t="s">
        <v>429</v>
      </c>
      <c r="B42" s="610" t="s">
        <v>430</v>
      </c>
      <c r="C42" s="611"/>
      <c r="D42" s="423"/>
    </row>
    <row r="43" spans="1:4" ht="30" customHeight="1" x14ac:dyDescent="0.35">
      <c r="A43" s="623" t="s">
        <v>431</v>
      </c>
      <c r="B43" s="624"/>
      <c r="C43" s="624"/>
      <c r="D43" s="625"/>
    </row>
    <row r="44" spans="1:4" ht="30" customHeight="1" x14ac:dyDescent="0.35">
      <c r="A44" s="98" t="s">
        <v>432</v>
      </c>
      <c r="B44" s="621" t="s">
        <v>433</v>
      </c>
      <c r="C44" s="622"/>
      <c r="D44" s="423"/>
    </row>
    <row r="45" spans="1:4" ht="30" customHeight="1" x14ac:dyDescent="0.35">
      <c r="A45" s="66" t="s">
        <v>434</v>
      </c>
      <c r="B45" s="621" t="s">
        <v>435</v>
      </c>
      <c r="C45" s="622"/>
      <c r="D45" s="423"/>
    </row>
    <row r="46" spans="1:4" ht="30" customHeight="1" x14ac:dyDescent="0.35">
      <c r="A46" s="66" t="s">
        <v>436</v>
      </c>
      <c r="B46" s="621" t="s">
        <v>437</v>
      </c>
      <c r="C46" s="622"/>
      <c r="D46" s="423"/>
    </row>
    <row r="47" spans="1:4" ht="30" customHeight="1" x14ac:dyDescent="0.35">
      <c r="A47" s="66" t="s">
        <v>438</v>
      </c>
      <c r="B47" s="621" t="s">
        <v>439</v>
      </c>
      <c r="C47" s="622"/>
      <c r="D47" s="423"/>
    </row>
    <row r="48" spans="1:4" ht="30" customHeight="1" x14ac:dyDescent="0.35">
      <c r="A48" s="66" t="s">
        <v>440</v>
      </c>
      <c r="B48" s="621" t="s">
        <v>441</v>
      </c>
      <c r="C48" s="622"/>
      <c r="D48" s="423"/>
    </row>
    <row r="49" spans="1:5" ht="30" customHeight="1" x14ac:dyDescent="0.35">
      <c r="A49" s="98" t="s">
        <v>442</v>
      </c>
      <c r="B49" s="621" t="s">
        <v>443</v>
      </c>
      <c r="C49" s="622"/>
      <c r="D49" s="423"/>
    </row>
    <row r="50" spans="1:5" ht="30" customHeight="1" x14ac:dyDescent="0.35">
      <c r="A50" s="66" t="s">
        <v>444</v>
      </c>
      <c r="B50" s="621" t="s">
        <v>445</v>
      </c>
      <c r="C50" s="622"/>
      <c r="D50" s="423"/>
    </row>
    <row r="51" spans="1:5" ht="30" customHeight="1" x14ac:dyDescent="0.35">
      <c r="A51" s="66" t="s">
        <v>446</v>
      </c>
      <c r="B51" s="621" t="s">
        <v>447</v>
      </c>
      <c r="C51" s="622"/>
      <c r="D51" s="423"/>
    </row>
    <row r="52" spans="1:5" ht="30" customHeight="1" x14ac:dyDescent="0.35">
      <c r="A52" s="66" t="s">
        <v>448</v>
      </c>
      <c r="B52" s="621" t="s">
        <v>449</v>
      </c>
      <c r="C52" s="622"/>
      <c r="D52" s="423"/>
    </row>
    <row r="53" spans="1:5" ht="30" customHeight="1" x14ac:dyDescent="0.35">
      <c r="A53" s="66" t="s">
        <v>450</v>
      </c>
      <c r="B53" s="621" t="s">
        <v>451</v>
      </c>
      <c r="C53" s="622"/>
      <c r="D53" s="423"/>
    </row>
    <row r="54" spans="1:5" ht="30" customHeight="1" x14ac:dyDescent="0.35">
      <c r="A54" s="98" t="s">
        <v>452</v>
      </c>
      <c r="B54" s="621" t="s">
        <v>453</v>
      </c>
      <c r="C54" s="622"/>
      <c r="D54" s="423"/>
    </row>
    <row r="55" spans="1:5" ht="30" customHeight="1" x14ac:dyDescent="0.35">
      <c r="A55" s="66" t="s">
        <v>454</v>
      </c>
      <c r="B55" s="621" t="s">
        <v>455</v>
      </c>
      <c r="C55" s="622"/>
      <c r="D55" s="423"/>
    </row>
    <row r="56" spans="1:5" ht="29.5" customHeight="1" x14ac:dyDescent="0.35">
      <c r="A56" s="623" t="s">
        <v>456</v>
      </c>
      <c r="B56" s="624"/>
      <c r="C56" s="624"/>
      <c r="D56" s="625"/>
    </row>
    <row r="57" spans="1:5" ht="30" customHeight="1" x14ac:dyDescent="0.35">
      <c r="A57" s="66" t="s">
        <v>457</v>
      </c>
      <c r="B57" s="626" t="s">
        <v>458</v>
      </c>
      <c r="C57" s="627"/>
      <c r="D57" s="423"/>
      <c r="E57" s="183"/>
    </row>
    <row r="58" spans="1:5" ht="30" customHeight="1" x14ac:dyDescent="0.35">
      <c r="A58" s="66" t="s">
        <v>459</v>
      </c>
      <c r="B58" s="626" t="s">
        <v>460</v>
      </c>
      <c r="C58" s="627"/>
      <c r="D58" s="423"/>
      <c r="E58" s="183"/>
    </row>
    <row r="59" spans="1:5" ht="30" customHeight="1" x14ac:dyDescent="0.35">
      <c r="A59" s="66" t="s">
        <v>461</v>
      </c>
      <c r="B59" s="626" t="s">
        <v>462</v>
      </c>
      <c r="C59" s="627"/>
      <c r="D59" s="423"/>
      <c r="E59" s="184"/>
    </row>
    <row r="60" spans="1:5" ht="30" customHeight="1" x14ac:dyDescent="0.35">
      <c r="A60" s="66" t="s">
        <v>463</v>
      </c>
      <c r="B60" s="626" t="s">
        <v>464</v>
      </c>
      <c r="C60" s="627"/>
      <c r="D60" s="423"/>
      <c r="E60" s="183"/>
    </row>
    <row r="61" spans="1:5" ht="30" customHeight="1" x14ac:dyDescent="0.35">
      <c r="A61" s="66" t="s">
        <v>465</v>
      </c>
      <c r="B61" s="626" t="s">
        <v>466</v>
      </c>
      <c r="C61" s="627"/>
      <c r="D61" s="423"/>
      <c r="E61" s="183"/>
    </row>
    <row r="62" spans="1:5" ht="30" customHeight="1" x14ac:dyDescent="0.35">
      <c r="A62" s="66" t="s">
        <v>467</v>
      </c>
      <c r="B62" s="626" t="s">
        <v>468</v>
      </c>
      <c r="C62" s="627"/>
      <c r="D62" s="423"/>
      <c r="E62" s="183"/>
    </row>
    <row r="63" spans="1:5" ht="30" customHeight="1" x14ac:dyDescent="0.35">
      <c r="A63" s="66" t="s">
        <v>469</v>
      </c>
      <c r="B63" s="626" t="s">
        <v>470</v>
      </c>
      <c r="C63" s="627"/>
      <c r="D63" s="423"/>
      <c r="E63" s="183"/>
    </row>
    <row r="64" spans="1:5" ht="30" customHeight="1" x14ac:dyDescent="0.35">
      <c r="A64" s="66" t="s">
        <v>471</v>
      </c>
      <c r="B64" s="626" t="s">
        <v>472</v>
      </c>
      <c r="C64" s="627"/>
      <c r="D64" s="423"/>
      <c r="E64" s="183"/>
    </row>
    <row r="65" spans="1:5" ht="30" customHeight="1" x14ac:dyDescent="0.35">
      <c r="A65" s="66" t="s">
        <v>473</v>
      </c>
      <c r="B65" s="626" t="s">
        <v>474</v>
      </c>
      <c r="C65" s="627"/>
      <c r="D65" s="423"/>
      <c r="E65" s="183"/>
    </row>
    <row r="66" spans="1:5" ht="30" customHeight="1" x14ac:dyDescent="0.35">
      <c r="A66" s="66" t="s">
        <v>475</v>
      </c>
      <c r="B66" s="626" t="s">
        <v>476</v>
      </c>
      <c r="C66" s="627"/>
      <c r="D66" s="423"/>
      <c r="E66" s="183"/>
    </row>
    <row r="67" spans="1:5" ht="30" customHeight="1" x14ac:dyDescent="0.35">
      <c r="A67" s="66" t="s">
        <v>477</v>
      </c>
      <c r="B67" s="626" t="s">
        <v>478</v>
      </c>
      <c r="C67" s="627"/>
      <c r="D67" s="423"/>
      <c r="E67" s="185"/>
    </row>
    <row r="68" spans="1:5" ht="30" customHeight="1" x14ac:dyDescent="0.35">
      <c r="A68" s="66" t="s">
        <v>479</v>
      </c>
      <c r="B68" s="626" t="s">
        <v>480</v>
      </c>
      <c r="C68" s="627"/>
      <c r="D68" s="423"/>
      <c r="E68" s="185"/>
    </row>
    <row r="69" spans="1:5" ht="30" customHeight="1" x14ac:dyDescent="0.35">
      <c r="A69" s="631" t="s">
        <v>481</v>
      </c>
      <c r="B69" s="632"/>
      <c r="C69" s="633"/>
      <c r="D69" s="186">
        <f>SUM(D13:D42,D44:D55,D57:D68)</f>
        <v>0</v>
      </c>
    </row>
    <row r="70" spans="1:5" ht="30" customHeight="1" thickBot="1" x14ac:dyDescent="0.4">
      <c r="A70" s="509" t="s">
        <v>482</v>
      </c>
      <c r="B70" s="634"/>
      <c r="C70" s="635"/>
      <c r="D70" s="95">
        <f>(D69/100)*85</f>
        <v>0</v>
      </c>
    </row>
    <row r="71" spans="1:5" ht="29.5" customHeight="1" thickBot="1" x14ac:dyDescent="0.4">
      <c r="A71" s="187"/>
      <c r="B71" s="188"/>
      <c r="C71" s="188"/>
    </row>
    <row r="72" spans="1:5" ht="30" customHeight="1" x14ac:dyDescent="0.35">
      <c r="A72" s="636" t="s">
        <v>483</v>
      </c>
      <c r="B72" s="637"/>
      <c r="C72" s="637"/>
      <c r="D72" s="638"/>
    </row>
    <row r="73" spans="1:5" ht="43" customHeight="1" x14ac:dyDescent="0.35">
      <c r="A73" s="62" t="s">
        <v>65</v>
      </c>
      <c r="B73" s="189" t="s">
        <v>67</v>
      </c>
      <c r="C73" s="190" t="s">
        <v>484</v>
      </c>
      <c r="D73" s="191" t="s">
        <v>121</v>
      </c>
    </row>
    <row r="74" spans="1:5" ht="30" customHeight="1" x14ac:dyDescent="0.35">
      <c r="A74" s="192" t="s">
        <v>485</v>
      </c>
      <c r="B74" s="193" t="s">
        <v>97</v>
      </c>
      <c r="C74" s="404"/>
      <c r="D74" s="423"/>
    </row>
    <row r="75" spans="1:5" ht="30" customHeight="1" x14ac:dyDescent="0.35">
      <c r="A75" s="192" t="s">
        <v>486</v>
      </c>
      <c r="B75" s="193" t="s">
        <v>95</v>
      </c>
      <c r="C75" s="404"/>
      <c r="D75" s="423"/>
    </row>
    <row r="76" spans="1:5" ht="30" customHeight="1" x14ac:dyDescent="0.35">
      <c r="A76" s="506" t="s">
        <v>487</v>
      </c>
      <c r="B76" s="639"/>
      <c r="C76" s="640"/>
      <c r="D76" s="377">
        <f>SUM(C74:D75)</f>
        <v>0</v>
      </c>
    </row>
    <row r="77" spans="1:5" ht="30" customHeight="1" thickBot="1" x14ac:dyDescent="0.4">
      <c r="A77" s="509" t="s">
        <v>488</v>
      </c>
      <c r="B77" s="634"/>
      <c r="C77" s="635"/>
      <c r="D77" s="194">
        <f>(D76/100)*15</f>
        <v>0</v>
      </c>
    </row>
    <row r="79" spans="1:5" ht="30" customHeight="1" x14ac:dyDescent="0.4">
      <c r="A79" s="641" t="s">
        <v>489</v>
      </c>
      <c r="B79" s="642"/>
      <c r="C79" s="643"/>
      <c r="D79" s="197">
        <f>SUM(D70,D77)</f>
        <v>0</v>
      </c>
      <c r="E79" s="195"/>
    </row>
    <row r="80" spans="1:5" ht="30.5" customHeight="1" x14ac:dyDescent="0.4">
      <c r="A80" s="628" t="s">
        <v>490</v>
      </c>
      <c r="B80" s="629"/>
      <c r="C80" s="630"/>
      <c r="D80" s="179">
        <f>(D79/100)*10</f>
        <v>0</v>
      </c>
      <c r="E80" s="196"/>
    </row>
  </sheetData>
  <sheetProtection algorithmName="SHA-512" hashValue="e21ZfHUgDAAN8Hm/05NSEoXkGFd5vlHmFy2NIsN6IasXk7868gD9qpqXsSjjt8+p711LEuCbG5C12WmyWnp4Gw==" saltValue="ya+1mMwAMRpAQRlHU4m+IA==" spinCount="100000" sheet="1" objects="1" scenarios="1"/>
  <mergeCells count="73">
    <mergeCell ref="A80:C80"/>
    <mergeCell ref="A69:C69"/>
    <mergeCell ref="A70:C70"/>
    <mergeCell ref="A72:D72"/>
    <mergeCell ref="A76:C76"/>
    <mergeCell ref="A77:C77"/>
    <mergeCell ref="A79:C79"/>
    <mergeCell ref="B68:C68"/>
    <mergeCell ref="B57:C57"/>
    <mergeCell ref="B58:C58"/>
    <mergeCell ref="B59:C59"/>
    <mergeCell ref="B60:C60"/>
    <mergeCell ref="B61:C61"/>
    <mergeCell ref="B62:C62"/>
    <mergeCell ref="B63:C63"/>
    <mergeCell ref="B64:C64"/>
    <mergeCell ref="B65:C65"/>
    <mergeCell ref="B66:C66"/>
    <mergeCell ref="B67:C67"/>
    <mergeCell ref="A56:D56"/>
    <mergeCell ref="B45:C45"/>
    <mergeCell ref="B46:C46"/>
    <mergeCell ref="B47:C47"/>
    <mergeCell ref="B48:C48"/>
    <mergeCell ref="B49:C49"/>
    <mergeCell ref="B50:C50"/>
    <mergeCell ref="B51:C51"/>
    <mergeCell ref="B52:C52"/>
    <mergeCell ref="B53:C53"/>
    <mergeCell ref="B54:C54"/>
    <mergeCell ref="B55:C55"/>
    <mergeCell ref="B44:C44"/>
    <mergeCell ref="B33:C33"/>
    <mergeCell ref="B34:C34"/>
    <mergeCell ref="B35:C35"/>
    <mergeCell ref="B36:C36"/>
    <mergeCell ref="B37:C37"/>
    <mergeCell ref="B38:C38"/>
    <mergeCell ref="B39:C39"/>
    <mergeCell ref="B40:C40"/>
    <mergeCell ref="B41:C41"/>
    <mergeCell ref="B42:C42"/>
    <mergeCell ref="A43:D43"/>
    <mergeCell ref="B32:C32"/>
    <mergeCell ref="B21:C21"/>
    <mergeCell ref="B22:C22"/>
    <mergeCell ref="B23:C23"/>
    <mergeCell ref="B24:C24"/>
    <mergeCell ref="B25:C25"/>
    <mergeCell ref="B26:C26"/>
    <mergeCell ref="B27:C27"/>
    <mergeCell ref="B28:C28"/>
    <mergeCell ref="B29:C29"/>
    <mergeCell ref="B30:C30"/>
    <mergeCell ref="B31:C31"/>
    <mergeCell ref="B20:C20"/>
    <mergeCell ref="B8:D8"/>
    <mergeCell ref="A9:D9"/>
    <mergeCell ref="A11:D11"/>
    <mergeCell ref="B12:C12"/>
    <mergeCell ref="B13:C13"/>
    <mergeCell ref="B14:C14"/>
    <mergeCell ref="B15:C15"/>
    <mergeCell ref="B16:C16"/>
    <mergeCell ref="B17:C17"/>
    <mergeCell ref="B18:C18"/>
    <mergeCell ref="B19:C19"/>
    <mergeCell ref="B7:D7"/>
    <mergeCell ref="B1:D1"/>
    <mergeCell ref="B3:D3"/>
    <mergeCell ref="B4:D4"/>
    <mergeCell ref="B5:D5"/>
    <mergeCell ref="B6:D6"/>
  </mergeCells>
  <hyperlinks>
    <hyperlink ref="A2" location="'Index Please Read'!A1" display="Click to return to Index"/>
  </hyperlinks>
  <pageMargins left="0.7" right="0.7" top="0.75" bottom="0.75" header="0.3" footer="0.3"/>
  <pageSetup paperSize="8" scale="84" fitToHeight="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10</vt:i4>
      </vt:variant>
    </vt:vector>
  </HeadingPairs>
  <TitlesOfParts>
    <vt:vector size="32" baseType="lpstr">
      <vt:lpstr>Cover Sheet</vt:lpstr>
      <vt:lpstr>Index Please Read</vt:lpstr>
      <vt:lpstr>OH Instructions - Please Read</vt:lpstr>
      <vt:lpstr>OH(A) Advice Services</vt:lpstr>
      <vt:lpstr>OH (B) Attendance Management</vt:lpstr>
      <vt:lpstr>OH (C) On Site OH</vt:lpstr>
      <vt:lpstr>OH(D) Health Education &amp; Consul</vt:lpstr>
      <vt:lpstr>OH(E)Fitness For Tasks &amp; Health</vt:lpstr>
      <vt:lpstr>OH (F) Treatments</vt:lpstr>
      <vt:lpstr>OH(G)Assessment &amp; Adjustments</vt:lpstr>
      <vt:lpstr>OH (A) to (G) Summary</vt:lpstr>
      <vt:lpstr>OH (H) Indicative Volumes</vt:lpstr>
      <vt:lpstr>EAP Instructions - Please Read</vt:lpstr>
      <vt:lpstr>EAP (A) Headcount Pricing</vt:lpstr>
      <vt:lpstr>EAP (B) Counselling Services</vt:lpstr>
      <vt:lpstr>EAP(C)Trauma &amp;Critical Incident</vt:lpstr>
      <vt:lpstr>EAP (D) Health &amp; Wellbeing</vt:lpstr>
      <vt:lpstr>EAP (A),(B),(C) &amp; (D) Summary</vt:lpstr>
      <vt:lpstr>EAP (E) Mediation</vt:lpstr>
      <vt:lpstr>EAP (F) Health Kiosks</vt:lpstr>
      <vt:lpstr>EAP (G) Indicative Volumes</vt:lpstr>
      <vt:lpstr>OH + EAP Summary</vt:lpstr>
      <vt:lpstr>Bob</vt:lpstr>
      <vt:lpstr>'Cover Sheet'!Print_Area</vt:lpstr>
      <vt:lpstr>'Index Please Read'!Print_Area</vt:lpstr>
      <vt:lpstr>'OH (B) Attendance Management'!Print_Area</vt:lpstr>
      <vt:lpstr>'OH (C) On Site OH'!Print_Area</vt:lpstr>
      <vt:lpstr>'OH (F) Treatments'!Print_Area</vt:lpstr>
      <vt:lpstr>'OH Instructions - Please Read'!Print_Area</vt:lpstr>
      <vt:lpstr>'OH(D) Health Education &amp; Consul'!Print_Area</vt:lpstr>
      <vt:lpstr>'OH(E)Fitness For Tasks &amp; Health'!Print_Area</vt:lpstr>
      <vt:lpstr>Star</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Richard Landor</cp:lastModifiedBy>
  <dcterms:created xsi:type="dcterms:W3CDTF">2017-02-17T11:03:46Z</dcterms:created>
  <dcterms:modified xsi:type="dcterms:W3CDTF">2017-02-20T12:01:54Z</dcterms:modified>
</cp:coreProperties>
</file>