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1"/>
  <workbookPr defaultThemeVersion="124226"/>
  <mc:AlternateContent xmlns:mc="http://schemas.openxmlformats.org/markup-compatibility/2006">
    <mc:Choice Requires="x15">
      <x15ac:absPath xmlns:x15ac="http://schemas.microsoft.com/office/spreadsheetml/2010/11/ac" url="C:\Users\JonesM525\Downloads\Workbooks\"/>
    </mc:Choice>
  </mc:AlternateContent>
  <xr:revisionPtr revIDLastSave="1" documentId="13_ncr:1_{79ED693E-E0CD-4210-B2A0-AF10FD496A43}" xr6:coauthVersionLast="47" xr6:coauthVersionMax="47" xr10:uidLastSave="{D7E2216A-900D-4C9E-B4F3-E10F45A4099E}"/>
  <bookViews>
    <workbookView xWindow="-120" yWindow="-120" windowWidth="29040" windowHeight="17640" tabRatio="531" firstSheet="13" activeTab="13" xr2:uid="{00000000-000D-0000-FFFF-FFFF00000000}"/>
  </bookViews>
  <sheets>
    <sheet name="Databook Overview" sheetId="8" r:id="rId1"/>
    <sheet name="DB1.1 QDC-QSC Price Summary" sheetId="7" r:id="rId2"/>
    <sheet name="DB2.1 Allowable Cost Breakdown" sheetId="22" r:id="rId3"/>
    <sheet name="DB3.1 Est. Rates Calc Cur. Yr" sheetId="12" r:id="rId4"/>
    <sheet name="DB3.2 Dir. Labour Hrs Cur. Yr" sheetId="13" r:id="rId5"/>
    <sheet name="DB3.3 Disallowed Costs Cur. Yr" sheetId="14" r:id="rId6"/>
    <sheet name="DB4.1 Cost Risk Adjustment" sheetId="29" r:id="rId7"/>
    <sheet name="DB5.1 POCO Summary" sheetId="23" r:id="rId8"/>
    <sheet name="DB5.2 POCO Template Notes" sheetId="25" r:id="rId9"/>
    <sheet name="DB5.3 POCO Template" sheetId="26" r:id="rId10"/>
    <sheet name="DB6.1 Incentive Adjustment" sheetId="30" r:id="rId11"/>
    <sheet name="DB7.1 Cost of Production" sheetId="19" r:id="rId12"/>
    <sheet name="DB7.2 Capital Employed" sheetId="20" r:id="rId13"/>
    <sheet name="DB7.3 CSA Calculation" sheetId="21" r:id="rId14"/>
  </sheets>
  <definedNames>
    <definedName name="BPR">'DB1.1 QDC-QSC Price Summary'!$G$31</definedName>
    <definedName name="CBU">'DB1.1 QDC-QSC Price Summary'!$E$8</definedName>
    <definedName name="CONTRACT_No">'DB1.1 QDC-QSC Price Summary'!$E$10</definedName>
    <definedName name="CONTRACTOR">'DB1.1 QDC-QSC Price Summary'!$E$7</definedName>
    <definedName name="CONTRAT_TITLE">'DB1.1 QDC-QSC Price Summary'!$E$9</definedName>
    <definedName name="CSA">'DB7.3 CSA Calculation'!$C$56</definedName>
    <definedName name="DATE_OF_ASSESSMENT">'DB1.1 QDC-QSC Price Summary'!$E$11</definedName>
    <definedName name="INCENTIVE">'DB6.1 Incentive Adjustment'!$D$35</definedName>
    <definedName name="Name">'DB1.1 QDC-QSC Price Summary'!$E$12</definedName>
    <definedName name="PCRA">'DB4.1 Cost Risk Adjustment'!$F$27</definedName>
    <definedName name="POCO">'DB5.1 POCO Summary'!$K$24</definedName>
    <definedName name="POSITION">'DB1.1 QDC-QSC Price Summary'!$E$13</definedName>
    <definedName name="TAC">'DB2.1 Allowable Cost Breakdown'!$L$46</definedName>
    <definedName name="UPLIFT1">'DB3.1 Est. Rates Calc Cur. Yr'!$Q$58</definedName>
    <definedName name="UPLIFT2">'DB3.1 Est. Rates Calc Cur. Yr'!$R$58</definedName>
  </definedNames>
  <calcPr calcId="191028" iterate="1" iterateCount="2000" iterateDelta="1.0000000000000001E-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9" l="1"/>
  <c r="O36" i="13"/>
  <c r="O35" i="13"/>
  <c r="O34" i="13"/>
  <c r="O33" i="13"/>
  <c r="W32" i="13" l="1"/>
  <c r="K53" i="12" s="1"/>
  <c r="G33" i="7" l="1"/>
  <c r="G35" i="7"/>
  <c r="P24" i="12" l="1"/>
  <c r="C40" i="21" l="1"/>
  <c r="O51" i="20"/>
  <c r="N51" i="20"/>
  <c r="I51" i="20"/>
  <c r="H51" i="20"/>
  <c r="D51" i="20"/>
  <c r="C51" i="20"/>
  <c r="E34" i="19"/>
  <c r="J11" i="26"/>
  <c r="I11" i="26"/>
  <c r="G11" i="26"/>
  <c r="F11" i="26"/>
  <c r="D11" i="26"/>
  <c r="C11" i="26"/>
  <c r="C47" i="13"/>
  <c r="C48" i="13"/>
  <c r="C49" i="13"/>
  <c r="C50" i="13"/>
  <c r="C46" i="13"/>
  <c r="J32" i="13"/>
  <c r="U37" i="13"/>
  <c r="S37" i="13"/>
  <c r="Q37" i="13"/>
  <c r="N37" i="13"/>
  <c r="L37" i="13"/>
  <c r="I37" i="13"/>
  <c r="H37" i="13"/>
  <c r="G37" i="13"/>
  <c r="J36" i="13"/>
  <c r="K36" i="13" s="1"/>
  <c r="E50" i="13" s="1"/>
  <c r="J35" i="13"/>
  <c r="M35" i="13" s="1"/>
  <c r="J34" i="13"/>
  <c r="J33" i="13"/>
  <c r="P25" i="12"/>
  <c r="P26" i="12"/>
  <c r="P27" i="12"/>
  <c r="P28" i="12"/>
  <c r="P29" i="12"/>
  <c r="P30" i="12"/>
  <c r="P31" i="12"/>
  <c r="P32" i="12"/>
  <c r="P33" i="12"/>
  <c r="P34" i="12"/>
  <c r="P35" i="12"/>
  <c r="P36" i="12"/>
  <c r="P37" i="12"/>
  <c r="P38" i="12"/>
  <c r="P39" i="12"/>
  <c r="P40" i="12"/>
  <c r="P41" i="12"/>
  <c r="P42" i="12"/>
  <c r="P43" i="12"/>
  <c r="P44" i="12"/>
  <c r="P45" i="12"/>
  <c r="P46" i="12"/>
  <c r="P47" i="12"/>
  <c r="P48" i="12"/>
  <c r="K40" i="22"/>
  <c r="J40" i="22"/>
  <c r="I40" i="22"/>
  <c r="H30" i="22"/>
  <c r="L30" i="22" s="1"/>
  <c r="F40" i="22"/>
  <c r="O32" i="13" l="1"/>
  <c r="K32" i="13"/>
  <c r="M36" i="13"/>
  <c r="C42" i="21"/>
  <c r="C47" i="21"/>
  <c r="C52" i="21" s="1"/>
  <c r="C46" i="21"/>
  <c r="C51" i="21" s="1"/>
  <c r="C45" i="21"/>
  <c r="C50" i="21" s="1"/>
  <c r="I44" i="22"/>
  <c r="M32" i="13"/>
  <c r="E46" i="13"/>
  <c r="M33" i="13"/>
  <c r="J37" i="13"/>
  <c r="M34" i="13"/>
  <c r="K33" i="13"/>
  <c r="E47" i="13" s="1"/>
  <c r="K34" i="13"/>
  <c r="E48" i="13" s="1"/>
  <c r="K35" i="13"/>
  <c r="E49" i="13" s="1"/>
  <c r="E51" i="13" l="1"/>
  <c r="C53" i="21"/>
  <c r="C56" i="21" s="1"/>
  <c r="O37" i="13"/>
  <c r="M37" i="13"/>
  <c r="P35" i="13"/>
  <c r="R35" i="13" s="1"/>
  <c r="K37" i="13"/>
  <c r="P33" i="13"/>
  <c r="R33" i="13" s="1"/>
  <c r="P36" i="13"/>
  <c r="P32" i="13"/>
  <c r="P34" i="13"/>
  <c r="D46" i="13" l="1"/>
  <c r="H46" i="13"/>
  <c r="G46" i="13"/>
  <c r="F46" i="13"/>
  <c r="F49" i="13"/>
  <c r="D49" i="13"/>
  <c r="H49" i="13"/>
  <c r="G49" i="13"/>
  <c r="T35" i="13"/>
  <c r="J49" i="13" s="1"/>
  <c r="H50" i="13"/>
  <c r="F50" i="13"/>
  <c r="D50" i="13"/>
  <c r="G50" i="13"/>
  <c r="D47" i="13"/>
  <c r="H47" i="13"/>
  <c r="F47" i="13"/>
  <c r="T33" i="13"/>
  <c r="J47" i="13" s="1"/>
  <c r="G47" i="13"/>
  <c r="D48" i="13"/>
  <c r="H48" i="13"/>
  <c r="F48" i="13"/>
  <c r="G48" i="13"/>
  <c r="R36" i="13"/>
  <c r="T36" i="13" s="1"/>
  <c r="J50" i="13" s="1"/>
  <c r="R32" i="13"/>
  <c r="T32" i="13" s="1"/>
  <c r="J46" i="13" s="1"/>
  <c r="J51" i="13" s="1"/>
  <c r="P37" i="13"/>
  <c r="R34" i="13"/>
  <c r="T34" i="13" s="1"/>
  <c r="J48" i="13" s="1"/>
  <c r="V33" i="13" l="1"/>
  <c r="W33" i="13" s="1"/>
  <c r="L53" i="12" s="1"/>
  <c r="G51" i="13"/>
  <c r="V35" i="13"/>
  <c r="W35" i="13" s="1"/>
  <c r="N53" i="12" s="1"/>
  <c r="I49" i="13"/>
  <c r="F51" i="13"/>
  <c r="I47" i="13"/>
  <c r="H51" i="13"/>
  <c r="I48" i="13"/>
  <c r="V36" i="13"/>
  <c r="W36" i="13" s="1"/>
  <c r="O53" i="12" s="1"/>
  <c r="I50" i="13"/>
  <c r="R37" i="13"/>
  <c r="V34" i="13"/>
  <c r="W34" i="13" s="1"/>
  <c r="M53" i="12" s="1"/>
  <c r="I46" i="13" l="1"/>
  <c r="I51" i="13" s="1"/>
  <c r="V32" i="13"/>
  <c r="T37" i="13"/>
  <c r="W37" i="13" l="1"/>
  <c r="V37" i="13"/>
  <c r="G34" i="7" l="1"/>
  <c r="G31" i="7"/>
  <c r="F27" i="29" l="1"/>
  <c r="G32" i="7" s="1"/>
  <c r="E27" i="29"/>
  <c r="D13" i="21"/>
  <c r="D12" i="21"/>
  <c r="D11" i="21"/>
  <c r="D10" i="21"/>
  <c r="D9" i="21"/>
  <c r="D8" i="21"/>
  <c r="D15" i="20"/>
  <c r="D14" i="20"/>
  <c r="D13" i="20"/>
  <c r="D12" i="20"/>
  <c r="D11" i="20"/>
  <c r="D10" i="20"/>
  <c r="E14" i="19"/>
  <c r="E13" i="19"/>
  <c r="E12" i="19"/>
  <c r="E11" i="19"/>
  <c r="E10" i="19"/>
  <c r="E9" i="19"/>
  <c r="E8" i="19"/>
  <c r="D14" i="30"/>
  <c r="D13" i="30"/>
  <c r="D12" i="30"/>
  <c r="D11" i="30"/>
  <c r="D10" i="30"/>
  <c r="D9" i="30"/>
  <c r="D8" i="30"/>
  <c r="I14" i="23"/>
  <c r="I13" i="23"/>
  <c r="I12" i="23"/>
  <c r="I11" i="23"/>
  <c r="I10" i="23"/>
  <c r="I9" i="23"/>
  <c r="D14" i="29"/>
  <c r="D13" i="29"/>
  <c r="D12" i="29"/>
  <c r="D11" i="29"/>
  <c r="D10" i="29"/>
  <c r="D9" i="29"/>
  <c r="D8" i="29"/>
  <c r="D17" i="14"/>
  <c r="D16" i="14"/>
  <c r="D15" i="14"/>
  <c r="D14" i="14"/>
  <c r="D13" i="14"/>
  <c r="D12" i="14"/>
  <c r="D11" i="14"/>
  <c r="E17" i="13"/>
  <c r="E16" i="13"/>
  <c r="E15" i="13"/>
  <c r="E14" i="13"/>
  <c r="E13" i="13"/>
  <c r="E12" i="13"/>
  <c r="E11" i="13"/>
  <c r="F13" i="22"/>
  <c r="F12" i="22"/>
  <c r="F11" i="22"/>
  <c r="F10" i="22"/>
  <c r="F9" i="22"/>
  <c r="F8" i="22"/>
  <c r="F7" i="22"/>
  <c r="D14" i="12"/>
  <c r="D13" i="12"/>
  <c r="D12" i="12"/>
  <c r="D11" i="12"/>
  <c r="D10" i="12"/>
  <c r="D9" i="12"/>
  <c r="D8" i="12"/>
  <c r="I8" i="23"/>
  <c r="D7" i="21"/>
  <c r="D9" i="20"/>
  <c r="S24" i="12"/>
  <c r="H35" i="22" l="1"/>
  <c r="H36" i="22"/>
  <c r="L36" i="22" s="1"/>
  <c r="H37" i="22"/>
  <c r="L37" i="22" s="1"/>
  <c r="H38" i="22"/>
  <c r="L38" i="22" s="1"/>
  <c r="H39" i="22"/>
  <c r="L39" i="22" s="1"/>
  <c r="H26" i="22"/>
  <c r="L26" i="22" s="1"/>
  <c r="H27" i="22"/>
  <c r="L27" i="22" s="1"/>
  <c r="H28" i="22"/>
  <c r="L28" i="22" s="1"/>
  <c r="H29" i="22"/>
  <c r="N49" i="12"/>
  <c r="H38" i="20"/>
  <c r="H40" i="20" s="1"/>
  <c r="H27" i="20"/>
  <c r="I27" i="20"/>
  <c r="E45" i="20"/>
  <c r="E49" i="20"/>
  <c r="E51" i="20" s="1"/>
  <c r="E48" i="20"/>
  <c r="E44" i="20"/>
  <c r="E43" i="20"/>
  <c r="E37" i="20"/>
  <c r="E36" i="20"/>
  <c r="E35" i="20"/>
  <c r="E34" i="20"/>
  <c r="E33" i="20"/>
  <c r="E32" i="20"/>
  <c r="E31" i="20"/>
  <c r="E30" i="20"/>
  <c r="E26" i="20"/>
  <c r="E24" i="20"/>
  <c r="E25" i="20"/>
  <c r="J25" i="20"/>
  <c r="C38" i="20"/>
  <c r="F29" i="26"/>
  <c r="G29" i="26"/>
  <c r="I29" i="26"/>
  <c r="I31" i="26" s="1"/>
  <c r="D25" i="26" s="1"/>
  <c r="J29" i="26"/>
  <c r="F30" i="26"/>
  <c r="G30" i="26"/>
  <c r="I30" i="26"/>
  <c r="J30" i="26"/>
  <c r="E31" i="26"/>
  <c r="B21" i="26" s="1"/>
  <c r="H31" i="26"/>
  <c r="C24" i="26" s="1"/>
  <c r="K31" i="26"/>
  <c r="D27" i="26" s="1"/>
  <c r="G31" i="26"/>
  <c r="C23" i="26" s="1"/>
  <c r="S25" i="12"/>
  <c r="S27" i="12"/>
  <c r="S28" i="12"/>
  <c r="S30" i="12"/>
  <c r="S31" i="12"/>
  <c r="S32" i="12"/>
  <c r="S33" i="12"/>
  <c r="S34" i="12"/>
  <c r="S35" i="12"/>
  <c r="S36" i="12"/>
  <c r="S37" i="12"/>
  <c r="F37" i="12"/>
  <c r="H37" i="12" s="1"/>
  <c r="S38" i="12"/>
  <c r="S39" i="12"/>
  <c r="S40" i="12"/>
  <c r="S41" i="12"/>
  <c r="F41" i="12"/>
  <c r="H41" i="12" s="1"/>
  <c r="S42" i="12"/>
  <c r="T42" i="12" s="1"/>
  <c r="S43" i="12"/>
  <c r="S44" i="12"/>
  <c r="S46" i="12"/>
  <c r="S47" i="12"/>
  <c r="S48" i="12"/>
  <c r="F42" i="12"/>
  <c r="H42" i="12" s="1"/>
  <c r="J42" i="12" s="1"/>
  <c r="F25" i="12"/>
  <c r="H25" i="12" s="1"/>
  <c r="J25" i="12" s="1"/>
  <c r="F26" i="12"/>
  <c r="H26" i="12" s="1"/>
  <c r="J26" i="12" s="1"/>
  <c r="F27" i="12"/>
  <c r="H27" i="12" s="1"/>
  <c r="J27" i="12" s="1"/>
  <c r="F28" i="12"/>
  <c r="H28" i="12" s="1"/>
  <c r="J28" i="12" s="1"/>
  <c r="F29" i="12"/>
  <c r="H29" i="12" s="1"/>
  <c r="J29" i="12" s="1"/>
  <c r="F30" i="12"/>
  <c r="H30" i="12" s="1"/>
  <c r="J30" i="12" s="1"/>
  <c r="F31" i="12"/>
  <c r="H31" i="12" s="1"/>
  <c r="J31" i="12" s="1"/>
  <c r="F32" i="12"/>
  <c r="H32" i="12" s="1"/>
  <c r="J32" i="12" s="1"/>
  <c r="F33" i="12"/>
  <c r="H33" i="12" s="1"/>
  <c r="F34" i="12"/>
  <c r="H34" i="12" s="1"/>
  <c r="F35" i="12"/>
  <c r="H35" i="12" s="1"/>
  <c r="F36" i="12"/>
  <c r="H36" i="12" s="1"/>
  <c r="J36" i="12" s="1"/>
  <c r="F38" i="12"/>
  <c r="H38" i="12" s="1"/>
  <c r="F39" i="12"/>
  <c r="H39" i="12" s="1"/>
  <c r="J39" i="12" s="1"/>
  <c r="F40" i="12"/>
  <c r="H40" i="12" s="1"/>
  <c r="F43" i="12"/>
  <c r="H43" i="12" s="1"/>
  <c r="F44" i="12"/>
  <c r="H44" i="12" s="1"/>
  <c r="F45" i="12"/>
  <c r="H45" i="12" s="1"/>
  <c r="J45" i="12" s="1"/>
  <c r="F46" i="12"/>
  <c r="H46" i="12" s="1"/>
  <c r="J46" i="12" s="1"/>
  <c r="F47" i="12"/>
  <c r="H47" i="12" s="1"/>
  <c r="J47" i="12" s="1"/>
  <c r="F48" i="12"/>
  <c r="H48" i="12" s="1"/>
  <c r="J48" i="12" s="1"/>
  <c r="F24" i="12"/>
  <c r="H24" i="12" s="1"/>
  <c r="T24" i="12" s="1"/>
  <c r="L35" i="22"/>
  <c r="L29" i="22"/>
  <c r="C32" i="7"/>
  <c r="C33" i="7" s="1"/>
  <c r="C34" i="7" s="1"/>
  <c r="C35" i="7" s="1"/>
  <c r="C36" i="7" s="1"/>
  <c r="H21" i="22"/>
  <c r="L21" i="22"/>
  <c r="H25" i="22"/>
  <c r="L25" i="22" s="1"/>
  <c r="H22" i="22"/>
  <c r="L22" i="22"/>
  <c r="H23" i="22"/>
  <c r="L23" i="22" s="1"/>
  <c r="H24" i="22"/>
  <c r="L24" i="22"/>
  <c r="H32" i="22"/>
  <c r="L32" i="22" s="1"/>
  <c r="H33" i="22"/>
  <c r="L33" i="22"/>
  <c r="H34" i="22"/>
  <c r="L34" i="22" s="1"/>
  <c r="I70" i="20"/>
  <c r="D70" i="20"/>
  <c r="D72" i="20" s="1"/>
  <c r="J49" i="20"/>
  <c r="J48" i="20"/>
  <c r="J45" i="20"/>
  <c r="J44" i="20"/>
  <c r="M44" i="20" s="1"/>
  <c r="J43" i="20"/>
  <c r="O38" i="20"/>
  <c r="N38" i="20"/>
  <c r="I38" i="20"/>
  <c r="I40" i="20" s="1"/>
  <c r="D38" i="20"/>
  <c r="J37" i="20"/>
  <c r="J36" i="20"/>
  <c r="M36" i="20" s="1"/>
  <c r="J35" i="20"/>
  <c r="J34" i="20"/>
  <c r="M34" i="20" s="1"/>
  <c r="J33" i="20"/>
  <c r="J32" i="20"/>
  <c r="M32" i="20" s="1"/>
  <c r="J31" i="20"/>
  <c r="M31" i="20" s="1"/>
  <c r="J30" i="20"/>
  <c r="M30" i="20" s="1"/>
  <c r="O27" i="20"/>
  <c r="N27" i="20"/>
  <c r="D27" i="20"/>
  <c r="C27" i="20"/>
  <c r="J26" i="20"/>
  <c r="J24" i="20"/>
  <c r="M24" i="20" s="1"/>
  <c r="E36" i="19"/>
  <c r="E38" i="19" s="1"/>
  <c r="M35" i="20"/>
  <c r="O40" i="20"/>
  <c r="D54" i="14"/>
  <c r="S29" i="12"/>
  <c r="S45" i="12"/>
  <c r="D49" i="12"/>
  <c r="E49" i="12"/>
  <c r="G49" i="12"/>
  <c r="G50" i="12" s="1"/>
  <c r="I49" i="12"/>
  <c r="K49" i="12"/>
  <c r="L49" i="12"/>
  <c r="M49" i="12"/>
  <c r="O49" i="12"/>
  <c r="Q49" i="12"/>
  <c r="R49" i="12"/>
  <c r="S26" i="12"/>
  <c r="J38" i="12"/>
  <c r="D40" i="20" l="1"/>
  <c r="M26" i="20"/>
  <c r="M27" i="20" s="1"/>
  <c r="M33" i="20"/>
  <c r="M38" i="20" s="1"/>
  <c r="M37" i="20"/>
  <c r="M25" i="20"/>
  <c r="T26" i="12"/>
  <c r="T46" i="12"/>
  <c r="T29" i="12"/>
  <c r="T36" i="12"/>
  <c r="J31" i="26"/>
  <c r="D26" i="26" s="1"/>
  <c r="D28" i="26" s="1"/>
  <c r="C40" i="20"/>
  <c r="J51" i="20"/>
  <c r="T31" i="12"/>
  <c r="T45" i="12"/>
  <c r="N40" i="20"/>
  <c r="H40" i="22"/>
  <c r="T47" i="12"/>
  <c r="T39" i="12"/>
  <c r="F31" i="26"/>
  <c r="C22" i="26" s="1"/>
  <c r="E27" i="20"/>
  <c r="D56" i="14"/>
  <c r="J24" i="12"/>
  <c r="F49" i="12"/>
  <c r="T38" i="12"/>
  <c r="L40" i="22"/>
  <c r="T34" i="12"/>
  <c r="J34" i="12"/>
  <c r="J40" i="12"/>
  <c r="T40" i="12"/>
  <c r="J44" i="12"/>
  <c r="T44" i="12"/>
  <c r="T33" i="12"/>
  <c r="J33" i="12"/>
  <c r="T28" i="12"/>
  <c r="J35" i="12"/>
  <c r="T35" i="12"/>
  <c r="J43" i="12"/>
  <c r="T43" i="12"/>
  <c r="T25" i="12"/>
  <c r="T30" i="12"/>
  <c r="M48" i="20"/>
  <c r="T41" i="12"/>
  <c r="E38" i="20"/>
  <c r="E40" i="20" s="1"/>
  <c r="E53" i="20" s="1"/>
  <c r="R58" i="12"/>
  <c r="G36" i="7"/>
  <c r="G37" i="7" s="1"/>
  <c r="I72" i="20"/>
  <c r="H49" i="12"/>
  <c r="S49" i="12"/>
  <c r="T27" i="12"/>
  <c r="T32" i="12"/>
  <c r="T48" i="12"/>
  <c r="P49" i="12"/>
  <c r="Q58" i="12" s="1"/>
  <c r="J38" i="20"/>
  <c r="M43" i="20"/>
  <c r="J27" i="20"/>
  <c r="J41" i="12"/>
  <c r="T37" i="12"/>
  <c r="J37" i="12"/>
  <c r="C28" i="26"/>
  <c r="M40" i="20" l="1"/>
  <c r="M51" i="20"/>
  <c r="J49" i="12"/>
  <c r="G44" i="22"/>
  <c r="L44" i="22" s="1"/>
  <c r="G43" i="22"/>
  <c r="L51" i="12"/>
  <c r="T49" i="12"/>
  <c r="C30" i="26"/>
  <c r="C29" i="26"/>
  <c r="I43" i="22"/>
  <c r="D30" i="26"/>
  <c r="D29" i="26"/>
  <c r="J40" i="20"/>
  <c r="J53" i="20" s="1"/>
  <c r="K51" i="12"/>
  <c r="N51" i="12"/>
  <c r="M51" i="12"/>
  <c r="I51" i="12"/>
  <c r="P51" i="12" s="1"/>
  <c r="O51" i="12"/>
  <c r="C31" i="26" l="1"/>
  <c r="B19" i="26" s="1"/>
  <c r="L43" i="22"/>
  <c r="L46" i="22" s="1"/>
  <c r="G28" i="7" s="1"/>
  <c r="G39" i="7" s="1"/>
  <c r="N55" i="12"/>
  <c r="D31" i="26"/>
  <c r="B20" i="26" s="1"/>
  <c r="B28" i="26" s="1"/>
  <c r="D51" i="13"/>
  <c r="G41" i="7" l="1"/>
  <c r="B29" i="26"/>
  <c r="B30" i="26"/>
  <c r="K55" i="12"/>
  <c r="M55" i="12"/>
  <c r="B31" i="26" l="1"/>
  <c r="O55" i="12"/>
  <c r="L55" i="12" l="1"/>
</calcChain>
</file>

<file path=xl/sharedStrings.xml><?xml version="1.0" encoding="utf-8"?>
<sst xmlns="http://schemas.openxmlformats.org/spreadsheetml/2006/main" count="1193" uniqueCount="749">
  <si>
    <t>Qualifying Defence Contract - Request for Information</t>
  </si>
  <si>
    <t>You do not need to enter any data on this sheet.</t>
  </si>
  <si>
    <t xml:space="preserve"> </t>
  </si>
  <si>
    <t xml:space="preserve">Section 23 of the Defence Reform Act (DRA) requires a contractor to keep relevant records in order for MOD to verify any matter relating to the price payable under a Qualifying Defence Contract (QDC) or Qualifying Subcontract (QSC).
Section 20 of the DRA requires a contractor, when requested by MOD, to demonstrate that costs claimed are Allowable. Section 15 and 17 of the DRA requires that a contractor prices a contract using the contract pricing formula, and that the profit on that contract is calculated in accordance with the six step Contract Profit Rate (CPR).
You have therefore been requested to complete this databook to demonstrate to MOD your bid's compliance with certain pricing aspects of the Single Source Procurement Framework (SSPF). The information you provide in the databook will allow MOD to understand how you have estimated the Allowable Costs and the CPR that underpin your proposed Contract Price. 
The databook comprises the following sections:
</t>
  </si>
  <si>
    <t xml:space="preserve">DB1. QDC-QSC Price Summary: 
DB2. Allowable Costs: 
DB3. Recovery Rates: 
DB4. Cost Risk Adjustment:
DB5. POCO: 
DB6. Incentive Adjustment:
DB7. CSA: </t>
  </si>
  <si>
    <t>A breakdown of the contract price into Allowable Costs and profit. The profit element of the contract price comprises the six steps of the CPR, as set out in Section 17 of the DRA.
A breakdown of the Allowable Cost into its key constituents
Details of how you have calculated the cost recovery rates that you have used to price the Contract
Your assessment of the contract's risk relative to the average risk Contract and as such, your proposed cost risk adjustment for the contract, including any assumptions you have made as part of your calculation
Your assessment of the Profit On Cost Once (POCO) adjustment for your group single source supply chain, where applicable, including details of the proposed contract structure
Confirmation of the incentive adjustment applicable to the contract, if one is proposed by MOD
Details of the Cost of Production and Fixed / Working Capital upon which you have based your Capital Servicing Adjustment calculation</t>
  </si>
  <si>
    <r>
      <rPr>
        <b/>
        <u/>
        <sz val="11"/>
        <color theme="1"/>
        <rFont val="Calibri"/>
        <family val="2"/>
        <scheme val="minor"/>
      </rPr>
      <t>Important notes</t>
    </r>
    <r>
      <rPr>
        <b/>
        <sz val="11"/>
        <color theme="1"/>
        <rFont val="Calibri"/>
        <family val="2"/>
        <scheme val="minor"/>
      </rPr>
      <t xml:space="preserve">
</t>
    </r>
    <r>
      <rPr>
        <sz val="11"/>
        <color theme="1"/>
        <rFont val="Calibri"/>
        <family val="2"/>
        <scheme val="minor"/>
      </rPr>
      <t xml:space="preserve">&gt;&gt; It is acknowledged that you may need to tailor parts of the Databook, to fit the specific circumstances of your contract, therefore the backing sheets are not linked to the </t>
    </r>
    <r>
      <rPr>
        <i/>
        <sz val="11"/>
        <color theme="1"/>
        <rFont val="Calibri"/>
        <family val="2"/>
        <scheme val="minor"/>
      </rPr>
      <t>DB1. QDC-QSC Price Summary</t>
    </r>
    <r>
      <rPr>
        <sz val="11"/>
        <color theme="1"/>
        <rFont val="Calibri"/>
        <family val="2"/>
        <scheme val="minor"/>
      </rPr>
      <t xml:space="preserve"> sheet. You must therefore ensure that there is consistency between the information in each section, or alternatively, you may wish to link the sheets yourself once you have completed the detail. In the event that you need to make any significant changes to the Databook, please consult with the Commercial Officer identified in the ITT/ITN in advance.
&gt;&gt; Please note that the Databook is not currently set up to deal with a contract that has more than one regulated pricing method (i.e.. firm, fixed, target etc.). Therefore, please complete a separate Databook for each element of the contract that is priced using different pricing methods.
&gt;&gt; All values should be stated in GBP (£) (or % as applicable) unless otherwise agreed in advance with the MOD Commercial Officer. For example, if the contract price is denominated in EUR then you should discuss adapting this Databook to EUR, rather than GBP. If you need to translate a cost denominated in a foreign currency, please state your assumptions and the FX rate(s) used in the translation. 
&gt;&gt; </t>
    </r>
    <r>
      <rPr>
        <sz val="11"/>
        <rFont val="Calibri"/>
        <family val="2"/>
        <scheme val="minor"/>
      </rPr>
      <t>The completion of this Databook is intended to supplement the information requested in Section D of the DEFFORM 47ST, which collectively forms the minimum you must provide to support your offer. 
&gt;&gt; The completion of this Databook does not impact your statutory responsibility to provide a completed Contract Pricing Statement (CPS) within 30 days of contract award. The information required to populate this Workbook should however facilitate the process of completing a CPS under the DRA.
&gt;&gt;The CP:CE ratio should be calculated using the latest available completed accounts (Income Statement and Balance Sheet). Use of forecast data is atypical for a CSA calculation.</t>
    </r>
    <r>
      <rPr>
        <sz val="11"/>
        <color theme="1"/>
        <rFont val="Calibri"/>
        <family val="2"/>
        <scheme val="minor"/>
      </rPr>
      <t xml:space="preserve">
&gt;&gt; If you have any questions on the completion of the work book please contact the MOD Commercial Officer relevant to your contract.
</t>
    </r>
    <r>
      <rPr>
        <b/>
        <sz val="11"/>
        <color theme="1"/>
        <rFont val="Calibri"/>
        <family val="2"/>
        <scheme val="minor"/>
      </rPr>
      <t xml:space="preserve">
</t>
    </r>
  </si>
  <si>
    <t xml:space="preserve">Databook Colour Key </t>
  </si>
  <si>
    <t>User Input Cells</t>
  </si>
  <si>
    <r>
      <t xml:space="preserve">Automatic Formula </t>
    </r>
    <r>
      <rPr>
        <b/>
        <sz val="11"/>
        <color theme="1"/>
        <rFont val="Calibri"/>
        <family val="2"/>
        <scheme val="minor"/>
      </rPr>
      <t>*Do not edit*</t>
    </r>
  </si>
  <si>
    <t>Information Only / Do not use</t>
  </si>
  <si>
    <t>Term</t>
  </si>
  <si>
    <t>Description</t>
  </si>
  <si>
    <t>BPR</t>
  </si>
  <si>
    <t>Baseline Profit Rate</t>
  </si>
  <si>
    <t>CPR</t>
  </si>
  <si>
    <t>Contract Profit Rate</t>
  </si>
  <si>
    <t>CSA</t>
  </si>
  <si>
    <t>Capital Servicing Adjustment</t>
  </si>
  <si>
    <t>POCO</t>
  </si>
  <si>
    <t>Profit On Cost Once</t>
  </si>
  <si>
    <t>QDC</t>
  </si>
  <si>
    <t>Qualifying Defence Contract</t>
  </si>
  <si>
    <t>QSC</t>
  </si>
  <si>
    <t>Qualifying Subcontract</t>
  </si>
  <si>
    <t>SSPF</t>
  </si>
  <si>
    <t>Single Source Procurement Framework</t>
  </si>
  <si>
    <t>SSRO</t>
  </si>
  <si>
    <t>Single Source Regulations Office</t>
  </si>
  <si>
    <t>DB1.1 QDC - QSC Price Summary</t>
  </si>
  <si>
    <r>
      <t xml:space="preserve">BACKGROUND
</t>
    </r>
    <r>
      <rPr>
        <sz val="11"/>
        <color theme="1"/>
        <rFont val="Calibri"/>
        <family val="2"/>
        <scheme val="minor"/>
      </rPr>
      <t xml:space="preserve">Section 23 of the Defence Reform Act (DRA) requires a contractor to keep relevant records in order for MOD to verify any matter relating to the price payable under a QDC or QSC.
Section 20 of the DRA requires a contractor, when requested by MOD, to demonstrate that costs claimed are Allowable. Section 15 and 17 of the DRA requires that a contractor prices a contract using the contract pricing formula, and that the profit on that contract is calculated in accordance with the six step Contract Profit Rate (CPR).
Please provide the information below to demonstrate the breakdown of the proposed contract price.
Instructions on how to fill in the spreadsheet are included at the foot of the table.  </t>
    </r>
  </si>
  <si>
    <t>A. General details</t>
  </si>
  <si>
    <t>Contractor</t>
  </si>
  <si>
    <t>Contractor Business Unit</t>
  </si>
  <si>
    <t>Contract Title</t>
  </si>
  <si>
    <t>Contract Number</t>
  </si>
  <si>
    <t>Date of assessment</t>
  </si>
  <si>
    <t>Name of person(s) completing worksheet</t>
  </si>
  <si>
    <t>Position in company</t>
  </si>
  <si>
    <t>When pricing a contract under the Single Source Procurement Framework, you must have regard to the Statutory Guidance issued by the SSRO at the time that the contract is placed. Please state in the table below the issue date of the Statutory Guidance that you have regard to in pricing your contract:</t>
  </si>
  <si>
    <t>Single Source Cost Standards: Statutory Guidance on Allowable Costs</t>
  </si>
  <si>
    <t>Guidance on Adjustments to the Baseline Profit Rate</t>
  </si>
  <si>
    <t>Please confirm the proposed pricing method for the contract, or for that element of the contract that this Databook covers. Note, if more than one regulated pricing method is proposed for the contract, you should fill in a separate Databook for each element of the contract:</t>
  </si>
  <si>
    <t>Regulated pricing method for the proposed QDC</t>
  </si>
  <si>
    <t>Year of QMAC</t>
  </si>
  <si>
    <t>B. Data</t>
  </si>
  <si>
    <t>Allowable Costs</t>
  </si>
  <si>
    <t>Calculated Value</t>
  </si>
  <si>
    <t>Notes</t>
  </si>
  <si>
    <t>Total Allowable Costs (£)</t>
  </si>
  <si>
    <t>CPR Step</t>
  </si>
  <si>
    <t>Adjustment</t>
  </si>
  <si>
    <t>Baseline Profit Rate (BPR)</t>
  </si>
  <si>
    <t>Proposed Cost Risk Adjustment</t>
  </si>
  <si>
    <t>Profit On Cost Once (POCO)</t>
  </si>
  <si>
    <t>SSRO Funding Adjustment</t>
  </si>
  <si>
    <t>Incentive Adjustment</t>
  </si>
  <si>
    <t>Capital Servicing Adjustment (CSA)</t>
  </si>
  <si>
    <t>Contract Profit Rate (%)</t>
  </si>
  <si>
    <t>= (Sum of Steps 1 to 6 above)</t>
  </si>
  <si>
    <t>Contract Profit (£)</t>
  </si>
  <si>
    <t>= (Allowable Costs x Contract Profit Rate)</t>
  </si>
  <si>
    <t>Proposed Contract Price (£)</t>
  </si>
  <si>
    <t>= (Allowable Costs + Contract Profit)</t>
  </si>
  <si>
    <t>C. Step by step guide on how to complete the template</t>
  </si>
  <si>
    <t>Step</t>
  </si>
  <si>
    <t>Date</t>
  </si>
  <si>
    <t>Initials</t>
  </si>
  <si>
    <t>1: General Details</t>
  </si>
  <si>
    <t>a</t>
  </si>
  <si>
    <r>
      <t>Complete the table in this part (</t>
    </r>
    <r>
      <rPr>
        <i/>
        <sz val="11"/>
        <color theme="1"/>
        <rFont val="Calibri"/>
        <family val="2"/>
        <scheme val="minor"/>
      </rPr>
      <t>A. General details</t>
    </r>
    <r>
      <rPr>
        <sz val="11"/>
        <color theme="1"/>
        <rFont val="Calibri"/>
        <family val="2"/>
        <scheme val="minor"/>
      </rPr>
      <t>) with the standing data for your contract.  This table is repeated at the start of each individual section of the Databook, parts of which will automatically populate based on what you input in the table above. You should refer to Regulation 2 of the SSCR for a definition of a  Business Unit.</t>
    </r>
  </si>
  <si>
    <t>2: Data</t>
  </si>
  <si>
    <t>b</t>
  </si>
  <si>
    <r>
      <t>Enter the Total Allowable Costs for the contract.  This must agree to the breakdown you provide in</t>
    </r>
    <r>
      <rPr>
        <i/>
        <sz val="11"/>
        <color theme="1"/>
        <rFont val="Calibri"/>
        <family val="2"/>
        <scheme val="minor"/>
      </rPr>
      <t xml:space="preserve"> DB2.1 Allowable Cost Breakdown</t>
    </r>
    <r>
      <rPr>
        <sz val="11"/>
        <color theme="1"/>
        <rFont val="Calibri"/>
        <family val="2"/>
        <scheme val="minor"/>
      </rPr>
      <t>.</t>
    </r>
  </si>
  <si>
    <t>c</t>
  </si>
  <si>
    <r>
      <rPr>
        <b/>
        <sz val="11"/>
        <color theme="1"/>
        <rFont val="Calibri"/>
        <family val="2"/>
        <scheme val="minor"/>
      </rPr>
      <t>CPR Step 1</t>
    </r>
    <r>
      <rPr>
        <sz val="11"/>
        <color theme="1"/>
        <rFont val="Calibri"/>
        <family val="2"/>
        <scheme val="minor"/>
      </rPr>
      <t xml:space="preserve">. Enter the Baseline Profit Rate (BPR). This must be the BPR that will be in force at the time the contract is expected to be let. </t>
    </r>
  </si>
  <si>
    <t>d</t>
  </si>
  <si>
    <r>
      <rPr>
        <b/>
        <sz val="11"/>
        <color theme="1"/>
        <rFont val="Calibri"/>
        <family val="2"/>
        <scheme val="minor"/>
      </rPr>
      <t>CPR Step 2</t>
    </r>
    <r>
      <rPr>
        <sz val="11"/>
        <color theme="1"/>
        <rFont val="Calibri"/>
        <family val="2"/>
        <scheme val="minor"/>
      </rPr>
      <t xml:space="preserve">. Enter the proposed adjustment to the BPR for risk in the contract, entering a value between ±25%. This value is automatically translated to the Cost Risk Adjustment in the CPR, and must agree to the Cost Risk Adjustment you have included in </t>
    </r>
    <r>
      <rPr>
        <i/>
        <sz val="11"/>
        <color theme="1"/>
        <rFont val="Calibri"/>
        <family val="2"/>
        <scheme val="minor"/>
      </rPr>
      <t>DB4.1 Cost Risk Adjustment</t>
    </r>
    <r>
      <rPr>
        <sz val="11"/>
        <color theme="1"/>
        <rFont val="Calibri"/>
        <family val="2"/>
        <scheme val="minor"/>
      </rPr>
      <t>.</t>
    </r>
  </si>
  <si>
    <t>e</t>
  </si>
  <si>
    <r>
      <rPr>
        <b/>
        <sz val="11"/>
        <color theme="1"/>
        <rFont val="Calibri"/>
        <family val="2"/>
        <scheme val="minor"/>
      </rPr>
      <t>CPR Step 3</t>
    </r>
    <r>
      <rPr>
        <sz val="11"/>
        <color theme="1"/>
        <rFont val="Calibri"/>
        <family val="2"/>
        <scheme val="minor"/>
      </rPr>
      <t xml:space="preserve">. Enter the negative POCO Adjustment. The value (%) you enter here must agree to </t>
    </r>
    <r>
      <rPr>
        <i/>
        <sz val="11"/>
        <color theme="1"/>
        <rFont val="Calibri"/>
        <family val="2"/>
        <scheme val="minor"/>
      </rPr>
      <t>DB5.1 POCO Summary</t>
    </r>
    <r>
      <rPr>
        <sz val="11"/>
        <color theme="1"/>
        <rFont val="Calibri"/>
        <family val="2"/>
        <scheme val="minor"/>
      </rPr>
      <t>.</t>
    </r>
  </si>
  <si>
    <t>f</t>
  </si>
  <si>
    <r>
      <rPr>
        <b/>
        <sz val="11"/>
        <color theme="1"/>
        <rFont val="Calibri"/>
        <family val="2"/>
        <scheme val="minor"/>
      </rPr>
      <t>CPR Step 4</t>
    </r>
    <r>
      <rPr>
        <sz val="11"/>
        <color theme="1"/>
        <rFont val="Calibri"/>
        <family val="2"/>
        <scheme val="minor"/>
      </rPr>
      <t>. Enter the SSRO Funding Adjustment. This must be the SSRO Funding Adjustment that will be in force at the time the contract is expected to be let. The value (%)  should be a negative as it is a deduction.</t>
    </r>
  </si>
  <si>
    <t>g</t>
  </si>
  <si>
    <r>
      <rPr>
        <b/>
        <sz val="11"/>
        <color theme="1"/>
        <rFont val="Calibri"/>
        <family val="2"/>
        <scheme val="minor"/>
      </rPr>
      <t>CPR Step 5</t>
    </r>
    <r>
      <rPr>
        <sz val="11"/>
        <color theme="1"/>
        <rFont val="Calibri"/>
        <family val="2"/>
        <scheme val="minor"/>
      </rPr>
      <t xml:space="preserve">. Enter the Incentive Adjustment. The Incentive Adjustment should be 0% unless you have already agreed a value with MOD. The value (%) you enter here must agree to </t>
    </r>
    <r>
      <rPr>
        <i/>
        <sz val="11"/>
        <color theme="1"/>
        <rFont val="Calibri"/>
        <family val="2"/>
        <scheme val="minor"/>
      </rPr>
      <t>DB6.1 Incentive Adjustment</t>
    </r>
    <r>
      <rPr>
        <sz val="11"/>
        <color theme="1"/>
        <rFont val="Calibri"/>
        <family val="2"/>
        <scheme val="minor"/>
      </rPr>
      <t>.</t>
    </r>
  </si>
  <si>
    <t>h</t>
  </si>
  <si>
    <r>
      <rPr>
        <b/>
        <sz val="11"/>
        <color theme="1"/>
        <rFont val="Calibri"/>
        <family val="2"/>
        <scheme val="minor"/>
      </rPr>
      <t>CPR Step 6</t>
    </r>
    <r>
      <rPr>
        <sz val="11"/>
        <color theme="1"/>
        <rFont val="Calibri"/>
        <family val="2"/>
        <scheme val="minor"/>
      </rPr>
      <t xml:space="preserve">. Enter the CSA. The value (%) you enter here must agree to the additional detail you provide in </t>
    </r>
    <r>
      <rPr>
        <i/>
        <sz val="11"/>
        <color theme="1"/>
        <rFont val="Calibri"/>
        <family val="2"/>
        <scheme val="minor"/>
      </rPr>
      <t xml:space="preserve">DB7 CSA </t>
    </r>
    <r>
      <rPr>
        <sz val="11"/>
        <color theme="1"/>
        <rFont val="Calibri"/>
        <family val="2"/>
        <scheme val="minor"/>
      </rPr>
      <t>worksheets.</t>
    </r>
  </si>
  <si>
    <t>i</t>
  </si>
  <si>
    <t>Please ensure that the Proposed Contract Price (£) agrees to your proposal.</t>
  </si>
  <si>
    <t>Drop down menu 1</t>
  </si>
  <si>
    <t>Firm pricing method</t>
  </si>
  <si>
    <t>Fixed pricing method</t>
  </si>
  <si>
    <t>Cost-plus pricing method</t>
  </si>
  <si>
    <t>Estimate-based fee pricing method</t>
  </si>
  <si>
    <t>Volume-based pricing method</t>
  </si>
  <si>
    <t>Target pricing method</t>
  </si>
  <si>
    <t>DB2.1 Allowable Costs Breakdown</t>
  </si>
  <si>
    <r>
      <t xml:space="preserve">BACKGROUND
</t>
    </r>
    <r>
      <rPr>
        <sz val="11"/>
        <color theme="1"/>
        <rFont val="Calibri"/>
        <family val="2"/>
        <scheme val="minor"/>
      </rPr>
      <t xml:space="preserve">Section 23 of the Defence Reform Act (DRA) requires a contractor to keep relevant records in order for MOD to verify any matter relating to the price payable under a QDC or QSC.
Section 20 of the DRA requires a contractor, when requested by MOD, to demonstrate that costs claimed are Allowable Costs.
Please complete the following table to demonstrate the basis for the Allowable Costs value that you have included in Section 1. </t>
    </r>
    <r>
      <rPr>
        <i/>
        <sz val="11"/>
        <color theme="1"/>
        <rFont val="Calibri"/>
        <family val="2"/>
        <scheme val="minor"/>
      </rPr>
      <t>QDC-QSC Price Summary</t>
    </r>
    <r>
      <rPr>
        <sz val="11"/>
        <color theme="1"/>
        <rFont val="Calibri"/>
        <family val="2"/>
        <scheme val="minor"/>
      </rPr>
      <t xml:space="preserve"> worksheet.
If your contract costs does not 'fit' the Allowable Cost Breakdown proforma below you may need to amend it. You should however ensure that the detail (hours, rates, quantities, prices etc.) are still provided and that the total Allowable Cost agrees to the total Allowable Cost figure stated in part B of </t>
    </r>
    <r>
      <rPr>
        <i/>
        <sz val="11"/>
        <color theme="1"/>
        <rFont val="Calibri"/>
        <family val="2"/>
        <scheme val="minor"/>
      </rPr>
      <t>DB1.1 QDC-QSC Price Summary</t>
    </r>
    <r>
      <rPr>
        <sz val="11"/>
        <color theme="1"/>
        <rFont val="Calibri"/>
        <family val="2"/>
        <scheme val="minor"/>
      </rPr>
      <t>.
Instructions on how to fill in the spreadsheet are included at the foot of the table. 
Where necessary, please amend this section to fit your contract. For example, if your contract has multiple years you may want to consider duplicating this worksheet, and others if necessary, and populating for each individual year. You should ensure that the costings for each individual year are aggregated and the total Allowable Costs agree with that set out on</t>
    </r>
    <r>
      <rPr>
        <i/>
        <sz val="11"/>
        <color theme="1"/>
        <rFont val="Calibri"/>
        <family val="2"/>
        <scheme val="minor"/>
      </rPr>
      <t xml:space="preserve"> DB1.1 QDC-QSC Price Summary</t>
    </r>
    <r>
      <rPr>
        <sz val="11"/>
        <color theme="1"/>
        <rFont val="Calibri"/>
        <family val="2"/>
        <scheme val="minor"/>
      </rPr>
      <t>.</t>
    </r>
    <r>
      <rPr>
        <b/>
        <sz val="11"/>
        <color theme="1"/>
        <rFont val="Calibri"/>
        <family val="2"/>
        <scheme val="minor"/>
      </rPr>
      <t xml:space="preserve"> </t>
    </r>
  </si>
  <si>
    <t>Column 1</t>
  </si>
  <si>
    <t>Column 2</t>
  </si>
  <si>
    <t>Column 3</t>
  </si>
  <si>
    <t>Column 4</t>
  </si>
  <si>
    <t>Column 5</t>
  </si>
  <si>
    <t>Column 6</t>
  </si>
  <si>
    <t>Column 7</t>
  </si>
  <si>
    <t>Column 8</t>
  </si>
  <si>
    <t>Column 9</t>
  </si>
  <si>
    <t>Allowable Cost Breakdown</t>
  </si>
  <si>
    <t xml:space="preserve">Direct Labour (Hours)
</t>
  </si>
  <si>
    <t>Hourly Recovery Rate (£/Hr)</t>
  </si>
  <si>
    <r>
      <t xml:space="preserve">Total Labour/Overhead (£)
</t>
    </r>
    <r>
      <rPr>
        <b/>
        <i/>
        <sz val="11"/>
        <color theme="0"/>
        <rFont val="Calibri"/>
        <family val="2"/>
        <scheme val="minor"/>
      </rPr>
      <t>(Column 2x3)</t>
    </r>
  </si>
  <si>
    <t>Material (£)</t>
  </si>
  <si>
    <t>Subcontract Cost (£)</t>
  </si>
  <si>
    <t>Other Cost (£)</t>
  </si>
  <si>
    <r>
      <t xml:space="preserve">TOTAL (£)
</t>
    </r>
    <r>
      <rPr>
        <b/>
        <i/>
        <sz val="11"/>
        <color theme="0"/>
        <rFont val="Calibri"/>
        <family val="2"/>
        <scheme val="minor"/>
      </rPr>
      <t>(Column 4+5+6+7)</t>
    </r>
  </si>
  <si>
    <t>(example below based on SSRO Defined Pricing Structure)</t>
  </si>
  <si>
    <t>1.1 Main Hardware / Software</t>
  </si>
  <si>
    <t>Hourly - Recovery Rate Pool 1</t>
  </si>
  <si>
    <t>Hourly - Recovery Rate Pool 2</t>
  </si>
  <si>
    <t>Hourly - Recovery Rate Pool 3</t>
  </si>
  <si>
    <t>Hourly - Recovery Rate Pool 4</t>
  </si>
  <si>
    <t>Hourly - Recovery Rate Pool 5</t>
  </si>
  <si>
    <t>Key Material 1</t>
  </si>
  <si>
    <t xml:space="preserve">Other Material </t>
  </si>
  <si>
    <t>Key Subcontract 1</t>
  </si>
  <si>
    <t>Other Subcontracts</t>
  </si>
  <si>
    <t>(add rows as required)</t>
  </si>
  <si>
    <t>1.2 Platform Integration, Assembly, Test and Checkout</t>
  </si>
  <si>
    <t>Key Material 2</t>
  </si>
  <si>
    <t>Subcontract 2</t>
  </si>
  <si>
    <t>Subcontract 3</t>
  </si>
  <si>
    <t>TOTALS</t>
  </si>
  <si>
    <t>Uplift</t>
  </si>
  <si>
    <r>
      <t xml:space="preserve">Uplift %
</t>
    </r>
    <r>
      <rPr>
        <b/>
        <i/>
        <sz val="11"/>
        <color theme="0"/>
        <rFont val="Calibri"/>
        <family val="2"/>
        <scheme val="minor"/>
      </rPr>
      <t xml:space="preserve"> (must agree to Uplift set out in  DB3.1 Est Rates Calc Cur. Year worksheet Row D)</t>
    </r>
  </si>
  <si>
    <t>Cost Base to which Uplift is to be applied</t>
  </si>
  <si>
    <t>Cost Base Value (£)</t>
  </si>
  <si>
    <r>
      <t xml:space="preserve">TOTAL (£)
</t>
    </r>
    <r>
      <rPr>
        <b/>
        <i/>
        <sz val="11"/>
        <color theme="0"/>
        <rFont val="Calibri"/>
        <family val="2"/>
        <scheme val="minor"/>
      </rPr>
      <t>(Column 3x5)</t>
    </r>
  </si>
  <si>
    <t>% UPLIFT 1</t>
  </si>
  <si>
    <t xml:space="preserve">e.g. Production Cost </t>
  </si>
  <si>
    <t>e.g. Base: Production Cost = Total of Column 8</t>
  </si>
  <si>
    <t>% UPLIFT 2</t>
  </si>
  <si>
    <t>e.g. Material and Subcontract Cost</t>
  </si>
  <si>
    <t>e.g. Base: Material and Subcontract Cost = Sum of Columns 5 and 6</t>
  </si>
  <si>
    <r>
      <t xml:space="preserve">Total Allowable Cost (Must agree to </t>
    </r>
    <r>
      <rPr>
        <b/>
        <i/>
        <sz val="11"/>
        <color theme="1"/>
        <rFont val="Calibri"/>
        <family val="2"/>
        <scheme val="minor"/>
      </rPr>
      <t>DB1. QDC-QSC Price Summary</t>
    </r>
    <r>
      <rPr>
        <b/>
        <sz val="11"/>
        <color theme="1"/>
        <rFont val="Calibri"/>
        <family val="2"/>
        <scheme val="minor"/>
      </rPr>
      <t xml:space="preserve"> sheet)</t>
    </r>
  </si>
  <si>
    <r>
      <t xml:space="preserve">The General Details should have been pre-populated from the data that you entered on </t>
    </r>
    <r>
      <rPr>
        <i/>
        <sz val="11"/>
        <color theme="1"/>
        <rFont val="Calibri"/>
        <family val="2"/>
        <scheme val="minor"/>
      </rPr>
      <t>DB1.1 QDC-QSC Price Summary</t>
    </r>
    <r>
      <rPr>
        <sz val="11"/>
        <color theme="1"/>
        <rFont val="Calibri"/>
        <family val="2"/>
        <scheme val="minor"/>
      </rPr>
      <t>. If not please complete.</t>
    </r>
  </si>
  <si>
    <r>
      <t xml:space="preserve">Complete </t>
    </r>
    <r>
      <rPr>
        <b/>
        <sz val="11"/>
        <color theme="1"/>
        <rFont val="Calibri"/>
        <family val="2"/>
        <scheme val="minor"/>
      </rPr>
      <t>Column 1</t>
    </r>
    <r>
      <rPr>
        <sz val="11"/>
        <color theme="1"/>
        <rFont val="Calibri"/>
        <family val="2"/>
        <scheme val="minor"/>
      </rPr>
      <t xml:space="preserve"> according to the cost categories contained within the your contract proposal. This could be a Work Breakdown Structure (WBS), Product Breakdown Structure (PBS)  or a Defined Pricing Structure (DPS).
You should seek direction from the Authority's Commercial Officer on whether the cost categories should be based on a WBS, PBS or DPS. You should also consult with the Commercial Officer to establish the relationship between the WBS and the DPS, which will need to be defined within the Contract Reporting Plan in order to comply with the SSCR. 
Costs included in this breakdown must only be costs that are Allowable under the SSRO's </t>
    </r>
    <r>
      <rPr>
        <i/>
        <sz val="11"/>
        <color theme="1"/>
        <rFont val="Calibri"/>
        <family val="2"/>
        <scheme val="minor"/>
      </rPr>
      <t>Single Source Cost Standards - Statutory Guidance on Allowable Costs</t>
    </r>
    <r>
      <rPr>
        <sz val="11"/>
        <color theme="1"/>
        <rFont val="Calibri"/>
        <family val="2"/>
        <scheme val="minor"/>
      </rPr>
      <t xml:space="preserve"> in force at the time the contract is placed. Note, this includes direct and indirect costs.</t>
    </r>
  </si>
  <si>
    <r>
      <t xml:space="preserve">Enter the estimated allowable direct labour hours for the relevant Hourly Recovery Rate Pools in </t>
    </r>
    <r>
      <rPr>
        <b/>
        <sz val="11"/>
        <color theme="1"/>
        <rFont val="Calibri"/>
        <family val="2"/>
        <scheme val="minor"/>
      </rPr>
      <t>Column 2</t>
    </r>
    <r>
      <rPr>
        <sz val="11"/>
        <color theme="1"/>
        <rFont val="Calibri"/>
        <family val="2"/>
        <scheme val="minor"/>
      </rPr>
      <t xml:space="preserve">. </t>
    </r>
  </si>
  <si>
    <r>
      <t xml:space="preserve">Enter the Hourly Recovery Rate for each relevant pool in </t>
    </r>
    <r>
      <rPr>
        <b/>
        <sz val="11"/>
        <color theme="1"/>
        <rFont val="Calibri"/>
        <family val="2"/>
        <scheme val="minor"/>
      </rPr>
      <t>Column 3</t>
    </r>
    <r>
      <rPr>
        <sz val="11"/>
        <color theme="1"/>
        <rFont val="Calibri"/>
        <family val="2"/>
        <scheme val="minor"/>
      </rPr>
      <t xml:space="preserve">. 
The rates you enter in this column must either agree to the estimated rates previously agreed with MOD, or otherwise to rates calculated for the purpose of this contract, and evidenced in </t>
    </r>
    <r>
      <rPr>
        <i/>
        <sz val="11"/>
        <color theme="1"/>
        <rFont val="Calibri"/>
        <family val="2"/>
        <scheme val="minor"/>
      </rPr>
      <t xml:space="preserve">DB3.1 Est Rates Calc Cur. Year </t>
    </r>
    <r>
      <rPr>
        <sz val="11"/>
        <color theme="1"/>
        <rFont val="Calibri"/>
        <family val="2"/>
        <scheme val="minor"/>
      </rPr>
      <t xml:space="preserve">(see reference Row B).  State clearly in the Notes column whether the rates have already been agreed with the MOD, and if so, whether the rates were agreed with CAAS, or in relation to a recent contract.
If you do not have agreed rates, we recommend you complete </t>
    </r>
    <r>
      <rPr>
        <i/>
        <sz val="11"/>
        <color theme="1"/>
        <rFont val="Calibri"/>
        <family val="2"/>
        <scheme val="minor"/>
      </rPr>
      <t>DB3 Recovery Rates</t>
    </r>
    <r>
      <rPr>
        <sz val="11"/>
        <color theme="1"/>
        <rFont val="Calibri"/>
        <family val="2"/>
        <scheme val="minor"/>
      </rPr>
      <t xml:space="preserve"> first, and then populate this worksheet.</t>
    </r>
  </si>
  <si>
    <r>
      <rPr>
        <b/>
        <sz val="11"/>
        <color theme="1"/>
        <rFont val="Calibri"/>
        <family val="2"/>
        <scheme val="minor"/>
      </rPr>
      <t>Column 4</t>
    </r>
    <r>
      <rPr>
        <sz val="11"/>
        <color theme="1"/>
        <rFont val="Calibri"/>
        <family val="2"/>
        <scheme val="minor"/>
      </rPr>
      <t xml:space="preserve"> is a calculation only column showing the cost of Labour/Overhead (Column 2 x Column 3).</t>
    </r>
  </si>
  <si>
    <r>
      <t xml:space="preserve">Enter material cost in </t>
    </r>
    <r>
      <rPr>
        <b/>
        <sz val="11"/>
        <color theme="1"/>
        <rFont val="Calibri"/>
        <family val="2"/>
        <scheme val="minor"/>
      </rPr>
      <t>Column 5.</t>
    </r>
  </si>
  <si>
    <t>j</t>
  </si>
  <si>
    <r>
      <t xml:space="preserve">Enter subcontract cost in </t>
    </r>
    <r>
      <rPr>
        <b/>
        <sz val="11"/>
        <color theme="1"/>
        <rFont val="Calibri"/>
        <family val="2"/>
        <scheme val="minor"/>
      </rPr>
      <t>Column 6.</t>
    </r>
  </si>
  <si>
    <r>
      <t xml:space="preserve">Enter the Other Direct Costs for the relevant categories in </t>
    </r>
    <r>
      <rPr>
        <b/>
        <sz val="11"/>
        <color theme="1"/>
        <rFont val="Calibri"/>
        <family val="2"/>
        <scheme val="minor"/>
      </rPr>
      <t xml:space="preserve">Column 7. </t>
    </r>
    <r>
      <rPr>
        <sz val="11"/>
        <color theme="1"/>
        <rFont val="Calibri"/>
        <family val="2"/>
        <scheme val="minor"/>
      </rPr>
      <t>This may include costs such  as consultancy costs charged direct to the contract, equipment hire etc.</t>
    </r>
    <r>
      <rPr>
        <b/>
        <sz val="11"/>
        <color theme="1"/>
        <rFont val="Calibri"/>
        <family val="2"/>
        <scheme val="minor"/>
      </rPr>
      <t xml:space="preserve"> </t>
    </r>
  </si>
  <si>
    <r>
      <rPr>
        <b/>
        <sz val="11"/>
        <color theme="1"/>
        <rFont val="Calibri"/>
        <family val="2"/>
        <scheme val="minor"/>
      </rPr>
      <t>Column 8</t>
    </r>
    <r>
      <rPr>
        <sz val="11"/>
        <color theme="1"/>
        <rFont val="Calibri"/>
        <family val="2"/>
        <scheme val="minor"/>
      </rPr>
      <t xml:space="preserve"> is a calculation only column showing Total Cost (Sum of columns 4,5,6 and 7)</t>
    </r>
  </si>
  <si>
    <t>k</t>
  </si>
  <si>
    <r>
      <t>Where necessary include explanatory notes in</t>
    </r>
    <r>
      <rPr>
        <b/>
        <sz val="11"/>
        <color theme="1"/>
        <rFont val="Calibri"/>
        <family val="2"/>
        <scheme val="minor"/>
      </rPr>
      <t xml:space="preserve"> Column 9.</t>
    </r>
  </si>
  <si>
    <t>l</t>
  </si>
  <si>
    <r>
      <t xml:space="preserve">Where you are recovering costs through % uplifts, complete the Uplift section at the foot of the table.  You will need to enter the % Uplift rate and the Base cost to which the uplift is applied.
You will be required to set out the basis of calculation for these % Uplifts in </t>
    </r>
    <r>
      <rPr>
        <i/>
        <sz val="11"/>
        <color theme="1"/>
        <rFont val="Calibri"/>
        <family val="2"/>
        <scheme val="minor"/>
      </rPr>
      <t>DB3.1 Est Rates Calc Cur. Year</t>
    </r>
    <r>
      <rPr>
        <sz val="11"/>
        <color theme="1"/>
        <rFont val="Calibri"/>
        <family val="2"/>
        <scheme val="minor"/>
      </rPr>
      <t xml:space="preserve"> Row D of this databook. </t>
    </r>
    <r>
      <rPr>
        <sz val="11"/>
        <rFont val="Calibri"/>
        <family val="2"/>
        <scheme val="minor"/>
      </rPr>
      <t xml:space="preserve">Note, if you have priced the contract using uplifts that have already been agreed by MOD, please enter the rates in Column 3. You do not need to complete the </t>
    </r>
    <r>
      <rPr>
        <i/>
        <sz val="11"/>
        <rFont val="Calibri"/>
        <family val="2"/>
        <scheme val="minor"/>
      </rPr>
      <t>DB3.1 Est Rates Calc Cur. Year</t>
    </r>
    <r>
      <rPr>
        <sz val="11"/>
        <rFont val="Calibri"/>
        <family val="2"/>
        <scheme val="minor"/>
      </rPr>
      <t xml:space="preserve"> worksheet.</t>
    </r>
  </si>
  <si>
    <t>m</t>
  </si>
  <si>
    <r>
      <t xml:space="preserve">The Total Allowable Cost must agree to the Total Allowable Cost that you have entered in the </t>
    </r>
    <r>
      <rPr>
        <i/>
        <sz val="11"/>
        <color theme="1"/>
        <rFont val="Calibri"/>
        <family val="2"/>
        <scheme val="minor"/>
      </rPr>
      <t>DB1.1 QDC-QSC Price Summary</t>
    </r>
    <r>
      <rPr>
        <sz val="11"/>
        <color theme="1"/>
        <rFont val="Calibri"/>
        <family val="2"/>
        <scheme val="minor"/>
      </rPr>
      <t xml:space="preserve"> worksheet.</t>
    </r>
  </si>
  <si>
    <t xml:space="preserve">  </t>
  </si>
  <si>
    <t>DB3.1 Estimated Rates Calculation Current Year</t>
  </si>
  <si>
    <r>
      <t xml:space="preserve">BACKGROUND
</t>
    </r>
    <r>
      <rPr>
        <sz val="11"/>
        <color theme="1"/>
        <rFont val="Calibri"/>
        <family val="2"/>
        <scheme val="minor"/>
      </rPr>
      <t xml:space="preserve">Please note that if you have priced the contract using estimated rates / uplifts that have been agreed by MOD Cost Assurance &amp; Analysis Service (CAAS), you do not need to complete this sheet.
Section 23 of the Defence Reform Act (DRA) requires a contractor to keep relevant records in order that MOD can verify any matter relating to the price payable under a QDC or QSC - this includes demonstrating how estimated recovery rates / uplifts on which the price is based have been calculated.
Section 20 of the DRA requires a contractor, when requested by MOD, to demonstrate that costs claimed are Allowable.
Please complete this Estimated Rates calculation template (following the step by step guide at the foot of the worksheet) in order that you can demonstrate:
(i) That the current year data on which the estimated rates / uplifts have been calculated is derived from an approved source such as an official company budget;
(ii) That you have excluded any costs disallowed under the SSRO's Single Source Cost Standards - Statutory Guidance on Allowable Costs in force at the time the contract is placed (as set out in further detail in DB3.3 Disallowed costs Cur Yr. worksheet);
(iii) That costs will only be recovered once - either directly or indirectly;
(iv) That the remaining costs, together with the estimated base hours derived from DB3.2 Dir.Labour Hrs Cur.Yr worksheet, are used to calculate the estimated recovery rates and uplifts; and
(v) That the estimated rates as calculated, have been used to price the qualifying contract in question.
Where necessary please amend the proforma to suit the circumstances of your costing methodology. Please note that some of the formulae will change with the addition/exclusion of extra columns. 
Please note that the analysis must be a summary of </t>
    </r>
    <r>
      <rPr>
        <b/>
        <sz val="11"/>
        <color theme="1"/>
        <rFont val="Calibri"/>
        <family val="2"/>
        <scheme val="minor"/>
      </rPr>
      <t>ALL</t>
    </r>
    <r>
      <rPr>
        <sz val="11"/>
        <color theme="1"/>
        <rFont val="Calibri"/>
        <family val="2"/>
        <scheme val="minor"/>
      </rPr>
      <t xml:space="preserve"> cost recovery rates / uplifts for the business unit, not just those used to price this specific QDC or QSC.  At the foot of the table you should use the drop down box to indicate those rates used to price this QDC.</t>
    </r>
    <r>
      <rPr>
        <b/>
        <sz val="11"/>
        <color theme="1"/>
        <rFont val="Calibri"/>
        <family val="2"/>
        <scheme val="minor"/>
      </rPr>
      <t xml:space="preserve">
</t>
    </r>
  </si>
  <si>
    <t>Accounting Period</t>
  </si>
  <si>
    <t>Year Ending [ ]</t>
  </si>
  <si>
    <t>Column</t>
  </si>
  <si>
    <t>9a</t>
  </si>
  <si>
    <t>9b</t>
  </si>
  <si>
    <t>9c</t>
  </si>
  <si>
    <t>9d</t>
  </si>
  <si>
    <t>9e</t>
  </si>
  <si>
    <t>Profit &amp; Loss Category</t>
  </si>
  <si>
    <t xml:space="preserve">Profit &amp; Loss
£ </t>
  </si>
  <si>
    <t>Adjustment for non-Cost of Production items
£</t>
  </si>
  <si>
    <t>Cost of Production prior to Disallowances
£</t>
  </si>
  <si>
    <r>
      <t xml:space="preserve">Disallowed Costs
£
</t>
    </r>
    <r>
      <rPr>
        <b/>
        <i/>
        <sz val="9"/>
        <rFont val="Calibri"/>
        <family val="2"/>
        <scheme val="minor"/>
      </rPr>
      <t>(Must agree to worksheet DB3.3)</t>
    </r>
  </si>
  <si>
    <t>Total Allowable Cost of Production
£</t>
  </si>
  <si>
    <t>Material &amp; Bought Out Direct Items
£</t>
  </si>
  <si>
    <t>Allowable Costs to be recovered though Recovery Rates £</t>
  </si>
  <si>
    <t>TOTAL HOURLY RECOVERY RATE POOL 1
£</t>
  </si>
  <si>
    <t>TOTAL HOURLY RECOVERY RATE POOL 2
£</t>
  </si>
  <si>
    <t>TOTAL HOURLY RECOVERY RATE POOL 3
£</t>
  </si>
  <si>
    <t>TOTAL HOURLY RECOVERY RATE POOL 4
£</t>
  </si>
  <si>
    <t>TOTAL HOURLY RECOVERY RATE POOL 5
£</t>
  </si>
  <si>
    <t>Total Cost excluding costs to be recovered through % uplifts
£</t>
  </si>
  <si>
    <t>UPLIFT RECOVERY RATE POOL 1
£</t>
  </si>
  <si>
    <t>UPLIFT RECOVERY RATE POOL 2
£</t>
  </si>
  <si>
    <t>CHECK (should be ZERO)
£</t>
  </si>
  <si>
    <t>NOTES (if applicable for clarification purposes)</t>
  </si>
  <si>
    <t>( 2 - 3 )</t>
  </si>
  <si>
    <t>( 4 - 5 )</t>
  </si>
  <si>
    <t>( 6 - 7 )</t>
  </si>
  <si>
    <t>(7+(Sum 9a to 9e))</t>
  </si>
  <si>
    <t>( 10 + 11 +12)</t>
  </si>
  <si>
    <t>( 6 - 13 )</t>
  </si>
  <si>
    <t>e.g. Sales</t>
  </si>
  <si>
    <t>[e.g. Enter here rationale for the basis for allocation across recovery pools]</t>
  </si>
  <si>
    <t>e.g. Movement in WIP and Finished Goods</t>
  </si>
  <si>
    <t>e.g. Materials</t>
  </si>
  <si>
    <t>e.g. Payroll</t>
  </si>
  <si>
    <t>e.g. G&amp;A</t>
  </si>
  <si>
    <t>e.g. Production</t>
  </si>
  <si>
    <t>e.g. R&amp;D</t>
  </si>
  <si>
    <t>e.g. Selling and marketing</t>
  </si>
  <si>
    <t>[Budget Line 9]</t>
  </si>
  <si>
    <t>[Budget Line 10]</t>
  </si>
  <si>
    <t>[Budget Line 11]</t>
  </si>
  <si>
    <t>[Budget Line 12]</t>
  </si>
  <si>
    <t>[Budget Line 13]</t>
  </si>
  <si>
    <t>[Budget Line 14]</t>
  </si>
  <si>
    <t>[Budget Line 15]</t>
  </si>
  <si>
    <t>[Budget Line 16]</t>
  </si>
  <si>
    <t>[Budget Line 17]</t>
  </si>
  <si>
    <t>[Budget Line 18]</t>
  </si>
  <si>
    <t>[Budget Line 19]</t>
  </si>
  <si>
    <t>[Budget Line 20]</t>
  </si>
  <si>
    <t>[Budget Line 21]</t>
  </si>
  <si>
    <t>[Budget Line 22]</t>
  </si>
  <si>
    <t>[Budget Line 23]</t>
  </si>
  <si>
    <t>[Budget Line 24]</t>
  </si>
  <si>
    <t>[Budget Line 25]</t>
  </si>
  <si>
    <t>TOTAL</t>
  </si>
  <si>
    <t>CHECK</t>
  </si>
  <si>
    <t>% Allocation</t>
  </si>
  <si>
    <t>Row A</t>
  </si>
  <si>
    <r>
      <t>Direct Labour Hours</t>
    </r>
    <r>
      <rPr>
        <sz val="11"/>
        <color theme="1"/>
        <rFont val="Calibri"/>
        <family val="2"/>
        <scheme val="minor"/>
      </rPr>
      <t xml:space="preserve"> (from </t>
    </r>
    <r>
      <rPr>
        <i/>
        <sz val="11"/>
        <color theme="1"/>
        <rFont val="Calibri"/>
        <family val="2"/>
        <scheme val="minor"/>
      </rPr>
      <t>DB3.2 Dir. Labour Hrs Cur. Yr.</t>
    </r>
    <r>
      <rPr>
        <sz val="11"/>
        <color theme="1"/>
        <rFont val="Calibri"/>
        <family val="2"/>
        <scheme val="minor"/>
      </rPr>
      <t>)</t>
    </r>
  </si>
  <si>
    <t>Row B</t>
  </si>
  <si>
    <t>Recovery Rate/Hour - pre uplifts</t>
  </si>
  <si>
    <t>Row C</t>
  </si>
  <si>
    <t>Base cost for uplift</t>
  </si>
  <si>
    <r>
      <t xml:space="preserve">Record here the basis for the calculation e.g. % Uplift 1 is recovered over Cost of Production. Uplift 2 is recovered over total cost of material. </t>
    </r>
    <r>
      <rPr>
        <b/>
        <i/>
        <sz val="11"/>
        <color theme="1"/>
        <rFont val="Calibri"/>
        <family val="2"/>
        <scheme val="minor"/>
      </rPr>
      <t>This should match tab DB2.1.</t>
    </r>
  </si>
  <si>
    <t>Row D</t>
  </si>
  <si>
    <t>Uplift %</t>
  </si>
  <si>
    <t>Check to show uplift values in DB2.1 equal those in DB 3.1</t>
  </si>
  <si>
    <t>Row E</t>
  </si>
  <si>
    <t>Have these rates been used to price the QDC?</t>
  </si>
  <si>
    <t>Select from list</t>
  </si>
  <si>
    <r>
      <t xml:space="preserve">With the exception of the Accounting Period, the General Details should have been pre-populated from the data that you entered in </t>
    </r>
    <r>
      <rPr>
        <i/>
        <sz val="11"/>
        <color theme="1"/>
        <rFont val="Calibri"/>
        <family val="2"/>
        <scheme val="minor"/>
      </rPr>
      <t>DB1.1 QDC-QSC Price Summary</t>
    </r>
    <r>
      <rPr>
        <sz val="11"/>
        <color theme="1"/>
        <rFont val="Calibri"/>
        <family val="2"/>
        <scheme val="minor"/>
      </rPr>
      <t>. If not please complete.</t>
    </r>
  </si>
  <si>
    <r>
      <t xml:space="preserve">Complete </t>
    </r>
    <r>
      <rPr>
        <b/>
        <sz val="11"/>
        <color theme="1"/>
        <rFont val="Calibri"/>
        <family val="2"/>
        <scheme val="minor"/>
      </rPr>
      <t>column 1</t>
    </r>
    <r>
      <rPr>
        <sz val="11"/>
        <color theme="1"/>
        <rFont val="Calibri"/>
        <family val="2"/>
        <scheme val="minor"/>
      </rPr>
      <t xml:space="preserve"> with profit and loss categories on which the estimated rates calculation has been based. As backing evidence, please provide a summary of the source from which this data has been derived in the notes. In general, for estimated rates the source would be expected to be an approved company budget or forecast.</t>
    </r>
  </si>
  <si>
    <r>
      <t xml:space="preserve">Enter the profit and loss amount for each of the categories in </t>
    </r>
    <r>
      <rPr>
        <b/>
        <sz val="11"/>
        <color theme="1"/>
        <rFont val="Calibri"/>
        <family val="2"/>
        <scheme val="minor"/>
      </rPr>
      <t>column 2.</t>
    </r>
    <r>
      <rPr>
        <sz val="11"/>
        <color theme="1"/>
        <rFont val="Calibri"/>
        <family val="2"/>
        <scheme val="minor"/>
      </rPr>
      <t xml:space="preserve">
Enter costs as positive figures and income as negative figures.</t>
    </r>
    <r>
      <rPr>
        <b/>
        <sz val="11"/>
        <color theme="1"/>
        <rFont val="Calibri"/>
        <family val="2"/>
        <scheme val="minor"/>
      </rPr>
      <t xml:space="preserve">
</t>
    </r>
    <r>
      <rPr>
        <sz val="11"/>
        <color theme="1"/>
        <rFont val="Calibri"/>
        <family val="2"/>
        <scheme val="minor"/>
      </rPr>
      <t xml:space="preserve">The total in column 2 should equal </t>
    </r>
    <r>
      <rPr>
        <i/>
        <sz val="11"/>
        <color theme="1"/>
        <rFont val="Calibri"/>
        <family val="2"/>
        <scheme val="minor"/>
      </rPr>
      <t>Profit before Tax</t>
    </r>
    <r>
      <rPr>
        <sz val="11"/>
        <color theme="1"/>
        <rFont val="Calibri"/>
        <family val="2"/>
        <scheme val="minor"/>
      </rPr>
      <t xml:space="preserve"> as per the approved company budget / forecast.</t>
    </r>
  </si>
  <si>
    <r>
      <t xml:space="preserve">Enter adjustments in </t>
    </r>
    <r>
      <rPr>
        <b/>
        <sz val="11"/>
        <color theme="1"/>
        <rFont val="Calibri"/>
        <family val="2"/>
        <scheme val="minor"/>
      </rPr>
      <t>column 3</t>
    </r>
    <r>
      <rPr>
        <sz val="11"/>
        <color theme="1"/>
        <rFont val="Calibri"/>
        <family val="2"/>
        <scheme val="minor"/>
      </rPr>
      <t xml:space="preserve"> to eliminate items that are not elements of Cost of Production, for example sales or movements in work-in-progress and finished goods.</t>
    </r>
  </si>
  <si>
    <r>
      <rPr>
        <b/>
        <sz val="11"/>
        <color theme="1"/>
        <rFont val="Calibri"/>
        <family val="2"/>
        <scheme val="minor"/>
      </rPr>
      <t>Column 4</t>
    </r>
    <r>
      <rPr>
        <sz val="11"/>
        <color theme="1"/>
        <rFont val="Calibri"/>
        <family val="2"/>
        <scheme val="minor"/>
      </rPr>
      <t xml:space="preserve"> will automatically calculate Cost of Production prior to Disallowed costs.</t>
    </r>
  </si>
  <si>
    <t>Enter any Disallowed costs in column 5 (based on the SSRO's Single Source Cost Standards - Statutory Guidance on Allowable Costs in force at the time the contract is placed).
Please also ensure that you complete DB3.3 Disallowed costs Cur. Yr. to provide additional detail on any disallowances you have made.</t>
  </si>
  <si>
    <r>
      <rPr>
        <b/>
        <sz val="11"/>
        <color theme="1"/>
        <rFont val="Calibri"/>
        <family val="2"/>
        <scheme val="minor"/>
      </rPr>
      <t xml:space="preserve">Column 6 </t>
    </r>
    <r>
      <rPr>
        <sz val="11"/>
        <color theme="1"/>
        <rFont val="Calibri"/>
        <family val="2"/>
        <scheme val="minor"/>
      </rPr>
      <t>will automatically calculate Total Allowable Cost of Production</t>
    </r>
  </si>
  <si>
    <r>
      <t xml:space="preserve">Enter in </t>
    </r>
    <r>
      <rPr>
        <b/>
        <sz val="11"/>
        <color theme="1"/>
        <rFont val="Calibri"/>
        <family val="2"/>
        <scheme val="minor"/>
      </rPr>
      <t xml:space="preserve">column 7 </t>
    </r>
    <r>
      <rPr>
        <sz val="11"/>
        <color theme="1"/>
        <rFont val="Calibri"/>
        <family val="2"/>
        <scheme val="minor"/>
      </rPr>
      <t xml:space="preserve">any costs that are </t>
    </r>
    <r>
      <rPr>
        <u/>
        <sz val="11"/>
        <color theme="1"/>
        <rFont val="Calibri"/>
        <family val="2"/>
        <scheme val="minor"/>
      </rPr>
      <t>not</t>
    </r>
    <r>
      <rPr>
        <sz val="11"/>
        <color theme="1"/>
        <rFont val="Calibri"/>
        <family val="2"/>
        <scheme val="minor"/>
      </rPr>
      <t xml:space="preserve"> being recovered through recovery rates.  For example, material and bought out direct costs.</t>
    </r>
  </si>
  <si>
    <r>
      <rPr>
        <b/>
        <sz val="11"/>
        <color theme="1"/>
        <rFont val="Calibri"/>
        <family val="2"/>
        <scheme val="minor"/>
      </rPr>
      <t>Column 8</t>
    </r>
    <r>
      <rPr>
        <sz val="11"/>
        <color theme="1"/>
        <rFont val="Calibri"/>
        <family val="2"/>
        <scheme val="minor"/>
      </rPr>
      <t xml:space="preserve"> will automatically calculate Allowable Costs to be recovered through recovery rates.</t>
    </r>
  </si>
  <si>
    <r>
      <t xml:space="preserve">Use </t>
    </r>
    <r>
      <rPr>
        <b/>
        <sz val="11"/>
        <color theme="1"/>
        <rFont val="Calibri"/>
        <family val="2"/>
        <scheme val="minor"/>
      </rPr>
      <t>columns 9a - 9e</t>
    </r>
    <r>
      <rPr>
        <sz val="11"/>
        <color theme="1"/>
        <rFont val="Calibri"/>
        <family val="2"/>
        <scheme val="minor"/>
      </rPr>
      <t xml:space="preserve"> (based on your hourly recovery rate pools) to enter the costs allocated to each pool of costs to be recovered on an hourly basis.
Add the name of the hourly recovery rate pool to each column.
The recovery rates will be dependent on pools relevant to your business unit. </t>
    </r>
  </si>
  <si>
    <r>
      <rPr>
        <b/>
        <sz val="11"/>
        <color theme="1"/>
        <rFont val="Calibri"/>
        <family val="2"/>
        <scheme val="minor"/>
      </rPr>
      <t xml:space="preserve">Column 10 </t>
    </r>
    <r>
      <rPr>
        <sz val="11"/>
        <color theme="1"/>
        <rFont val="Calibri"/>
        <family val="2"/>
        <scheme val="minor"/>
      </rPr>
      <t>will automatically calculate the total Production Cost i.e. the sum of the costs allocated to each hourly recovery rate pool and material, bought out and other direct costs.</t>
    </r>
  </si>
  <si>
    <r>
      <t xml:space="preserve">In </t>
    </r>
    <r>
      <rPr>
        <b/>
        <sz val="11"/>
        <color theme="1"/>
        <rFont val="Calibri"/>
        <family val="2"/>
        <scheme val="minor"/>
      </rPr>
      <t>columns 11-12</t>
    </r>
    <r>
      <rPr>
        <sz val="11"/>
        <color theme="1"/>
        <rFont val="Calibri"/>
        <family val="2"/>
        <scheme val="minor"/>
      </rPr>
      <t xml:space="preserve"> enter overhead costs that are not allocated directly to an hourly recovery rate pool but instead are recovered using a % uplift (NB for the purpose of this proforma Uplift A has been based on a % of Total Production Cost and Uplift B has been based on a % of Total Material Cost. If you use different bases for the uplift you will need to amend the spreadsheet accordingly). </t>
    </r>
    <r>
      <rPr>
        <b/>
        <sz val="11"/>
        <color theme="1"/>
        <rFont val="Calibri"/>
        <family val="2"/>
        <scheme val="minor"/>
      </rPr>
      <t>Please take care when updating formulae to reflect the amendments.</t>
    </r>
  </si>
  <si>
    <r>
      <t xml:space="preserve">Column 13 </t>
    </r>
    <r>
      <rPr>
        <sz val="11"/>
        <color theme="1"/>
        <rFont val="Calibri"/>
        <family val="2"/>
        <scheme val="minor"/>
      </rPr>
      <t xml:space="preserve">will automatically calculate Total Allowable Cost of Production </t>
    </r>
  </si>
  <si>
    <r>
      <rPr>
        <b/>
        <sz val="11"/>
        <color theme="1"/>
        <rFont val="Calibri"/>
        <family val="2"/>
        <scheme val="minor"/>
      </rPr>
      <t xml:space="preserve">Column 14 </t>
    </r>
    <r>
      <rPr>
        <sz val="11"/>
        <color theme="1"/>
        <rFont val="Calibri"/>
        <family val="2"/>
        <scheme val="minor"/>
      </rPr>
      <t>is a check calculation to ensure that Column 13 and Column 6 match.  The row totals and the grand total in column 14 must be zero.</t>
    </r>
  </si>
  <si>
    <t>n</t>
  </si>
  <si>
    <r>
      <t xml:space="preserve">Enter any relevant notes for clarification in </t>
    </r>
    <r>
      <rPr>
        <b/>
        <sz val="11"/>
        <color theme="1"/>
        <rFont val="Calibri"/>
        <family val="2"/>
        <scheme val="minor"/>
      </rPr>
      <t xml:space="preserve">column 15 </t>
    </r>
    <r>
      <rPr>
        <sz val="11"/>
        <color theme="1"/>
        <rFont val="Calibri"/>
        <family val="2"/>
        <scheme val="minor"/>
      </rPr>
      <t>(for example the rationale for the basis of allocation across recovery rate pools)</t>
    </r>
  </si>
  <si>
    <t>o</t>
  </si>
  <si>
    <r>
      <rPr>
        <b/>
        <sz val="11"/>
        <color theme="1"/>
        <rFont val="Calibri"/>
        <family val="2"/>
        <scheme val="minor"/>
      </rPr>
      <t xml:space="preserve">Row A </t>
    </r>
    <r>
      <rPr>
        <sz val="11"/>
        <color theme="1"/>
        <rFont val="Calibri"/>
        <family val="2"/>
        <scheme val="minor"/>
      </rPr>
      <t xml:space="preserve">will automatically be updated from the direct labour hours entered in </t>
    </r>
    <r>
      <rPr>
        <i/>
        <sz val="11"/>
        <color theme="1"/>
        <rFont val="Calibri"/>
        <family val="2"/>
        <scheme val="minor"/>
      </rPr>
      <t>DB3.2 Dir. Labour Hrs Cur.Yr</t>
    </r>
    <r>
      <rPr>
        <sz val="11"/>
        <color theme="1"/>
        <rFont val="Calibri"/>
        <family val="2"/>
        <scheme val="minor"/>
      </rPr>
      <t xml:space="preserve">. Note, you will need to update this link if you amend DB3.2 (for instance if you have more than 5 hourly recovery rate pools)
Please also ensure that you complete worksheet </t>
    </r>
    <r>
      <rPr>
        <i/>
        <sz val="11"/>
        <color theme="1"/>
        <rFont val="Calibri"/>
        <family val="2"/>
        <scheme val="minor"/>
      </rPr>
      <t>DB3.2 Dir.Labour Hrs Cur.Yr</t>
    </r>
    <r>
      <rPr>
        <sz val="11"/>
        <color theme="1"/>
        <rFont val="Calibri"/>
        <family val="2"/>
        <scheme val="minor"/>
      </rPr>
      <t xml:space="preserve"> and provide additional detail on how you have calculated these hours.
Use the check cells to ensure that the labour hours have been correctly linked from worksheet </t>
    </r>
    <r>
      <rPr>
        <i/>
        <sz val="11"/>
        <color theme="1"/>
        <rFont val="Calibri"/>
        <family val="2"/>
        <scheme val="minor"/>
      </rPr>
      <t>DB3.2 Dir.Labour Hrs Cur.Yr</t>
    </r>
  </si>
  <si>
    <t>p</t>
  </si>
  <si>
    <r>
      <rPr>
        <b/>
        <sz val="11"/>
        <color theme="1"/>
        <rFont val="Calibri"/>
        <family val="2"/>
        <scheme val="minor"/>
      </rPr>
      <t>Row B</t>
    </r>
    <r>
      <rPr>
        <sz val="11"/>
        <color theme="1"/>
        <rFont val="Calibri"/>
        <family val="2"/>
        <scheme val="minor"/>
      </rPr>
      <t xml:space="preserve"> will automatically calculate the Total Recovery Rate Per Hour based on the total labour hours and total cost allocated to each hourly recovery rate pool</t>
    </r>
  </si>
  <si>
    <t>q</t>
  </si>
  <si>
    <r>
      <t>In</t>
    </r>
    <r>
      <rPr>
        <b/>
        <sz val="11"/>
        <color theme="1"/>
        <rFont val="Calibri"/>
        <family val="2"/>
        <scheme val="minor"/>
      </rPr>
      <t xml:space="preserve"> Row C</t>
    </r>
    <r>
      <rPr>
        <sz val="11"/>
        <color theme="1"/>
        <rFont val="Calibri"/>
        <family val="2"/>
        <scheme val="minor"/>
      </rPr>
      <t xml:space="preserve"> you will need to enter the base cost on which the % uplifts in columns 11 and 12 are calculated. In the example column 11 costs are recovered through an uplift based on total prime cost and first tier overheads (i.e. material, bought out direct and hourly recovery rate pools) and column 12 costs are recovered based on material costs. Please record in Column 15 how each base has been calculated.</t>
    </r>
  </si>
  <si>
    <t>r</t>
  </si>
  <si>
    <r>
      <rPr>
        <b/>
        <sz val="11"/>
        <color theme="1"/>
        <rFont val="Calibri"/>
        <family val="2"/>
        <scheme val="minor"/>
      </rPr>
      <t xml:space="preserve">Row D </t>
    </r>
    <r>
      <rPr>
        <sz val="11"/>
        <color theme="1"/>
        <rFont val="Calibri"/>
        <family val="2"/>
        <scheme val="minor"/>
      </rPr>
      <t>will automatically calculate the uplift percentages</t>
    </r>
  </si>
  <si>
    <t>s</t>
  </si>
  <si>
    <r>
      <rPr>
        <b/>
        <sz val="11"/>
        <color theme="1"/>
        <rFont val="Calibri"/>
        <family val="2"/>
        <scheme val="minor"/>
      </rPr>
      <t xml:space="preserve">Row E </t>
    </r>
    <r>
      <rPr>
        <sz val="11"/>
        <color theme="1"/>
        <rFont val="Calibri"/>
        <family val="2"/>
        <scheme val="minor"/>
      </rPr>
      <t>- Select Yes/No from the drop down box to identify which hourly recovery rates have been used in your pricing proposal for the QDC.</t>
    </r>
  </si>
  <si>
    <t>Yes</t>
  </si>
  <si>
    <t>No</t>
  </si>
  <si>
    <t>DB3.2 Direct Labour Hours Current Year</t>
  </si>
  <si>
    <r>
      <t xml:space="preserve">BACKGROUND
</t>
    </r>
    <r>
      <rPr>
        <sz val="11"/>
        <color theme="1"/>
        <rFont val="Calibri"/>
        <family val="2"/>
        <scheme val="minor"/>
      </rPr>
      <t xml:space="preserve">Please note that if you have priced the contract using estimated rates / uplifts that have been agreed by MOD Cost Assurance &amp; Analysis Service (CAAS), you do not need to complete this sheet.
Section 23 of the Defence Reform Act (DRA) requires a contractor to keep relevant records in order for MOD to verify any matter relating to the price payable under a QDC or QSC - this includes demonstrating how a contractor has calculated estimated recovery rates used in a pricing proposal.
Section 20 of the DRA requires a contractor, when requested by MOD, to demonstrate that costs claimed are Allowable.
Please follow the step by step guide at the foot of this worksheet to demonstrate the basis of the calculation of the estimated labour hours that are used as a recovery base for each hourly recovery pool as set out on </t>
    </r>
    <r>
      <rPr>
        <i/>
        <sz val="11"/>
        <color theme="1"/>
        <rFont val="Calibri"/>
        <family val="2"/>
        <scheme val="minor"/>
      </rPr>
      <t>DB3.1 Est.Rates Calc Cur.Year</t>
    </r>
    <r>
      <rPr>
        <sz val="11"/>
        <color theme="1"/>
        <rFont val="Calibri"/>
        <family val="2"/>
        <scheme val="minor"/>
      </rPr>
      <t xml:space="preserve">.
The calculated labour hours will directly link to </t>
    </r>
    <r>
      <rPr>
        <i/>
        <sz val="11"/>
        <color theme="1"/>
        <rFont val="Calibri"/>
        <family val="2"/>
        <scheme val="minor"/>
      </rPr>
      <t>DB3.1 Est.Rates Calc Cur.Year.</t>
    </r>
  </si>
  <si>
    <t>Contract name</t>
  </si>
  <si>
    <t>POTENTIAL HOURS</t>
  </si>
  <si>
    <t>UTILISATION OF HOURS</t>
  </si>
  <si>
    <t>PAYROLL DIRECT PERSONNEL</t>
  </si>
  <si>
    <t>HOLIDAY HOURS PER ANNUM</t>
  </si>
  <si>
    <t>TOTAL PER ANNUM</t>
  </si>
  <si>
    <t>SICK &amp; ABSENT AND OVERTIME HOURS</t>
  </si>
  <si>
    <t>DIVERTED INDIRECT HOURS</t>
  </si>
  <si>
    <r>
      <rPr>
        <b/>
        <sz val="11"/>
        <rFont val="Calibri"/>
        <family val="2"/>
        <scheme val="minor"/>
      </rPr>
      <t>RECOVERY RATE POOL</t>
    </r>
    <r>
      <rPr>
        <b/>
        <i/>
        <sz val="11"/>
        <rFont val="Calibri"/>
        <family val="2"/>
        <scheme val="minor"/>
      </rPr>
      <t xml:space="preserve">
</t>
    </r>
    <r>
      <rPr>
        <i/>
        <sz val="11"/>
        <rFont val="Calibri"/>
        <family val="2"/>
        <scheme val="minor"/>
      </rPr>
      <t>Department</t>
    </r>
  </si>
  <si>
    <r>
      <rPr>
        <b/>
        <sz val="11"/>
        <rFont val="Calibri"/>
        <family val="2"/>
        <scheme val="minor"/>
      </rPr>
      <t>WEEKS PER ANNUM</t>
    </r>
    <r>
      <rPr>
        <b/>
        <i/>
        <sz val="11"/>
        <rFont val="Calibri"/>
        <family val="2"/>
        <scheme val="minor"/>
      </rPr>
      <t xml:space="preserve">
</t>
    </r>
    <r>
      <rPr>
        <i/>
        <sz val="11"/>
        <rFont val="Calibri"/>
        <family val="2"/>
        <scheme val="minor"/>
      </rPr>
      <t>Number</t>
    </r>
  </si>
  <si>
    <r>
      <rPr>
        <b/>
        <sz val="11"/>
        <rFont val="Calibri"/>
        <family val="2"/>
        <scheme val="minor"/>
      </rPr>
      <t xml:space="preserve">BASIC HOURS 
PER WEEK
</t>
    </r>
    <r>
      <rPr>
        <b/>
        <i/>
        <sz val="11"/>
        <rFont val="Calibri"/>
        <family val="2"/>
        <scheme val="minor"/>
      </rPr>
      <t xml:space="preserve">
</t>
    </r>
    <r>
      <rPr>
        <i/>
        <sz val="11"/>
        <rFont val="Calibri"/>
        <family val="2"/>
        <scheme val="minor"/>
      </rPr>
      <t>Hours</t>
    </r>
  </si>
  <si>
    <r>
      <rPr>
        <b/>
        <sz val="11"/>
        <rFont val="Calibri"/>
        <family val="2"/>
        <scheme val="minor"/>
      </rPr>
      <t xml:space="preserve">BASIC Days 
PER WEEK
</t>
    </r>
    <r>
      <rPr>
        <b/>
        <i/>
        <sz val="11"/>
        <rFont val="Calibri"/>
        <family val="2"/>
        <scheme val="minor"/>
      </rPr>
      <t xml:space="preserve">
</t>
    </r>
    <r>
      <rPr>
        <i/>
        <sz val="11"/>
        <rFont val="Calibri"/>
        <family val="2"/>
        <scheme val="minor"/>
      </rPr>
      <t>Hours</t>
    </r>
  </si>
  <si>
    <r>
      <rPr>
        <b/>
        <sz val="11"/>
        <rFont val="Calibri"/>
        <family val="2"/>
        <scheme val="minor"/>
      </rPr>
      <t xml:space="preserve">AVERAGE FULL TIME DIRECT
</t>
    </r>
    <r>
      <rPr>
        <b/>
        <i/>
        <sz val="11"/>
        <rFont val="Calibri"/>
        <family val="2"/>
        <scheme val="minor"/>
      </rPr>
      <t xml:space="preserve">
</t>
    </r>
    <r>
      <rPr>
        <i/>
        <sz val="11"/>
        <rFont val="Calibri"/>
        <family val="2"/>
        <scheme val="minor"/>
      </rPr>
      <t>Number</t>
    </r>
  </si>
  <si>
    <r>
      <rPr>
        <b/>
        <sz val="11"/>
        <rFont val="Calibri"/>
        <family val="2"/>
        <scheme val="minor"/>
      </rPr>
      <t xml:space="preserve">AVERAGE 
PART TIME DIRECT (FTE)
</t>
    </r>
    <r>
      <rPr>
        <b/>
        <i/>
        <sz val="11"/>
        <rFont val="Calibri"/>
        <family val="2"/>
        <scheme val="minor"/>
      </rPr>
      <t xml:space="preserve">
</t>
    </r>
    <r>
      <rPr>
        <i/>
        <sz val="11"/>
        <rFont val="Calibri"/>
        <family val="2"/>
        <scheme val="minor"/>
      </rPr>
      <t>Number</t>
    </r>
  </si>
  <si>
    <r>
      <rPr>
        <b/>
        <sz val="11"/>
        <rFont val="Calibri"/>
        <family val="2"/>
        <scheme val="minor"/>
      </rPr>
      <t xml:space="preserve">AVERAGE APPRENTICES (FTE)
</t>
    </r>
    <r>
      <rPr>
        <b/>
        <i/>
        <sz val="11"/>
        <rFont val="Calibri"/>
        <family val="2"/>
        <scheme val="minor"/>
      </rPr>
      <t xml:space="preserve">
</t>
    </r>
    <r>
      <rPr>
        <i/>
        <sz val="11"/>
        <rFont val="Calibri"/>
        <family val="2"/>
        <scheme val="minor"/>
      </rPr>
      <t>Number</t>
    </r>
  </si>
  <si>
    <r>
      <rPr>
        <b/>
        <sz val="11"/>
        <rFont val="Calibri"/>
        <family val="2"/>
        <scheme val="minor"/>
      </rPr>
      <t xml:space="preserve">TOTAL FTE DIRECT
</t>
    </r>
    <r>
      <rPr>
        <b/>
        <i/>
        <sz val="11"/>
        <rFont val="Calibri"/>
        <family val="2"/>
        <scheme val="minor"/>
      </rPr>
      <t xml:space="preserve">
</t>
    </r>
    <r>
      <rPr>
        <i/>
        <sz val="11"/>
        <rFont val="Calibri"/>
        <family val="2"/>
        <scheme val="minor"/>
      </rPr>
      <t>Number</t>
    </r>
  </si>
  <si>
    <r>
      <rPr>
        <b/>
        <sz val="11"/>
        <rFont val="Calibri"/>
        <family val="2"/>
        <scheme val="minor"/>
      </rPr>
      <t xml:space="preserve">BASIC FULL TIME HOURS 
</t>
    </r>
    <r>
      <rPr>
        <b/>
        <i/>
        <sz val="11"/>
        <rFont val="Calibri"/>
        <family val="2"/>
        <scheme val="minor"/>
      </rPr>
      <t xml:space="preserve">
</t>
    </r>
    <r>
      <rPr>
        <i/>
        <sz val="11"/>
        <rFont val="Calibri"/>
        <family val="2"/>
        <scheme val="minor"/>
      </rPr>
      <t>Hours</t>
    </r>
  </si>
  <si>
    <r>
      <rPr>
        <b/>
        <sz val="11"/>
        <rFont val="Calibri"/>
        <family val="2"/>
        <scheme val="minor"/>
      </rPr>
      <t xml:space="preserve">STATUTORY HOLIDAY DAYS PER PERSON
</t>
    </r>
    <r>
      <rPr>
        <b/>
        <i/>
        <sz val="11"/>
        <rFont val="Calibri"/>
        <family val="2"/>
        <scheme val="minor"/>
      </rPr>
      <t xml:space="preserve">
</t>
    </r>
    <r>
      <rPr>
        <i/>
        <sz val="11"/>
        <rFont val="Calibri"/>
        <family val="2"/>
        <scheme val="minor"/>
      </rPr>
      <t>Days</t>
    </r>
  </si>
  <si>
    <r>
      <rPr>
        <b/>
        <sz val="11"/>
        <rFont val="Calibri"/>
        <family val="2"/>
        <scheme val="minor"/>
      </rPr>
      <t xml:space="preserve">STATUTORY HOLIDAYS HOURS
</t>
    </r>
    <r>
      <rPr>
        <b/>
        <i/>
        <sz val="11"/>
        <rFont val="Calibri"/>
        <family val="2"/>
        <scheme val="minor"/>
      </rPr>
      <t xml:space="preserve">
</t>
    </r>
    <r>
      <rPr>
        <i/>
        <sz val="11"/>
        <rFont val="Calibri"/>
        <family val="2"/>
        <scheme val="minor"/>
      </rPr>
      <t>Hours</t>
    </r>
  </si>
  <si>
    <r>
      <rPr>
        <b/>
        <sz val="11"/>
        <rFont val="Calibri"/>
        <family val="2"/>
        <scheme val="minor"/>
      </rPr>
      <t xml:space="preserve">ANNUAL LEAVE DAYS PER PERSON
</t>
    </r>
    <r>
      <rPr>
        <b/>
        <i/>
        <sz val="11"/>
        <rFont val="Calibri"/>
        <family val="2"/>
        <scheme val="minor"/>
      </rPr>
      <t xml:space="preserve">
</t>
    </r>
    <r>
      <rPr>
        <i/>
        <sz val="11"/>
        <rFont val="Calibri"/>
        <family val="2"/>
        <scheme val="minor"/>
      </rPr>
      <t>Days</t>
    </r>
  </si>
  <si>
    <r>
      <rPr>
        <b/>
        <sz val="11"/>
        <rFont val="Calibri"/>
        <family val="2"/>
        <scheme val="minor"/>
      </rPr>
      <t xml:space="preserve">ANNUAL LEAVE HOURS
</t>
    </r>
    <r>
      <rPr>
        <b/>
        <i/>
        <sz val="11"/>
        <rFont val="Calibri"/>
        <family val="2"/>
        <scheme val="minor"/>
      </rPr>
      <t xml:space="preserve">
</t>
    </r>
    <r>
      <rPr>
        <i/>
        <sz val="11"/>
        <rFont val="Calibri"/>
        <family val="2"/>
        <scheme val="minor"/>
      </rPr>
      <t>Hours</t>
    </r>
  </si>
  <si>
    <r>
      <rPr>
        <b/>
        <sz val="11"/>
        <rFont val="Calibri"/>
        <family val="2"/>
        <scheme val="minor"/>
      </rPr>
      <t xml:space="preserve">BASIC ATTENDANCE HOURS
 </t>
    </r>
    <r>
      <rPr>
        <i/>
        <sz val="11"/>
        <rFont val="Calibri"/>
        <family val="2"/>
        <scheme val="minor"/>
      </rPr>
      <t xml:space="preserve">
Hours</t>
    </r>
  </si>
  <si>
    <r>
      <rPr>
        <b/>
        <sz val="11"/>
        <rFont val="Calibri"/>
        <family val="2"/>
        <scheme val="minor"/>
      </rPr>
      <t xml:space="preserve">SICK AND ABSENT HOURS 
</t>
    </r>
    <r>
      <rPr>
        <b/>
        <i/>
        <sz val="11"/>
        <rFont val="Calibri"/>
        <family val="2"/>
        <scheme val="minor"/>
      </rPr>
      <t xml:space="preserve">
</t>
    </r>
    <r>
      <rPr>
        <i/>
        <sz val="11"/>
        <rFont val="Calibri"/>
        <family val="2"/>
        <scheme val="minor"/>
      </rPr>
      <t>%</t>
    </r>
  </si>
  <si>
    <r>
      <rPr>
        <b/>
        <sz val="11"/>
        <rFont val="Calibri"/>
        <family val="2"/>
        <scheme val="minor"/>
      </rPr>
      <t xml:space="preserve">SICK AND ABSENT HOURS
</t>
    </r>
    <r>
      <rPr>
        <b/>
        <i/>
        <sz val="11"/>
        <rFont val="Calibri"/>
        <family val="2"/>
        <scheme val="minor"/>
      </rPr>
      <t xml:space="preserve">
</t>
    </r>
    <r>
      <rPr>
        <i/>
        <sz val="11"/>
        <rFont val="Calibri"/>
        <family val="2"/>
        <scheme val="minor"/>
      </rPr>
      <t>Hours</t>
    </r>
  </si>
  <si>
    <r>
      <rPr>
        <b/>
        <sz val="11"/>
        <rFont val="Calibri"/>
        <family val="2"/>
        <scheme val="minor"/>
      </rPr>
      <t xml:space="preserve">OVERTIME HOURS
</t>
    </r>
    <r>
      <rPr>
        <b/>
        <i/>
        <sz val="11"/>
        <rFont val="Calibri"/>
        <family val="2"/>
        <scheme val="minor"/>
      </rPr>
      <t xml:space="preserve">
</t>
    </r>
    <r>
      <rPr>
        <i/>
        <sz val="11"/>
        <rFont val="Calibri"/>
        <family val="2"/>
        <scheme val="minor"/>
      </rPr>
      <t>Hours</t>
    </r>
  </si>
  <si>
    <r>
      <rPr>
        <b/>
        <sz val="11"/>
        <rFont val="Calibri"/>
        <family val="2"/>
        <scheme val="minor"/>
      </rPr>
      <t xml:space="preserve">ATTENDANCE HOURS DIRECT PERSONNEL
</t>
    </r>
    <r>
      <rPr>
        <b/>
        <i/>
        <sz val="11"/>
        <rFont val="Calibri"/>
        <family val="2"/>
        <scheme val="minor"/>
      </rPr>
      <t xml:space="preserve">
</t>
    </r>
    <r>
      <rPr>
        <i/>
        <sz val="11"/>
        <rFont val="Calibri"/>
        <family val="2"/>
        <scheme val="minor"/>
      </rPr>
      <t>Hours</t>
    </r>
  </si>
  <si>
    <r>
      <rPr>
        <b/>
        <sz val="11"/>
        <rFont val="Calibri"/>
        <family val="2"/>
        <scheme val="minor"/>
      </rPr>
      <t>DIVERTED (INDIRECT) HOURS</t>
    </r>
    <r>
      <rPr>
        <b/>
        <i/>
        <sz val="11"/>
        <rFont val="Calibri"/>
        <family val="2"/>
        <scheme val="minor"/>
      </rPr>
      <t xml:space="preserve"> 
%</t>
    </r>
  </si>
  <si>
    <r>
      <rPr>
        <b/>
        <sz val="11"/>
        <rFont val="Calibri"/>
        <family val="2"/>
        <scheme val="minor"/>
      </rPr>
      <t xml:space="preserve">DIVERTED (INDIRECT) HOURS 
</t>
    </r>
    <r>
      <rPr>
        <b/>
        <i/>
        <sz val="11"/>
        <rFont val="Calibri"/>
        <family val="2"/>
        <scheme val="minor"/>
      </rPr>
      <t xml:space="preserve">
</t>
    </r>
    <r>
      <rPr>
        <i/>
        <sz val="11"/>
        <rFont val="Calibri"/>
        <family val="2"/>
        <scheme val="minor"/>
      </rPr>
      <t>Hours</t>
    </r>
  </si>
  <si>
    <r>
      <rPr>
        <b/>
        <sz val="11"/>
        <rFont val="Calibri"/>
        <family val="2"/>
        <scheme val="minor"/>
      </rPr>
      <t xml:space="preserve">DIRECT LABOUR HOURS
</t>
    </r>
    <r>
      <rPr>
        <b/>
        <i/>
        <sz val="11"/>
        <rFont val="Calibri"/>
        <family val="2"/>
        <scheme val="minor"/>
      </rPr>
      <t xml:space="preserve">
</t>
    </r>
    <r>
      <rPr>
        <i/>
        <sz val="11"/>
        <rFont val="Calibri"/>
        <family val="2"/>
        <scheme val="minor"/>
      </rPr>
      <t>Hours</t>
    </r>
  </si>
  <si>
    <t>AVERAGE FULL TIME DIRECT MEN</t>
  </si>
  <si>
    <t>WEEKS</t>
  </si>
  <si>
    <t>IN</t>
  </si>
  <si>
    <t>Column reference (unless underlined) &gt;&gt;</t>
  </si>
  <si>
    <t>( 5 + 6 + 7 )</t>
  </si>
  <si>
    <t>( 2 x 3 x 8 )</t>
  </si>
  <si>
    <t>((3/4) x 8 x 10)</t>
  </si>
  <si>
    <t>((3/4) x 8 x 12)</t>
  </si>
  <si>
    <t xml:space="preserve">( 9 - 11 - 13) </t>
  </si>
  <si>
    <t>( 14 x 15 )</t>
  </si>
  <si>
    <t>( 14- 16 +17 )</t>
  </si>
  <si>
    <t>( 18 x 19 )</t>
  </si>
  <si>
    <t>( 18 - 20 )</t>
  </si>
  <si>
    <t>HOURLY RECOVERY RATE POOL 1</t>
  </si>
  <si>
    <t>HOURLY RECOVERY RATE POOL 2</t>
  </si>
  <si>
    <t>HOURLY RECOVERY RATE POOL 3</t>
  </si>
  <si>
    <t>HOURLY RECOVERY RATE POOL 4</t>
  </si>
  <si>
    <t>HOURLY RECOVERY RATE POOL 5</t>
  </si>
  <si>
    <t>SUMMARY BENCHMARK %</t>
  </si>
  <si>
    <t>RECOVERY RATE POOL</t>
  </si>
  <si>
    <t>POTENTIAL 
MAN WEEKS</t>
  </si>
  <si>
    <t>HOLIDAYS
%</t>
  </si>
  <si>
    <t>SICK &amp; ABSENT
%</t>
  </si>
  <si>
    <t>OVERTIME
%</t>
  </si>
  <si>
    <t>DIRECT PERSONNEL ATTENDANCE
%</t>
  </si>
  <si>
    <t>DIVERSIONS
%</t>
  </si>
  <si>
    <t>DIRECT LABOUR
%</t>
  </si>
  <si>
    <t xml:space="preserve">                       </t>
  </si>
  <si>
    <t>( 14 / 3 )</t>
  </si>
  <si>
    <t>( 11 + 13 ) / 9</t>
  </si>
  <si>
    <t>( 16 / 14 )</t>
  </si>
  <si>
    <t>( 17 / 14 )</t>
  </si>
  <si>
    <t>( 18 / 14 )</t>
  </si>
  <si>
    <t>( 20 / 18 )</t>
  </si>
  <si>
    <t>( 21 / 18 )</t>
  </si>
  <si>
    <t>TOTAL/AVE.</t>
  </si>
  <si>
    <r>
      <t xml:space="preserve">With the exception of the Accounting Period, the General Details should have been pre-populated from the data that you entered on </t>
    </r>
    <r>
      <rPr>
        <i/>
        <sz val="11"/>
        <color theme="1"/>
        <rFont val="Calibri"/>
        <family val="2"/>
        <scheme val="minor"/>
      </rPr>
      <t>DB1.1 QDC-QSC Price Summary</t>
    </r>
    <r>
      <rPr>
        <sz val="11"/>
        <color theme="1"/>
        <rFont val="Calibri"/>
        <family val="2"/>
        <scheme val="minor"/>
      </rPr>
      <t>. If not please complete.</t>
    </r>
  </si>
  <si>
    <r>
      <t xml:space="preserve">Enter the name of each recovery rate pool in </t>
    </r>
    <r>
      <rPr>
        <b/>
        <sz val="11"/>
        <color theme="1"/>
        <rFont val="Calibri"/>
        <family val="2"/>
        <scheme val="minor"/>
      </rPr>
      <t xml:space="preserve">column 1. </t>
    </r>
    <r>
      <rPr>
        <sz val="11"/>
        <color theme="1"/>
        <rFont val="Calibri"/>
        <family val="2"/>
        <scheme val="minor"/>
      </rPr>
      <t>These must be consistent with the hourly recovery rate pools used in columns 9a to 9e on</t>
    </r>
    <r>
      <rPr>
        <b/>
        <sz val="11"/>
        <color theme="1"/>
        <rFont val="Calibri"/>
        <family val="2"/>
        <scheme val="minor"/>
      </rPr>
      <t xml:space="preserve"> </t>
    </r>
    <r>
      <rPr>
        <sz val="11"/>
        <color theme="1"/>
        <rFont val="Calibri"/>
        <family val="2"/>
        <scheme val="minor"/>
      </rPr>
      <t xml:space="preserve">worksheet </t>
    </r>
    <r>
      <rPr>
        <i/>
        <sz val="11"/>
        <color theme="1"/>
        <rFont val="Calibri"/>
        <family val="2"/>
        <scheme val="minor"/>
      </rPr>
      <t>3.1 Est.Rates Calc Cur.Year</t>
    </r>
  </si>
  <si>
    <r>
      <t xml:space="preserve">Enter the estimated number of weeks per head in the period in </t>
    </r>
    <r>
      <rPr>
        <b/>
        <sz val="11"/>
        <color theme="1"/>
        <rFont val="Calibri"/>
        <family val="2"/>
        <scheme val="minor"/>
      </rPr>
      <t>column 2</t>
    </r>
    <r>
      <rPr>
        <sz val="11"/>
        <color theme="1"/>
        <rFont val="Calibri"/>
        <family val="2"/>
        <scheme val="minor"/>
      </rPr>
      <t>. In most cases, this will be 52 weeks.</t>
    </r>
  </si>
  <si>
    <r>
      <t xml:space="preserve">Enter the estimated number of standard (i.e. excluding overtime) hours per head per week in </t>
    </r>
    <r>
      <rPr>
        <b/>
        <sz val="11"/>
        <color theme="1"/>
        <rFont val="Calibri"/>
        <family val="2"/>
        <scheme val="minor"/>
      </rPr>
      <t xml:space="preserve">column 3. </t>
    </r>
    <r>
      <rPr>
        <sz val="11"/>
        <color theme="1"/>
        <rFont val="Calibri"/>
        <family val="2"/>
        <scheme val="minor"/>
      </rPr>
      <t>In most cases, this will be based on a 5 day working week</t>
    </r>
  </si>
  <si>
    <r>
      <t xml:space="preserve">Enter the standard number of working days within a week in </t>
    </r>
    <r>
      <rPr>
        <b/>
        <sz val="11"/>
        <color theme="1"/>
        <rFont val="Calibri"/>
        <family val="2"/>
        <scheme val="minor"/>
      </rPr>
      <t>column 4</t>
    </r>
  </si>
  <si>
    <r>
      <t xml:space="preserve">Enter the estimated average number of full time direct heads in </t>
    </r>
    <r>
      <rPr>
        <b/>
        <sz val="11"/>
        <color theme="1"/>
        <rFont val="Calibri"/>
        <family val="2"/>
        <scheme val="minor"/>
      </rPr>
      <t>column 5</t>
    </r>
  </si>
  <si>
    <r>
      <t xml:space="preserve">Enter the estimated average number of part time direct heads (on an Full Time Employee (FTE) basis) in </t>
    </r>
    <r>
      <rPr>
        <b/>
        <sz val="11"/>
        <color theme="1"/>
        <rFont val="Calibri"/>
        <family val="2"/>
        <scheme val="minor"/>
      </rPr>
      <t>column 6</t>
    </r>
  </si>
  <si>
    <r>
      <t xml:space="preserve">Enter the estimated average number of direct apprentices (on an FTE basis) in </t>
    </r>
    <r>
      <rPr>
        <b/>
        <sz val="11"/>
        <color theme="1"/>
        <rFont val="Calibri"/>
        <family val="2"/>
        <scheme val="minor"/>
      </rPr>
      <t>column 7</t>
    </r>
  </si>
  <si>
    <r>
      <rPr>
        <b/>
        <sz val="11"/>
        <color theme="1"/>
        <rFont val="Calibri"/>
        <family val="2"/>
        <scheme val="minor"/>
      </rPr>
      <t>Column 8</t>
    </r>
    <r>
      <rPr>
        <sz val="11"/>
        <color theme="1"/>
        <rFont val="Calibri"/>
        <family val="2"/>
        <scheme val="minor"/>
      </rPr>
      <t xml:space="preserve"> will automatically calculate the estimated average total direct heads. This will include full time staff, part time staff and apprentices.</t>
    </r>
  </si>
  <si>
    <r>
      <rPr>
        <b/>
        <sz val="11"/>
        <color theme="1"/>
        <rFont val="Calibri"/>
        <family val="2"/>
        <scheme val="minor"/>
      </rPr>
      <t>Column 9</t>
    </r>
    <r>
      <rPr>
        <sz val="11"/>
        <color theme="1"/>
        <rFont val="Calibri"/>
        <family val="2"/>
        <scheme val="minor"/>
      </rPr>
      <t xml:space="preserve"> will automatically calculate the estimated total basic full time hours. This will be based on the total number of staff, number of weeks per annum and the total hours worked per week</t>
    </r>
  </si>
  <si>
    <r>
      <t xml:space="preserve">Enter the number of statutory holiday days during the period in </t>
    </r>
    <r>
      <rPr>
        <b/>
        <sz val="11"/>
        <color theme="1"/>
        <rFont val="Calibri"/>
        <family val="2"/>
        <scheme val="minor"/>
      </rPr>
      <t>column 10</t>
    </r>
    <r>
      <rPr>
        <sz val="11"/>
        <color theme="1"/>
        <rFont val="Calibri"/>
        <family val="2"/>
        <scheme val="minor"/>
      </rPr>
      <t>. This should include Bank Holidays, Easter, Christmas, etc. In most cases, this will 8 days</t>
    </r>
  </si>
  <si>
    <r>
      <rPr>
        <b/>
        <sz val="11"/>
        <color theme="1"/>
        <rFont val="Calibri"/>
        <family val="2"/>
        <scheme val="minor"/>
      </rPr>
      <t>Column 11</t>
    </r>
    <r>
      <rPr>
        <sz val="11"/>
        <color theme="1"/>
        <rFont val="Calibri"/>
        <family val="2"/>
        <scheme val="minor"/>
      </rPr>
      <t xml:space="preserve"> will automatically convert the statutory holiday days per person to the estimated total statutory holiday hours for all staff.</t>
    </r>
  </si>
  <si>
    <r>
      <t xml:space="preserve">Enter the number of estimated annual leave days available to staff as per the company policy in </t>
    </r>
    <r>
      <rPr>
        <b/>
        <sz val="11"/>
        <color theme="1"/>
        <rFont val="Calibri"/>
        <family val="2"/>
        <scheme val="minor"/>
      </rPr>
      <t>column 12</t>
    </r>
  </si>
  <si>
    <r>
      <rPr>
        <b/>
        <sz val="11"/>
        <color theme="1"/>
        <rFont val="Calibri"/>
        <family val="2"/>
        <scheme val="minor"/>
      </rPr>
      <t xml:space="preserve">Column 13 </t>
    </r>
    <r>
      <rPr>
        <sz val="11"/>
        <color theme="1"/>
        <rFont val="Calibri"/>
        <family val="2"/>
        <scheme val="minor"/>
      </rPr>
      <t xml:space="preserve">will automatically convert the annual leave days per annum per person to the estimated total annual leave hours for all staff. </t>
    </r>
  </si>
  <si>
    <r>
      <rPr>
        <b/>
        <sz val="11"/>
        <color theme="1"/>
        <rFont val="Calibri"/>
        <family val="2"/>
        <scheme val="minor"/>
      </rPr>
      <t>Column 14</t>
    </r>
    <r>
      <rPr>
        <sz val="11"/>
        <color theme="1"/>
        <rFont val="Calibri"/>
        <family val="2"/>
        <scheme val="minor"/>
      </rPr>
      <t xml:space="preserve"> will automatically calculate the estimated total basic attendance hours, excluding holiday hours.</t>
    </r>
  </si>
  <si>
    <r>
      <t xml:space="preserve">Enter the estimated staff sick and absent percentage in </t>
    </r>
    <r>
      <rPr>
        <b/>
        <sz val="11"/>
        <color theme="1"/>
        <rFont val="Calibri"/>
        <family val="2"/>
        <scheme val="minor"/>
      </rPr>
      <t>column 15</t>
    </r>
  </si>
  <si>
    <r>
      <rPr>
        <b/>
        <sz val="11"/>
        <color theme="1"/>
        <rFont val="Calibri"/>
        <family val="2"/>
        <scheme val="minor"/>
      </rPr>
      <t>Column 16</t>
    </r>
    <r>
      <rPr>
        <sz val="11"/>
        <color theme="1"/>
        <rFont val="Calibri"/>
        <family val="2"/>
        <scheme val="minor"/>
      </rPr>
      <t xml:space="preserve"> will automatically convert this to the estimated sick and absent hours based on the percentage entered in column 15</t>
    </r>
  </si>
  <si>
    <r>
      <t xml:space="preserve">Enter the estimated total staff overtime hours in </t>
    </r>
    <r>
      <rPr>
        <b/>
        <sz val="11"/>
        <color theme="1"/>
        <rFont val="Calibri"/>
        <family val="2"/>
        <scheme val="minor"/>
      </rPr>
      <t xml:space="preserve">column 17 </t>
    </r>
    <r>
      <rPr>
        <sz val="11"/>
        <color theme="1"/>
        <rFont val="Calibri"/>
        <family val="2"/>
        <scheme val="minor"/>
      </rPr>
      <t>(note, this is the total number of overtime hours for all staff)</t>
    </r>
  </si>
  <si>
    <r>
      <rPr>
        <b/>
        <sz val="11"/>
        <color theme="1"/>
        <rFont val="Calibri"/>
        <family val="2"/>
        <scheme val="minor"/>
      </rPr>
      <t>Column 18</t>
    </r>
    <r>
      <rPr>
        <sz val="11"/>
        <color theme="1"/>
        <rFont val="Calibri"/>
        <family val="2"/>
        <scheme val="minor"/>
      </rPr>
      <t xml:space="preserve"> will automatically calculate the estimated total direct attendance hours. This will not include sick and absent hours but will include overtime hours</t>
    </r>
  </si>
  <si>
    <t>t</t>
  </si>
  <si>
    <r>
      <t xml:space="preserve">Enter the estimated diverted indirect percentage in </t>
    </r>
    <r>
      <rPr>
        <b/>
        <sz val="11"/>
        <color theme="1"/>
        <rFont val="Calibri"/>
        <family val="2"/>
        <scheme val="minor"/>
      </rPr>
      <t>column 19</t>
    </r>
    <r>
      <rPr>
        <sz val="11"/>
        <color theme="1"/>
        <rFont val="Calibri"/>
        <family val="2"/>
        <scheme val="minor"/>
      </rPr>
      <t>. 
This will include any time on diversions such as training, team events, meetings, etc. Please provide supporting analysis, and your calculation of the percentage, separately.</t>
    </r>
  </si>
  <si>
    <t>u</t>
  </si>
  <si>
    <r>
      <rPr>
        <b/>
        <sz val="11"/>
        <color theme="1"/>
        <rFont val="Calibri"/>
        <family val="2"/>
        <scheme val="minor"/>
      </rPr>
      <t>Column 20</t>
    </r>
    <r>
      <rPr>
        <sz val="11"/>
        <color theme="1"/>
        <rFont val="Calibri"/>
        <family val="2"/>
        <scheme val="minor"/>
      </rPr>
      <t xml:space="preserve"> will automatically calculate the estimated diverted indirect hours based on the percentage entered in column 19</t>
    </r>
  </si>
  <si>
    <t>v</t>
  </si>
  <si>
    <r>
      <rPr>
        <b/>
        <sz val="11"/>
        <color theme="1"/>
        <rFont val="Calibri"/>
        <family val="2"/>
        <scheme val="minor"/>
      </rPr>
      <t>Column 21</t>
    </r>
    <r>
      <rPr>
        <sz val="11"/>
        <color theme="1"/>
        <rFont val="Calibri"/>
        <family val="2"/>
        <scheme val="minor"/>
      </rPr>
      <t xml:space="preserve"> will automatically calculate the estimated direct labour hours </t>
    </r>
  </si>
  <si>
    <t>w</t>
  </si>
  <si>
    <r>
      <rPr>
        <b/>
        <sz val="11"/>
        <color theme="1"/>
        <rFont val="Calibri"/>
        <family val="2"/>
        <scheme val="minor"/>
      </rPr>
      <t>Columns 22-28</t>
    </r>
    <r>
      <rPr>
        <sz val="11"/>
        <color theme="1"/>
        <rFont val="Calibri"/>
        <family val="2"/>
        <scheme val="minor"/>
      </rPr>
      <t xml:space="preserve"> will automatically calculate benchmark percentages</t>
    </r>
  </si>
  <si>
    <t>DB3.3 Disallowed Costs Current Year</t>
  </si>
  <si>
    <r>
      <rPr>
        <b/>
        <sz val="11"/>
        <color theme="1"/>
        <rFont val="Calibri"/>
        <family val="2"/>
        <scheme val="minor"/>
      </rPr>
      <t>BACKGROUND</t>
    </r>
    <r>
      <rPr>
        <sz val="11"/>
        <color theme="1"/>
        <rFont val="Calibri"/>
        <family val="2"/>
        <scheme val="minor"/>
      </rPr>
      <t xml:space="preserve">
Please note that if you have priced the contract using estimated rates / uplifts that have been agreed by MOD Cost Assurance &amp; Analysis Service (CAAS), you do not need to complete this sheet.
Section 23 of the Defence Reform Act (DRA) requires a contractor to keep relevant records in order for MOD to verify any matter relating to the price payable under a QDC or QSC - this includes demonstrating that costs meet the principles of allowability as set out in the SSCSs.
Section 20 of the DRA requires a contractor, when requested by MOD, to demonstrate that costs claimed are Allowable.
Please follow the step by step guide at the foot of this worksheet to:
(i) Demonstrate that you have followed the SSRO's </t>
    </r>
    <r>
      <rPr>
        <i/>
        <sz val="11"/>
        <color theme="1"/>
        <rFont val="Calibri"/>
        <family val="2"/>
        <scheme val="minor"/>
      </rPr>
      <t>Single Source Cost Standards - Statutory Guidance on Allowable Costs</t>
    </r>
    <r>
      <rPr>
        <sz val="11"/>
        <color theme="1"/>
        <rFont val="Calibri"/>
        <family val="2"/>
        <scheme val="minor"/>
      </rPr>
      <t xml:space="preserve"> in force at the time the contract is placed; and
(ii) Provide details of the estimated costs that you have disallowed.</t>
    </r>
  </si>
  <si>
    <t>Contract Name</t>
  </si>
  <si>
    <t>Disallowed cost type
(NB version below is based on the SSRO Statutory Guidance on Allowable Costs - March 2020. If you are using a later version please amend as necessary)</t>
  </si>
  <si>
    <t>Disallowed costs
£</t>
  </si>
  <si>
    <t>Notes on the Disallowed costs
Where adjustment is 'zero' or left blank you are confirming that in your opinion there are no disallowed costs in this category</t>
  </si>
  <si>
    <r>
      <t xml:space="preserve">Employee Benefits </t>
    </r>
    <r>
      <rPr>
        <b/>
        <sz val="11"/>
        <color rgb="FFFF0000"/>
        <rFont val="Calibri"/>
        <family val="2"/>
        <scheme val="minor"/>
      </rPr>
      <t>[A.1.1 - A.1.3]</t>
    </r>
  </si>
  <si>
    <r>
      <t xml:space="preserve">Pension Costs </t>
    </r>
    <r>
      <rPr>
        <b/>
        <sz val="11"/>
        <color rgb="FFFF0000"/>
        <rFont val="Calibri"/>
        <family val="2"/>
        <scheme val="minor"/>
      </rPr>
      <t>[A.2.1  -  A.2.4]</t>
    </r>
  </si>
  <si>
    <r>
      <t>Redundancy Costs</t>
    </r>
    <r>
      <rPr>
        <b/>
        <sz val="11"/>
        <color rgb="FFFF0000"/>
        <rFont val="Calibri"/>
        <family val="2"/>
        <scheme val="minor"/>
      </rPr>
      <t xml:space="preserve"> [A.3.1]</t>
    </r>
  </si>
  <si>
    <r>
      <t>Inflation of Labour Costs or Rates</t>
    </r>
    <r>
      <rPr>
        <b/>
        <sz val="11"/>
        <color rgb="FFFF0000"/>
        <rFont val="Calibri"/>
        <family val="2"/>
        <scheme val="minor"/>
      </rPr>
      <t xml:space="preserve"> [A.4.1]</t>
    </r>
  </si>
  <si>
    <r>
      <t>Inflation of Material Costs or Rates</t>
    </r>
    <r>
      <rPr>
        <b/>
        <sz val="11"/>
        <color rgb="FFFF0000"/>
        <rFont val="Calibri"/>
        <family val="2"/>
        <scheme val="minor"/>
      </rPr>
      <t xml:space="preserve"> [B.1.1]</t>
    </r>
  </si>
  <si>
    <r>
      <t xml:space="preserve">Marketing and Sales Costs </t>
    </r>
    <r>
      <rPr>
        <b/>
        <sz val="11"/>
        <color rgb="FFFF0000"/>
        <rFont val="Calibri"/>
        <family val="2"/>
        <scheme val="minor"/>
      </rPr>
      <t>[C.1.1 - C.1.4]</t>
    </r>
  </si>
  <si>
    <t>[e.g. Sales and Marketing spend not demonstrably linked to the contract]</t>
  </si>
  <si>
    <r>
      <t xml:space="preserve">Bid Costs </t>
    </r>
    <r>
      <rPr>
        <b/>
        <sz val="11"/>
        <color rgb="FFFF0000"/>
        <rFont val="Calibri"/>
        <family val="2"/>
        <scheme val="minor"/>
      </rPr>
      <t>[C.2.1 - C.2.3]</t>
    </r>
  </si>
  <si>
    <r>
      <t xml:space="preserve">Entertainment Costs </t>
    </r>
    <r>
      <rPr>
        <b/>
        <sz val="11"/>
        <color rgb="FFFF0000"/>
        <rFont val="Calibri"/>
        <family val="2"/>
        <scheme val="minor"/>
      </rPr>
      <t>[C.3.1]</t>
    </r>
  </si>
  <si>
    <r>
      <t xml:space="preserve">Third party Costs </t>
    </r>
    <r>
      <rPr>
        <b/>
        <sz val="11"/>
        <color rgb="FFFF0000"/>
        <rFont val="Calibri"/>
        <family val="2"/>
        <scheme val="minor"/>
      </rPr>
      <t>[C.4.1 - C.4.2]</t>
    </r>
  </si>
  <si>
    <r>
      <t xml:space="preserve">Research and Development </t>
    </r>
    <r>
      <rPr>
        <b/>
        <sz val="11"/>
        <color rgb="FFFF0000"/>
        <rFont val="Calibri"/>
        <family val="2"/>
        <scheme val="minor"/>
      </rPr>
      <t>[D.1.1 - D.1.3]</t>
    </r>
  </si>
  <si>
    <r>
      <t xml:space="preserve">Research applied indirectly </t>
    </r>
    <r>
      <rPr>
        <b/>
        <sz val="11"/>
        <color rgb="FFFF0000"/>
        <rFont val="Calibri"/>
        <family val="2"/>
        <scheme val="minor"/>
      </rPr>
      <t>[D.2.1 - D.2.2]</t>
    </r>
  </si>
  <si>
    <r>
      <t xml:space="preserve">Development </t>
    </r>
    <r>
      <rPr>
        <b/>
        <sz val="11"/>
        <color rgb="FFFF0000"/>
        <rFont val="Calibri"/>
        <family val="2"/>
        <scheme val="minor"/>
      </rPr>
      <t>[D.3.1 - D.3.3]</t>
    </r>
  </si>
  <si>
    <r>
      <t xml:space="preserve">Other matters </t>
    </r>
    <r>
      <rPr>
        <b/>
        <sz val="11"/>
        <color rgb="FFFF0000"/>
        <rFont val="Calibri"/>
        <family val="2"/>
        <scheme val="minor"/>
      </rPr>
      <t>[D.4.1]</t>
    </r>
  </si>
  <si>
    <r>
      <t xml:space="preserve">Losses, Obsolescence and Bad Debt </t>
    </r>
    <r>
      <rPr>
        <b/>
        <sz val="11"/>
        <color rgb="FFFF0000"/>
        <rFont val="Calibri"/>
        <family val="2"/>
        <scheme val="minor"/>
      </rPr>
      <t>[E.1.1 - E.1.3]</t>
    </r>
  </si>
  <si>
    <r>
      <t xml:space="preserve">Reworks, Wastage and Faulty Workmanship </t>
    </r>
    <r>
      <rPr>
        <b/>
        <sz val="11"/>
        <color rgb="FFFF0000"/>
        <rFont val="Calibri"/>
        <family val="2"/>
        <scheme val="minor"/>
      </rPr>
      <t xml:space="preserve"> [E.2.1 - E.2.3]</t>
    </r>
  </si>
  <si>
    <t>[e.g. Faulty workmanship exclusion]</t>
  </si>
  <si>
    <r>
      <t xml:space="preserve">Damages and Compensation </t>
    </r>
    <r>
      <rPr>
        <b/>
        <sz val="11"/>
        <color rgb="FFFF0000"/>
        <rFont val="Calibri"/>
        <family val="2"/>
        <scheme val="minor"/>
      </rPr>
      <t>[E.3.1]</t>
    </r>
  </si>
  <si>
    <r>
      <t>Credits, notional transactions and penalties</t>
    </r>
    <r>
      <rPr>
        <b/>
        <sz val="11"/>
        <color rgb="FFFF0000"/>
        <rFont val="Calibri"/>
        <family val="2"/>
        <scheme val="minor"/>
      </rPr>
      <t xml:space="preserve"> [E.4.1 - E.4.5]</t>
    </r>
  </si>
  <si>
    <r>
      <t xml:space="preserve">Insurance </t>
    </r>
    <r>
      <rPr>
        <b/>
        <sz val="11"/>
        <color rgb="FFFF0000"/>
        <rFont val="Calibri"/>
        <family val="2"/>
        <scheme val="minor"/>
      </rPr>
      <t>[E.5.1 - E.5.7]</t>
    </r>
  </si>
  <si>
    <r>
      <t xml:space="preserve">Exceptional or Abnormal Costs </t>
    </r>
    <r>
      <rPr>
        <b/>
        <sz val="11"/>
        <color rgb="FFFF0000"/>
        <rFont val="Calibri"/>
        <family val="2"/>
        <scheme val="minor"/>
      </rPr>
      <t>[F.1.1 - F.1.4]</t>
    </r>
  </si>
  <si>
    <r>
      <t xml:space="preserve">Costs Associated with Closure, Rationalisation or Restructuring </t>
    </r>
    <r>
      <rPr>
        <b/>
        <sz val="11"/>
        <color rgb="FFFF0000"/>
        <rFont val="Calibri"/>
        <family val="2"/>
        <scheme val="minor"/>
      </rPr>
      <t>[F.2.1 - F.2.3]</t>
    </r>
  </si>
  <si>
    <r>
      <t xml:space="preserve">Idle Facilities and Capacity </t>
    </r>
    <r>
      <rPr>
        <b/>
        <sz val="11"/>
        <color rgb="FFFF0000"/>
        <rFont val="Calibri"/>
        <family val="2"/>
        <scheme val="minor"/>
      </rPr>
      <t>[F.3.1 - F.3.4]</t>
    </r>
  </si>
  <si>
    <r>
      <t xml:space="preserve">Non-cash Costs </t>
    </r>
    <r>
      <rPr>
        <b/>
        <sz val="11"/>
        <color rgb="FFFF0000"/>
        <rFont val="Calibri"/>
        <family val="2"/>
        <scheme val="minor"/>
      </rPr>
      <t>[G.1.1 - G.1.7]</t>
    </r>
  </si>
  <si>
    <r>
      <t xml:space="preserve">Financing Costs </t>
    </r>
    <r>
      <rPr>
        <b/>
        <sz val="11"/>
        <color rgb="FFFF0000"/>
        <rFont val="Calibri"/>
        <family val="2"/>
        <scheme val="minor"/>
      </rPr>
      <t>[G.2.1]</t>
    </r>
  </si>
  <si>
    <r>
      <t>Costs which are affected by risk or uncertainty</t>
    </r>
    <r>
      <rPr>
        <b/>
        <sz val="11"/>
        <color rgb="FFFF0000"/>
        <rFont val="Calibri"/>
        <family val="2"/>
        <scheme val="minor"/>
      </rPr>
      <t xml:space="preserve"> [H.1.1 - H.1.10]</t>
    </r>
  </si>
  <si>
    <r>
      <t>Risk contingency element</t>
    </r>
    <r>
      <rPr>
        <b/>
        <sz val="11"/>
        <color rgb="FFFF0000"/>
        <rFont val="Calibri"/>
        <family val="2"/>
        <scheme val="minor"/>
      </rPr>
      <t xml:space="preserve"> [H.2.1 - H.2.6]</t>
    </r>
  </si>
  <si>
    <r>
      <t>Costs associated with mitigating risk or uncertainty</t>
    </r>
    <r>
      <rPr>
        <b/>
        <sz val="11"/>
        <color rgb="FFFF0000"/>
        <rFont val="Calibri"/>
        <family val="2"/>
        <scheme val="minor"/>
      </rPr>
      <t xml:space="preserve"> [H.3.1 - H.3.5]</t>
    </r>
  </si>
  <si>
    <r>
      <t>Cost risk adjustment</t>
    </r>
    <r>
      <rPr>
        <b/>
        <sz val="11"/>
        <color rgb="FFFF0000"/>
        <rFont val="Calibri"/>
        <family val="2"/>
        <scheme val="minor"/>
      </rPr>
      <t xml:space="preserve"> [H.4.1]</t>
    </r>
  </si>
  <si>
    <t>[Additional rows to be used where necessary]</t>
  </si>
  <si>
    <t>Total value of disallowed costs excluded from the recovery rate claims</t>
  </si>
  <si>
    <r>
      <t>Check against total of column 5 in</t>
    </r>
    <r>
      <rPr>
        <b/>
        <i/>
        <sz val="11"/>
        <color theme="1"/>
        <rFont val="Calibri"/>
        <family val="2"/>
        <scheme val="minor"/>
      </rPr>
      <t xml:space="preserve"> DB3.1 Est.Rates Calc Cur.Year</t>
    </r>
  </si>
  <si>
    <r>
      <t>Please enter the Accounting Period and the version of the</t>
    </r>
    <r>
      <rPr>
        <sz val="11"/>
        <rFont val="Calibri"/>
        <family val="2"/>
        <scheme val="minor"/>
      </rPr>
      <t xml:space="preserve"> </t>
    </r>
    <r>
      <rPr>
        <b/>
        <sz val="11"/>
        <rFont val="Calibri"/>
        <family val="2"/>
        <scheme val="minor"/>
      </rPr>
      <t>Single Source Cost Standards</t>
    </r>
    <r>
      <rPr>
        <sz val="11"/>
        <color theme="1"/>
        <rFont val="Calibri"/>
        <family val="2"/>
        <scheme val="minor"/>
      </rPr>
      <t xml:space="preserve"> (SCCSs) used. The General Details should be pre-populated from the data that you entered on </t>
    </r>
    <r>
      <rPr>
        <i/>
        <sz val="11"/>
        <color theme="1"/>
        <rFont val="Calibri"/>
        <family val="2"/>
        <scheme val="minor"/>
      </rPr>
      <t>DB1: QDC-QSC Price Summary</t>
    </r>
    <r>
      <rPr>
        <sz val="11"/>
        <color theme="1"/>
        <rFont val="Calibri"/>
        <family val="2"/>
        <scheme val="minor"/>
      </rPr>
      <t>. If not please complete.</t>
    </r>
  </si>
  <si>
    <t>Column 1 is pre-populated with the categories of disallowed costs set out in the latest SSCSs at the time the spreadsheet was created i.e. those issued by the SSRO in April 2018.   If at the time of completion of this databook there is later version of the SSCSs, please amend Column 1 accordingly.</t>
  </si>
  <si>
    <r>
      <t>Under each category of disallowed cost, enter the disallowed full value in</t>
    </r>
    <r>
      <rPr>
        <b/>
        <sz val="11"/>
        <color theme="1"/>
        <rFont val="Calibri"/>
        <family val="2"/>
        <scheme val="minor"/>
      </rPr>
      <t xml:space="preserve"> Column 2 </t>
    </r>
    <r>
      <rPr>
        <sz val="11"/>
        <color theme="1"/>
        <rFont val="Calibri"/>
        <family val="2"/>
        <scheme val="minor"/>
      </rPr>
      <t>where appropriate. Please do not enter in thousands or millions. 
Where adjustment is 'zero' or left blank you are confirming that in your opinion there are no disallowed costs in this category.</t>
    </r>
  </si>
  <si>
    <r>
      <t xml:space="preserve">In </t>
    </r>
    <r>
      <rPr>
        <b/>
        <sz val="11"/>
        <color theme="1"/>
        <rFont val="Calibri"/>
        <family val="2"/>
        <scheme val="minor"/>
      </rPr>
      <t>Column 3</t>
    </r>
    <r>
      <rPr>
        <sz val="11"/>
        <color theme="1"/>
        <rFont val="Calibri"/>
        <family val="2"/>
        <scheme val="minor"/>
      </rPr>
      <t xml:space="preserve"> provide further details of the nature of disallowed cost and the reasons for the disallowances. Where no adjustment is necessary for a particular cost category, confirm that the base cost does not include disallowed costs under the relevant category</t>
    </r>
  </si>
  <si>
    <r>
      <t xml:space="preserve">The total figure in Column 2 must agree to the Disallowed costs Column 5 in </t>
    </r>
    <r>
      <rPr>
        <i/>
        <sz val="11"/>
        <color theme="1"/>
        <rFont val="Calibri"/>
        <family val="2"/>
        <scheme val="minor"/>
      </rPr>
      <t>DB3.1 Est.Rates Calc Cur.Year</t>
    </r>
  </si>
  <si>
    <r>
      <t xml:space="preserve">Confirm the CHECK cell at the foot of Column 2 is zero. This checks against the total disallowed costs in </t>
    </r>
    <r>
      <rPr>
        <i/>
        <sz val="11"/>
        <color theme="1"/>
        <rFont val="Calibri"/>
        <family val="2"/>
        <scheme val="minor"/>
      </rPr>
      <t>DB3.1 Est.Rates Calc Cur.Year</t>
    </r>
    <r>
      <rPr>
        <sz val="11"/>
        <color theme="1"/>
        <rFont val="Calibri"/>
        <family val="2"/>
        <scheme val="minor"/>
      </rPr>
      <t xml:space="preserve">
Investigate if the total in the CHECK cell does not sum to zero</t>
    </r>
  </si>
  <si>
    <t>DB4.1 Cost Risk Adjustment</t>
  </si>
  <si>
    <r>
      <rPr>
        <b/>
        <sz val="11"/>
        <color theme="1"/>
        <rFont val="Calibri"/>
        <family val="2"/>
        <scheme val="minor"/>
      </rPr>
      <t>BACKGROUND</t>
    </r>
    <r>
      <rPr>
        <sz val="11"/>
        <color theme="1"/>
        <rFont val="Calibri"/>
        <family val="2"/>
        <scheme val="minor"/>
      </rPr>
      <t xml:space="preserve">
Section 23 of the Defence Reform Act requires a contractor to keep relevant records in order for MOD to verify any matter relating to the price payable under a QDC or QSC. 
The </t>
    </r>
    <r>
      <rPr>
        <sz val="11"/>
        <rFont val="Calibri"/>
        <family val="2"/>
        <scheme val="minor"/>
      </rPr>
      <t>Baseline Profit Rate</t>
    </r>
    <r>
      <rPr>
        <sz val="11"/>
        <color theme="1"/>
        <rFont val="Calibri"/>
        <family val="2"/>
        <scheme val="minor"/>
      </rPr>
      <t xml:space="preserve"> (BPR) is intended to represent a fair return for an average, or moderate, risk contract - in such instances the cost risk adjustment will be zero. If the risk of a contract is deemed to be higher or lower than a moderate risk contract, then a cost risk adjustment between +/- 25% of the BPR should be included in the calculation of a </t>
    </r>
    <r>
      <rPr>
        <sz val="11"/>
        <rFont val="Calibri"/>
        <family val="2"/>
        <scheme val="minor"/>
      </rPr>
      <t>Contract Profit Rate</t>
    </r>
    <r>
      <rPr>
        <sz val="11"/>
        <color theme="1"/>
        <rFont val="Calibri"/>
        <family val="2"/>
        <scheme val="minor"/>
      </rPr>
      <t xml:space="preserve"> (CPR).
Note, the cost risk adjustment is subject to negotiation between the MOD and a contractor.  
You must complete this section, which gives you the opportunity to set out the following:
(i) the regulated pricing method proposed for the contract, and the cost risk adjustment you are proposing to include in your calculation of the CPR (</t>
    </r>
    <r>
      <rPr>
        <b/>
        <sz val="11"/>
        <color theme="1"/>
        <rFont val="Calibri"/>
        <family val="2"/>
        <scheme val="minor"/>
      </rPr>
      <t>part B</t>
    </r>
    <r>
      <rPr>
        <sz val="11"/>
        <color theme="1"/>
        <rFont val="Calibri"/>
        <family val="2"/>
        <scheme val="minor"/>
      </rPr>
      <t xml:space="preserve">);
(ii) confirmation that you have considered the key principles of the </t>
    </r>
    <r>
      <rPr>
        <sz val="11"/>
        <rFont val="Calibri"/>
        <family val="2"/>
        <scheme val="minor"/>
      </rPr>
      <t>latest</t>
    </r>
    <r>
      <rPr>
        <sz val="11"/>
        <color theme="1"/>
        <rFont val="Calibri"/>
        <family val="2"/>
        <scheme val="minor"/>
      </rPr>
      <t xml:space="preserve"> SSRO's </t>
    </r>
    <r>
      <rPr>
        <i/>
        <sz val="11"/>
        <color theme="1"/>
        <rFont val="Calibri"/>
        <family val="2"/>
        <scheme val="minor"/>
      </rPr>
      <t xml:space="preserve">Guidance on the Baseline Profit Rate and its adjustments </t>
    </r>
    <r>
      <rPr>
        <sz val="11"/>
        <color theme="1"/>
        <rFont val="Calibri"/>
        <family val="2"/>
        <scheme val="minor"/>
      </rPr>
      <t>in your assessment  of the cost risk adjustment (</t>
    </r>
    <r>
      <rPr>
        <b/>
        <sz val="11"/>
        <color theme="1"/>
        <rFont val="Calibri"/>
        <family val="2"/>
        <scheme val="minor"/>
      </rPr>
      <t>part C</t>
    </r>
    <r>
      <rPr>
        <sz val="11"/>
        <color theme="1"/>
        <rFont val="Calibri"/>
        <family val="2"/>
        <scheme val="minor"/>
      </rPr>
      <t>);
(iii) details of the contract's risks and those that you have included in your assessment of the cost risk adjustment, and other key assumptions  (</t>
    </r>
    <r>
      <rPr>
        <b/>
        <sz val="11"/>
        <color theme="1"/>
        <rFont val="Calibri"/>
        <family val="2"/>
        <scheme val="minor"/>
      </rPr>
      <t>part D</t>
    </r>
    <r>
      <rPr>
        <sz val="11"/>
        <color theme="1"/>
        <rFont val="Calibri"/>
        <family val="2"/>
        <scheme val="minor"/>
      </rPr>
      <t>);
(iv) the calculation of the cost risk adjustment that you have included in your price proposal, if applicable (</t>
    </r>
    <r>
      <rPr>
        <b/>
        <sz val="11"/>
        <color theme="1"/>
        <rFont val="Calibri"/>
        <family val="2"/>
        <scheme val="minor"/>
      </rPr>
      <t>part E</t>
    </r>
    <r>
      <rPr>
        <sz val="11"/>
        <color theme="1"/>
        <rFont val="Calibri"/>
        <family val="2"/>
        <scheme val="minor"/>
      </rPr>
      <t xml:space="preserve">).
Section 18 of the DRA requires a contractor to have regard to the SSRO's statutory guidance in calculating the cost risk adjustment. </t>
    </r>
  </si>
  <si>
    <t>B. Regulated Pricing Method and Cost Risk Adjustment</t>
  </si>
  <si>
    <r>
      <t xml:space="preserve">Please confirm the proposed pricing method for the contract, or for that element of the contract that this Databook covers. Note, if more than one regulated pricing method is proposed for the contract, you should fill in a separate Databook for each element of the contract. This should agree with what you have selected in </t>
    </r>
    <r>
      <rPr>
        <i/>
        <sz val="11"/>
        <color theme="1"/>
        <rFont val="Calibri"/>
        <family val="2"/>
        <scheme val="minor"/>
      </rPr>
      <t>DB1.1 QDC-QSC Price Summary</t>
    </r>
  </si>
  <si>
    <t xml:space="preserve">Column ref                                                            1                             </t>
  </si>
  <si>
    <t>Regulated pricing method for the proposed QDC | Select drop down</t>
  </si>
  <si>
    <r>
      <t xml:space="preserve">Please state your proposed adjustment to the BPR and include your justification for your proposal. Note, you should enter a percentage between negative (-) 25% and positive (+)  25%, as required by the Legislation. You will have the opportunity to provide further details below. </t>
    </r>
    <r>
      <rPr>
        <sz val="11"/>
        <rFont val="Calibri"/>
        <family val="2"/>
        <scheme val="minor"/>
      </rPr>
      <t>Please update the BPR based on the current financial year published rate.</t>
    </r>
  </si>
  <si>
    <t>Column ref</t>
  </si>
  <si>
    <t>Proposed adj to BPR (%)</t>
  </si>
  <si>
    <t>BPR
(%)</t>
  </si>
  <si>
    <t>Proposed Cost Risk Adjustment (%)</t>
  </si>
  <si>
    <t>Justification</t>
  </si>
  <si>
    <t>Cost risk adjustment</t>
  </si>
  <si>
    <t>Cost-plus | Estimate-based fee pricing methods</t>
  </si>
  <si>
    <r>
      <t xml:space="preserve">Paragraph 8.3 of the SSRO's </t>
    </r>
    <r>
      <rPr>
        <i/>
        <sz val="11"/>
        <color theme="1"/>
        <rFont val="Calibri"/>
        <family val="2"/>
        <scheme val="minor"/>
      </rPr>
      <t xml:space="preserve">Guidance on the baseline profit rate and its adjustments </t>
    </r>
    <r>
      <rPr>
        <sz val="11"/>
        <color theme="1"/>
        <rFont val="Calibri"/>
        <family val="2"/>
        <scheme val="minor"/>
      </rPr>
      <t xml:space="preserve">2017/18, states that for QDCs priced using the </t>
    </r>
    <r>
      <rPr>
        <b/>
        <sz val="11"/>
        <color theme="1"/>
        <rFont val="Calibri"/>
        <family val="2"/>
        <scheme val="minor"/>
      </rPr>
      <t>cost-plus</t>
    </r>
    <r>
      <rPr>
        <sz val="11"/>
        <color theme="1"/>
        <rFont val="Calibri"/>
        <family val="2"/>
        <scheme val="minor"/>
      </rPr>
      <t xml:space="preserve"> or </t>
    </r>
    <r>
      <rPr>
        <b/>
        <sz val="11"/>
        <color theme="1"/>
        <rFont val="Calibri"/>
        <family val="2"/>
        <scheme val="minor"/>
      </rPr>
      <t>estimate-based fee</t>
    </r>
    <r>
      <rPr>
        <sz val="11"/>
        <color theme="1"/>
        <rFont val="Calibri"/>
        <family val="2"/>
        <scheme val="minor"/>
      </rPr>
      <t xml:space="preserve"> pricing methods, the cost risk adjustment should be minus 25 per cent of the BPR.</t>
    </r>
  </si>
  <si>
    <t>Firm | Fixed | Target | Volume-driven pricing methods</t>
  </si>
  <si>
    <r>
      <t xml:space="preserve">Paragraph 8.4 of the SSRO's </t>
    </r>
    <r>
      <rPr>
        <i/>
        <sz val="11"/>
        <color theme="1"/>
        <rFont val="Calibri"/>
        <family val="2"/>
        <scheme val="minor"/>
      </rPr>
      <t>Guidance on the baseline profit rate and its adjustments</t>
    </r>
    <r>
      <rPr>
        <sz val="11"/>
        <color theme="1"/>
        <rFont val="Calibri"/>
        <family val="2"/>
        <scheme val="minor"/>
      </rPr>
      <t xml:space="preserve"> 2017/18, states that for all other pricing methods, the adjustment may vary from minus 25% to plus 25% of the BPR, depending on the risk that  the actual Allowable Costs vary from the estimated Allowable Costs.
Paragraph 8.5 stated that, subject to the considerations of the regulated pricing method, the starting point for the appropriate cost risk adjustment is that none should apply. A positive or negative cost risk adjustment should apply where it can be reasonably justified and evidenced. This request for justification and evidence is set out in sections C and D below.</t>
    </r>
  </si>
  <si>
    <t>C. Disclosures</t>
  </si>
  <si>
    <t>The SSRO's statutory guidance on the cost risk adjustment is principle-based. Please complete the following to confirm that you have had regard to each of the principles set out in statutory guidance. If you have deviated from any of the principles, please state your reasons for doing so.</t>
  </si>
  <si>
    <r>
      <t xml:space="preserve">References below is based on the SSRO </t>
    </r>
    <r>
      <rPr>
        <b/>
        <i/>
        <sz val="11"/>
        <color theme="0"/>
        <rFont val="Calibri"/>
        <family val="2"/>
        <scheme val="minor"/>
      </rPr>
      <t>Statutory Guidance on the baseline profit rate and its adjustment 2017/18</t>
    </r>
    <r>
      <rPr>
        <b/>
        <sz val="11"/>
        <color theme="0"/>
        <rFont val="Calibri"/>
        <family val="2"/>
        <scheme val="minor"/>
      </rPr>
      <t xml:space="preserve"> (issued 14/03/2017). If you are using a later version please amend as necessary.</t>
    </r>
  </si>
  <si>
    <t>Select from drop down list</t>
  </si>
  <si>
    <r>
      <t xml:space="preserve">Notes
</t>
    </r>
    <r>
      <rPr>
        <b/>
        <i/>
        <sz val="11"/>
        <color theme="0"/>
        <rFont val="Calibri"/>
        <family val="2"/>
        <scheme val="minor"/>
      </rPr>
      <t>Please provide further detail as considered appropriate for each principle. If answered 'No', you must set out your reasons for not following Statutory Guidance here.</t>
    </r>
  </si>
  <si>
    <r>
      <rPr>
        <b/>
        <sz val="11"/>
        <rFont val="Calibri"/>
        <family val="2"/>
        <scheme val="minor"/>
      </rPr>
      <t xml:space="preserve">C1. </t>
    </r>
    <r>
      <rPr>
        <sz val="11"/>
        <rFont val="Calibri"/>
        <family val="2"/>
        <scheme val="minor"/>
      </rPr>
      <t xml:space="preserve">Please confirm that in making your assessment, you have only considered uncertainties that impact on Allowable Costs? </t>
    </r>
    <r>
      <rPr>
        <b/>
        <sz val="11"/>
        <rFont val="Calibri"/>
        <family val="2"/>
        <scheme val="minor"/>
      </rPr>
      <t>[8.11.a]</t>
    </r>
  </si>
  <si>
    <t>Select from drop down</t>
  </si>
  <si>
    <r>
      <rPr>
        <b/>
        <sz val="11"/>
        <rFont val="Calibri"/>
        <family val="2"/>
        <scheme val="minor"/>
      </rPr>
      <t xml:space="preserve">C2. </t>
    </r>
    <r>
      <rPr>
        <sz val="11"/>
        <rFont val="Calibri"/>
        <family val="2"/>
        <scheme val="minor"/>
      </rPr>
      <t xml:space="preserve">Please confirm that your assessment and calculation of the cost risk adjustment has given consideration to the contract pricing method, as set out above? </t>
    </r>
    <r>
      <rPr>
        <b/>
        <sz val="11"/>
        <rFont val="Calibri"/>
        <family val="2"/>
        <scheme val="minor"/>
      </rPr>
      <t>[8.11.b]</t>
    </r>
  </si>
  <si>
    <r>
      <rPr>
        <b/>
        <sz val="11"/>
        <rFont val="Calibri"/>
        <family val="2"/>
        <scheme val="minor"/>
      </rPr>
      <t xml:space="preserve">C3. </t>
    </r>
    <r>
      <rPr>
        <sz val="11"/>
        <rFont val="Calibri"/>
        <family val="2"/>
        <scheme val="minor"/>
      </rPr>
      <t xml:space="preserve">Please confirm that your assessment and calculation of the cost risk adjustment does not take into account risk that can be managed in estimated Allowable Costs? </t>
    </r>
    <r>
      <rPr>
        <b/>
        <sz val="11"/>
        <rFont val="Calibri"/>
        <family val="2"/>
        <scheme val="minor"/>
      </rPr>
      <t>[8.11.c]</t>
    </r>
  </si>
  <si>
    <r>
      <rPr>
        <b/>
        <sz val="11"/>
        <rFont val="Calibri"/>
        <family val="2"/>
        <scheme val="minor"/>
      </rPr>
      <t xml:space="preserve">C4. </t>
    </r>
    <r>
      <rPr>
        <sz val="11"/>
        <rFont val="Calibri"/>
        <family val="2"/>
        <scheme val="minor"/>
      </rPr>
      <t xml:space="preserve">Please confirm that your assessment and calculation of the cost risk adjustment takes into account the extent to which actual Allowable Costs may vary from estimated Allowable Costs, both positively and negatively? </t>
    </r>
    <r>
      <rPr>
        <b/>
        <sz val="11"/>
        <rFont val="Calibri"/>
        <family val="2"/>
        <scheme val="minor"/>
      </rPr>
      <t>[8.11.d]</t>
    </r>
  </si>
  <si>
    <r>
      <rPr>
        <b/>
        <sz val="11"/>
        <rFont val="Calibri"/>
        <family val="2"/>
        <scheme val="minor"/>
      </rPr>
      <t xml:space="preserve">C5. </t>
    </r>
    <r>
      <rPr>
        <sz val="11"/>
        <rFont val="Calibri"/>
        <family val="2"/>
        <scheme val="minor"/>
      </rPr>
      <t xml:space="preserve">Please confirm that your assessment and calculation of the cost risk adjustment takes into account the relative likelihood of actual Allowable Costs being over or under estimated Allowable Costs? </t>
    </r>
    <r>
      <rPr>
        <b/>
        <sz val="11"/>
        <rFont val="Calibri"/>
        <family val="2"/>
        <scheme val="minor"/>
      </rPr>
      <t>[8.11.e]</t>
    </r>
  </si>
  <si>
    <r>
      <rPr>
        <b/>
        <sz val="11"/>
        <rFont val="Calibri"/>
        <family val="2"/>
        <scheme val="minor"/>
      </rPr>
      <t xml:space="preserve">C6. </t>
    </r>
    <r>
      <rPr>
        <sz val="11"/>
        <rFont val="Calibri"/>
        <family val="2"/>
        <scheme val="minor"/>
      </rPr>
      <t xml:space="preserve">Please confirm that your assessment and calculation of the cost risk adjustment takes into account the extent to which the probability and expected impact of cost risk has been mitigated, eliminated or transferred to another party, for example through insurance or where sub-contract risk is 'passed through' to a sub-contractor or another party </t>
    </r>
    <r>
      <rPr>
        <b/>
        <sz val="11"/>
        <rFont val="Calibri"/>
        <family val="2"/>
        <scheme val="minor"/>
      </rPr>
      <t>[8.11.f]</t>
    </r>
  </si>
  <si>
    <r>
      <rPr>
        <b/>
        <sz val="11"/>
        <rFont val="Calibri"/>
        <family val="2"/>
        <scheme val="minor"/>
      </rPr>
      <t xml:space="preserve">C7. </t>
    </r>
    <r>
      <rPr>
        <sz val="11"/>
        <rFont val="Calibri"/>
        <family val="2"/>
        <scheme val="minor"/>
      </rPr>
      <t xml:space="preserve">Please confirm that your assessment and calculation of the cost risk adjustment takes into account the extent to which cost risk should be covered through Allowable Costs </t>
    </r>
    <r>
      <rPr>
        <b/>
        <sz val="11"/>
        <rFont val="Calibri"/>
        <family val="2"/>
        <scheme val="minor"/>
      </rPr>
      <t>[8.11.g]</t>
    </r>
  </si>
  <si>
    <r>
      <rPr>
        <b/>
        <sz val="11"/>
        <rFont val="Calibri"/>
        <family val="2"/>
        <scheme val="minor"/>
      </rPr>
      <t xml:space="preserve">C8. </t>
    </r>
    <r>
      <rPr>
        <sz val="11"/>
        <rFont val="Calibri"/>
        <family val="2"/>
        <scheme val="minor"/>
      </rPr>
      <t xml:space="preserve">Please confirm that your assessment and calculation of the cost risk adjustment reflects and draws upon the overall approach to risk assessment such as risk allocation, management and risk registers (and be recorded in the risk register)? </t>
    </r>
    <r>
      <rPr>
        <b/>
        <sz val="11"/>
        <rFont val="Calibri"/>
        <family val="2"/>
        <scheme val="minor"/>
      </rPr>
      <t>[8.11.h]</t>
    </r>
  </si>
  <si>
    <r>
      <rPr>
        <b/>
        <sz val="11"/>
        <rFont val="Calibri"/>
        <family val="2"/>
        <scheme val="minor"/>
      </rPr>
      <t xml:space="preserve">C9. </t>
    </r>
    <r>
      <rPr>
        <sz val="11"/>
        <rFont val="Calibri"/>
        <family val="2"/>
        <scheme val="minor"/>
      </rPr>
      <t xml:space="preserve">Please confirm that your assessment and calculation of the cost risk adjustment does not take into account risk and uncertainty resulting from force majeure, for example an unforeseeable natural disaster? </t>
    </r>
    <r>
      <rPr>
        <b/>
        <sz val="11"/>
        <rFont val="Calibri"/>
        <family val="2"/>
        <scheme val="minor"/>
      </rPr>
      <t>[8.11.i]</t>
    </r>
  </si>
  <si>
    <r>
      <rPr>
        <b/>
        <sz val="11"/>
        <rFont val="Calibri"/>
        <family val="2"/>
        <scheme val="minor"/>
      </rPr>
      <t xml:space="preserve">C10. </t>
    </r>
    <r>
      <rPr>
        <sz val="11"/>
        <rFont val="Calibri"/>
        <family val="2"/>
        <scheme val="minor"/>
      </rPr>
      <t xml:space="preserve">Please confirm that your assessment and calculation of the cost risk adjustment is based on reasonable documented assumptions and/ or evidence. This should be set out in section D below and in other supporting evidence, if applicable. </t>
    </r>
    <r>
      <rPr>
        <b/>
        <sz val="11"/>
        <rFont val="Calibri"/>
        <family val="2"/>
        <scheme val="minor"/>
      </rPr>
      <t>[8.11.j]</t>
    </r>
  </si>
  <si>
    <t>D. Risks influencing your proposed cost risk adjustment and other key assumptions</t>
  </si>
  <si>
    <r>
      <t xml:space="preserve">Paragraph 9.9 of the SSRO's </t>
    </r>
    <r>
      <rPr>
        <i/>
        <sz val="11"/>
        <color theme="1"/>
        <rFont val="Calibri"/>
        <family val="2"/>
        <scheme val="minor"/>
      </rPr>
      <t>Single Source Cost Standards</t>
    </r>
    <r>
      <rPr>
        <sz val="11"/>
        <color theme="1"/>
        <rFont val="Calibri"/>
        <family val="2"/>
        <scheme val="minor"/>
      </rPr>
      <t xml:space="preserve"> states that a risk over which the contractor has no or little control may be covered under the provision of an adjustment to the Baseline Profit Rate if the relevant evidence is provided (and assuming that it meets the principles set out in the </t>
    </r>
    <r>
      <rPr>
        <i/>
        <sz val="11"/>
        <color theme="1"/>
        <rFont val="Calibri"/>
        <family val="2"/>
        <scheme val="minor"/>
      </rPr>
      <t>Guidance on the Control Profit Rate and its Adjustments</t>
    </r>
    <r>
      <rPr>
        <sz val="11"/>
        <color theme="1"/>
        <rFont val="Calibri"/>
        <family val="2"/>
        <scheme val="minor"/>
      </rPr>
      <t>)</t>
    </r>
  </si>
  <si>
    <t>Paragraph 9.10 states that the underlying principle to be applied is that costs associated with compensating the contractor for risk should be clearly evidenced and only recovered once.</t>
  </si>
  <si>
    <t xml:space="preserve">In the tables below, please state: </t>
  </si>
  <si>
    <t>- the risks that you have considered in your assessment of the cost risk adjustment, ensuring that inclusion of a risk does not deviate from Statutory Guidance, and the principles set out within.</t>
  </si>
  <si>
    <t>- any other assumptions you have made in calculating the cost risk adjustment in the price proposal.</t>
  </si>
  <si>
    <t>Add additional rows where required, and include your risk register as part of your submission if applicable. If required, include any further details that you would like to share with MOD Commercial in the additional note input box below the main table.</t>
  </si>
  <si>
    <t>Risks and assumptions considered in your calculation of the Cost Risk Adjustment</t>
  </si>
  <si>
    <t>Rationale for inclusion and potential impact</t>
  </si>
  <si>
    <t>Risk or assumption 1</t>
  </si>
  <si>
    <t>Use this cell to include further details of the risk included in your calculation of the cost risk adjustment</t>
  </si>
  <si>
    <t>Risk or assumption 2</t>
  </si>
  <si>
    <t>Risk or assumption 3</t>
  </si>
  <si>
    <t>Risk or assumption 4</t>
  </si>
  <si>
    <t>Risk or assumption 5</t>
  </si>
  <si>
    <t>Risk or assumption 6</t>
  </si>
  <si>
    <t>Add additional notes, as required</t>
  </si>
  <si>
    <t>E. Calculation</t>
  </si>
  <si>
    <t>If you have adopted a mathematical approach to calculate the cost risk adjustment applicable to the contract, please either:</t>
  </si>
  <si>
    <t xml:space="preserve">(1) adapt this section or databook to include a copy of your calculation; or </t>
  </si>
  <si>
    <t>(2) include a copy of your calculation as a separate document, and submit it with your completed Databook.</t>
  </si>
  <si>
    <t>Drop down menu 2</t>
  </si>
  <si>
    <t>DB5.1 Profit on Cost Once (POCO) Summary</t>
  </si>
  <si>
    <r>
      <rPr>
        <b/>
        <sz val="11"/>
        <color theme="1"/>
        <rFont val="Calibri"/>
        <family val="2"/>
        <scheme val="minor"/>
      </rPr>
      <t>BACKGROUND</t>
    </r>
    <r>
      <rPr>
        <sz val="11"/>
        <color theme="1"/>
        <rFont val="Calibri"/>
        <family val="2"/>
        <scheme val="minor"/>
      </rPr>
      <t xml:space="preserve">
Section 23 of the Defence Reform Act (DRA) requires a contractor to keep relevant records in order for MOD to verify any matter relating to the price payable under a QDC or QSC  - this includes demonstrating how the Contract Profit Rate has been adjusted for a POCO adjustment, if applicable to the contract.
Section 17 and Regulation 12 of the Legislation require a contractor to adjust the Baseline Profit Rate to ensure that profit arises only once in relation to those allowable costs under the contract that relate to the price payable under any group single source subcontract (including any further group single source sub-contract). It is therefore a requirement under the DRA that a contractor either provides evidence/ confirmation that no adjustment is required or otherwise includes a POCO adjustment in its calculation of the CPR.
You must complete the POCO section of this Contractor Databook, in part or in full as set out below, in order to demonstrate the following:
(i) Whether a POCO adjustment is required for the proposed contract;
(ii) If a POCO adjustment is </t>
    </r>
    <r>
      <rPr>
        <u/>
        <sz val="11"/>
        <color theme="1"/>
        <rFont val="Calibri"/>
        <family val="2"/>
        <scheme val="minor"/>
      </rPr>
      <t>not required</t>
    </r>
    <r>
      <rPr>
        <sz val="11"/>
        <color theme="1"/>
        <rFont val="Calibri"/>
        <family val="2"/>
        <scheme val="minor"/>
      </rPr>
      <t xml:space="preserve">, you must provide confirmation of this and evidence that this is the case;
(iii) If a POCO adjustment is </t>
    </r>
    <r>
      <rPr>
        <u/>
        <sz val="11"/>
        <color theme="1"/>
        <rFont val="Calibri"/>
        <family val="2"/>
        <scheme val="minor"/>
      </rPr>
      <t>required</t>
    </r>
    <r>
      <rPr>
        <sz val="11"/>
        <color theme="1"/>
        <rFont val="Calibri"/>
        <family val="2"/>
        <scheme val="minor"/>
      </rPr>
      <t xml:space="preserve">, confirmation of your calculation and supporting information for the calculation; and
(iv) If a POCO adjustment is </t>
    </r>
    <r>
      <rPr>
        <u/>
        <sz val="11"/>
        <color theme="1"/>
        <rFont val="Calibri"/>
        <family val="2"/>
        <scheme val="minor"/>
      </rPr>
      <t>required</t>
    </r>
    <r>
      <rPr>
        <sz val="11"/>
        <color theme="1"/>
        <rFont val="Calibri"/>
        <family val="2"/>
        <scheme val="minor"/>
      </rPr>
      <t>, that it has been calculated correctly based on the information available about the proposed contract, and that the calculation has taken into consideration the SSRO's Statutory Guidance.
You must complete this section of the Databook whether or not you consider a POCO adjustment is required for the contract.</t>
    </r>
  </si>
  <si>
    <t xml:space="preserve">B. Data - POCO adjustment </t>
  </si>
  <si>
    <t>Complete the following table:</t>
  </si>
  <si>
    <t xml:space="preserve">Column ref                        </t>
  </si>
  <si>
    <t>Please complete</t>
  </si>
  <si>
    <r>
      <t xml:space="preserve">B1. </t>
    </r>
    <r>
      <rPr>
        <sz val="11"/>
        <color theme="1"/>
        <rFont val="Calibri"/>
        <family val="2"/>
        <scheme val="minor"/>
      </rPr>
      <t xml:space="preserve">Are you proposing a POCO adjustment? Please select Yes or No.
</t>
    </r>
  </si>
  <si>
    <t>Select from drop down menu</t>
  </si>
  <si>
    <t xml:space="preserve">By selecting 'No', you are confirming that there is no profit on profit in the price proposal and a POCO adjustment is not required. </t>
  </si>
  <si>
    <r>
      <t xml:space="preserve">B2. </t>
    </r>
    <r>
      <rPr>
        <sz val="11"/>
        <color theme="1"/>
        <rFont val="Calibri"/>
        <family val="2"/>
        <scheme val="minor"/>
      </rPr>
      <t xml:space="preserve">If 'Yes' is selected for B1, please confirm that you have calculated a POCO adjustment for the proposed contract. 
</t>
    </r>
  </si>
  <si>
    <t>If 'No' is selected for B1, select 'Not applicable'</t>
  </si>
  <si>
    <r>
      <t xml:space="preserve">B3. </t>
    </r>
    <r>
      <rPr>
        <sz val="11"/>
        <color theme="1"/>
        <rFont val="Calibri"/>
        <family val="2"/>
        <scheme val="minor"/>
      </rPr>
      <t xml:space="preserve">If 'Yes' is selected for B1 and B2, please state the proposed POCO adjustment. This must agree to </t>
    </r>
    <r>
      <rPr>
        <i/>
        <sz val="11"/>
        <color theme="1"/>
        <rFont val="Calibri"/>
        <family val="2"/>
        <scheme val="minor"/>
      </rPr>
      <t xml:space="preserve">DB1.1 QDC-QSC Price Summary </t>
    </r>
    <r>
      <rPr>
        <sz val="11"/>
        <color theme="1"/>
        <rFont val="Calibri"/>
        <family val="2"/>
        <scheme val="minor"/>
      </rPr>
      <t>and your POCO adjustment calculation submitted in support of this Databook. Proceed to Section C below.</t>
    </r>
  </si>
  <si>
    <t>Please state your adjustment as a negative percentage. Leave this at 0.00% if a POCO adjustment is not required or if you have not calculated a POCO adjustment.</t>
  </si>
  <si>
    <t>C. POCO adjustment calculation</t>
  </si>
  <si>
    <t xml:space="preserve">In calculating the POCO adjustment for your contract, you should have regard to the SSRO's statutory guidance. There is no specific template for the calculation of a POCO adjustment. </t>
  </si>
  <si>
    <t xml:space="preserve">Please include the following with your completed Contractor Databook:
</t>
  </si>
  <si>
    <t>1. A copy of your POCO adjustment calculation;
2. A schematic of your contract supply chain.</t>
  </si>
  <si>
    <t>D. POCO Adjustment Contract Structure Proforma</t>
  </si>
  <si>
    <t>Note</t>
  </si>
  <si>
    <t>D1</t>
  </si>
  <si>
    <r>
      <t xml:space="preserve">The proforma below comprises the QDC and both subcontracts that are </t>
    </r>
    <r>
      <rPr>
        <b/>
        <u/>
        <sz val="11"/>
        <color theme="1"/>
        <rFont val="Calibri"/>
        <family val="2"/>
        <scheme val="minor"/>
      </rPr>
      <t>in scope</t>
    </r>
    <r>
      <rPr>
        <sz val="11"/>
        <color theme="1"/>
        <rFont val="Calibri"/>
        <family val="2"/>
        <scheme val="minor"/>
      </rPr>
      <t xml:space="preserve"> for the POCO adjustment and subcontracts that are </t>
    </r>
    <r>
      <rPr>
        <b/>
        <u/>
        <sz val="11"/>
        <color theme="1"/>
        <rFont val="Calibri"/>
        <family val="2"/>
        <scheme val="minor"/>
      </rPr>
      <t>not in scope</t>
    </r>
    <r>
      <rPr>
        <sz val="11"/>
        <color theme="1"/>
        <rFont val="Calibri"/>
        <family val="2"/>
        <scheme val="minor"/>
      </rPr>
      <t xml:space="preserve"> for the POCO adjustment:
- </t>
    </r>
    <r>
      <rPr>
        <b/>
        <sz val="11"/>
        <color theme="1"/>
        <rFont val="Calibri"/>
        <family val="2"/>
        <scheme val="minor"/>
      </rPr>
      <t>In Scope</t>
    </r>
    <r>
      <rPr>
        <sz val="11"/>
        <color theme="1"/>
        <rFont val="Calibri"/>
        <family val="2"/>
        <scheme val="minor"/>
      </rPr>
      <t xml:space="preserve"> </t>
    </r>
    <r>
      <rPr>
        <b/>
        <sz val="11"/>
        <color theme="1"/>
        <rFont val="Calibri"/>
        <family val="2"/>
        <scheme val="minor"/>
      </rPr>
      <t>contracts</t>
    </r>
    <r>
      <rPr>
        <sz val="11"/>
        <color theme="1"/>
        <rFont val="Calibri"/>
        <family val="2"/>
        <scheme val="minor"/>
      </rPr>
      <t xml:space="preserve">: (i) group single source subcontracts. You should refer to Regulation 12(5) of the Singe Source Contract Regulations (SSCR) for further details on what is considered a 'group sub-contract'.
- </t>
    </r>
    <r>
      <rPr>
        <b/>
        <sz val="11"/>
        <color theme="1"/>
        <rFont val="Calibri"/>
        <family val="2"/>
        <scheme val="minor"/>
      </rPr>
      <t>Out of scope contracts</t>
    </r>
    <r>
      <rPr>
        <sz val="11"/>
        <color theme="1"/>
        <rFont val="Calibri"/>
        <family val="2"/>
        <scheme val="minor"/>
      </rPr>
      <t xml:space="preserve">: (i) group competitive; (ii) non-group, single source subcontracts; (iii) non-Group, competitive contracts
</t>
    </r>
  </si>
  <si>
    <t>D2</t>
  </si>
  <si>
    <r>
      <t xml:space="preserve">If the supply chain of your proposed contract can be made to fit in the proforma supply chain below then note the following, and then proceed to </t>
    </r>
    <r>
      <rPr>
        <i/>
        <sz val="11"/>
        <color theme="1"/>
        <rFont val="Calibri"/>
        <family val="2"/>
        <scheme val="minor"/>
      </rPr>
      <t xml:space="preserve">DB5.2 POCO Template Notes </t>
    </r>
    <r>
      <rPr>
        <sz val="11"/>
        <color theme="1"/>
        <rFont val="Calibri"/>
        <family val="2"/>
        <scheme val="minor"/>
      </rPr>
      <t>once you have read this section.
(i) There are a maximum of 2 sub-levels below the prime QDC (which is considered Level 0);
(ii) On Level 1 there are a maximum of 2 group single source sub-contracts. These are labelled SC1 and SC2 in the databook;
(iii) On Level 2 there are a maximum of 2 group single source sub-contracts under SC1 (SC4 and SC5) and 2 group single source sub-contracts under SC2 (SC7 and SC8);
(iv) Depending on where they occur in the supply chain, all other sub-contracts (i.e. non-Group single source, Group competitive and non-Group competitive) can be aggregated and included as SC3, SC6 and SC9.</t>
    </r>
  </si>
  <si>
    <t>D3</t>
  </si>
  <si>
    <t>If the supply chain of your proposed contract does not fit in the proforma supply chain below (for example, the proposed contract structure has more than two in-scope subcontracts on level 1 or level 2, or in-scope subcontracts in level 3+, please provide a schematic of the proposed contract structure and your POCO adjustment calculation with this Contractor Databook.</t>
  </si>
  <si>
    <t>Key:</t>
  </si>
  <si>
    <t>Subcontracts in scope for calculation</t>
  </si>
  <si>
    <t>Subcontracts out of scope for calculation</t>
  </si>
  <si>
    <t>LEVEL 0</t>
  </si>
  <si>
    <t>LEVEL 1</t>
  </si>
  <si>
    <t>LEVEL 2</t>
  </si>
  <si>
    <t>E. Step by step guide on how to complete the template</t>
  </si>
  <si>
    <r>
      <t xml:space="preserve">The General Details should have been pre-populated from the data that you entered in </t>
    </r>
    <r>
      <rPr>
        <i/>
        <sz val="11"/>
        <color theme="1"/>
        <rFont val="Calibri"/>
        <family val="2"/>
        <scheme val="minor"/>
      </rPr>
      <t>DB1.1 QDC-QSC Price Summary</t>
    </r>
    <r>
      <rPr>
        <sz val="11"/>
        <color theme="1"/>
        <rFont val="Calibri"/>
        <family val="2"/>
        <scheme val="minor"/>
      </rPr>
      <t>. If not please complete.</t>
    </r>
  </si>
  <si>
    <t>2: Data - POCO Adjustment</t>
  </si>
  <si>
    <t xml:space="preserve">The table on this sheet requires you to either select from a series of drop down menus and to input your POCO adjustment, if applicable. You should complete this table, adding additional detail and support in the right hand column, if necessary. </t>
  </si>
  <si>
    <r>
      <t xml:space="preserve">For </t>
    </r>
    <r>
      <rPr>
        <b/>
        <sz val="11"/>
        <color theme="1"/>
        <rFont val="Calibri"/>
        <family val="2"/>
        <scheme val="minor"/>
      </rPr>
      <t>B1</t>
    </r>
    <r>
      <rPr>
        <sz val="11"/>
        <color theme="1"/>
        <rFont val="Calibri"/>
        <family val="2"/>
        <scheme val="minor"/>
      </rPr>
      <t xml:space="preserve">, select whether you consider a POCO adjustment to be necessary for the contract. If you have selected 'Yes', please proceed to </t>
    </r>
    <r>
      <rPr>
        <b/>
        <sz val="11"/>
        <color theme="1"/>
        <rFont val="Calibri"/>
        <family val="2"/>
        <scheme val="minor"/>
      </rPr>
      <t>B2</t>
    </r>
    <r>
      <rPr>
        <sz val="11"/>
        <color theme="1"/>
        <rFont val="Calibri"/>
        <family val="2"/>
        <scheme val="minor"/>
      </rPr>
      <t xml:space="preserve">. 
If 'No' is selected for </t>
    </r>
    <r>
      <rPr>
        <b/>
        <sz val="11"/>
        <color theme="1"/>
        <rFont val="Calibri"/>
        <family val="2"/>
        <scheme val="minor"/>
      </rPr>
      <t>B1</t>
    </r>
    <r>
      <rPr>
        <sz val="11"/>
        <color theme="1"/>
        <rFont val="Calibri"/>
        <family val="2"/>
        <scheme val="minor"/>
      </rPr>
      <t xml:space="preserve">, please confirm in the notes to the right whether this is because:
(i) there are no group single source subcontracts in the proposed contract structure; </t>
    </r>
    <r>
      <rPr>
        <b/>
        <u/>
        <sz val="11"/>
        <color theme="1"/>
        <rFont val="Calibri"/>
        <family val="2"/>
        <scheme val="minor"/>
      </rPr>
      <t>or</t>
    </r>
    <r>
      <rPr>
        <sz val="11"/>
        <color theme="1"/>
        <rFont val="Calibri"/>
        <family val="2"/>
        <scheme val="minor"/>
      </rPr>
      <t xml:space="preserve">
(ii) you have applied a zero profit rate to all group single source sub-contracts in the unbroken element of the supply chain; </t>
    </r>
    <r>
      <rPr>
        <b/>
        <u/>
        <sz val="11"/>
        <color theme="1"/>
        <rFont val="Calibri"/>
        <family val="2"/>
        <scheme val="minor"/>
      </rPr>
      <t>or</t>
    </r>
    <r>
      <rPr>
        <sz val="11"/>
        <color theme="1"/>
        <rFont val="Calibri"/>
        <family val="2"/>
        <scheme val="minor"/>
      </rPr>
      <t xml:space="preserve"> 
(iii) you have decreased the Allowable Costs of the contract by an amount equal to the attributable profit of all qualifying subcontracts or further qualifying subcontracts. 
Provide further details if necessary.</t>
    </r>
  </si>
  <si>
    <r>
      <t xml:space="preserve">If you have selected 'Yes' for </t>
    </r>
    <r>
      <rPr>
        <b/>
        <sz val="11"/>
        <color theme="1"/>
        <rFont val="Calibri"/>
        <family val="2"/>
        <scheme val="minor"/>
      </rPr>
      <t>B1</t>
    </r>
    <r>
      <rPr>
        <sz val="11"/>
        <color theme="1"/>
        <rFont val="Calibri"/>
        <family val="2"/>
        <scheme val="minor"/>
      </rPr>
      <t>, you should have calculated the POCO adjustment. If this is not the case, please state your reasons in the right hand column.</t>
    </r>
  </si>
  <si>
    <r>
      <t xml:space="preserve">If you have selected 'Yes' for </t>
    </r>
    <r>
      <rPr>
        <b/>
        <sz val="11"/>
        <color theme="1"/>
        <rFont val="Calibri"/>
        <family val="2"/>
        <scheme val="minor"/>
      </rPr>
      <t>B2</t>
    </r>
    <r>
      <rPr>
        <sz val="11"/>
        <color theme="1"/>
        <rFont val="Calibri"/>
        <family val="2"/>
        <scheme val="minor"/>
      </rPr>
      <t xml:space="preserve">, please confirm your proposed POCO adjustment in </t>
    </r>
    <r>
      <rPr>
        <b/>
        <sz val="11"/>
        <color theme="1"/>
        <rFont val="Calibri"/>
        <family val="2"/>
        <scheme val="minor"/>
      </rPr>
      <t>B3</t>
    </r>
    <r>
      <rPr>
        <sz val="11"/>
        <color theme="1"/>
        <rFont val="Calibri"/>
        <family val="2"/>
        <scheme val="minor"/>
      </rPr>
      <t>.</t>
    </r>
  </si>
  <si>
    <t>3. POCO Adjustment Contract Structure Proforma</t>
  </si>
  <si>
    <r>
      <t xml:space="preserve">In order for MOD Commercial to assess your POCO adjustment, MOD Commercial has developed a POCO Adjustment proforma for qualifying contracts with simple contract structures. 
Please review Section D above to determine whether the proposed contract structure can be fit into the MOD Commercial proforma. If it does, please proceed to </t>
    </r>
    <r>
      <rPr>
        <i/>
        <sz val="11"/>
        <color theme="1"/>
        <rFont val="Calibri"/>
        <family val="2"/>
        <scheme val="minor"/>
      </rPr>
      <t>DB5.2 POCO Template Notes</t>
    </r>
    <r>
      <rPr>
        <sz val="11"/>
        <color theme="1"/>
        <rFont val="Calibri"/>
        <family val="2"/>
        <scheme val="minor"/>
      </rPr>
      <t xml:space="preserve">, and complete </t>
    </r>
    <r>
      <rPr>
        <i/>
        <sz val="11"/>
        <color theme="1"/>
        <rFont val="Calibri"/>
        <family val="2"/>
        <scheme val="minor"/>
      </rPr>
      <t>DB5.3 POCO Template</t>
    </r>
    <r>
      <rPr>
        <sz val="11"/>
        <color theme="1"/>
        <rFont val="Calibri"/>
        <family val="2"/>
        <scheme val="minor"/>
      </rPr>
      <t>.</t>
    </r>
  </si>
  <si>
    <t>Not applicable</t>
  </si>
  <si>
    <t>Other - see notes</t>
  </si>
  <si>
    <t>DB5.2 POCO Template notes</t>
  </si>
  <si>
    <t>We recommend you print these instructions and refer to them in populating 'DB5.3 POCO Template'</t>
  </si>
  <si>
    <t>Overview</t>
  </si>
  <si>
    <r>
      <t>If a POCO adjustment is applicable to your contract and the proposed contract structure fits the proforma set out on</t>
    </r>
    <r>
      <rPr>
        <i/>
        <sz val="11"/>
        <color theme="1"/>
        <rFont val="Calibri"/>
        <family val="2"/>
        <scheme val="minor"/>
      </rPr>
      <t xml:space="preserve"> DB5.1 POCO Summary</t>
    </r>
    <r>
      <rPr>
        <sz val="11"/>
        <color theme="1"/>
        <rFont val="Calibri"/>
        <family val="2"/>
        <scheme val="minor"/>
      </rPr>
      <t xml:space="preserve"> and </t>
    </r>
    <r>
      <rPr>
        <i/>
        <sz val="11"/>
        <color theme="1"/>
        <rFont val="Calibri"/>
        <family val="2"/>
        <scheme val="minor"/>
      </rPr>
      <t>DB5.3 POCO Template</t>
    </r>
    <r>
      <rPr>
        <sz val="11"/>
        <color theme="1"/>
        <rFont val="Calibri"/>
        <family val="2"/>
        <scheme val="minor"/>
      </rPr>
      <t xml:space="preserve">, then you must complete </t>
    </r>
    <r>
      <rPr>
        <i/>
        <sz val="11"/>
        <color theme="1"/>
        <rFont val="Calibri"/>
        <family val="2"/>
        <scheme val="minor"/>
      </rPr>
      <t>DB5.3 POCO Template</t>
    </r>
    <r>
      <rPr>
        <sz val="11"/>
        <color theme="1"/>
        <rFont val="Calibri"/>
        <family val="2"/>
        <scheme val="minor"/>
      </rPr>
      <t xml:space="preserve">. The notes on this page provide instructions on how to populate the template. </t>
    </r>
  </si>
  <si>
    <r>
      <t xml:space="preserve">The template on </t>
    </r>
    <r>
      <rPr>
        <i/>
        <sz val="11"/>
        <color theme="1"/>
        <rFont val="Calibri"/>
        <family val="2"/>
        <scheme val="minor"/>
      </rPr>
      <t>DB5.3 POCO Template</t>
    </r>
    <r>
      <rPr>
        <sz val="11"/>
        <color theme="1"/>
        <rFont val="Calibri"/>
        <family val="2"/>
        <scheme val="minor"/>
      </rPr>
      <t xml:space="preserve"> allows you to enter the key data that the MOD requires in order to assess your calculation of the POCO adjustment. The information requested in the template is no more than that you will require to calculate the POCO adjustment for the proposed contract.</t>
    </r>
  </si>
  <si>
    <t>With reference to your proposed contract structure, label the QDC's subcontracts (level 1) and further subcontracts (level 2) SC1-SC9, as required. For all out of scope subcontracts, aggregate them under SC3, SC6 or SC9 depending on where in the contract structure they fall. Contracts with a contract value less than £100,000 should be considered out of scope.</t>
  </si>
  <si>
    <t>Determining whether a subcontract is in scope for POCO</t>
  </si>
  <si>
    <r>
      <t xml:space="preserve">Populate the first three lines of the table in </t>
    </r>
    <r>
      <rPr>
        <i/>
        <sz val="11"/>
        <color theme="1"/>
        <rFont val="Calibri"/>
        <family val="2"/>
        <scheme val="minor"/>
      </rPr>
      <t>DB5.3 POCO Template</t>
    </r>
    <r>
      <rPr>
        <sz val="11"/>
        <color theme="1"/>
        <rFont val="Calibri"/>
        <family val="2"/>
        <scheme val="minor"/>
      </rPr>
      <t xml:space="preserve"> using the drop down options. This will automatically populate the fourth line, which confirms whether the sub-contractor should be included in the calculation i.e. in scope for POCO (group, single source sub-contracts only). 
For each subcontract involved in the 'unbroken' element of the Group single source supply chain, you should enter the required data in the light yellow data entry cells. Note, a competitive contract would 'break' the single source supply chain and result in any further group single source sub-contracts below the competitive sub-contract being out of scope for POCO.</t>
    </r>
  </si>
  <si>
    <t>Complete the input cells in light yellow:</t>
  </si>
  <si>
    <r>
      <rPr>
        <b/>
        <sz val="11"/>
        <color theme="1"/>
        <rFont val="Calibri"/>
        <family val="2"/>
        <scheme val="minor"/>
      </rPr>
      <t>- Ownership</t>
    </r>
    <r>
      <rPr>
        <sz val="11"/>
        <color theme="1"/>
        <rFont val="Calibri"/>
        <family val="2"/>
        <scheme val="minor"/>
      </rPr>
      <t>: Where a sub-contractor is fully owned by the group, enter the ownership as 100%. Where a sub-contractor is part-owned by a group only include that sub-contractor if the group 'controls' the sub-contractor, and then enter the % ownership, e.g.:
- if the group owns 48% of the sub-contractor but 'controls' it then enter 48%; alternatively
- if the group owns 48% of the sub-contractor and does not control it then enter 0%.
Note, the group 'controls' the sub-contractor if it is able to exercise dominant influence or control over the sub-contractor. Generally speaking a 49% shareholding would imply that the primary contractor does not have control over the sub-contractor and, therefore, that sub-contractor is out of scope for the POCO calculation. Whether a primary contractor can exercise control even though it has a minority shareholding is a complex matter determined by the Companies Act. If there are any doubts about the status of a sub-contractor, you should state your assumptions in the notes under the table and if necessary, seek advice from the Commercial Officer named in the ITT/ITN.</t>
    </r>
  </si>
  <si>
    <r>
      <rPr>
        <b/>
        <sz val="11"/>
        <color theme="1"/>
        <rFont val="Calibri"/>
        <family val="2"/>
        <scheme val="minor"/>
      </rPr>
      <t>- CSA (%)</t>
    </r>
    <r>
      <rPr>
        <sz val="11"/>
        <color theme="1"/>
        <rFont val="Calibri"/>
        <family val="2"/>
        <scheme val="minor"/>
      </rPr>
      <t>: enter the Capital Servicing Adjustment for the prime and each subcontract.</t>
    </r>
  </si>
  <si>
    <r>
      <rPr>
        <b/>
        <sz val="11"/>
        <color theme="1"/>
        <rFont val="Calibri"/>
        <family val="2"/>
        <scheme val="minor"/>
      </rPr>
      <t>- Allowable costs</t>
    </r>
    <r>
      <rPr>
        <sz val="11"/>
        <color theme="1"/>
        <rFont val="Calibri"/>
        <family val="2"/>
        <scheme val="minor"/>
      </rPr>
      <t>: this is the prime or sub-contract's  Allowable Costs only i.e. do not include the price of any sub-contracts (for the prime) or further sub-contracts below it  (for a sub-contract) in the proposed contract structure. Exclude the sub-contractor's capital servicing allowance.</t>
    </r>
  </si>
  <si>
    <r>
      <t xml:space="preserve">- </t>
    </r>
    <r>
      <rPr>
        <b/>
        <sz val="11"/>
        <color theme="1"/>
        <rFont val="Calibri"/>
        <family val="2"/>
        <scheme val="minor"/>
      </rPr>
      <t>Total contract price</t>
    </r>
    <r>
      <rPr>
        <sz val="11"/>
        <color theme="1"/>
        <rFont val="Calibri"/>
        <family val="2"/>
        <scheme val="minor"/>
      </rPr>
      <t xml:space="preserve">: enter the </t>
    </r>
    <r>
      <rPr>
        <u/>
        <sz val="11"/>
        <color theme="1"/>
        <rFont val="Calibri"/>
        <family val="2"/>
        <scheme val="minor"/>
      </rPr>
      <t>aggregate</t>
    </r>
    <r>
      <rPr>
        <sz val="11"/>
        <color theme="1"/>
        <rFont val="Calibri"/>
        <family val="2"/>
        <scheme val="minor"/>
      </rPr>
      <t xml:space="preserve"> contract price of all other contracts that are not part of the group single source contract chain in the yellow box for SC3 (for level 1 subcontracts) and SC6 or SC9 (for level 2 sub-contracts) as appropriate to your circumstances. Note, these contracts could be group contracts that have been competitively let or non-group competitive and single source contracts, and therefore outside the scope for the POCO calculation (and as such they can be aggregated).</t>
    </r>
  </si>
  <si>
    <t>You should leave the yellow boxes blank where not required. When populating the table it is important that you verify each entry to ensure that the information you are providing is accurate.</t>
  </si>
  <si>
    <t>DB5.3 POCO Template</t>
  </si>
  <si>
    <t>Table to be populated</t>
  </si>
  <si>
    <t>Key&gt;&gt;</t>
  </si>
  <si>
    <t>Data Entry Cell</t>
  </si>
  <si>
    <t>Automatic Formula</t>
  </si>
  <si>
    <t>Entry not required</t>
  </si>
  <si>
    <t>Prime</t>
  </si>
  <si>
    <t>SC1</t>
  </si>
  <si>
    <t>SC2</t>
  </si>
  <si>
    <t>SC3</t>
  </si>
  <si>
    <t>SC4</t>
  </si>
  <si>
    <t>SC5</t>
  </si>
  <si>
    <t>SC6</t>
  </si>
  <si>
    <t>SC7</t>
  </si>
  <si>
    <t>SC8</t>
  </si>
  <si>
    <t>SC9</t>
  </si>
  <si>
    <t>Group or non-group</t>
  </si>
  <si>
    <t>n/a</t>
  </si>
  <si>
    <t>Sub-contract of…</t>
  </si>
  <si>
    <t>Single source/ group</t>
  </si>
  <si>
    <t>Required for POCO calculation&gt;&gt;</t>
  </si>
  <si>
    <t>Ownership (%)</t>
  </si>
  <si>
    <t>Profit Rate (%)</t>
  </si>
  <si>
    <t>CSA (%)</t>
  </si>
  <si>
    <t>Allowable Costs (£m)</t>
  </si>
  <si>
    <t>Total contract price  (£m)</t>
  </si>
  <si>
    <t>Calculations | No input required&gt;&gt;</t>
  </si>
  <si>
    <t>£m</t>
  </si>
  <si>
    <t>Price SC1 (with profit)</t>
  </si>
  <si>
    <t>Price SC2 (with profit)</t>
  </si>
  <si>
    <t>Price SC3</t>
  </si>
  <si>
    <t>Price SC4 (with profit)</t>
  </si>
  <si>
    <t>Price SC5 (with profit)</t>
  </si>
  <si>
    <t>Price SC6</t>
  </si>
  <si>
    <t>Price SC7 (with profit)</t>
  </si>
  <si>
    <t>Price SC8 (with profit)</t>
  </si>
  <si>
    <t>Price SC9</t>
  </si>
  <si>
    <t>Total Allowable Costs</t>
  </si>
  <si>
    <t>Profit (Steps 1,2,4,5) exc. CSA</t>
  </si>
  <si>
    <t>Price (incl profit on profit)</t>
  </si>
  <si>
    <t>Add any relevant notes or assumptions here</t>
  </si>
  <si>
    <t>POCO Proforma Supply Chain (for reference)</t>
  </si>
  <si>
    <t>In scope for calculation (proforma)</t>
  </si>
  <si>
    <t>Out of scope for calculation (proforma)</t>
  </si>
  <si>
    <t>Drop down menus</t>
  </si>
  <si>
    <t>Group</t>
  </si>
  <si>
    <t>Non-group</t>
  </si>
  <si>
    <t>Single source</t>
  </si>
  <si>
    <t>Competitive</t>
  </si>
  <si>
    <t>Sub-contractor 1</t>
  </si>
  <si>
    <t>Sub-contractor 2</t>
  </si>
  <si>
    <t>Required</t>
  </si>
  <si>
    <t>Not Required</t>
  </si>
  <si>
    <t>DB6.1 Incentive Adjustment</t>
  </si>
  <si>
    <r>
      <rPr>
        <b/>
        <sz val="11"/>
        <rFont val="Calibri"/>
        <family val="2"/>
        <scheme val="minor"/>
      </rPr>
      <t>BACKGROUND</t>
    </r>
    <r>
      <rPr>
        <sz val="11"/>
        <rFont val="Calibri"/>
        <family val="2"/>
        <scheme val="minor"/>
      </rPr>
      <t xml:space="preserve">
Section 17 of the Defence Reform Act (DRA) gives the Secretary of State the power to award a contractor an incentive for enhanced performance over and above normal contracted performance. This is awarded by way of an adjustment to the Contract Profit Rate and must not exceed two percentage points.
As stated in the SSRO's </t>
    </r>
    <r>
      <rPr>
        <i/>
        <sz val="11"/>
        <rFont val="Calibri"/>
        <family val="2"/>
        <scheme val="minor"/>
      </rPr>
      <t>Guidance on the baseline profit rate</t>
    </r>
    <r>
      <rPr>
        <sz val="11"/>
        <rFont val="Calibri"/>
        <family val="2"/>
        <scheme val="minor"/>
      </rPr>
      <t>, the incentive adjustment is not automatic, or an entitlement, and will only be applied exceptionally for qualifying contracts. Where there is no requirement for enhanced performance, the incentive adjustment should be zero. 
Note, the incentive adjustment is at the MOD's discretion. If discussions with the MOD to date have confirmed that an incentive adjustment is being considered, or will be awarded, or in the absence of such discussions, you consider an incentive adjustment to be appropriate for the proposed contract, you must complete this section. In doing so, you must state:
(i) the incentive adjustment that is being proposed (if applicable) or the incentive adjustment that you consider is appropriate for the proposed contract; and
(ii) details on how enhanced performance will being measured on the contract, including details of key KPIs.</t>
    </r>
  </si>
  <si>
    <t>B. Summary details</t>
  </si>
  <si>
    <r>
      <t xml:space="preserve">State whether the MOD has proposed an incentive adjustment for the contract? </t>
    </r>
    <r>
      <rPr>
        <sz val="11"/>
        <rFont val="Calibri"/>
        <family val="2"/>
        <scheme val="minor"/>
      </rPr>
      <t>If 'No' and you do not wish to propose an incentive adjustment, please move to DB7.1 Cost of Production. However if you do with to propose an incentive adjustment, please complete Section C of this worksheet.</t>
    </r>
  </si>
  <si>
    <r>
      <t xml:space="preserve">If yes, please state the proposed incentive adjustment. This must agree to </t>
    </r>
    <r>
      <rPr>
        <i/>
        <sz val="11"/>
        <color theme="1"/>
        <rFont val="Calibri"/>
        <family val="2"/>
        <scheme val="minor"/>
      </rPr>
      <t>DB1.1 QDC-QSC Price Summary</t>
    </r>
    <r>
      <rPr>
        <sz val="11"/>
        <color theme="1"/>
        <rFont val="Calibri"/>
        <family val="2"/>
        <scheme val="minor"/>
      </rPr>
      <t>. Note, if the MOD hasn't proposed an incentive adjustment, this should remain at 0.00%.</t>
    </r>
  </si>
  <si>
    <t>Please confirm the status of your discussions with the Authority. For example, has the incentive adjustment been confirmed or is the incentive adjustment still under discussion?</t>
  </si>
  <si>
    <t>C. Key performance metric(s) and KPI(s)</t>
  </si>
  <si>
    <r>
      <t xml:space="preserve">Statutory guidance states that an incentive adjustment </t>
    </r>
    <r>
      <rPr>
        <b/>
        <u/>
        <sz val="11"/>
        <rFont val="Calibri"/>
        <family val="2"/>
        <scheme val="minor"/>
      </rPr>
      <t>must</t>
    </r>
    <r>
      <rPr>
        <sz val="11"/>
        <rFont val="Calibri"/>
        <family val="2"/>
        <scheme val="minor"/>
      </rPr>
      <t xml:space="preserve"> be awarded for delivering enhanced performance, and </t>
    </r>
    <r>
      <rPr>
        <b/>
        <u/>
        <sz val="11"/>
        <rFont val="Calibri"/>
        <family val="2"/>
        <scheme val="minor"/>
      </rPr>
      <t>must</t>
    </r>
    <r>
      <rPr>
        <sz val="11"/>
        <rFont val="Calibri"/>
        <family val="2"/>
        <scheme val="minor"/>
      </rPr>
      <t xml:space="preserve"> also be based on a contracted performance metric. 
</t>
    </r>
  </si>
  <si>
    <r>
      <t xml:space="preserve">The additional value delivered to the MOD through the achievement of incentivised elements must therefore be tangible and demonstrable. Furthermore, the link between the incentive adjustment and enhanced performance must be measurable and set objectively. 
To the extent known at the time of completing this Databook, please provide further details of how it is expected that enhanced performance will be delivered on the contract over and above contracted performance. If the MOD has not proposed an incentive adjustment, but you consider one to be appropriate, please use the following table to set out clearly your reasons for proposing one. You should consider the SSRO principles of applying an incentive adjustment, as set out in its </t>
    </r>
    <r>
      <rPr>
        <i/>
        <sz val="11"/>
        <rFont val="Calibri"/>
        <family val="2"/>
        <scheme val="minor"/>
      </rPr>
      <t>Guidance on the Baseline Profit Rate and its adjustments</t>
    </r>
    <r>
      <rPr>
        <sz val="11"/>
        <rFont val="Calibri"/>
        <family val="2"/>
        <scheme val="minor"/>
      </rPr>
      <t>.</t>
    </r>
  </si>
  <si>
    <t xml:space="preserve">Column ref                                                            3                            </t>
  </si>
  <si>
    <t>State the performance metric(s) that performance will be measured against.</t>
  </si>
  <si>
    <t>State how the enhanced performance will be measured and demonstrated against the performance metric.</t>
  </si>
  <si>
    <t>State how the benefit of enhanced performance will benefit the MOD. Note, the additional value delivered to the MOD through the achievement of incentivised elements must be tangible and demonstrable.</t>
  </si>
  <si>
    <t>Confirm that you agree that the enhanced performance, and the criteria for achievement and payment will be clearly stated in the contract.</t>
  </si>
  <si>
    <t>State the incentive adjustment that you consider appropriate for the contract based on the information provided above.</t>
  </si>
  <si>
    <t>DB7.1 Cost of Production</t>
  </si>
  <si>
    <r>
      <rPr>
        <b/>
        <sz val="11"/>
        <color theme="1"/>
        <rFont val="Calibri"/>
        <family val="2"/>
        <scheme val="minor"/>
      </rPr>
      <t>BACKGROUND</t>
    </r>
    <r>
      <rPr>
        <sz val="11"/>
        <color theme="1"/>
        <rFont val="Calibri"/>
        <family val="2"/>
        <scheme val="minor"/>
      </rPr>
      <t xml:space="preserve">
Section 23 of the Defence Reform Act (DRA) requires a contractor to keep relevant records in order for MOD to verify any matter relating to the price payable under a QDC or QSC  - this includes demonstrating that the Contract Profit Rate has been adjusted for CSA by an appropriate amount.
Section 20 of the DRA requires a contractor, when requested by MOD, to demonstrate that costs claimed are Allowable.
</t>
    </r>
    <r>
      <rPr>
        <b/>
        <sz val="11"/>
        <color theme="1"/>
        <rFont val="Calibri"/>
        <family val="2"/>
        <scheme val="minor"/>
      </rPr>
      <t xml:space="preserve">Please complete the Cost of Production pro-forma below if you do not have a CP:CE ratio or CSA agreed with the MOD. If you have an agreed CP:CE ratio or an agreed CSA for the contracting business unit, please proceed to </t>
    </r>
    <r>
      <rPr>
        <b/>
        <i/>
        <sz val="11"/>
        <color theme="1"/>
        <rFont val="Calibri"/>
        <family val="2"/>
        <scheme val="minor"/>
      </rPr>
      <t>DB7.3 CSA Calculation</t>
    </r>
    <r>
      <rPr>
        <b/>
        <sz val="11"/>
        <color theme="1"/>
        <rFont val="Calibri"/>
        <family val="2"/>
        <scheme val="minor"/>
      </rPr>
      <t>.</t>
    </r>
    <r>
      <rPr>
        <sz val="11"/>
        <color theme="1"/>
        <rFont val="Calibri"/>
        <family val="2"/>
        <scheme val="minor"/>
      </rPr>
      <t xml:space="preserve">
If you do not have an agreed </t>
    </r>
    <r>
      <rPr>
        <sz val="11"/>
        <rFont val="Calibri"/>
        <family val="2"/>
        <scheme val="minor"/>
      </rPr>
      <t>Cost of Production : Total Capital Employed</t>
    </r>
    <r>
      <rPr>
        <sz val="11"/>
        <color theme="1"/>
        <rFont val="Calibri"/>
        <family val="2"/>
        <scheme val="minor"/>
      </rPr>
      <t xml:space="preserve"> (CP:CE) ratio, you should complete this worksheet to demonstrate the following:
(i) The source data on which the Cost of Production has been based;
(ii) The adjustments that you have made to arrive at a Cost of Production figure before any exclusions that are required to comply with the SSRO's </t>
    </r>
    <r>
      <rPr>
        <i/>
        <sz val="11"/>
        <color theme="1"/>
        <rFont val="Calibri"/>
        <family val="2"/>
        <scheme val="minor"/>
      </rPr>
      <t>Single Source Cost Standards - Statutory Guidance on Allowable Costs</t>
    </r>
    <r>
      <rPr>
        <sz val="11"/>
        <color theme="1"/>
        <rFont val="Calibri"/>
        <family val="2"/>
        <scheme val="minor"/>
      </rPr>
      <t xml:space="preserve"> in force at the time the contract is placed; and
(iii) Details of items that you have excluded in order to comply with the SSRO Statutory Guidance (and where no exclusion has been made, confirmation that the base data does not include such costs).</t>
    </r>
    <r>
      <rPr>
        <b/>
        <sz val="11"/>
        <color theme="1"/>
        <rFont val="Calibri"/>
        <family val="2"/>
        <scheme val="minor"/>
      </rPr>
      <t xml:space="preserve"> 
Please note that exclusions must be deducted or included as negatives in the Reconciliation Table to reduce the Cost of Production.
The CP:CE ratio should be calculated using the latest available completed accounts (Income Statement and Balance Sheet). Use of forecast data is atypical for a CSA calculation.</t>
    </r>
  </si>
  <si>
    <r>
      <t xml:space="preserve">Enter the period for which the Cost of Production is being calculated </t>
    </r>
    <r>
      <rPr>
        <b/>
        <sz val="11"/>
        <rFont val="Calibri"/>
        <family val="2"/>
        <scheme val="minor"/>
      </rPr>
      <t>(NB this MUST be for a 12 month period)</t>
    </r>
  </si>
  <si>
    <t>Reconciliation table</t>
  </si>
  <si>
    <t>Enter data for Cost of Production that you have used in the CSA calculation</t>
  </si>
  <si>
    <t>Cost of sales per statutory / management accounts</t>
  </si>
  <si>
    <t>Adjusting items to arrive at Cost of Production:</t>
  </si>
  <si>
    <t>a. e.g. movement in work-in-progress and finished goods</t>
  </si>
  <si>
    <t>b. [  ]</t>
  </si>
  <si>
    <t>c. [  ]</t>
  </si>
  <si>
    <t>d. [  ]</t>
  </si>
  <si>
    <t>e. [  ]</t>
  </si>
  <si>
    <t>Cost of Production before exclusion of costs per SSRO Statutory Guidance</t>
  </si>
  <si>
    <r>
      <t xml:space="preserve">Total excluded costs per SSRO Statutory Guidance </t>
    </r>
    <r>
      <rPr>
        <i/>
        <sz val="11"/>
        <color theme="1"/>
        <rFont val="Calibri"/>
        <family val="2"/>
        <scheme val="minor"/>
      </rPr>
      <t>(NB this must agree to the table below)</t>
    </r>
  </si>
  <si>
    <t>Cost of Production to be used in CSA calculation</t>
  </si>
  <si>
    <t>Excluded costs table</t>
  </si>
  <si>
    <t>Enter details of costs that you have excluded (as per the SSRO Statutory Guidance) from Cost of Production</t>
  </si>
  <si>
    <t>Where no adjustment has been made, you are confirming that in your opinion there are no disallowed costs in this category.</t>
  </si>
  <si>
    <r>
      <t xml:space="preserve">Costs excluded from Cost of Production
</t>
    </r>
    <r>
      <rPr>
        <b/>
        <i/>
        <sz val="11"/>
        <color theme="0"/>
        <rFont val="Calibri"/>
        <family val="2"/>
        <scheme val="minor"/>
      </rPr>
      <t xml:space="preserve">(Please note that the items in Rows 48-50 are as per the Statutory Guidance on the baseline proft rate and its 
adjustment 2021/22, the items on Rows 51-65 are a more detailed description  available in earlier versions which are provided to help in assessing the item in Row 50) </t>
    </r>
  </si>
  <si>
    <t>Excluded (£)</t>
  </si>
  <si>
    <t>Notes on the Disallowed costs
Where adjustment is 'zero' you are confirming that in your opinion there are no disallowed costs in this category</t>
  </si>
  <si>
    <t>Borrowing Costs</t>
  </si>
  <si>
    <t>Costs relating to items excluded from capital employed</t>
  </si>
  <si>
    <r>
      <t xml:space="preserve">Costs whose exclusion would not result in an inappropriate Step 6 adjustment </t>
    </r>
    <r>
      <rPr>
        <i/>
        <sz val="11"/>
        <color theme="1"/>
        <rFont val="Calibri"/>
        <family val="2"/>
        <scheme val="minor"/>
      </rPr>
      <t>(the items on following rows provide further detail and breakdown)</t>
    </r>
  </si>
  <si>
    <t>Capital Expenditure</t>
  </si>
  <si>
    <t>Cost of raising and servicing loan capital</t>
  </si>
  <si>
    <t>Distribution of profits</t>
  </si>
  <si>
    <t>Notional transactions</t>
  </si>
  <si>
    <t>Costs relating to assets excluded from Capital Employed</t>
  </si>
  <si>
    <t>Discounts allowed on external sales</t>
  </si>
  <si>
    <t>Any loss arising from either an excess or deductible provision of a purchased insurance that arises from an MOD claim</t>
  </si>
  <si>
    <t>The cost of premiums and payments for insurance which cover:</t>
  </si>
  <si>
    <t xml:space="preserve">  i. that element of consequential loss insurance that relates to loss of profit: and</t>
  </si>
  <si>
    <t xml:space="preserve"> ii. The contractor's own defects in materials or workmanship incidental to the normal course of construction, such as the costs to repair defects in materials or workmanship, and for breach of contract</t>
  </si>
  <si>
    <t>Compensation payments of an abnormal nature to the extent that they are excluded from overheads</t>
  </si>
  <si>
    <t>Lump sum additions to pension schemes to the extent that they are excluded from overheads</t>
  </si>
  <si>
    <t>[e.g. Pension lump sum additions]</t>
  </si>
  <si>
    <t>Subscriptions and donations of a political or charitable nature</t>
  </si>
  <si>
    <t>Credits, grants or refunds deducted from overheads</t>
  </si>
  <si>
    <t>Any other cost not considered Allowable under the guidance published by the SSRO</t>
  </si>
  <si>
    <t>[e.g. Sales and Marketing]</t>
  </si>
  <si>
    <t>NB This total must agree to the reconciliation table above</t>
  </si>
  <si>
    <t>Note: The above exclusions have been taken from the SSRO Guidance on the Baseline Profit Rate and its adjustment 2021/22. It is your responsibility to ensure that your Cost of Production data above complies with the current guidance. If at the time you complete this proforma the SSRO has updated the guidance you should amend this sheet accordingly.</t>
  </si>
  <si>
    <t>Step Number</t>
  </si>
  <si>
    <t>Enter the period for which the Cost of Production is being calculated. This MUST be a 12 month period.</t>
  </si>
  <si>
    <t>2: Data - Reconciliation Table</t>
  </si>
  <si>
    <t>Enter the figure for the Cost of Sales for the 12 month period that you are using to calculate the CP:CE ratio. This figure should be derived directly from a recognised source such as audited accounts.</t>
  </si>
  <si>
    <r>
      <t>Enter a description and the value of items required to adjust Cost of Sales to Cost of Production. In the example data this is the movement in work in progress and finished goods but add additional items if needed. Include notes in column 3 as necessary.</t>
    </r>
    <r>
      <rPr>
        <b/>
        <sz val="11"/>
        <color theme="1"/>
        <rFont val="Calibri"/>
        <family val="2"/>
        <scheme val="minor"/>
      </rPr>
      <t xml:space="preserve">
</t>
    </r>
    <r>
      <rPr>
        <sz val="11"/>
        <color theme="1"/>
        <rFont val="Calibri"/>
        <family val="2"/>
        <scheme val="minor"/>
      </rPr>
      <t>Add or remove rows as necessary.</t>
    </r>
  </si>
  <si>
    <t>3: Data - Excluded Costs Table</t>
  </si>
  <si>
    <t>In this table enter the costs that you are excluding from Cost of Production in accordance with the latest SSRO Statutory Guidance on adjustments to the baseline profit rate.
Note that the proforma has been based on the statutory guidance in force at the time the proforma was created. If you are using a later version of the statutory guidance you should amend the table in line with this version.</t>
  </si>
  <si>
    <r>
      <t xml:space="preserve">Note that in </t>
    </r>
    <r>
      <rPr>
        <b/>
        <sz val="11"/>
        <color theme="1"/>
        <rFont val="Calibri"/>
        <family val="2"/>
        <scheme val="minor"/>
      </rPr>
      <t>column 4</t>
    </r>
    <r>
      <rPr>
        <sz val="11"/>
        <color theme="1"/>
        <rFont val="Calibri"/>
        <family val="2"/>
        <scheme val="minor"/>
      </rPr>
      <t xml:space="preserve"> where the adjustment is 'zero', you are confirming that in your opinion no exclusions are necessary as the base cost does not include costs under this category.</t>
    </r>
  </si>
  <si>
    <t>Ensure that the total value of exclusions agrees to the total in the reconciliation table in Section B</t>
  </si>
  <si>
    <t>DB7.2 Capital Employed</t>
  </si>
  <si>
    <t>End</t>
  </si>
  <si>
    <r>
      <rPr>
        <b/>
        <sz val="11"/>
        <color theme="1"/>
        <rFont val="Calibri"/>
        <family val="2"/>
        <scheme val="minor"/>
      </rPr>
      <t>BACKGROUND</t>
    </r>
    <r>
      <rPr>
        <sz val="11"/>
        <color theme="1"/>
        <rFont val="Calibri"/>
        <family val="2"/>
        <scheme val="minor"/>
      </rPr>
      <t xml:space="preserve">
Section 23 of the Defence Reform Act (DRA) requires a contractor to keep relevant records in order for MOD to verify any matter relating to the price payable under a QDC or QSC  - this includes demonstrating that the Contract Profit Rate has been adjusted for CSA by an appropriate amount.
Section 20 of the DRA requires a contractor, when requested by MOD, to demonstrate that costs claimed are Allowable.
</t>
    </r>
    <r>
      <rPr>
        <b/>
        <sz val="11"/>
        <color theme="1"/>
        <rFont val="Calibri"/>
        <family val="2"/>
        <scheme val="minor"/>
      </rPr>
      <t xml:space="preserve">Please complete the Capital Employed pro-forma below if you do not have a CP:CE ratio or CSA agreed with the MOD. If you have an agreed CP:CE ratio or an agreed CSA for the contracting business unit, please proceed to </t>
    </r>
    <r>
      <rPr>
        <b/>
        <i/>
        <sz val="11"/>
        <color theme="1"/>
        <rFont val="Calibri"/>
        <family val="2"/>
        <scheme val="minor"/>
      </rPr>
      <t>DB7.3 CSA Calculation</t>
    </r>
    <r>
      <rPr>
        <b/>
        <sz val="11"/>
        <color theme="1"/>
        <rFont val="Calibri"/>
        <family val="2"/>
        <scheme val="minor"/>
      </rPr>
      <t>.</t>
    </r>
    <r>
      <rPr>
        <sz val="11"/>
        <color theme="1"/>
        <rFont val="Calibri"/>
        <family val="2"/>
        <scheme val="minor"/>
      </rPr>
      <t xml:space="preserve">
If you do not have an agreed CP:CE ratio, you should complete this worksheet to demonstrate the following:
(i) The source data on which the Capital Employed has been based (NB the period </t>
    </r>
    <r>
      <rPr>
        <b/>
        <sz val="11"/>
        <color theme="1"/>
        <rFont val="Calibri"/>
        <family val="2"/>
        <scheme val="minor"/>
      </rPr>
      <t>MUST</t>
    </r>
    <r>
      <rPr>
        <sz val="11"/>
        <color theme="1"/>
        <rFont val="Calibri"/>
        <family val="2"/>
        <scheme val="minor"/>
      </rPr>
      <t xml:space="preserve"> be the same as that used in the calculation of </t>
    </r>
    <r>
      <rPr>
        <i/>
        <sz val="11"/>
        <color theme="1"/>
        <rFont val="Calibri"/>
        <family val="2"/>
        <scheme val="minor"/>
      </rPr>
      <t>DB 7.1 Cost of Production</t>
    </r>
    <r>
      <rPr>
        <sz val="11"/>
        <color theme="1"/>
        <rFont val="Calibri"/>
        <family val="2"/>
        <scheme val="minor"/>
      </rPr>
      <t xml:space="preserve">);
(ii) Details of items that you have excluded in order to comply with the SSRO's Single Source Cost Standards - Statutory Guidance on Allowable Costs in force at the time the contract is placed; and
(iii) How you have analysed the average balance sheet between Capital Employed and Assets Representing Capital Employed.
</t>
    </r>
    <r>
      <rPr>
        <b/>
        <sz val="11"/>
        <color theme="1"/>
        <rFont val="Calibri"/>
        <family val="2"/>
        <scheme val="minor"/>
      </rPr>
      <t xml:space="preserve">
The CP:CE ratio should be calculated using the latest available completed accounts (Income Statement and Balance Sheet). Use of forecast data is atypical for a CSA calculation.</t>
    </r>
  </si>
  <si>
    <t>Opening Balance Sheet</t>
  </si>
  <si>
    <t xml:space="preserve"> [ ]</t>
  </si>
  <si>
    <t>Closing Balance Sheet</t>
  </si>
  <si>
    <t>Average Balance Sheet</t>
  </si>
  <si>
    <t>Cost Category</t>
  </si>
  <si>
    <t>Exclusions or adjustments</t>
  </si>
  <si>
    <t>Adjusted Closing Balance Sheet</t>
  </si>
  <si>
    <t>Average Adjusted Balance Sheet</t>
  </si>
  <si>
    <t>Capital Employed</t>
  </si>
  <si>
    <t>Assets Representing Capital Employed</t>
  </si>
  <si>
    <t>£</t>
  </si>
  <si>
    <t>Fixed Assets</t>
  </si>
  <si>
    <t>Land and Buildings</t>
  </si>
  <si>
    <t>Plant and Machinery</t>
  </si>
  <si>
    <t>Other</t>
  </si>
  <si>
    <t>Sub-total Fixed Assets</t>
  </si>
  <si>
    <t>Working Capital</t>
  </si>
  <si>
    <t>Stock and WIP</t>
  </si>
  <si>
    <t>Debtors</t>
  </si>
  <si>
    <t>Prepayments</t>
  </si>
  <si>
    <t>Trade Creditors</t>
  </si>
  <si>
    <t>Accruals</t>
  </si>
  <si>
    <t>Advance Payments</t>
  </si>
  <si>
    <t>Cash</t>
  </si>
  <si>
    <t>Sub-total Working Capital</t>
  </si>
  <si>
    <t>TOTAL ASSETS</t>
  </si>
  <si>
    <t>Share Capital and Reserves</t>
  </si>
  <si>
    <t>Ordinary Shares</t>
  </si>
  <si>
    <t>Profit and Loss Account</t>
  </si>
  <si>
    <t>Long Term Finance</t>
  </si>
  <si>
    <t>Loans</t>
  </si>
  <si>
    <t>TOTAL SHARE CAPITAL AND RESERVES</t>
  </si>
  <si>
    <t>Check</t>
  </si>
  <si>
    <t>C. Data Exclusions</t>
  </si>
  <si>
    <t>Exclusions or adjustments from Capital Employed in Opening Balance Sheet</t>
  </si>
  <si>
    <t>Notes on the Disallowed costs. Where adjustment is 'zero' or left blank you are confirming that in your opinion there are no disallowed costs in this category</t>
  </si>
  <si>
    <t>Exclusions or adjustments from Capital Employed in Closing Balance Sheet</t>
  </si>
  <si>
    <t>Goodwill</t>
  </si>
  <si>
    <t>[Details of exclusion]</t>
  </si>
  <si>
    <t>Adverse (debit) balances in retained earnings</t>
  </si>
  <si>
    <t>Investments in shares and securities</t>
  </si>
  <si>
    <t>Shares held in and permanent loans to subsidiary companies</t>
  </si>
  <si>
    <t>Cash demonstrably surplus to requirements</t>
  </si>
  <si>
    <t>Capital not employed efficiently</t>
  </si>
  <si>
    <t>Certificates of tax deposit</t>
  </si>
  <si>
    <t>Total Exclusions</t>
  </si>
  <si>
    <t>Check total agrees to Section B above</t>
  </si>
  <si>
    <t>Note: The above exclusions have been taken from the SSRO Guidance on the Baseline Profit Rate and its adjustment 2018/19. It is your responsibility to ensure that your CP data above complies with the current guidance. If at the time you complete this proforma the SSRO has updated the guidance you should amend this sheet accordingly.</t>
  </si>
  <si>
    <t>D. Step by step guide on how to complete the template</t>
  </si>
  <si>
    <t>2: Data: Balance Sheets</t>
  </si>
  <si>
    <r>
      <rPr>
        <b/>
        <sz val="11"/>
        <color theme="1"/>
        <rFont val="Calibri"/>
        <family val="2"/>
        <scheme val="minor"/>
      </rPr>
      <t>Opening and Closing Balance Sheets</t>
    </r>
    <r>
      <rPr>
        <sz val="11"/>
        <color theme="1"/>
        <rFont val="Calibri"/>
        <family val="2"/>
        <scheme val="minor"/>
      </rPr>
      <t xml:space="preserve">
Enter values for the opening and closing balance sheets. Values should be positive or negative figures as applicable.These must be the balance sheets at the start and end of the period used in the calculation of </t>
    </r>
    <r>
      <rPr>
        <i/>
        <sz val="11"/>
        <color theme="1"/>
        <rFont val="Calibri"/>
        <family val="2"/>
        <scheme val="minor"/>
      </rPr>
      <t>DB7.1 Cost of Production</t>
    </r>
  </si>
  <si>
    <r>
      <rPr>
        <b/>
        <sz val="11"/>
        <color theme="1"/>
        <rFont val="Calibri"/>
        <family val="2"/>
        <scheme val="minor"/>
      </rPr>
      <t>Opening and Closing Balance Sheets</t>
    </r>
    <r>
      <rPr>
        <sz val="11"/>
        <color theme="1"/>
        <rFont val="Calibri"/>
        <family val="2"/>
        <scheme val="minor"/>
      </rPr>
      <t xml:space="preserve">
Enter exclusions or adjustments to the  balance sheets in order to comply with the latest SSRO Statutory Guidance on Adjustments to the Baseline Profit Rate. 
</t>
    </r>
  </si>
  <si>
    <r>
      <t xml:space="preserve">Average Balance Sheet
</t>
    </r>
    <r>
      <rPr>
        <sz val="11"/>
        <color theme="1"/>
        <rFont val="Calibri"/>
        <family val="2"/>
        <scheme val="minor"/>
      </rPr>
      <t>The average balance sheet is automatically calculated as a simple average of the Adjusted Opening and Closing Balance sheets.
As per the SSRO guidance you must categorise this average balance sheet into:
(i) Capital Employed; and
(ii) Assets representing Capital Employed.</t>
    </r>
  </si>
  <si>
    <t>3: Data: Exclusions</t>
  </si>
  <si>
    <t>In this section please provide details of the adjustments you have made to the opening and closing balance sheets in order that they comply with the latest SSRO Statutory Guidance.
Note that the proforma has been based on the statutory guidance in force at the time the proforma was created. If you are using a later version of the statutory guidance you should amend the table in line with this version.</t>
  </si>
  <si>
    <t>DB7.3 CSA Calculation</t>
  </si>
  <si>
    <r>
      <rPr>
        <b/>
        <sz val="11"/>
        <color theme="1"/>
        <rFont val="Calibri"/>
        <family val="2"/>
        <scheme val="minor"/>
      </rPr>
      <t>BACKGROUND</t>
    </r>
    <r>
      <rPr>
        <sz val="11"/>
        <color theme="1"/>
        <rFont val="Calibri"/>
        <family val="2"/>
        <scheme val="minor"/>
      </rPr>
      <t xml:space="preserve">
Section 23 of the Defence Reform Act (DRA) requires a contractor to keep relevant records in order for MOD to verify any matter relating to the price payable under a QDC or QSC  - this includes demonstrating that the Contract Profit Rate has been adjusted for a Capital Service Adjustment (CSA) by an appropriate amount.
Section 20 of the DRA requires a contractor, when requested by MOD, to demonstrate that costs claimed are Allowable.
</t>
    </r>
    <r>
      <rPr>
        <b/>
        <sz val="11"/>
        <color theme="1"/>
        <rFont val="Calibri"/>
        <family val="2"/>
        <scheme val="minor"/>
      </rPr>
      <t xml:space="preserve">
Please complete the CSA calculation proforma below (part C &amp; D) if you do not have a CSA agreed with the MOD. If you have an agreed CSA for the contracting business unit, please complete part B below only.</t>
    </r>
    <r>
      <rPr>
        <sz val="11"/>
        <color theme="1"/>
        <rFont val="Calibri"/>
        <family val="2"/>
        <scheme val="minor"/>
      </rPr>
      <t xml:space="preserve">
If you do not have an agreed CSA, you should complete part C &amp; D below to demonstrate the following:
(i) That your calculation of the CSA is arithmetically correct; 
(ii) That your calculation of the CSA is based on either (a) your calculation of Cost of Production (DB7.1) and Capital Employed (DB7.2) after exclusions required under the SSRO's </t>
    </r>
    <r>
      <rPr>
        <i/>
        <sz val="11"/>
        <color theme="1"/>
        <rFont val="Calibri"/>
        <family val="2"/>
        <scheme val="minor"/>
      </rPr>
      <t>Single Source Cost Standards - Statutory Guidance on Allowable Costs</t>
    </r>
    <r>
      <rPr>
        <sz val="11"/>
        <color theme="1"/>
        <rFont val="Calibri"/>
        <family val="2"/>
        <scheme val="minor"/>
      </rPr>
      <t xml:space="preserve"> in force at the time the contract is placed, or (b) on an agreed CP:CE ratio with the MOD; and
(iii) That you have used the current Capital Servicing Rates in calculating the CSA.
</t>
    </r>
    <r>
      <rPr>
        <b/>
        <sz val="11"/>
        <color theme="1"/>
        <rFont val="Calibri"/>
        <family val="2"/>
        <scheme val="minor"/>
      </rPr>
      <t>The CP:CE ratio should be calculated using the latest available completed accounts (Income Statement and Balance Sheet). Use of forecast data is atypical for a CSA calculation.</t>
    </r>
  </si>
  <si>
    <t>B. Agreed Capital Servicing Adjustment</t>
  </si>
  <si>
    <t>If you have an agreed CSA for the contracting business unit for the financial year in which the proposed contact will be placed, please confirm this in the table below. This will typically be where a CSA has been agreed for a particular period as part of a separate single source contract placed in the current year:</t>
  </si>
  <si>
    <t>Agreed Capital Servicing Adjustment (CSA)</t>
  </si>
  <si>
    <t>Notes (if required)</t>
  </si>
  <si>
    <r>
      <rPr>
        <b/>
        <sz val="11"/>
        <rFont val="Calibri"/>
        <family val="2"/>
        <scheme val="minor"/>
      </rPr>
      <t>Capital Servicing Adjustment</t>
    </r>
    <r>
      <rPr>
        <sz val="11"/>
        <rFont val="Calibri"/>
        <family val="2"/>
        <scheme val="minor"/>
      </rPr>
      <t xml:space="preserve"> (to be used in Step 6 of CPR)</t>
    </r>
  </si>
  <si>
    <t>Name of contract for which the CSA was agreed</t>
  </si>
  <si>
    <t>Date of contract award</t>
  </si>
  <si>
    <t>C. Data</t>
  </si>
  <si>
    <t>QBU/Contractor: [ ]</t>
  </si>
  <si>
    <t>Period under Review: [Date] to [Date]</t>
  </si>
  <si>
    <t>Input Section for Capital Servicing Rates</t>
  </si>
  <si>
    <t>Fixed capital servicing rate</t>
  </si>
  <si>
    <t>Positive working capital servicing rate</t>
  </si>
  <si>
    <t>ii</t>
  </si>
  <si>
    <t>Negative working capital servicing rate</t>
  </si>
  <si>
    <t>iii</t>
  </si>
  <si>
    <t>Computation 1 - Determine Ratio of Capital Employed versus Cost of Production</t>
  </si>
  <si>
    <t>Fixed capital cost</t>
  </si>
  <si>
    <t>A</t>
  </si>
  <si>
    <t>Working capital cost (positive or negative)</t>
  </si>
  <si>
    <t>B</t>
  </si>
  <si>
    <t>Total Capital Employed</t>
  </si>
  <si>
    <r>
      <rPr>
        <b/>
        <sz val="11"/>
        <color theme="1"/>
        <rFont val="Calibri"/>
        <family val="2"/>
        <scheme val="minor"/>
      </rPr>
      <t>C</t>
    </r>
    <r>
      <rPr>
        <sz val="11"/>
        <color theme="1"/>
        <rFont val="Calibri"/>
        <family val="2"/>
        <scheme val="minor"/>
      </rPr>
      <t xml:space="preserve"> =A+B</t>
    </r>
  </si>
  <si>
    <t>Cost of production</t>
  </si>
  <si>
    <t xml:space="preserve">D </t>
  </si>
  <si>
    <t>Cost of Production as a Proportion of Capital Employed (CP:CE)</t>
  </si>
  <si>
    <r>
      <rPr>
        <b/>
        <sz val="11"/>
        <color theme="1"/>
        <rFont val="Calibri"/>
        <family val="2"/>
        <scheme val="minor"/>
      </rPr>
      <t>E</t>
    </r>
    <r>
      <rPr>
        <sz val="11"/>
        <color theme="1"/>
        <rFont val="Calibri"/>
        <family val="2"/>
        <scheme val="minor"/>
      </rPr>
      <t xml:space="preserve"> =D/C</t>
    </r>
  </si>
  <si>
    <t>Computation 2 - Determine the individual Proportions of Total Capital Employed</t>
  </si>
  <si>
    <t>Fixed capital as a proportion of capital employed</t>
  </si>
  <si>
    <r>
      <rPr>
        <b/>
        <sz val="11"/>
        <color theme="1"/>
        <rFont val="Calibri"/>
        <family val="2"/>
        <scheme val="minor"/>
      </rPr>
      <t>F</t>
    </r>
    <r>
      <rPr>
        <sz val="11"/>
        <color theme="1"/>
        <rFont val="Calibri"/>
        <family val="2"/>
        <scheme val="minor"/>
      </rPr>
      <t xml:space="preserve"> =A/C</t>
    </r>
  </si>
  <si>
    <t>Working capital as a proportion of capital employed (positive)</t>
  </si>
  <si>
    <r>
      <rPr>
        <b/>
        <sz val="11"/>
        <color theme="1"/>
        <rFont val="Calibri"/>
        <family val="2"/>
        <scheme val="minor"/>
      </rPr>
      <t xml:space="preserve">G </t>
    </r>
    <r>
      <rPr>
        <sz val="11"/>
        <color theme="1"/>
        <rFont val="Calibri"/>
        <family val="2"/>
        <scheme val="minor"/>
      </rPr>
      <t>=B/C</t>
    </r>
  </si>
  <si>
    <t>Working capital as a proportion of capital employed (negative)</t>
  </si>
  <si>
    <r>
      <rPr>
        <b/>
        <sz val="11"/>
        <color theme="1"/>
        <rFont val="Calibri"/>
        <family val="2"/>
        <scheme val="minor"/>
      </rPr>
      <t>H</t>
    </r>
    <r>
      <rPr>
        <sz val="11"/>
        <color theme="1"/>
        <rFont val="Calibri"/>
        <family val="2"/>
        <scheme val="minor"/>
      </rPr>
      <t xml:space="preserve"> =B/C</t>
    </r>
  </si>
  <si>
    <t>Computation 3 - Apply Capital Servicing Rates</t>
  </si>
  <si>
    <t>Fixed capital servicing allowance</t>
  </si>
  <si>
    <t>=F x i</t>
  </si>
  <si>
    <t>Positive working capital servicing allowance</t>
  </si>
  <si>
    <t>=G x ii</t>
  </si>
  <si>
    <t>Negative working capital servicing allowance</t>
  </si>
  <si>
    <t>=H x iii</t>
  </si>
  <si>
    <t>Capital Servicing Allowance</t>
  </si>
  <si>
    <r>
      <rPr>
        <b/>
        <sz val="11"/>
        <color theme="1"/>
        <rFont val="Calibri"/>
        <family val="2"/>
        <scheme val="minor"/>
      </rPr>
      <t>X</t>
    </r>
    <r>
      <rPr>
        <sz val="11"/>
        <color theme="1"/>
        <rFont val="Calibri"/>
        <family val="2"/>
        <scheme val="minor"/>
      </rPr>
      <t xml:space="preserve"> =F+G+H</t>
    </r>
  </si>
  <si>
    <t>Computation 4 - Calculate the Capital Servicing Adjustment for Step 6</t>
  </si>
  <si>
    <r>
      <t xml:space="preserve">Capital Servicing Adjustment </t>
    </r>
    <r>
      <rPr>
        <sz val="11"/>
        <rFont val="Calibri"/>
        <family val="2"/>
        <scheme val="minor"/>
      </rPr>
      <t>(to be used in Step 6 of CPR)</t>
    </r>
  </si>
  <si>
    <t>=X/E</t>
  </si>
  <si>
    <t>D. Step by step guide on how to complete the template set out above</t>
  </si>
  <si>
    <t>The General Details should have been pre-populated from the data that you entered on DB1.1: QDC-QSC Price Summary. If not please complete.</t>
  </si>
  <si>
    <r>
      <t xml:space="preserve">Row 1 </t>
    </r>
    <r>
      <rPr>
        <sz val="11"/>
        <color theme="1"/>
        <rFont val="Calibri"/>
        <family val="2"/>
        <scheme val="minor"/>
      </rPr>
      <t>- Enter the name of the QBU/Contractor Business Unit</t>
    </r>
  </si>
  <si>
    <r>
      <t>Row 2</t>
    </r>
    <r>
      <rPr>
        <sz val="11"/>
        <color theme="1"/>
        <rFont val="Calibri"/>
        <family val="2"/>
        <scheme val="minor"/>
      </rPr>
      <t xml:space="preserve"> - Enter the dates of the period under review</t>
    </r>
  </si>
  <si>
    <r>
      <t xml:space="preserve">Row 3 - </t>
    </r>
    <r>
      <rPr>
        <sz val="11"/>
        <color theme="1"/>
        <rFont val="Calibri"/>
        <family val="2"/>
        <scheme val="minor"/>
      </rPr>
      <t xml:space="preserve">Enter the percentage for the Fixed Capital Servicing Rate.  This is published by the SSRO on an annual basis in March, for the following financial year.  The table is pre-populated with the rate applicable for the </t>
    </r>
    <r>
      <rPr>
        <sz val="11"/>
        <rFont val="Calibri"/>
        <family val="2"/>
        <scheme val="minor"/>
      </rPr>
      <t>current</t>
    </r>
    <r>
      <rPr>
        <sz val="11"/>
        <color theme="1"/>
        <rFont val="Calibri"/>
        <family val="2"/>
        <scheme val="minor"/>
      </rPr>
      <t xml:space="preserve"> financial year.</t>
    </r>
  </si>
  <si>
    <r>
      <t xml:space="preserve">Row 4 - </t>
    </r>
    <r>
      <rPr>
        <sz val="11"/>
        <color theme="1"/>
        <rFont val="Calibri"/>
        <family val="2"/>
        <scheme val="minor"/>
      </rPr>
      <t xml:space="preserve">Enter the percentage for the Working Capital Servicing Rate (Positive). This is published by the SSRO on an annual basis in March, for the following financial year.  The table is pre-populated with the rate applicable for the </t>
    </r>
    <r>
      <rPr>
        <sz val="11"/>
        <rFont val="Calibri"/>
        <family val="2"/>
        <scheme val="minor"/>
      </rPr>
      <t>current</t>
    </r>
    <r>
      <rPr>
        <b/>
        <sz val="11"/>
        <color theme="1"/>
        <rFont val="Calibri"/>
        <family val="2"/>
        <scheme val="minor"/>
      </rPr>
      <t xml:space="preserve"> </t>
    </r>
    <r>
      <rPr>
        <sz val="11"/>
        <color theme="1"/>
        <rFont val="Calibri"/>
        <family val="2"/>
        <scheme val="minor"/>
      </rPr>
      <t>financial year.</t>
    </r>
  </si>
  <si>
    <r>
      <t xml:space="preserve">Row 5 - </t>
    </r>
    <r>
      <rPr>
        <sz val="11"/>
        <color theme="1"/>
        <rFont val="Calibri"/>
        <family val="2"/>
        <scheme val="minor"/>
      </rPr>
      <t xml:space="preserve">Enter the percentage for the Working Capital Servicing Rate (Negative). This is published by the SSRO on an annual basis in March, for the following financial year.  The table is pre-populated with the rate applicable for the </t>
    </r>
    <r>
      <rPr>
        <sz val="11"/>
        <rFont val="Calibri"/>
        <family val="2"/>
        <scheme val="minor"/>
      </rPr>
      <t>current</t>
    </r>
    <r>
      <rPr>
        <sz val="11"/>
        <color theme="1"/>
        <rFont val="Calibri"/>
        <family val="2"/>
        <scheme val="minor"/>
      </rPr>
      <t xml:space="preserve"> financial year.</t>
    </r>
  </si>
  <si>
    <r>
      <rPr>
        <b/>
        <sz val="11"/>
        <color theme="1"/>
        <rFont val="Calibri"/>
        <family val="2"/>
        <scheme val="minor"/>
      </rPr>
      <t xml:space="preserve">Row 6 - </t>
    </r>
    <r>
      <rPr>
        <sz val="11"/>
        <color theme="1"/>
        <rFont val="Calibri"/>
        <family val="2"/>
        <scheme val="minor"/>
      </rPr>
      <t xml:space="preserve">Enter the Fixed Capital Cost: 
- if you do not have a CP:CE ratio agreed with the MOD, and have therefore populated DB7.1 and DB7.2, the figure you enter here must agree to the analysis you have provided in </t>
    </r>
    <r>
      <rPr>
        <i/>
        <sz val="11"/>
        <color theme="1"/>
        <rFont val="Calibri"/>
        <family val="2"/>
        <scheme val="minor"/>
      </rPr>
      <t xml:space="preserve">DB7.2 Capital Employed
- </t>
    </r>
    <r>
      <rPr>
        <sz val="11"/>
        <color theme="1"/>
        <rFont val="Calibri"/>
        <family val="2"/>
        <scheme val="minor"/>
      </rPr>
      <t>if you have a CP:CE ratio agreed with the MOD, the figure you enter here must agree to the Capital Employed figure used to calculate the agreed CP:CE ratio</t>
    </r>
  </si>
  <si>
    <r>
      <rPr>
        <b/>
        <sz val="11"/>
        <color theme="1"/>
        <rFont val="Calibri"/>
        <family val="2"/>
        <scheme val="minor"/>
      </rPr>
      <t xml:space="preserve">Row 7 - </t>
    </r>
    <r>
      <rPr>
        <sz val="11"/>
        <color theme="1"/>
        <rFont val="Calibri"/>
        <family val="2"/>
        <scheme val="minor"/>
      </rPr>
      <t xml:space="preserve">Enter the Working Capital Cost:
- if you do not have a CP:CE ratio agreed with the MOD, and have therefore populated DB7.1 and DB7.2, the figure you enter here must agree to the analysis you have provided in </t>
    </r>
    <r>
      <rPr>
        <i/>
        <sz val="11"/>
        <color theme="1"/>
        <rFont val="Calibri"/>
        <family val="2"/>
        <scheme val="minor"/>
      </rPr>
      <t>DB7.1 Cost of Production</t>
    </r>
    <r>
      <rPr>
        <sz val="11"/>
        <color theme="1"/>
        <rFont val="Calibri"/>
        <family val="2"/>
        <scheme val="minor"/>
      </rPr>
      <t xml:space="preserve">
- if you have a CP:CE ratio agreed with the MOD, the figure you enter here must agree to the Cost of Production figure used to calculate the agreed CP:CE ratio
 Values should be positive or negative in accordance with your analysis.</t>
    </r>
  </si>
  <si>
    <r>
      <rPr>
        <b/>
        <sz val="11"/>
        <color theme="1"/>
        <rFont val="Calibri"/>
        <family val="2"/>
        <scheme val="minor"/>
      </rPr>
      <t xml:space="preserve">Row 8 - </t>
    </r>
    <r>
      <rPr>
        <sz val="11"/>
        <color theme="1"/>
        <rFont val="Calibri"/>
        <family val="2"/>
        <scheme val="minor"/>
      </rPr>
      <t xml:space="preserve">Enter the Cost of Production. This must agree to the analysis you have provided in </t>
    </r>
    <r>
      <rPr>
        <i/>
        <sz val="11"/>
        <color theme="1"/>
        <rFont val="Calibri"/>
        <family val="2"/>
        <scheme val="minor"/>
      </rPr>
      <t>DB7.1 Cost of Production.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</si>
</sst>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quot;£&quot;* #,##0_-;\-&quot;£&quot;* #,##0_-;_-&quot;£&quot;* &quot;-&quot;_-;_-@_-"/>
    <numFmt numFmtId="165" formatCode="_-* #,##0.00_-;\-* #,##0.00_-;_-* &quot;-&quot;??_-;_-@_-"/>
    <numFmt numFmtId="166" formatCode="#,##0;\(#,##0\)"/>
    <numFmt numFmtId="167" formatCode="0.0"/>
    <numFmt numFmtId="168" formatCode="0.0%"/>
    <numFmt numFmtId="169" formatCode="&quot;£&quot;#,##0.00"/>
    <numFmt numFmtId="170" formatCode="&quot;£&quot;#,##0"/>
    <numFmt numFmtId="171" formatCode="dd/mm/yyyy;@"/>
    <numFmt numFmtId="172" formatCode="#,##0;[Red]\(#,##0\);\-"/>
    <numFmt numFmtId="173" formatCode="#,##0.0;\(#,##0.0\)"/>
    <numFmt numFmtId="174" formatCode="#,##0.0"/>
    <numFmt numFmtId="175" formatCode="_-* #,##0_-;\-* #,##0_-;_-* &quot;-&quot;??_-;_-@_-"/>
    <numFmt numFmtId="176" formatCode="0.000%;[Red]\(0.000\)%;0.000%"/>
    <numFmt numFmtId="177" formatCode="&quot;£&quot;#,##0;[Red]&quot;£&quot;\(#,##0\);\-"/>
    <numFmt numFmtId="178" formatCode="0.00%;\(0.00%\)"/>
    <numFmt numFmtId="179" formatCode="0.00%;[Red]\(0.00%\)"/>
    <numFmt numFmtId="180" formatCode="0.000%;\(0.000%\)"/>
    <numFmt numFmtId="181" formatCode="0.000%;[Red]\(0.000%\)"/>
    <numFmt numFmtId="182" formatCode="0%;[Red]\(0\)%;0%"/>
  </numFmts>
  <fonts count="54">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b/>
      <sz val="16"/>
      <color rgb="FFFF0000"/>
      <name val="Calibri"/>
      <family val="2"/>
      <scheme val="minor"/>
    </font>
    <font>
      <sz val="12"/>
      <name val="Calibri"/>
      <family val="2"/>
      <scheme val="minor"/>
    </font>
    <font>
      <b/>
      <i/>
      <sz val="12"/>
      <color theme="1"/>
      <name val="Calibri"/>
      <family val="2"/>
      <scheme val="minor"/>
    </font>
    <font>
      <i/>
      <sz val="12"/>
      <name val="Calibri"/>
      <family val="2"/>
      <scheme val="minor"/>
    </font>
    <font>
      <i/>
      <sz val="12"/>
      <color theme="1"/>
      <name val="Calibri"/>
      <family val="2"/>
      <scheme val="minor"/>
    </font>
    <font>
      <b/>
      <sz val="14"/>
      <color theme="1"/>
      <name val="Calibri"/>
      <family val="2"/>
      <scheme val="minor"/>
    </font>
    <font>
      <b/>
      <sz val="20"/>
      <color theme="1"/>
      <name val="Calibri"/>
      <family val="2"/>
      <scheme val="minor"/>
    </font>
    <font>
      <b/>
      <sz val="20"/>
      <color indexed="10"/>
      <name val="Calibri"/>
      <family val="2"/>
      <scheme val="minor"/>
    </font>
    <font>
      <sz val="14"/>
      <color theme="1"/>
      <name val="Calibri"/>
      <family val="2"/>
      <scheme val="minor"/>
    </font>
    <font>
      <sz val="11"/>
      <color theme="1"/>
      <name val="Calibri"/>
      <family val="2"/>
      <scheme val="minor"/>
    </font>
    <font>
      <b/>
      <sz val="12"/>
      <name val="Calibri"/>
      <family val="2"/>
      <scheme val="minor"/>
    </font>
    <font>
      <sz val="10"/>
      <name val="Arial"/>
      <family val="2"/>
    </font>
    <font>
      <sz val="11"/>
      <name val="Calibri"/>
      <family val="2"/>
      <scheme val="minor"/>
    </font>
    <font>
      <sz val="10"/>
      <name val="Calibri"/>
      <family val="2"/>
      <scheme val="minor"/>
    </font>
    <font>
      <b/>
      <sz val="14"/>
      <name val="Calibri"/>
      <family val="2"/>
      <scheme val="minor"/>
    </font>
    <font>
      <b/>
      <sz val="11"/>
      <name val="Calibri"/>
      <family val="2"/>
      <scheme val="minor"/>
    </font>
    <font>
      <sz val="11"/>
      <color rgb="FFFF0000"/>
      <name val="Calibri"/>
      <family val="2"/>
      <scheme val="minor"/>
    </font>
    <font>
      <b/>
      <i/>
      <sz val="11"/>
      <color theme="0"/>
      <name val="Calibri"/>
      <family val="2"/>
      <scheme val="minor"/>
    </font>
    <font>
      <i/>
      <sz val="11"/>
      <name val="Calibri"/>
      <family val="2"/>
      <scheme val="minor"/>
    </font>
    <font>
      <b/>
      <i/>
      <sz val="12"/>
      <name val="Calibri"/>
      <family val="2"/>
      <scheme val="minor"/>
    </font>
    <font>
      <b/>
      <u/>
      <sz val="12"/>
      <color theme="1"/>
      <name val="Calibri"/>
      <family val="2"/>
      <scheme val="minor"/>
    </font>
    <font>
      <sz val="16"/>
      <color theme="1"/>
      <name val="Calibri"/>
      <family val="2"/>
      <scheme val="minor"/>
    </font>
    <font>
      <b/>
      <sz val="11"/>
      <color rgb="FFFF0000"/>
      <name val="Calibri"/>
      <family val="2"/>
      <scheme val="minor"/>
    </font>
    <font>
      <sz val="14"/>
      <name val="Calibri"/>
      <family val="2"/>
      <scheme val="minor"/>
    </font>
    <font>
      <u val="double"/>
      <sz val="11"/>
      <name val="Calibri"/>
      <family val="2"/>
      <scheme val="minor"/>
    </font>
    <font>
      <b/>
      <i/>
      <sz val="11"/>
      <name val="Calibri"/>
      <family val="2"/>
      <scheme val="minor"/>
    </font>
    <font>
      <sz val="13"/>
      <name val="Calibri"/>
      <family val="2"/>
      <scheme val="minor"/>
    </font>
    <font>
      <i/>
      <sz val="11"/>
      <color theme="1"/>
      <name val="Calibri"/>
      <family val="2"/>
      <scheme val="minor"/>
    </font>
    <font>
      <sz val="13"/>
      <color theme="1"/>
      <name val="Calibri"/>
      <family val="2"/>
      <scheme val="minor"/>
    </font>
    <font>
      <b/>
      <sz val="13"/>
      <color rgb="FFFF0000"/>
      <name val="Calibri"/>
      <family val="2"/>
      <scheme val="minor"/>
    </font>
    <font>
      <b/>
      <u/>
      <sz val="11"/>
      <color theme="1"/>
      <name val="Calibri"/>
      <family val="2"/>
      <scheme val="minor"/>
    </font>
    <font>
      <b/>
      <i/>
      <sz val="11"/>
      <color theme="1"/>
      <name val="Calibri"/>
      <family val="2"/>
      <scheme val="minor"/>
    </font>
    <font>
      <b/>
      <sz val="10"/>
      <name val="Arial"/>
      <family val="2"/>
    </font>
    <font>
      <sz val="11"/>
      <color theme="0"/>
      <name val="Calibri"/>
      <family val="2"/>
      <scheme val="minor"/>
    </font>
    <font>
      <b/>
      <sz val="10"/>
      <color rgb="FFFF0000"/>
      <name val="Calibri"/>
      <family val="2"/>
      <scheme val="minor"/>
    </font>
    <font>
      <b/>
      <u/>
      <sz val="20"/>
      <color theme="1"/>
      <name val="Calibri"/>
      <family val="2"/>
      <scheme val="minor"/>
    </font>
    <font>
      <b/>
      <sz val="11"/>
      <name val="Arial"/>
      <family val="2"/>
    </font>
    <font>
      <b/>
      <sz val="11"/>
      <color indexed="9"/>
      <name val="Calibri"/>
      <family val="2"/>
      <scheme val="minor"/>
    </font>
    <font>
      <b/>
      <i/>
      <sz val="9"/>
      <name val="Calibri"/>
      <family val="2"/>
      <scheme val="minor"/>
    </font>
    <font>
      <u/>
      <sz val="11"/>
      <color theme="1"/>
      <name val="Calibri"/>
      <family val="2"/>
      <scheme val="minor"/>
    </font>
    <font>
      <sz val="12"/>
      <color rgb="FFFF0000"/>
      <name val="Calibri"/>
      <family val="2"/>
      <scheme val="minor"/>
    </font>
    <font>
      <i/>
      <sz val="11"/>
      <color rgb="FFFF0000"/>
      <name val="Calibri"/>
      <family val="2"/>
      <scheme val="minor"/>
    </font>
    <font>
      <b/>
      <u/>
      <sz val="11"/>
      <name val="Calibri"/>
      <family val="2"/>
      <scheme val="minor"/>
    </font>
    <font>
      <b/>
      <sz val="12"/>
      <color rgb="FFFF0000"/>
      <name val="Calibri"/>
      <family val="2"/>
      <scheme val="minor"/>
    </font>
    <font>
      <b/>
      <sz val="14"/>
      <color rgb="FFFF0000"/>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s>
  <fills count="22">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39994506668294322"/>
        <bgColor indexed="64"/>
      </patternFill>
    </fill>
    <fill>
      <patternFill patternType="solid">
        <fgColor indexed="65"/>
        <bgColor indexed="8"/>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5"/>
        <bgColor theme="5"/>
      </patternFill>
    </fill>
    <fill>
      <patternFill patternType="solid">
        <fgColor theme="9" tint="0.59999389629810485"/>
        <bgColor indexed="8"/>
      </patternFill>
    </fill>
    <fill>
      <patternFill patternType="solid">
        <fgColor rgb="FF0070C0"/>
        <bgColor indexed="64"/>
      </patternFill>
    </fill>
    <fill>
      <patternFill patternType="gray125">
        <bgColor theme="0"/>
      </patternFill>
    </fill>
    <fill>
      <patternFill patternType="solid">
        <fgColor theme="2" tint="-9.9978637043366805E-2"/>
        <bgColor indexed="64"/>
      </patternFill>
    </fill>
    <fill>
      <patternFill patternType="solid">
        <fgColor indexed="6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39997558519241921"/>
        <bgColor indexed="64"/>
      </patternFill>
    </fill>
  </fills>
  <borders count="1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double">
        <color indexed="64"/>
      </top>
      <bottom/>
      <diagonal/>
    </border>
    <border>
      <left style="medium">
        <color indexed="64"/>
      </left>
      <right/>
      <top style="double">
        <color indexed="64"/>
      </top>
      <bottom/>
      <diagonal/>
    </border>
    <border>
      <left style="thin">
        <color indexed="64"/>
      </left>
      <right style="medium">
        <color indexed="64"/>
      </right>
      <top/>
      <bottom/>
      <diagonal/>
    </border>
    <border>
      <left style="medium">
        <color indexed="64"/>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right style="thin">
        <color indexed="8"/>
      </right>
      <top style="double">
        <color indexed="8"/>
      </top>
      <bottom style="medium">
        <color indexed="64"/>
      </bottom>
      <diagonal/>
    </border>
    <border>
      <left/>
      <right style="medium">
        <color indexed="64"/>
      </right>
      <top/>
      <bottom style="hair">
        <color indexed="64"/>
      </bottom>
      <diagonal/>
    </border>
    <border>
      <left/>
      <right style="thin">
        <color indexed="8"/>
      </right>
      <top/>
      <bottom style="hair">
        <color indexed="64"/>
      </bottom>
      <diagonal/>
    </border>
    <border>
      <left/>
      <right style="thin">
        <color indexed="8"/>
      </right>
      <top/>
      <bottom style="thin">
        <color indexed="64"/>
      </bottom>
      <diagonal/>
    </border>
    <border>
      <left style="medium">
        <color indexed="64"/>
      </left>
      <right style="thin">
        <color indexed="8"/>
      </right>
      <top/>
      <bottom style="thin">
        <color indexed="64"/>
      </bottom>
      <diagonal/>
    </border>
    <border>
      <left style="thin">
        <color indexed="8"/>
      </left>
      <right style="medium">
        <color indexed="64"/>
      </right>
      <top/>
      <bottom/>
      <diagonal/>
    </border>
    <border>
      <left style="thin">
        <color indexed="8"/>
      </left>
      <right style="thin">
        <color indexed="8"/>
      </right>
      <top/>
      <bottom/>
      <diagonal/>
    </border>
    <border>
      <left style="medium">
        <color indexed="64"/>
      </left>
      <right style="thin">
        <color indexed="8"/>
      </right>
      <top/>
      <bottom/>
      <diagonal/>
    </border>
    <border>
      <left style="thin">
        <color indexed="8"/>
      </left>
      <right style="medium">
        <color indexed="64"/>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bottom style="double">
        <color indexed="64"/>
      </bottom>
      <diagonal/>
    </border>
    <border>
      <left/>
      <right style="thin">
        <color auto="1"/>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indexed="64"/>
      </left>
      <right/>
      <top style="thin">
        <color indexed="64"/>
      </top>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indexed="64"/>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hair">
        <color indexed="64"/>
      </left>
      <right style="thin">
        <color indexed="64"/>
      </right>
      <top style="hair">
        <color auto="1"/>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hair">
        <color indexed="64"/>
      </left>
      <right/>
      <top style="thin">
        <color indexed="64"/>
      </top>
      <bottom/>
      <diagonal/>
    </border>
    <border>
      <left/>
      <right style="thin">
        <color indexed="64"/>
      </right>
      <top style="hair">
        <color auto="1"/>
      </top>
      <bottom style="hair">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medium">
        <color theme="4" tint="-0.24994659260841701"/>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style="medium">
        <color theme="4" tint="-0.24994659260841701"/>
      </right>
      <top/>
      <bottom style="medium">
        <color theme="4" tint="-0.24994659260841701"/>
      </bottom>
      <diagonal/>
    </border>
    <border>
      <left style="thin">
        <color indexed="64"/>
      </left>
      <right style="hair">
        <color auto="1"/>
      </right>
      <top style="hair">
        <color auto="1"/>
      </top>
      <bottom/>
      <diagonal/>
    </border>
    <border>
      <left style="thin">
        <color indexed="64"/>
      </left>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8"/>
      </right>
      <top/>
      <bottom style="medium">
        <color indexed="64"/>
      </bottom>
      <diagonal/>
    </border>
    <border>
      <left style="medium">
        <color indexed="64"/>
      </left>
      <right style="thin">
        <color indexed="64"/>
      </right>
      <top/>
      <bottom style="hair">
        <color indexed="64"/>
      </bottom>
      <diagonal/>
    </border>
  </borders>
  <cellStyleXfs count="8">
    <xf numFmtId="0" fontId="0" fillId="0" borderId="0"/>
    <xf numFmtId="9" fontId="15" fillId="0" borderId="0" applyFont="0" applyFill="0" applyBorder="0" applyAlignment="0" applyProtection="0"/>
    <xf numFmtId="0" fontId="17" fillId="0" borderId="0"/>
    <xf numFmtId="9" fontId="17"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cellStyleXfs>
  <cellXfs count="1081">
    <xf numFmtId="0" fontId="0" fillId="0" borderId="0" xfId="0"/>
    <xf numFmtId="0" fontId="10" fillId="4" borderId="0" xfId="0" applyFont="1" applyFill="1" applyAlignment="1">
      <alignment horizontal="center" vertical="center" wrapText="1"/>
    </xf>
    <xf numFmtId="0" fontId="4" fillId="4" borderId="0" xfId="0" applyFont="1" applyFill="1" applyAlignment="1">
      <alignment horizontal="center" vertical="center"/>
    </xf>
    <xf numFmtId="0" fontId="5" fillId="4" borderId="0" xfId="0" applyFont="1" applyFill="1" applyAlignment="1">
      <alignment horizontal="center" vertical="center" wrapText="1"/>
    </xf>
    <xf numFmtId="166" fontId="11" fillId="4" borderId="0" xfId="0" applyNumberFormat="1" applyFont="1" applyFill="1" applyAlignment="1">
      <alignment horizontal="right" vertical="center"/>
    </xf>
    <xf numFmtId="0" fontId="4" fillId="4" borderId="0" xfId="0" applyFont="1" applyFill="1" applyAlignment="1">
      <alignment horizontal="left" vertical="center"/>
    </xf>
    <xf numFmtId="0" fontId="4" fillId="4" borderId="0" xfId="0" applyFont="1" applyFill="1" applyAlignment="1">
      <alignment vertical="center"/>
    </xf>
    <xf numFmtId="0" fontId="3" fillId="4" borderId="0" xfId="0" applyFont="1" applyFill="1" applyAlignment="1">
      <alignment vertical="center"/>
    </xf>
    <xf numFmtId="0" fontId="5" fillId="4" borderId="0" xfId="0" applyFont="1" applyFill="1" applyAlignment="1">
      <alignment vertical="center"/>
    </xf>
    <xf numFmtId="167" fontId="5" fillId="4" borderId="0" xfId="0" applyNumberFormat="1" applyFont="1" applyFill="1" applyAlignment="1">
      <alignment vertical="center"/>
    </xf>
    <xf numFmtId="0" fontId="12" fillId="4" borderId="0" xfId="0" applyFont="1" applyFill="1" applyAlignment="1">
      <alignment vertical="center"/>
    </xf>
    <xf numFmtId="0" fontId="13" fillId="4" borderId="0" xfId="0" applyFont="1" applyFill="1" applyAlignment="1">
      <alignment vertical="center"/>
    </xf>
    <xf numFmtId="0" fontId="0" fillId="4" borderId="0" xfId="0" applyFill="1" applyAlignment="1">
      <alignment vertical="center"/>
    </xf>
    <xf numFmtId="166" fontId="11" fillId="4" borderId="0" xfId="0" applyNumberFormat="1" applyFont="1" applyFill="1" applyAlignment="1">
      <alignment vertical="center"/>
    </xf>
    <xf numFmtId="0" fontId="0" fillId="4" borderId="0" xfId="0" applyFill="1" applyAlignment="1">
      <alignment vertical="center" wrapText="1"/>
    </xf>
    <xf numFmtId="0" fontId="19" fillId="4" borderId="0" xfId="0" applyFont="1" applyFill="1" applyAlignment="1">
      <alignment vertical="center"/>
    </xf>
    <xf numFmtId="0" fontId="1" fillId="5" borderId="4" xfId="0" applyFont="1" applyFill="1" applyBorder="1" applyAlignment="1">
      <alignment horizontal="center" vertical="center" wrapText="1"/>
    </xf>
    <xf numFmtId="0" fontId="28" fillId="4" borderId="0" xfId="0" applyFont="1" applyFill="1"/>
    <xf numFmtId="168" fontId="18" fillId="3" borderId="68" xfId="0" applyNumberFormat="1" applyFont="1" applyFill="1" applyBorder="1" applyAlignment="1">
      <alignment horizontal="center"/>
    </xf>
    <xf numFmtId="168" fontId="18" fillId="3" borderId="69" xfId="0" applyNumberFormat="1" applyFont="1" applyFill="1" applyBorder="1" applyAlignment="1">
      <alignment horizontal="center"/>
    </xf>
    <xf numFmtId="3" fontId="18" fillId="3" borderId="69" xfId="0" applyNumberFormat="1" applyFont="1" applyFill="1" applyBorder="1" applyAlignment="1">
      <alignment horizontal="center"/>
    </xf>
    <xf numFmtId="37" fontId="24" fillId="0" borderId="71" xfId="0" applyNumberFormat="1" applyFont="1" applyBorder="1" applyAlignment="1">
      <alignment horizontal="center" vertical="center" wrapText="1"/>
    </xf>
    <xf numFmtId="166" fontId="21" fillId="3" borderId="84" xfId="0" applyNumberFormat="1" applyFont="1" applyFill="1" applyBorder="1" applyAlignment="1">
      <alignment horizontal="center"/>
    </xf>
    <xf numFmtId="166" fontId="18" fillId="3" borderId="84" xfId="0" applyNumberFormat="1" applyFont="1" applyFill="1" applyBorder="1" applyAlignment="1">
      <alignment horizontal="center"/>
    </xf>
    <xf numFmtId="166" fontId="18" fillId="3" borderId="87" xfId="0" applyNumberFormat="1" applyFont="1" applyFill="1" applyBorder="1" applyAlignment="1">
      <alignment horizontal="center"/>
    </xf>
    <xf numFmtId="166" fontId="21" fillId="3" borderId="28" xfId="0" applyNumberFormat="1" applyFont="1" applyFill="1" applyBorder="1" applyAlignment="1">
      <alignment horizontal="center"/>
    </xf>
    <xf numFmtId="166" fontId="18" fillId="3" borderId="28" xfId="0" applyNumberFormat="1" applyFont="1" applyFill="1" applyBorder="1" applyAlignment="1">
      <alignment horizontal="center"/>
    </xf>
    <xf numFmtId="166" fontId="18" fillId="3" borderId="26" xfId="0" applyNumberFormat="1" applyFont="1" applyFill="1" applyBorder="1" applyAlignment="1">
      <alignment horizontal="center"/>
    </xf>
    <xf numFmtId="37" fontId="24" fillId="7" borderId="24" xfId="0" applyNumberFormat="1" applyFont="1" applyFill="1" applyBorder="1" applyAlignment="1">
      <alignment vertical="center"/>
    </xf>
    <xf numFmtId="37" fontId="24" fillId="7" borderId="17" xfId="0" applyNumberFormat="1" applyFont="1" applyFill="1" applyBorder="1" applyAlignment="1">
      <alignment horizontal="center" vertical="center"/>
    </xf>
    <xf numFmtId="37" fontId="24" fillId="7" borderId="9" xfId="0" applyNumberFormat="1" applyFont="1" applyFill="1" applyBorder="1" applyAlignment="1">
      <alignment horizontal="center" vertical="center"/>
    </xf>
    <xf numFmtId="37" fontId="24" fillId="7" borderId="4" xfId="0" applyNumberFormat="1" applyFont="1" applyFill="1" applyBorder="1" applyAlignment="1">
      <alignment horizontal="center" vertical="center" wrapText="1"/>
    </xf>
    <xf numFmtId="0" fontId="0" fillId="7" borderId="26" xfId="0" applyFill="1" applyBorder="1" applyAlignment="1">
      <alignment vertical="center" wrapText="1"/>
    </xf>
    <xf numFmtId="0" fontId="0" fillId="7" borderId="5" xfId="0" applyFill="1" applyBorder="1" applyAlignment="1">
      <alignment vertical="center" wrapText="1"/>
    </xf>
    <xf numFmtId="0" fontId="21" fillId="0" borderId="34" xfId="0" applyFont="1" applyBorder="1" applyAlignment="1">
      <alignment horizontal="center" vertical="center" wrapText="1"/>
    </xf>
    <xf numFmtId="0" fontId="0" fillId="4" borderId="0" xfId="0" applyFill="1"/>
    <xf numFmtId="0" fontId="0" fillId="4" borderId="0" xfId="0" applyFill="1" applyAlignment="1">
      <alignment horizontal="center"/>
    </xf>
    <xf numFmtId="0" fontId="4" fillId="6" borderId="0" xfId="0" applyFont="1" applyFill="1"/>
    <xf numFmtId="0" fontId="4" fillId="6" borderId="0" xfId="0" applyFont="1" applyFill="1" applyAlignment="1">
      <alignment horizontal="center"/>
    </xf>
    <xf numFmtId="0" fontId="4" fillId="4" borderId="0" xfId="0" applyFont="1" applyFill="1"/>
    <xf numFmtId="0" fontId="0" fillId="4" borderId="0" xfId="0" applyFill="1" applyAlignment="1">
      <alignment horizontal="left"/>
    </xf>
    <xf numFmtId="0" fontId="33" fillId="4" borderId="0" xfId="0" applyFont="1" applyFill="1"/>
    <xf numFmtId="166" fontId="0" fillId="4" borderId="0" xfId="0" applyNumberFormat="1" applyFill="1" applyAlignment="1">
      <alignment vertical="top"/>
    </xf>
    <xf numFmtId="166" fontId="0" fillId="4" borderId="0" xfId="0" applyNumberFormat="1" applyFill="1" applyAlignment="1">
      <alignment horizontal="right" vertical="top"/>
    </xf>
    <xf numFmtId="166" fontId="0" fillId="4" borderId="0" xfId="0" applyNumberFormat="1" applyFill="1"/>
    <xf numFmtId="0" fontId="33" fillId="4" borderId="0" xfId="0" applyFont="1" applyFill="1" applyAlignment="1">
      <alignment horizontal="center" vertical="top"/>
    </xf>
    <xf numFmtId="166" fontId="35" fillId="4" borderId="0" xfId="0" applyNumberFormat="1" applyFont="1" applyFill="1" applyAlignment="1">
      <alignment vertical="top"/>
    </xf>
    <xf numFmtId="166" fontId="0" fillId="4" borderId="0" xfId="0" applyNumberFormat="1" applyFill="1" applyAlignment="1">
      <alignment horizontal="center" vertical="center"/>
    </xf>
    <xf numFmtId="166" fontId="6" fillId="4" borderId="0" xfId="0" applyNumberFormat="1" applyFont="1" applyFill="1" applyAlignment="1">
      <alignment vertical="top"/>
    </xf>
    <xf numFmtId="0" fontId="0" fillId="4" borderId="0" xfId="0" applyFill="1" applyAlignment="1">
      <alignment vertical="top"/>
    </xf>
    <xf numFmtId="0" fontId="3" fillId="4" borderId="0" xfId="0" applyFont="1" applyFill="1" applyAlignment="1">
      <alignment horizontal="left" vertical="center"/>
    </xf>
    <xf numFmtId="0" fontId="2" fillId="4" borderId="0" xfId="0" applyFont="1" applyFill="1" applyAlignment="1">
      <alignment horizontal="right"/>
    </xf>
    <xf numFmtId="166" fontId="2" fillId="4" borderId="0" xfId="0" applyNumberFormat="1" applyFont="1" applyFill="1" applyAlignment="1">
      <alignment vertical="top"/>
    </xf>
    <xf numFmtId="171" fontId="0" fillId="10" borderId="4" xfId="0" applyNumberFormat="1" applyFill="1" applyBorder="1" applyAlignment="1" applyProtection="1">
      <alignment horizontal="center" vertical="top"/>
      <protection locked="0"/>
    </xf>
    <xf numFmtId="171" fontId="0" fillId="4" borderId="0" xfId="0" applyNumberFormat="1" applyFill="1" applyAlignment="1" applyProtection="1">
      <alignment horizontal="right" vertical="top"/>
      <protection locked="0"/>
    </xf>
    <xf numFmtId="166" fontId="37" fillId="4" borderId="0" xfId="0" applyNumberFormat="1" applyFont="1" applyFill="1" applyAlignment="1">
      <alignment horizontal="center" vertical="top"/>
    </xf>
    <xf numFmtId="166" fontId="33" fillId="4" borderId="0" xfId="0" applyNumberFormat="1" applyFont="1" applyFill="1" applyAlignment="1">
      <alignment horizontal="center" vertical="top"/>
    </xf>
    <xf numFmtId="166" fontId="33" fillId="4" borderId="0" xfId="0" applyNumberFormat="1" applyFont="1" applyFill="1" applyAlignment="1">
      <alignment horizontal="center"/>
    </xf>
    <xf numFmtId="166" fontId="1" fillId="8" borderId="4" xfId="0" applyNumberFormat="1" applyFont="1" applyFill="1" applyBorder="1" applyAlignment="1">
      <alignment horizontal="right" vertical="top"/>
    </xf>
    <xf numFmtId="166" fontId="1" fillId="8" borderId="4" xfId="0" applyNumberFormat="1" applyFont="1" applyFill="1" applyBorder="1" applyAlignment="1">
      <alignment vertical="top" wrapText="1"/>
    </xf>
    <xf numFmtId="166" fontId="1" fillId="0" borderId="4" xfId="0" applyNumberFormat="1" applyFont="1" applyBorder="1" applyAlignment="1">
      <alignment vertical="top" wrapText="1"/>
    </xf>
    <xf numFmtId="166" fontId="1" fillId="0" borderId="4" xfId="0" applyNumberFormat="1" applyFont="1" applyBorder="1" applyAlignment="1">
      <alignment horizontal="right" vertical="top"/>
    </xf>
    <xf numFmtId="166" fontId="22" fillId="10" borderId="4" xfId="0" applyNumberFormat="1" applyFont="1" applyFill="1" applyBorder="1" applyAlignment="1" applyProtection="1">
      <alignment vertical="top"/>
      <protection locked="0"/>
    </xf>
    <xf numFmtId="166" fontId="33" fillId="0" borderId="4" xfId="0" applyNumberFormat="1" applyFont="1" applyBorder="1" applyAlignment="1">
      <alignment vertical="top"/>
    </xf>
    <xf numFmtId="167" fontId="5" fillId="4" borderId="0" xfId="0" applyNumberFormat="1" applyFont="1" applyFill="1"/>
    <xf numFmtId="166" fontId="0" fillId="0" borderId="4" xfId="0" applyNumberFormat="1" applyBorder="1" applyAlignment="1">
      <alignment vertical="top" wrapText="1"/>
    </xf>
    <xf numFmtId="166" fontId="0" fillId="10" borderId="4" xfId="0" applyNumberFormat="1" applyFill="1" applyBorder="1" applyAlignment="1">
      <alignment horizontal="right" vertical="top"/>
    </xf>
    <xf numFmtId="166" fontId="0" fillId="10" borderId="4" xfId="0" applyNumberFormat="1" applyFill="1" applyBorder="1" applyAlignment="1">
      <alignment vertical="top"/>
    </xf>
    <xf numFmtId="166" fontId="0" fillId="10" borderId="4" xfId="0" applyNumberFormat="1" applyFill="1" applyBorder="1"/>
    <xf numFmtId="166" fontId="0" fillId="0" borderId="4" xfId="0" applyNumberFormat="1" applyBorder="1" applyAlignment="1">
      <alignment horizontal="center" vertical="top"/>
    </xf>
    <xf numFmtId="0" fontId="33" fillId="4" borderId="0" xfId="0" applyFont="1" applyFill="1" applyAlignment="1">
      <alignment horizontal="left" vertical="top"/>
    </xf>
    <xf numFmtId="166" fontId="0" fillId="4" borderId="0" xfId="0" applyNumberFormat="1" applyFill="1" applyAlignment="1">
      <alignment horizontal="right"/>
    </xf>
    <xf numFmtId="0" fontId="33" fillId="0" borderId="0" xfId="0" applyFont="1" applyAlignment="1">
      <alignment horizontal="center" vertical="top"/>
    </xf>
    <xf numFmtId="0" fontId="33" fillId="4" borderId="0" xfId="0" applyFont="1" applyFill="1" applyAlignment="1">
      <alignment vertical="top"/>
    </xf>
    <xf numFmtId="0" fontId="2" fillId="7" borderId="23" xfId="0" applyFont="1" applyFill="1" applyBorder="1" applyAlignment="1">
      <alignment vertical="top"/>
    </xf>
    <xf numFmtId="0" fontId="2" fillId="7" borderId="43" xfId="0" applyFont="1" applyFill="1" applyBorder="1" applyAlignment="1">
      <alignment vertical="top"/>
    </xf>
    <xf numFmtId="171" fontId="0" fillId="10" borderId="4" xfId="0" applyNumberFormat="1" applyFill="1" applyBorder="1" applyAlignment="1" applyProtection="1">
      <alignment horizontal="right" vertical="top"/>
      <protection locked="0"/>
    </xf>
    <xf numFmtId="0" fontId="33" fillId="0" borderId="0" xfId="0" applyFont="1" applyAlignment="1">
      <alignment horizontal="center" vertical="top" wrapText="1"/>
    </xf>
    <xf numFmtId="166" fontId="1" fillId="8" borderId="4" xfId="0" applyNumberFormat="1" applyFont="1" applyFill="1" applyBorder="1" applyAlignment="1">
      <alignment horizontal="left" vertical="top" wrapText="1"/>
    </xf>
    <xf numFmtId="166" fontId="1" fillId="8" borderId="4" xfId="0" applyNumberFormat="1" applyFont="1" applyFill="1" applyBorder="1" applyAlignment="1">
      <alignment horizontal="right" vertical="top" wrapText="1"/>
    </xf>
    <xf numFmtId="0" fontId="0" fillId="4" borderId="0" xfId="0" applyFill="1" applyAlignment="1">
      <alignment vertical="top" wrapText="1"/>
    </xf>
    <xf numFmtId="0" fontId="33" fillId="4" borderId="0" xfId="0" applyFont="1" applyFill="1" applyAlignment="1">
      <alignment horizontal="center" vertical="center"/>
    </xf>
    <xf numFmtId="0" fontId="2" fillId="4" borderId="49" xfId="0" applyFont="1" applyFill="1" applyBorder="1" applyAlignment="1">
      <alignment vertical="center" wrapText="1"/>
    </xf>
    <xf numFmtId="0" fontId="0" fillId="4" borderId="0" xfId="0" applyFill="1" applyAlignment="1">
      <alignment horizontal="center" vertical="top"/>
    </xf>
    <xf numFmtId="0" fontId="38" fillId="4" borderId="0" xfId="0" applyFont="1" applyFill="1" applyAlignment="1">
      <alignment horizontal="left"/>
    </xf>
    <xf numFmtId="0" fontId="0" fillId="0" borderId="0" xfId="0" applyAlignment="1">
      <alignment wrapText="1"/>
    </xf>
    <xf numFmtId="0" fontId="33" fillId="4" borderId="0" xfId="0" applyFont="1" applyFill="1" applyAlignment="1">
      <alignment horizontal="center"/>
    </xf>
    <xf numFmtId="0" fontId="38" fillId="4" borderId="0" xfId="0" applyFont="1" applyFill="1"/>
    <xf numFmtId="0" fontId="10" fillId="4" borderId="0" xfId="0" applyFont="1" applyFill="1" applyAlignment="1">
      <alignment horizontal="center" vertical="center"/>
    </xf>
    <xf numFmtId="0" fontId="10" fillId="4" borderId="0" xfId="0" applyFont="1" applyFill="1" applyAlignment="1">
      <alignment vertical="center"/>
    </xf>
    <xf numFmtId="0" fontId="40" fillId="4" borderId="0" xfId="0" applyFont="1" applyFill="1" applyAlignment="1">
      <alignment vertical="center"/>
    </xf>
    <xf numFmtId="0" fontId="28" fillId="4" borderId="0" xfId="0" applyFont="1" applyFill="1" applyAlignment="1">
      <alignment vertical="center"/>
    </xf>
    <xf numFmtId="0" fontId="4" fillId="0" borderId="0" xfId="0" applyFont="1" applyAlignment="1">
      <alignment vertical="center"/>
    </xf>
    <xf numFmtId="0" fontId="0" fillId="4" borderId="0" xfId="0" applyFill="1" applyAlignment="1">
      <alignment horizontal="center" vertical="center"/>
    </xf>
    <xf numFmtId="0" fontId="14" fillId="4" borderId="0" xfId="0" applyFont="1" applyFill="1" applyAlignment="1">
      <alignment vertical="center"/>
    </xf>
    <xf numFmtId="0" fontId="26" fillId="4" borderId="0" xfId="0" applyFont="1" applyFill="1" applyAlignment="1">
      <alignment vertical="center"/>
    </xf>
    <xf numFmtId="166" fontId="0" fillId="4" borderId="0" xfId="0" applyNumberFormat="1" applyFill="1" applyAlignment="1">
      <alignment vertical="center"/>
    </xf>
    <xf numFmtId="0" fontId="33" fillId="4" borderId="0" xfId="0" applyFont="1" applyFill="1" applyAlignment="1">
      <alignment vertical="center"/>
    </xf>
    <xf numFmtId="0" fontId="34" fillId="4" borderId="0" xfId="0" applyFont="1" applyFill="1" applyAlignment="1">
      <alignment horizontal="center" vertical="center"/>
    </xf>
    <xf numFmtId="0" fontId="5" fillId="4" borderId="0" xfId="0" applyFont="1" applyFill="1" applyAlignment="1">
      <alignment horizontal="center" vertical="center"/>
    </xf>
    <xf numFmtId="166" fontId="25" fillId="4" borderId="0" xfId="0" applyNumberFormat="1" applyFont="1" applyFill="1" applyAlignment="1">
      <alignment horizontal="center" vertical="center"/>
    </xf>
    <xf numFmtId="166" fontId="33" fillId="4" borderId="0" xfId="0" applyNumberFormat="1" applyFont="1" applyFill="1" applyAlignment="1">
      <alignment horizontal="center" vertical="center"/>
    </xf>
    <xf numFmtId="0" fontId="2" fillId="4" borderId="0" xfId="0" applyFont="1" applyFill="1" applyAlignment="1">
      <alignment horizontal="center" vertical="center"/>
    </xf>
    <xf numFmtId="0" fontId="2" fillId="2" borderId="34" xfId="0" applyFont="1" applyFill="1" applyBorder="1" applyAlignment="1">
      <alignment horizontal="center" vertical="center"/>
    </xf>
    <xf numFmtId="0" fontId="2" fillId="4" borderId="0" xfId="0" applyFont="1" applyFill="1" applyAlignment="1">
      <alignment horizontal="right" vertical="top"/>
    </xf>
    <xf numFmtId="0" fontId="2" fillId="4" borderId="30" xfId="0" applyFont="1" applyFill="1" applyBorder="1" applyAlignment="1">
      <alignment horizontal="right" vertical="top"/>
    </xf>
    <xf numFmtId="166" fontId="0" fillId="6" borderId="0" xfId="0" applyNumberFormat="1" applyFill="1"/>
    <xf numFmtId="0" fontId="2" fillId="6" borderId="0" xfId="0" applyFont="1" applyFill="1" applyAlignment="1">
      <alignment horizontal="right"/>
    </xf>
    <xf numFmtId="166" fontId="0" fillId="6" borderId="0" xfId="0" applyNumberFormat="1" applyFill="1" applyAlignment="1">
      <alignment horizontal="right"/>
    </xf>
    <xf numFmtId="166" fontId="0" fillId="6" borderId="0" xfId="0" applyNumberFormat="1" applyFill="1" applyAlignment="1">
      <alignment vertical="top"/>
    </xf>
    <xf numFmtId="37" fontId="24" fillId="7" borderId="26" xfId="0" applyNumberFormat="1" applyFont="1" applyFill="1" applyBorder="1" applyAlignment="1">
      <alignment horizontal="center" vertical="center"/>
    </xf>
    <xf numFmtId="37" fontId="24" fillId="7" borderId="28" xfId="0" applyNumberFormat="1" applyFont="1" applyFill="1" applyBorder="1" applyAlignment="1">
      <alignment horizontal="center" vertical="center"/>
    </xf>
    <xf numFmtId="37" fontId="24" fillId="7" borderId="4" xfId="0" applyNumberFormat="1" applyFont="1" applyFill="1" applyBorder="1" applyAlignment="1">
      <alignment horizontal="center" vertical="center"/>
    </xf>
    <xf numFmtId="0" fontId="24" fillId="7" borderId="4" xfId="0" applyFont="1" applyFill="1" applyBorder="1" applyAlignment="1">
      <alignment horizontal="center" vertical="center"/>
    </xf>
    <xf numFmtId="0" fontId="24" fillId="7" borderId="28" xfId="0" applyFont="1" applyFill="1" applyBorder="1" applyAlignment="1">
      <alignment horizontal="center" vertical="center"/>
    </xf>
    <xf numFmtId="37" fontId="24" fillId="7" borderId="70" xfId="0" applyNumberFormat="1" applyFont="1" applyFill="1" applyBorder="1" applyAlignment="1">
      <alignment horizontal="center" vertical="center" wrapText="1"/>
    </xf>
    <xf numFmtId="0" fontId="24" fillId="7" borderId="70" xfId="0" applyFont="1" applyFill="1" applyBorder="1" applyAlignment="1">
      <alignment horizontal="center" vertical="center" wrapText="1"/>
    </xf>
    <xf numFmtId="0" fontId="24" fillId="7" borderId="36" xfId="0" applyFont="1" applyFill="1" applyBorder="1" applyAlignment="1">
      <alignment horizontal="center" vertical="center" wrapText="1"/>
    </xf>
    <xf numFmtId="1" fontId="18" fillId="10" borderId="7" xfId="0" applyNumberFormat="1" applyFont="1" applyFill="1" applyBorder="1" applyAlignment="1" applyProtection="1">
      <alignment horizontal="center"/>
      <protection locked="0"/>
    </xf>
    <xf numFmtId="3" fontId="18" fillId="10" borderId="7" xfId="0" applyNumberFormat="1" applyFont="1" applyFill="1" applyBorder="1" applyAlignment="1">
      <alignment horizontal="center"/>
    </xf>
    <xf numFmtId="3" fontId="18" fillId="10" borderId="4" xfId="0" applyNumberFormat="1" applyFont="1" applyFill="1" applyBorder="1" applyAlignment="1">
      <alignment horizontal="center"/>
    </xf>
    <xf numFmtId="3" fontId="18" fillId="10" borderId="54" xfId="0" applyNumberFormat="1" applyFont="1" applyFill="1" applyBorder="1" applyAlignment="1" applyProtection="1">
      <alignment horizontal="center"/>
      <protection locked="0"/>
    </xf>
    <xf numFmtId="3" fontId="18" fillId="10" borderId="0" xfId="0" applyNumberFormat="1" applyFont="1" applyFill="1" applyAlignment="1" applyProtection="1">
      <alignment horizontal="center"/>
      <protection locked="0"/>
    </xf>
    <xf numFmtId="3" fontId="18" fillId="10" borderId="30" xfId="0" applyNumberFormat="1" applyFont="1" applyFill="1" applyBorder="1" applyAlignment="1" applyProtection="1">
      <alignment horizontal="center"/>
      <protection locked="0"/>
    </xf>
    <xf numFmtId="3" fontId="18" fillId="10" borderId="43" xfId="0" applyNumberFormat="1" applyFont="1" applyFill="1" applyBorder="1" applyAlignment="1" applyProtection="1">
      <alignment horizontal="center"/>
      <protection locked="0"/>
    </xf>
    <xf numFmtId="3" fontId="18" fillId="10" borderId="9" xfId="0" applyNumberFormat="1" applyFont="1" applyFill="1" applyBorder="1" applyAlignment="1" applyProtection="1">
      <alignment horizontal="center"/>
      <protection locked="0"/>
    </xf>
    <xf numFmtId="3" fontId="18" fillId="10" borderId="4" xfId="0" applyNumberFormat="1" applyFont="1" applyFill="1" applyBorder="1" applyAlignment="1" applyProtection="1">
      <alignment horizontal="center"/>
      <protection locked="0"/>
    </xf>
    <xf numFmtId="9" fontId="18" fillId="10" borderId="9" xfId="0" applyNumberFormat="1" applyFont="1" applyFill="1" applyBorder="1" applyAlignment="1" applyProtection="1">
      <alignment horizontal="center"/>
      <protection locked="0"/>
    </xf>
    <xf numFmtId="9" fontId="18" fillId="10" borderId="47" xfId="0" applyNumberFormat="1" applyFont="1" applyFill="1" applyBorder="1" applyAlignment="1" applyProtection="1">
      <alignment horizontal="center"/>
      <protection locked="0"/>
    </xf>
    <xf numFmtId="9" fontId="18" fillId="10" borderId="21" xfId="0" applyNumberFormat="1" applyFont="1" applyFill="1" applyBorder="1" applyAlignment="1" applyProtection="1">
      <alignment horizontal="center"/>
      <protection locked="0"/>
    </xf>
    <xf numFmtId="9" fontId="18" fillId="10" borderId="86" xfId="0" applyNumberFormat="1" applyFont="1" applyFill="1" applyBorder="1" applyAlignment="1" applyProtection="1">
      <alignment horizontal="center"/>
      <protection locked="0"/>
    </xf>
    <xf numFmtId="3" fontId="18" fillId="10" borderId="17" xfId="0" applyNumberFormat="1" applyFont="1" applyFill="1" applyBorder="1" applyAlignment="1" applyProtection="1">
      <alignment horizontal="center"/>
      <protection locked="0"/>
    </xf>
    <xf numFmtId="172" fontId="2" fillId="3" borderId="95" xfId="0" applyNumberFormat="1" applyFont="1" applyFill="1" applyBorder="1" applyAlignment="1">
      <alignment horizontal="right" vertical="top"/>
    </xf>
    <xf numFmtId="172" fontId="2" fillId="3" borderId="37" xfId="0" applyNumberFormat="1" applyFont="1" applyFill="1" applyBorder="1" applyAlignment="1">
      <alignment vertical="center"/>
    </xf>
    <xf numFmtId="172" fontId="2" fillId="3" borderId="96" xfId="0" applyNumberFormat="1" applyFont="1" applyFill="1" applyBorder="1" applyAlignment="1">
      <alignment vertical="center"/>
    </xf>
    <xf numFmtId="172" fontId="2" fillId="3" borderId="85" xfId="0" applyNumberFormat="1" applyFont="1" applyFill="1" applyBorder="1" applyAlignment="1">
      <alignment vertical="top"/>
    </xf>
    <xf numFmtId="0" fontId="36" fillId="4" borderId="107" xfId="0" applyFont="1" applyFill="1" applyBorder="1" applyAlignment="1">
      <alignment vertical="center"/>
    </xf>
    <xf numFmtId="0" fontId="36" fillId="4" borderId="108" xfId="0" applyFont="1" applyFill="1" applyBorder="1" applyAlignment="1">
      <alignment vertical="center"/>
    </xf>
    <xf numFmtId="166" fontId="16" fillId="4" borderId="0" xfId="0" applyNumberFormat="1" applyFont="1" applyFill="1" applyAlignment="1">
      <alignment horizontal="center" vertical="center" wrapText="1"/>
    </xf>
    <xf numFmtId="0" fontId="3" fillId="4" borderId="0" xfId="0" applyFont="1" applyFill="1"/>
    <xf numFmtId="0" fontId="2" fillId="0" borderId="4" xfId="0" applyFont="1" applyBorder="1" applyAlignment="1">
      <alignment horizontal="left" vertical="center"/>
    </xf>
    <xf numFmtId="166" fontId="0" fillId="10" borderId="88" xfId="0" applyNumberFormat="1" applyFill="1" applyBorder="1" applyAlignment="1">
      <alignment horizontal="left" vertical="center"/>
    </xf>
    <xf numFmtId="166" fontId="0" fillId="3" borderId="32" xfId="0" applyNumberFormat="1" applyFill="1" applyBorder="1" applyAlignment="1">
      <alignment horizontal="left" vertical="center"/>
    </xf>
    <xf numFmtId="166" fontId="0" fillId="2" borderId="42" xfId="0" applyNumberFormat="1" applyFill="1" applyBorder="1" applyAlignment="1">
      <alignment horizontal="left" vertical="center"/>
    </xf>
    <xf numFmtId="0" fontId="0" fillId="4" borderId="0" xfId="0" applyFill="1" applyAlignment="1">
      <alignment horizontal="center" vertical="center" wrapText="1"/>
    </xf>
    <xf numFmtId="0" fontId="0" fillId="4" borderId="109" xfId="0" applyFill="1" applyBorder="1" applyAlignment="1">
      <alignment vertical="center"/>
    </xf>
    <xf numFmtId="0" fontId="0" fillId="4" borderId="110" xfId="0" applyFill="1" applyBorder="1" applyAlignment="1">
      <alignment vertical="center"/>
    </xf>
    <xf numFmtId="0" fontId="0" fillId="4" borderId="111" xfId="0" applyFill="1" applyBorder="1" applyAlignment="1">
      <alignment vertical="center"/>
    </xf>
    <xf numFmtId="0" fontId="0" fillId="4" borderId="112" xfId="0" applyFill="1" applyBorder="1" applyAlignment="1">
      <alignment vertical="center"/>
    </xf>
    <xf numFmtId="0" fontId="33" fillId="2" borderId="15" xfId="0" applyFont="1" applyFill="1" applyBorder="1" applyAlignment="1">
      <alignment horizontal="center" vertical="center"/>
    </xf>
    <xf numFmtId="0" fontId="33" fillId="2" borderId="16" xfId="0" applyFont="1" applyFill="1" applyBorder="1" applyAlignment="1">
      <alignment horizontal="center" vertical="center"/>
    </xf>
    <xf numFmtId="0" fontId="33" fillId="2" borderId="14" xfId="0" applyFont="1" applyFill="1" applyBorder="1" applyAlignment="1">
      <alignment horizontal="center" vertical="center"/>
    </xf>
    <xf numFmtId="0" fontId="33" fillId="2" borderId="2" xfId="0" applyFont="1" applyFill="1" applyBorder="1" applyAlignment="1">
      <alignment horizontal="center" vertical="center"/>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1" fillId="5" borderId="14" xfId="0" applyFont="1" applyFill="1" applyBorder="1" applyAlignment="1">
      <alignment horizontal="center" vertical="center" wrapText="1"/>
    </xf>
    <xf numFmtId="37" fontId="0" fillId="10" borderId="9" xfId="0" applyNumberFormat="1" applyFill="1" applyBorder="1" applyAlignment="1">
      <alignment horizontal="center" vertical="center"/>
    </xf>
    <xf numFmtId="39" fontId="0" fillId="10" borderId="17" xfId="0" applyNumberFormat="1" applyFill="1" applyBorder="1" applyAlignment="1">
      <alignment horizontal="center" vertical="center"/>
    </xf>
    <xf numFmtId="0" fontId="18" fillId="10" borderId="24" xfId="0" applyFont="1" applyFill="1" applyBorder="1" applyAlignment="1">
      <alignment horizontal="left" vertical="center"/>
    </xf>
    <xf numFmtId="0" fontId="18" fillId="10" borderId="26" xfId="0" applyFont="1" applyFill="1" applyBorder="1" applyAlignment="1">
      <alignment horizontal="left" vertical="center"/>
    </xf>
    <xf numFmtId="37" fontId="0" fillId="10" borderId="28" xfId="0" applyNumberFormat="1" applyFill="1" applyBorder="1" applyAlignment="1">
      <alignment horizontal="center" vertical="center"/>
    </xf>
    <xf numFmtId="0" fontId="18" fillId="10" borderId="24" xfId="0" applyFont="1" applyFill="1" applyBorder="1" applyAlignment="1">
      <alignment horizontal="left" vertical="center" indent="1"/>
    </xf>
    <xf numFmtId="39" fontId="0" fillId="10" borderId="5" xfId="0" applyNumberFormat="1" applyFill="1" applyBorder="1" applyAlignment="1">
      <alignment horizontal="center" vertical="center"/>
    </xf>
    <xf numFmtId="37" fontId="0" fillId="10" borderId="5" xfId="0" applyNumberFormat="1" applyFill="1" applyBorder="1" applyAlignment="1">
      <alignment horizontal="center" vertical="center"/>
    </xf>
    <xf numFmtId="0" fontId="24" fillId="10" borderId="24" xfId="0" applyFont="1" applyFill="1" applyBorder="1" applyAlignment="1">
      <alignment horizontal="left" vertical="center"/>
    </xf>
    <xf numFmtId="0" fontId="24" fillId="10" borderId="106" xfId="0" applyFont="1" applyFill="1" applyBorder="1" applyAlignment="1">
      <alignment horizontal="left" vertical="center"/>
    </xf>
    <xf numFmtId="0" fontId="18" fillId="10" borderId="43" xfId="0" applyFont="1" applyFill="1" applyBorder="1" applyAlignment="1">
      <alignment horizontal="left" vertical="center"/>
    </xf>
    <xf numFmtId="166" fontId="2" fillId="2" borderId="16" xfId="0" applyNumberFormat="1" applyFont="1" applyFill="1" applyBorder="1" applyAlignment="1">
      <alignment horizontal="center" vertical="center"/>
    </xf>
    <xf numFmtId="37" fontId="0" fillId="10" borderId="14" xfId="0" applyNumberFormat="1" applyFill="1" applyBorder="1" applyAlignment="1">
      <alignment horizontal="center" vertical="center"/>
    </xf>
    <xf numFmtId="166" fontId="2" fillId="4" borderId="0" xfId="0" applyNumberFormat="1" applyFont="1" applyFill="1" applyAlignment="1">
      <alignment horizontal="right" vertical="center"/>
    </xf>
    <xf numFmtId="0" fontId="2" fillId="4" borderId="4" xfId="0" applyFont="1" applyFill="1" applyBorder="1" applyAlignment="1">
      <alignment horizontal="center" vertical="center"/>
    </xf>
    <xf numFmtId="14" fontId="0" fillId="10" borderId="4" xfId="0" applyNumberFormat="1" applyFill="1" applyBorder="1" applyAlignment="1">
      <alignment horizontal="left" vertical="center"/>
    </xf>
    <xf numFmtId="166" fontId="2" fillId="4" borderId="0" xfId="0" applyNumberFormat="1" applyFont="1" applyFill="1" applyAlignment="1">
      <alignment horizontal="left" vertical="center"/>
    </xf>
    <xf numFmtId="0" fontId="21" fillId="0" borderId="10" xfId="0" applyFont="1" applyBorder="1" applyAlignment="1">
      <alignment horizontal="center" vertical="center" wrapText="1"/>
    </xf>
    <xf numFmtId="0" fontId="21" fillId="0" borderId="66" xfId="0" applyFont="1" applyBorder="1" applyAlignment="1">
      <alignment horizontal="center" vertical="center" wrapText="1"/>
    </xf>
    <xf numFmtId="0" fontId="21" fillId="10" borderId="66" xfId="0" applyFont="1" applyFill="1" applyBorder="1" applyAlignment="1" applyProtection="1">
      <alignment horizontal="center" vertical="center" wrapText="1"/>
      <protection locked="0"/>
    </xf>
    <xf numFmtId="0" fontId="31" fillId="0" borderId="35" xfId="0" applyFont="1" applyBorder="1" applyAlignment="1">
      <alignment horizontal="center" vertical="center" wrapText="1"/>
    </xf>
    <xf numFmtId="0" fontId="18" fillId="7" borderId="28" xfId="0" applyFont="1" applyFill="1" applyBorder="1" applyAlignment="1">
      <alignment horizontal="center" vertical="center" wrapText="1"/>
    </xf>
    <xf numFmtId="0" fontId="18" fillId="10" borderId="31" xfId="0" applyFont="1" applyFill="1" applyBorder="1" applyAlignment="1" applyProtection="1">
      <alignment vertical="center"/>
      <protection locked="0"/>
    </xf>
    <xf numFmtId="37" fontId="37" fillId="3" borderId="0" xfId="0" applyNumberFormat="1" applyFont="1" applyFill="1" applyAlignment="1">
      <alignment horizontal="right" vertical="center"/>
    </xf>
    <xf numFmtId="164" fontId="0" fillId="10" borderId="52" xfId="0" applyNumberFormat="1" applyFill="1" applyBorder="1" applyAlignment="1" applyProtection="1">
      <alignment vertical="top" wrapText="1"/>
      <protection locked="0"/>
    </xf>
    <xf numFmtId="0" fontId="18" fillId="10" borderId="65" xfId="0" applyFont="1" applyFill="1" applyBorder="1" applyAlignment="1" applyProtection="1">
      <alignment vertical="center"/>
      <protection locked="0"/>
    </xf>
    <xf numFmtId="37" fontId="37" fillId="3" borderId="60" xfId="0" applyNumberFormat="1" applyFont="1" applyFill="1" applyBorder="1" applyAlignment="1">
      <alignment horizontal="right" vertical="center"/>
    </xf>
    <xf numFmtId="164" fontId="0" fillId="10" borderId="59" xfId="0" applyNumberFormat="1" applyFill="1" applyBorder="1" applyAlignment="1" applyProtection="1">
      <alignment vertical="top" wrapText="1"/>
      <protection locked="0"/>
    </xf>
    <xf numFmtId="166" fontId="2" fillId="0" borderId="47" xfId="0" applyNumberFormat="1" applyFont="1" applyBorder="1" applyAlignment="1">
      <alignment horizontal="left" vertical="center"/>
    </xf>
    <xf numFmtId="166" fontId="37" fillId="3" borderId="32" xfId="0" applyNumberFormat="1" applyFont="1" applyFill="1" applyBorder="1" applyAlignment="1">
      <alignment horizontal="right" vertical="center"/>
    </xf>
    <xf numFmtId="166" fontId="2" fillId="0" borderId="52" xfId="0" applyNumberFormat="1" applyFont="1" applyBorder="1" applyAlignment="1">
      <alignment horizontal="right" vertical="center"/>
    </xf>
    <xf numFmtId="0" fontId="2" fillId="0" borderId="47" xfId="0" applyFont="1" applyBorder="1" applyAlignment="1">
      <alignment vertical="center"/>
    </xf>
    <xf numFmtId="0" fontId="2" fillId="0" borderId="55" xfId="0" applyFont="1" applyBorder="1" applyAlignment="1">
      <alignment vertical="center"/>
    </xf>
    <xf numFmtId="0" fontId="2" fillId="0" borderId="32" xfId="0" applyFont="1" applyBorder="1" applyAlignment="1">
      <alignment vertical="center"/>
    </xf>
    <xf numFmtId="167" fontId="2" fillId="0" borderId="32" xfId="0" applyNumberFormat="1" applyFont="1" applyBorder="1" applyAlignment="1">
      <alignment vertical="center"/>
    </xf>
    <xf numFmtId="167" fontId="2" fillId="0" borderId="52" xfId="0" applyNumberFormat="1" applyFont="1" applyBorder="1" applyAlignment="1">
      <alignment vertical="center"/>
    </xf>
    <xf numFmtId="167" fontId="2" fillId="0" borderId="54" xfId="0" applyNumberFormat="1" applyFont="1" applyBorder="1" applyAlignment="1">
      <alignment vertical="center"/>
    </xf>
    <xf numFmtId="167" fontId="2" fillId="0" borderId="0" xfId="0" applyNumberFormat="1" applyFont="1" applyAlignment="1">
      <alignment vertical="center"/>
    </xf>
    <xf numFmtId="167" fontId="33" fillId="0" borderId="32" xfId="0" applyNumberFormat="1" applyFont="1" applyBorder="1" applyAlignment="1">
      <alignment vertical="center"/>
    </xf>
    <xf numFmtId="49" fontId="0" fillId="10" borderId="52" xfId="0" applyNumberFormat="1" applyFill="1" applyBorder="1" applyAlignment="1">
      <alignment vertical="center"/>
    </xf>
    <xf numFmtId="10" fontId="2" fillId="3" borderId="54" xfId="0" applyNumberFormat="1" applyFont="1" applyFill="1" applyBorder="1" applyAlignment="1">
      <alignment vertical="center"/>
    </xf>
    <xf numFmtId="167" fontId="33" fillId="0" borderId="52" xfId="0" applyNumberFormat="1" applyFont="1" applyBorder="1" applyAlignment="1">
      <alignment vertical="center"/>
    </xf>
    <xf numFmtId="167" fontId="33" fillId="0" borderId="0" xfId="0" applyNumberFormat="1" applyFont="1" applyAlignment="1">
      <alignment vertical="center"/>
    </xf>
    <xf numFmtId="169" fontId="2" fillId="3" borderId="54" xfId="0" applyNumberFormat="1" applyFont="1" applyFill="1" applyBorder="1" applyAlignment="1">
      <alignment vertical="center"/>
    </xf>
    <xf numFmtId="169" fontId="2" fillId="3" borderId="55" xfId="0" applyNumberFormat="1" applyFont="1" applyFill="1" applyBorder="1" applyAlignment="1">
      <alignment vertical="center"/>
    </xf>
    <xf numFmtId="169" fontId="2" fillId="0" borderId="54" xfId="0" applyNumberFormat="1" applyFont="1" applyBorder="1" applyAlignment="1">
      <alignment vertical="center"/>
    </xf>
    <xf numFmtId="169" fontId="2" fillId="0" borderId="53" xfId="0" applyNumberFormat="1" applyFont="1" applyBorder="1" applyAlignment="1">
      <alignment vertical="center"/>
    </xf>
    <xf numFmtId="0" fontId="0" fillId="0" borderId="55" xfId="0" applyBorder="1" applyAlignment="1">
      <alignment vertical="center"/>
    </xf>
    <xf numFmtId="0" fontId="0" fillId="0" borderId="32" xfId="0" applyBorder="1" applyAlignment="1">
      <alignment vertical="center"/>
    </xf>
    <xf numFmtId="167" fontId="0" fillId="0" borderId="32" xfId="0" applyNumberFormat="1" applyBorder="1" applyAlignment="1">
      <alignment vertical="center"/>
    </xf>
    <xf numFmtId="167" fontId="0" fillId="0" borderId="52" xfId="0" applyNumberFormat="1" applyBorder="1" applyAlignment="1">
      <alignment vertical="center"/>
    </xf>
    <xf numFmtId="169" fontId="0" fillId="0" borderId="54" xfId="0" applyNumberFormat="1" applyBorder="1" applyAlignment="1">
      <alignment vertical="center"/>
    </xf>
    <xf numFmtId="169" fontId="0" fillId="0" borderId="53" xfId="0" applyNumberFormat="1" applyBorder="1" applyAlignment="1">
      <alignment vertical="center"/>
    </xf>
    <xf numFmtId="10" fontId="2" fillId="3" borderId="0" xfId="0" applyNumberFormat="1" applyFont="1" applyFill="1" applyAlignment="1">
      <alignment vertical="center"/>
    </xf>
    <xf numFmtId="0" fontId="0" fillId="0" borderId="48" xfId="0" applyBorder="1" applyAlignment="1">
      <alignment vertical="center"/>
    </xf>
    <xf numFmtId="0" fontId="0" fillId="0" borderId="51" xfId="0" applyBorder="1" applyAlignment="1">
      <alignment vertical="center"/>
    </xf>
    <xf numFmtId="0" fontId="0" fillId="0" borderId="42" xfId="0" applyBorder="1" applyAlignment="1">
      <alignment vertical="center"/>
    </xf>
    <xf numFmtId="167" fontId="2" fillId="0" borderId="42" xfId="0" applyNumberFormat="1" applyFont="1" applyBorder="1" applyAlignment="1">
      <alignment vertical="center"/>
    </xf>
    <xf numFmtId="167" fontId="0" fillId="0" borderId="40" xfId="0" applyNumberFormat="1" applyBorder="1" applyAlignment="1">
      <alignment vertical="center"/>
    </xf>
    <xf numFmtId="167" fontId="2" fillId="0" borderId="41" xfId="0" applyNumberFormat="1" applyFont="1" applyBorder="1" applyAlignment="1">
      <alignment vertical="center"/>
    </xf>
    <xf numFmtId="167" fontId="0" fillId="0" borderId="42" xfId="0" applyNumberFormat="1" applyBorder="1" applyAlignment="1">
      <alignment vertical="center"/>
    </xf>
    <xf numFmtId="167" fontId="0" fillId="0" borderId="41" xfId="0" applyNumberFormat="1" applyBorder="1" applyAlignment="1">
      <alignment vertical="center"/>
    </xf>
    <xf numFmtId="167" fontId="0" fillId="0" borderId="50" xfId="0" applyNumberFormat="1" applyBorder="1" applyAlignment="1">
      <alignment vertical="center"/>
    </xf>
    <xf numFmtId="167" fontId="0" fillId="0" borderId="49" xfId="0" applyNumberFormat="1" applyBorder="1" applyAlignment="1">
      <alignment vertical="center"/>
    </xf>
    <xf numFmtId="0" fontId="33" fillId="0" borderId="41" xfId="0" applyFont="1" applyBorder="1" applyAlignment="1">
      <alignment vertical="center"/>
    </xf>
    <xf numFmtId="49" fontId="0" fillId="10" borderId="41" xfId="0" applyNumberFormat="1" applyFill="1" applyBorder="1" applyAlignment="1">
      <alignment vertical="center"/>
    </xf>
    <xf numFmtId="0" fontId="2" fillId="0" borderId="4" xfId="0" applyFont="1" applyBorder="1" applyAlignment="1">
      <alignment horizontal="center" vertical="center"/>
    </xf>
    <xf numFmtId="3" fontId="21" fillId="14" borderId="79" xfId="0" applyNumberFormat="1" applyFont="1" applyFill="1" applyBorder="1" applyAlignment="1">
      <alignment horizontal="center" vertical="center"/>
    </xf>
    <xf numFmtId="3" fontId="21" fillId="14" borderId="80" xfId="0" applyNumberFormat="1" applyFont="1" applyFill="1" applyBorder="1" applyAlignment="1">
      <alignment horizontal="center" vertical="center"/>
    </xf>
    <xf numFmtId="3" fontId="21" fillId="14" borderId="81" xfId="0" applyNumberFormat="1" applyFont="1" applyFill="1" applyBorder="1" applyAlignment="1">
      <alignment horizontal="center" vertical="center"/>
    </xf>
    <xf numFmtId="3" fontId="21" fillId="14" borderId="83" xfId="0" applyNumberFormat="1" applyFont="1" applyFill="1" applyBorder="1" applyAlignment="1">
      <alignment horizontal="center" vertical="center"/>
    </xf>
    <xf numFmtId="3" fontId="21" fillId="14" borderId="78" xfId="0" applyNumberFormat="1" applyFont="1" applyFill="1" applyBorder="1" applyAlignment="1">
      <alignment horizontal="center" vertical="center"/>
    </xf>
    <xf numFmtId="3" fontId="21" fillId="14" borderId="82" xfId="0" applyNumberFormat="1" applyFont="1" applyFill="1" applyBorder="1" applyAlignment="1">
      <alignment horizontal="center" vertical="center"/>
    </xf>
    <xf numFmtId="3" fontId="21" fillId="9" borderId="0" xfId="0" applyNumberFormat="1" applyFont="1" applyFill="1" applyAlignment="1">
      <alignment horizontal="center" vertical="center"/>
    </xf>
    <xf numFmtId="3" fontId="21" fillId="14" borderId="67" xfId="4" applyNumberFormat="1" applyFont="1" applyFill="1" applyBorder="1" applyAlignment="1">
      <alignment horizontal="center" vertical="center"/>
    </xf>
    <xf numFmtId="168" fontId="21" fillId="14" borderId="67" xfId="0" applyNumberFormat="1" applyFont="1" applyFill="1" applyBorder="1" applyAlignment="1">
      <alignment horizontal="center" vertical="center"/>
    </xf>
    <xf numFmtId="0" fontId="0" fillId="3" borderId="4" xfId="0" applyFill="1" applyBorder="1" applyAlignment="1" applyProtection="1">
      <alignment horizontal="center" vertical="center"/>
      <protection locked="0"/>
    </xf>
    <xf numFmtId="0" fontId="0" fillId="10" borderId="4" xfId="0" applyFill="1" applyBorder="1" applyAlignment="1" applyProtection="1">
      <alignment horizontal="center" vertical="center"/>
      <protection locked="0"/>
    </xf>
    <xf numFmtId="166" fontId="1" fillId="8" borderId="28" xfId="0" applyNumberFormat="1" applyFont="1" applyFill="1" applyBorder="1" applyAlignment="1">
      <alignment horizontal="center" vertical="center" wrapText="1"/>
    </xf>
    <xf numFmtId="37" fontId="2" fillId="3" borderId="14" xfId="0" applyNumberFormat="1" applyFont="1" applyFill="1" applyBorder="1" applyAlignment="1">
      <alignment horizontal="center" vertical="center"/>
    </xf>
    <xf numFmtId="166" fontId="31" fillId="4" borderId="14" xfId="0" applyNumberFormat="1" applyFont="1" applyFill="1" applyBorder="1" applyAlignment="1">
      <alignment horizontal="left" vertical="center"/>
    </xf>
    <xf numFmtId="166" fontId="2" fillId="4" borderId="0" xfId="0" applyNumberFormat="1" applyFont="1" applyFill="1" applyAlignment="1">
      <alignment horizontal="center" vertical="center"/>
    </xf>
    <xf numFmtId="166" fontId="21" fillId="4" borderId="0" xfId="0" applyNumberFormat="1" applyFont="1" applyFill="1" applyAlignment="1">
      <alignment horizontal="center" vertical="center"/>
    </xf>
    <xf numFmtId="166" fontId="31" fillId="4" borderId="0" xfId="0" applyNumberFormat="1" applyFont="1" applyFill="1" applyAlignment="1">
      <alignment horizontal="center" vertical="center"/>
    </xf>
    <xf numFmtId="166" fontId="2" fillId="3" borderId="4" xfId="0" applyNumberFormat="1" applyFont="1" applyFill="1" applyBorder="1" applyAlignment="1">
      <alignment horizontal="center" vertical="center"/>
    </xf>
    <xf numFmtId="166" fontId="1" fillId="8" borderId="4" xfId="0" applyNumberFormat="1" applyFont="1" applyFill="1" applyBorder="1" applyAlignment="1">
      <alignment horizontal="center" vertical="center"/>
    </xf>
    <xf numFmtId="0" fontId="0" fillId="10" borderId="4" xfId="0" applyFill="1" applyBorder="1" applyAlignment="1" applyProtection="1">
      <alignment vertical="center"/>
      <protection locked="0"/>
    </xf>
    <xf numFmtId="172" fontId="0" fillId="10" borderId="4" xfId="0" applyNumberFormat="1" applyFill="1" applyBorder="1" applyAlignment="1" applyProtection="1">
      <alignment horizontal="right" vertical="top"/>
      <protection locked="0"/>
    </xf>
    <xf numFmtId="172" fontId="0" fillId="0" borderId="4" xfId="0" applyNumberFormat="1" applyBorder="1" applyAlignment="1">
      <alignment horizontal="right" vertical="top"/>
    </xf>
    <xf numFmtId="172" fontId="0" fillId="10" borderId="25" xfId="0" applyNumberFormat="1" applyFill="1" applyBorder="1" applyAlignment="1" applyProtection="1">
      <alignment horizontal="right" vertical="top"/>
      <protection locked="0"/>
    </xf>
    <xf numFmtId="172" fontId="0" fillId="0" borderId="46" xfId="0" applyNumberFormat="1" applyBorder="1" applyAlignment="1">
      <alignment horizontal="right" vertical="top"/>
    </xf>
    <xf numFmtId="172" fontId="0" fillId="3" borderId="8" xfId="0" applyNumberFormat="1" applyFill="1" applyBorder="1" applyAlignment="1">
      <alignment horizontal="right" vertical="top"/>
    </xf>
    <xf numFmtId="172" fontId="0" fillId="3" borderId="4" xfId="0" applyNumberFormat="1" applyFill="1" applyBorder="1" applyAlignment="1">
      <alignment horizontal="right" vertical="top"/>
    </xf>
    <xf numFmtId="166" fontId="0" fillId="10" borderId="4" xfId="0" applyNumberFormat="1" applyFill="1" applyBorder="1" applyAlignment="1" applyProtection="1">
      <alignment vertical="top"/>
      <protection locked="0"/>
    </xf>
    <xf numFmtId="172" fontId="0" fillId="3" borderId="85" xfId="0" applyNumberFormat="1" applyFill="1" applyBorder="1" applyAlignment="1">
      <alignment horizontal="right" vertical="top"/>
    </xf>
    <xf numFmtId="0" fontId="0" fillId="7" borderId="30" xfId="0" applyFill="1" applyBorder="1" applyAlignment="1">
      <alignment vertical="top"/>
    </xf>
    <xf numFmtId="0" fontId="0" fillId="7" borderId="43" xfId="0" applyFill="1" applyBorder="1" applyAlignment="1">
      <alignment vertical="top"/>
    </xf>
    <xf numFmtId="0" fontId="0" fillId="7" borderId="0" xfId="0" applyFill="1" applyAlignment="1">
      <alignment vertical="top"/>
    </xf>
    <xf numFmtId="0" fontId="0" fillId="7" borderId="54" xfId="0" applyFill="1" applyBorder="1" applyAlignment="1">
      <alignment vertical="top"/>
    </xf>
    <xf numFmtId="0" fontId="0" fillId="0" borderId="0" xfId="0" applyAlignment="1">
      <alignment horizontal="right" vertical="top" wrapText="1"/>
    </xf>
    <xf numFmtId="173" fontId="0" fillId="4" borderId="0" xfId="0" applyNumberFormat="1" applyFill="1" applyAlignment="1">
      <alignment vertical="top"/>
    </xf>
    <xf numFmtId="173" fontId="0" fillId="4" borderId="54" xfId="0" applyNumberFormat="1" applyFill="1" applyBorder="1" applyAlignment="1">
      <alignment vertical="top"/>
    </xf>
    <xf numFmtId="0" fontId="0" fillId="4" borderId="54" xfId="0" applyFill="1" applyBorder="1" applyAlignment="1">
      <alignment vertical="top"/>
    </xf>
    <xf numFmtId="172" fontId="0" fillId="10" borderId="0" xfId="0" applyNumberFormat="1" applyFill="1" applyAlignment="1" applyProtection="1">
      <alignment vertical="top"/>
      <protection locked="0"/>
    </xf>
    <xf numFmtId="172" fontId="0" fillId="3" borderId="54" xfId="0" applyNumberFormat="1" applyFill="1" applyBorder="1" applyAlignment="1">
      <alignment vertical="top"/>
    </xf>
    <xf numFmtId="172" fontId="0" fillId="3" borderId="0" xfId="0" applyNumberFormat="1" applyFill="1" applyAlignment="1">
      <alignment vertical="top"/>
    </xf>
    <xf numFmtId="172" fontId="0" fillId="10" borderId="54" xfId="0" applyNumberFormat="1" applyFill="1" applyBorder="1" applyAlignment="1" applyProtection="1">
      <alignment vertical="top"/>
      <protection locked="0"/>
    </xf>
    <xf numFmtId="172" fontId="0" fillId="4" borderId="0" xfId="0" applyNumberFormat="1" applyFill="1" applyAlignment="1">
      <alignment vertical="top"/>
    </xf>
    <xf numFmtId="172" fontId="0" fillId="4" borderId="54" xfId="0" applyNumberFormat="1" applyFill="1" applyBorder="1" applyAlignment="1">
      <alignment vertical="top"/>
    </xf>
    <xf numFmtId="174" fontId="0" fillId="4" borderId="0" xfId="0" applyNumberFormat="1" applyFill="1" applyAlignment="1">
      <alignment horizontal="right" vertical="top"/>
    </xf>
    <xf numFmtId="0" fontId="2" fillId="11" borderId="0" xfId="0" applyFont="1" applyFill="1" applyAlignment="1">
      <alignment horizontal="left" vertical="center"/>
    </xf>
    <xf numFmtId="0" fontId="0" fillId="11" borderId="0" xfId="0" applyFill="1" applyAlignment="1">
      <alignment vertical="top"/>
    </xf>
    <xf numFmtId="173" fontId="0" fillId="11" borderId="0" xfId="0" applyNumberFormat="1" applyFill="1" applyAlignment="1">
      <alignment vertical="top"/>
    </xf>
    <xf numFmtId="174" fontId="0" fillId="11" borderId="0" xfId="0" applyNumberFormat="1" applyFill="1" applyAlignment="1">
      <alignment horizontal="right" vertical="top"/>
    </xf>
    <xf numFmtId="0" fontId="0" fillId="0" borderId="4" xfId="0" applyBorder="1" applyAlignment="1">
      <alignment vertical="top" wrapText="1"/>
    </xf>
    <xf numFmtId="172" fontId="0" fillId="10" borderId="4" xfId="0" applyNumberFormat="1" applyFill="1" applyBorder="1" applyAlignment="1" applyProtection="1">
      <alignment vertical="top"/>
      <protection locked="0"/>
    </xf>
    <xf numFmtId="0" fontId="0" fillId="0" borderId="85" xfId="0" applyBorder="1" applyAlignment="1">
      <alignment vertical="top" wrapText="1"/>
    </xf>
    <xf numFmtId="0" fontId="0" fillId="0" borderId="85" xfId="0" applyBorder="1" applyAlignment="1">
      <alignment vertical="top"/>
    </xf>
    <xf numFmtId="0" fontId="42" fillId="4" borderId="0" xfId="0" applyFont="1" applyFill="1"/>
    <xf numFmtId="0" fontId="0" fillId="0" borderId="4" xfId="0" applyBorder="1"/>
    <xf numFmtId="0" fontId="0" fillId="0" borderId="22" xfId="0" applyBorder="1"/>
    <xf numFmtId="0" fontId="0" fillId="0" borderId="4" xfId="0" applyBorder="1" applyAlignment="1">
      <alignment horizontal="left" wrapText="1"/>
    </xf>
    <xf numFmtId="170" fontId="0" fillId="10" borderId="4" xfId="0" applyNumberFormat="1" applyFill="1" applyBorder="1" applyAlignment="1">
      <alignment horizontal="center"/>
    </xf>
    <xf numFmtId="170" fontId="0" fillId="3" borderId="4" xfId="0" applyNumberFormat="1" applyFill="1" applyBorder="1" applyAlignment="1">
      <alignment horizontal="center"/>
    </xf>
    <xf numFmtId="0" fontId="0" fillId="0" borderId="55" xfId="0" applyBorder="1" applyAlignment="1">
      <alignment horizontal="left" wrapText="1"/>
    </xf>
    <xf numFmtId="170" fontId="0" fillId="10" borderId="54" xfId="0" applyNumberFormat="1" applyFill="1" applyBorder="1" applyAlignment="1">
      <alignment horizontal="center"/>
    </xf>
    <xf numFmtId="0" fontId="0" fillId="4" borderId="0" xfId="0" applyFill="1" applyAlignment="1">
      <alignment horizontal="left" wrapText="1"/>
    </xf>
    <xf numFmtId="4" fontId="0" fillId="3" borderId="4" xfId="0" applyNumberFormat="1" applyFill="1" applyBorder="1" applyAlignment="1">
      <alignment horizontal="center"/>
    </xf>
    <xf numFmtId="10" fontId="0" fillId="3" borderId="4" xfId="0" applyNumberFormat="1" applyFill="1" applyBorder="1" applyAlignment="1">
      <alignment horizontal="center"/>
    </xf>
    <xf numFmtId="0" fontId="0" fillId="4" borderId="0" xfId="0" quotePrefix="1" applyFill="1"/>
    <xf numFmtId="0" fontId="36" fillId="4" borderId="0" xfId="0" applyFont="1" applyFill="1"/>
    <xf numFmtId="10" fontId="21" fillId="10" borderId="4" xfId="0" applyNumberFormat="1" applyFont="1" applyFill="1" applyBorder="1" applyAlignment="1" applyProtection="1">
      <alignment horizontal="center"/>
      <protection locked="0"/>
    </xf>
    <xf numFmtId="10" fontId="21" fillId="10" borderId="54" xfId="0" applyNumberFormat="1" applyFont="1" applyFill="1" applyBorder="1" applyAlignment="1" applyProtection="1">
      <alignment horizontal="center"/>
      <protection locked="0"/>
    </xf>
    <xf numFmtId="0" fontId="21" fillId="0" borderId="4" xfId="0" applyFont="1" applyBorder="1" applyAlignment="1">
      <alignment horizontal="left" wrapText="1"/>
    </xf>
    <xf numFmtId="0" fontId="18" fillId="0" borderId="4" xfId="0" applyFont="1" applyBorder="1" applyAlignment="1">
      <alignment horizontal="left" wrapText="1"/>
    </xf>
    <xf numFmtId="10" fontId="21" fillId="3" borderId="4" xfId="0" applyNumberFormat="1" applyFont="1" applyFill="1" applyBorder="1" applyAlignment="1">
      <alignment horizontal="center"/>
    </xf>
    <xf numFmtId="0" fontId="0" fillId="4" borderId="0" xfId="0" applyFill="1" applyAlignment="1">
      <alignment wrapText="1"/>
    </xf>
    <xf numFmtId="0" fontId="1" fillId="5" borderId="100"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2" fillId="6" borderId="6" xfId="0" applyFont="1" applyFill="1" applyBorder="1" applyAlignment="1">
      <alignment horizontal="left" vertical="top"/>
    </xf>
    <xf numFmtId="37" fontId="0" fillId="10" borderId="14" xfId="0" applyNumberFormat="1" applyFill="1" applyBorder="1" applyAlignment="1">
      <alignment horizontal="center" vertical="center" wrapText="1"/>
    </xf>
    <xf numFmtId="14" fontId="0" fillId="3" borderId="4" xfId="0" applyNumberFormat="1" applyFill="1" applyBorder="1" applyAlignment="1">
      <alignment horizontal="left" vertical="center"/>
    </xf>
    <xf numFmtId="166" fontId="18" fillId="3" borderId="4" xfId="0" applyNumberFormat="1" applyFont="1" applyFill="1" applyBorder="1" applyAlignment="1">
      <alignment horizontal="center"/>
    </xf>
    <xf numFmtId="166" fontId="2" fillId="3" borderId="14" xfId="0" applyNumberFormat="1" applyFont="1" applyFill="1" applyBorder="1" applyAlignment="1">
      <alignment horizontal="right" vertical="center"/>
    </xf>
    <xf numFmtId="164" fontId="33" fillId="10" borderId="52" xfId="0" applyNumberFormat="1" applyFont="1" applyFill="1" applyBorder="1" applyAlignment="1" applyProtection="1">
      <alignment vertical="top" wrapText="1"/>
      <protection locked="0"/>
    </xf>
    <xf numFmtId="0" fontId="24" fillId="10" borderId="28" xfId="0" applyFont="1" applyFill="1" applyBorder="1" applyAlignment="1" applyProtection="1">
      <alignment horizontal="center"/>
      <protection locked="0"/>
    </xf>
    <xf numFmtId="0" fontId="1" fillId="15" borderId="4" xfId="0" applyFont="1" applyFill="1" applyBorder="1" applyAlignment="1">
      <alignment horizontal="right" vertical="top"/>
    </xf>
    <xf numFmtId="0" fontId="39" fillId="15" borderId="4" xfId="0" applyFont="1" applyFill="1" applyBorder="1" applyAlignment="1">
      <alignment vertical="top" wrapText="1"/>
    </xf>
    <xf numFmtId="0" fontId="40" fillId="4" borderId="0" xfId="0" applyFont="1" applyFill="1"/>
    <xf numFmtId="0" fontId="22" fillId="4" borderId="0" xfId="0" applyFont="1" applyFill="1"/>
    <xf numFmtId="0" fontId="2" fillId="6" borderId="0" xfId="0" applyFont="1" applyFill="1"/>
    <xf numFmtId="0" fontId="0" fillId="6" borderId="0" xfId="0" applyFill="1"/>
    <xf numFmtId="0" fontId="2" fillId="6" borderId="113" xfId="0" applyFont="1" applyFill="1" applyBorder="1"/>
    <xf numFmtId="0" fontId="2" fillId="6" borderId="114" xfId="0" applyFont="1" applyFill="1" applyBorder="1" applyAlignment="1">
      <alignment horizontal="right"/>
    </xf>
    <xf numFmtId="0" fontId="2" fillId="6" borderId="115" xfId="0" applyFont="1" applyFill="1" applyBorder="1" applyAlignment="1">
      <alignment horizontal="right"/>
    </xf>
    <xf numFmtId="0" fontId="0" fillId="4" borderId="116" xfId="0" applyFill="1" applyBorder="1"/>
    <xf numFmtId="4" fontId="0" fillId="1" borderId="91" xfId="0" applyNumberFormat="1" applyFill="1" applyBorder="1"/>
    <xf numFmtId="0" fontId="2" fillId="4" borderId="116" xfId="0" applyFont="1" applyFill="1" applyBorder="1"/>
    <xf numFmtId="4" fontId="0" fillId="2" borderId="91" xfId="0" applyNumberFormat="1" applyFill="1" applyBorder="1" applyAlignment="1">
      <alignment horizontal="right"/>
    </xf>
    <xf numFmtId="0" fontId="0" fillId="0" borderId="120" xfId="0" applyBorder="1"/>
    <xf numFmtId="4" fontId="0" fillId="1" borderId="91" xfId="0" applyNumberFormat="1" applyFill="1" applyBorder="1" applyAlignment="1">
      <alignment horizontal="right"/>
    </xf>
    <xf numFmtId="10" fontId="0" fillId="10" borderId="91" xfId="1" applyNumberFormat="1" applyFont="1" applyFill="1" applyBorder="1" applyAlignment="1" applyProtection="1">
      <alignment horizontal="right"/>
      <protection locked="0"/>
    </xf>
    <xf numFmtId="10" fontId="0" fillId="16" borderId="91" xfId="1" applyNumberFormat="1" applyFont="1" applyFill="1" applyBorder="1" applyAlignment="1">
      <alignment horizontal="right"/>
    </xf>
    <xf numFmtId="10" fontId="0" fillId="16" borderId="119" xfId="1" applyNumberFormat="1" applyFont="1" applyFill="1" applyBorder="1" applyAlignment="1">
      <alignment horizontal="right"/>
    </xf>
    <xf numFmtId="10" fontId="0" fillId="10" borderId="91" xfId="0" applyNumberFormat="1" applyFill="1" applyBorder="1" applyAlignment="1" applyProtection="1">
      <alignment horizontal="right"/>
      <protection locked="0"/>
    </xf>
    <xf numFmtId="10" fontId="0" fillId="16" borderId="91" xfId="0" applyNumberFormat="1" applyFill="1" applyBorder="1" applyAlignment="1">
      <alignment horizontal="right"/>
    </xf>
    <xf numFmtId="10" fontId="0" fillId="16" borderId="119" xfId="0" applyNumberFormat="1" applyFill="1" applyBorder="1" applyAlignment="1">
      <alignment horizontal="right"/>
    </xf>
    <xf numFmtId="2" fontId="0" fillId="10" borderId="91" xfId="0" applyNumberFormat="1" applyFill="1" applyBorder="1" applyAlignment="1" applyProtection="1">
      <alignment horizontal="right"/>
      <protection locked="0"/>
    </xf>
    <xf numFmtId="4" fontId="0" fillId="10" borderId="91" xfId="0" applyNumberFormat="1" applyFill="1" applyBorder="1" applyAlignment="1" applyProtection="1">
      <alignment horizontal="right"/>
      <protection locked="0"/>
    </xf>
    <xf numFmtId="4" fontId="0" fillId="16" borderId="91" xfId="0" applyNumberFormat="1" applyFill="1" applyBorder="1" applyAlignment="1">
      <alignment horizontal="right"/>
    </xf>
    <xf numFmtId="2" fontId="0" fillId="16" borderId="119" xfId="0" applyNumberFormat="1" applyFill="1" applyBorder="1" applyAlignment="1">
      <alignment horizontal="right"/>
    </xf>
    <xf numFmtId="4" fontId="0" fillId="10" borderId="119" xfId="0" applyNumberFormat="1" applyFill="1" applyBorder="1" applyAlignment="1" applyProtection="1">
      <alignment horizontal="right"/>
      <protection locked="0"/>
    </xf>
    <xf numFmtId="0" fontId="2" fillId="17" borderId="121" xfId="0" applyFont="1" applyFill="1" applyBorder="1"/>
    <xf numFmtId="2" fontId="0" fillId="17" borderId="122" xfId="0" applyNumberFormat="1" applyFill="1" applyBorder="1" applyAlignment="1">
      <alignment horizontal="right"/>
    </xf>
    <xf numFmtId="4" fontId="0" fillId="17" borderId="122" xfId="0" applyNumberFormat="1" applyFill="1" applyBorder="1" applyAlignment="1">
      <alignment horizontal="right"/>
    </xf>
    <xf numFmtId="2" fontId="0" fillId="17" borderId="123" xfId="0" applyNumberFormat="1" applyFill="1" applyBorder="1" applyAlignment="1">
      <alignment horizontal="right"/>
    </xf>
    <xf numFmtId="0" fontId="2" fillId="0" borderId="124" xfId="0" applyFont="1" applyBorder="1"/>
    <xf numFmtId="4" fontId="0" fillId="18" borderId="125" xfId="0" applyNumberFormat="1" applyFill="1" applyBorder="1"/>
    <xf numFmtId="4" fontId="0" fillId="18" borderId="126" xfId="0" applyNumberFormat="1" applyFill="1" applyBorder="1"/>
    <xf numFmtId="0" fontId="0" fillId="0" borderId="116" xfId="0" applyBorder="1"/>
    <xf numFmtId="4" fontId="0" fillId="1" borderId="117" xfId="0" applyNumberFormat="1" applyFill="1" applyBorder="1"/>
    <xf numFmtId="4" fontId="0" fillId="1" borderId="118" xfId="0" applyNumberFormat="1" applyFill="1" applyBorder="1"/>
    <xf numFmtId="4" fontId="0" fillId="1" borderId="119" xfId="0" applyNumberFormat="1" applyFill="1" applyBorder="1"/>
    <xf numFmtId="4" fontId="2" fillId="1" borderId="91" xfId="0" applyNumberFormat="1" applyFont="1" applyFill="1" applyBorder="1"/>
    <xf numFmtId="4" fontId="2" fillId="1" borderId="119" xfId="0" applyNumberFormat="1" applyFont="1" applyFill="1" applyBorder="1"/>
    <xf numFmtId="0" fontId="2" fillId="0" borderId="127" xfId="0" applyFont="1" applyBorder="1"/>
    <xf numFmtId="0" fontId="2" fillId="4" borderId="0" xfId="0" applyFont="1" applyFill="1"/>
    <xf numFmtId="176" fontId="0" fillId="10" borderId="4" xfId="0" applyNumberFormat="1" applyFill="1" applyBorder="1" applyAlignment="1">
      <alignment horizontal="center" vertical="center"/>
    </xf>
    <xf numFmtId="0" fontId="8" fillId="4" borderId="0" xfId="0" applyFont="1" applyFill="1" applyAlignment="1">
      <alignment vertical="center"/>
    </xf>
    <xf numFmtId="166" fontId="6" fillId="4" borderId="0" xfId="0" applyNumberFormat="1" applyFont="1" applyFill="1" applyAlignment="1">
      <alignment horizontal="left" vertical="center"/>
    </xf>
    <xf numFmtId="0" fontId="4" fillId="4" borderId="0" xfId="0" applyFont="1" applyFill="1" applyAlignment="1">
      <alignment horizontal="center" vertical="center" wrapText="1"/>
    </xf>
    <xf numFmtId="0" fontId="33" fillId="4" borderId="0" xfId="0" applyFont="1" applyFill="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18" fillId="4" borderId="0" xfId="0" applyFont="1" applyFill="1"/>
    <xf numFmtId="0" fontId="18" fillId="4" borderId="0" xfId="0" applyFont="1" applyFill="1" applyAlignment="1">
      <alignment horizontal="center"/>
    </xf>
    <xf numFmtId="0" fontId="7" fillId="4" borderId="0" xfId="0" applyFont="1" applyFill="1"/>
    <xf numFmtId="0" fontId="7" fillId="4" borderId="0" xfId="0" applyFont="1" applyFill="1" applyAlignment="1">
      <alignment horizontal="center"/>
    </xf>
    <xf numFmtId="0" fontId="29" fillId="4" borderId="0" xfId="0" applyFont="1" applyFill="1"/>
    <xf numFmtId="0" fontId="30" fillId="4" borderId="0" xfId="0" applyFont="1" applyFill="1"/>
    <xf numFmtId="0" fontId="30" fillId="4" borderId="0" xfId="0" applyFont="1" applyFill="1" applyAlignment="1">
      <alignment horizontal="center"/>
    </xf>
    <xf numFmtId="37" fontId="18" fillId="4" borderId="0" xfId="0" applyNumberFormat="1" applyFont="1" applyFill="1"/>
    <xf numFmtId="166" fontId="18" fillId="4" borderId="0" xfId="0" applyNumberFormat="1" applyFont="1" applyFill="1"/>
    <xf numFmtId="3" fontId="18" fillId="4" borderId="0" xfId="0" applyNumberFormat="1" applyFont="1" applyFill="1"/>
    <xf numFmtId="0" fontId="31" fillId="4" borderId="0" xfId="0" applyFont="1" applyFill="1" applyAlignment="1">
      <alignment horizontal="center"/>
    </xf>
    <xf numFmtId="0" fontId="24" fillId="4" borderId="0" xfId="0" applyFont="1" applyFill="1" applyAlignment="1">
      <alignment horizontal="center" vertical="top"/>
    </xf>
    <xf numFmtId="0" fontId="18" fillId="4" borderId="0" xfId="0" applyFont="1" applyFill="1" applyAlignment="1">
      <alignment vertical="center"/>
    </xf>
    <xf numFmtId="0" fontId="21" fillId="4" borderId="0" xfId="0" applyFont="1" applyFill="1"/>
    <xf numFmtId="0" fontId="18" fillId="4" borderId="0" xfId="0" applyFont="1" applyFill="1" applyAlignment="1">
      <alignment horizontal="center" vertical="center"/>
    </xf>
    <xf numFmtId="0" fontId="24" fillId="4" borderId="0" xfId="0" applyFont="1" applyFill="1"/>
    <xf numFmtId="3" fontId="21" fillId="4" borderId="0" xfId="0" applyNumberFormat="1" applyFont="1" applyFill="1" applyAlignment="1">
      <alignment horizontal="center" vertical="center"/>
    </xf>
    <xf numFmtId="0" fontId="18" fillId="4" borderId="0" xfId="0" applyFont="1" applyFill="1" applyAlignment="1">
      <alignment horizontal="center" vertical="center" wrapText="1"/>
    </xf>
    <xf numFmtId="0" fontId="25" fillId="4" borderId="0" xfId="0" applyFont="1" applyFill="1" applyAlignment="1">
      <alignment horizontal="center"/>
    </xf>
    <xf numFmtId="0" fontId="2" fillId="4" borderId="0" xfId="0" applyFont="1" applyFill="1" applyAlignment="1">
      <alignment horizontal="left" vertical="top" wrapText="1"/>
    </xf>
    <xf numFmtId="3" fontId="20" fillId="4" borderId="0" xfId="0" applyNumberFormat="1" applyFont="1" applyFill="1" applyAlignment="1">
      <alignment horizontal="center" vertical="center"/>
    </xf>
    <xf numFmtId="2" fontId="18" fillId="4" borderId="0" xfId="0" applyNumberFormat="1" applyFont="1" applyFill="1" applyAlignment="1">
      <alignment horizontal="left"/>
    </xf>
    <xf numFmtId="37" fontId="18" fillId="4" borderId="0" xfId="0" applyNumberFormat="1" applyFont="1" applyFill="1" applyAlignment="1">
      <alignment horizontal="left"/>
    </xf>
    <xf numFmtId="37" fontId="18" fillId="4" borderId="0" xfId="0" applyNumberFormat="1" applyFont="1" applyFill="1" applyAlignment="1">
      <alignment horizontal="center" vertical="center" wrapText="1"/>
    </xf>
    <xf numFmtId="37" fontId="18" fillId="4" borderId="0" xfId="0" applyNumberFormat="1" applyFont="1" applyFill="1" applyAlignment="1">
      <alignment horizontal="center" vertical="center"/>
    </xf>
    <xf numFmtId="0" fontId="30" fillId="4" borderId="0" xfId="0" applyFont="1" applyFill="1" applyAlignment="1">
      <alignment horizontal="center" vertical="center"/>
    </xf>
    <xf numFmtId="0" fontId="29" fillId="4" borderId="0" xfId="0" applyFont="1" applyFill="1" applyAlignment="1">
      <alignment horizontal="center" vertical="center"/>
    </xf>
    <xf numFmtId="0" fontId="32" fillId="4" borderId="0" xfId="0" applyFont="1" applyFill="1" applyAlignment="1">
      <alignment vertical="center"/>
    </xf>
    <xf numFmtId="0" fontId="0" fillId="4" borderId="0" xfId="0" applyFill="1" applyAlignment="1">
      <alignment horizontal="right" vertical="center"/>
    </xf>
    <xf numFmtId="0" fontId="1" fillId="5" borderId="130" xfId="0" applyFont="1" applyFill="1" applyBorder="1" applyAlignment="1">
      <alignment horizontal="center" vertical="center" wrapText="1"/>
    </xf>
    <xf numFmtId="0" fontId="1" fillId="5" borderId="102" xfId="0" applyFont="1" applyFill="1" applyBorder="1" applyAlignment="1">
      <alignment horizontal="center" vertical="center" wrapText="1"/>
    </xf>
    <xf numFmtId="0" fontId="1" fillId="5" borderId="16" xfId="0" applyFont="1" applyFill="1" applyBorder="1" applyAlignment="1">
      <alignment horizontal="center" vertical="center" wrapText="1"/>
    </xf>
    <xf numFmtId="166" fontId="2" fillId="10" borderId="14" xfId="0" applyNumberFormat="1" applyFont="1" applyFill="1" applyBorder="1" applyAlignment="1">
      <alignment horizontal="center" vertical="center" wrapText="1"/>
    </xf>
    <xf numFmtId="0" fontId="1" fillId="5" borderId="66" xfId="0" applyFont="1" applyFill="1" applyBorder="1" applyAlignment="1">
      <alignment horizontal="center" vertical="center" wrapText="1"/>
    </xf>
    <xf numFmtId="0" fontId="33" fillId="2" borderId="102" xfId="0" applyFont="1" applyFill="1" applyBorder="1" applyAlignment="1">
      <alignment horizontal="center" vertical="center"/>
    </xf>
    <xf numFmtId="0" fontId="33" fillId="2" borderId="100" xfId="0" applyFont="1" applyFill="1" applyBorder="1" applyAlignment="1">
      <alignment horizontal="center" vertical="center"/>
    </xf>
    <xf numFmtId="172" fontId="0" fillId="3" borderId="28" xfId="0" applyNumberFormat="1" applyFill="1" applyBorder="1" applyAlignment="1">
      <alignment horizontal="right" vertical="center"/>
    </xf>
    <xf numFmtId="172" fontId="0" fillId="10" borderId="9" xfId="0" applyNumberFormat="1" applyFill="1" applyBorder="1" applyAlignment="1">
      <alignment horizontal="right" vertical="center"/>
    </xf>
    <xf numFmtId="172" fontId="0" fillId="10" borderId="4" xfId="0" applyNumberFormat="1" applyFill="1" applyBorder="1" applyAlignment="1">
      <alignment horizontal="right" vertical="center"/>
    </xf>
    <xf numFmtId="172" fontId="0" fillId="10" borderId="7" xfId="0" applyNumberFormat="1" applyFill="1" applyBorder="1" applyAlignment="1">
      <alignment horizontal="right" vertical="center"/>
    </xf>
    <xf numFmtId="172" fontId="2" fillId="3" borderId="14" xfId="0" applyNumberFormat="1" applyFont="1" applyFill="1" applyBorder="1" applyAlignment="1">
      <alignment horizontal="right" vertical="center"/>
    </xf>
    <xf numFmtId="172" fontId="2" fillId="3" borderId="1" xfId="0" applyNumberFormat="1" applyFont="1" applyFill="1" applyBorder="1" applyAlignment="1">
      <alignment horizontal="right" vertical="center"/>
    </xf>
    <xf numFmtId="172" fontId="0" fillId="10" borderId="53" xfId="0" applyNumberFormat="1" applyFill="1" applyBorder="1" applyAlignment="1" applyProtection="1">
      <alignment horizontal="right" vertical="center"/>
      <protection locked="0"/>
    </xf>
    <xf numFmtId="172" fontId="0" fillId="10" borderId="58" xfId="0" applyNumberFormat="1" applyFill="1" applyBorder="1" applyAlignment="1" applyProtection="1">
      <alignment horizontal="right" vertical="center"/>
      <protection locked="0"/>
    </xf>
    <xf numFmtId="172" fontId="2" fillId="3" borderId="32" xfId="0" applyNumberFormat="1" applyFont="1" applyFill="1" applyBorder="1" applyAlignment="1">
      <alignment horizontal="right" vertical="center"/>
    </xf>
    <xf numFmtId="172" fontId="0" fillId="10" borderId="52" xfId="0" applyNumberFormat="1" applyFill="1" applyBorder="1" applyAlignment="1" applyProtection="1">
      <alignment horizontal="right" vertical="center"/>
      <protection locked="0"/>
    </xf>
    <xf numFmtId="172" fontId="2" fillId="3" borderId="52" xfId="0" applyNumberFormat="1" applyFont="1" applyFill="1" applyBorder="1" applyAlignment="1">
      <alignment horizontal="right" vertical="center"/>
    </xf>
    <xf numFmtId="172" fontId="0" fillId="10" borderId="0" xfId="0" applyNumberFormat="1" applyFill="1" applyAlignment="1" applyProtection="1">
      <alignment horizontal="right" vertical="center"/>
      <protection locked="0"/>
    </xf>
    <xf numFmtId="172" fontId="0" fillId="10" borderId="32" xfId="0" applyNumberFormat="1" applyFill="1" applyBorder="1" applyAlignment="1" applyProtection="1">
      <alignment horizontal="right" vertical="center"/>
      <protection locked="0"/>
    </xf>
    <xf numFmtId="172" fontId="0" fillId="10" borderId="53" xfId="0" applyNumberFormat="1" applyFill="1" applyBorder="1" applyAlignment="1">
      <alignment horizontal="right" vertical="center"/>
    </xf>
    <xf numFmtId="172" fontId="0" fillId="10" borderId="52" xfId="0" applyNumberFormat="1" applyFill="1" applyBorder="1" applyAlignment="1">
      <alignment horizontal="right" vertical="center"/>
    </xf>
    <xf numFmtId="172" fontId="0" fillId="10" borderId="61" xfId="0" applyNumberFormat="1" applyFill="1" applyBorder="1" applyAlignment="1" applyProtection="1">
      <alignment horizontal="right" vertical="center"/>
      <protection locked="0"/>
    </xf>
    <xf numFmtId="172" fontId="0" fillId="10" borderId="64" xfId="0" applyNumberFormat="1" applyFill="1" applyBorder="1" applyAlignment="1" applyProtection="1">
      <alignment horizontal="right" vertical="center"/>
      <protection locked="0"/>
    </xf>
    <xf numFmtId="172" fontId="2" fillId="3" borderId="59" xfId="0" applyNumberFormat="1" applyFont="1" applyFill="1" applyBorder="1" applyAlignment="1">
      <alignment horizontal="right" vertical="center"/>
    </xf>
    <xf numFmtId="172" fontId="0" fillId="10" borderId="59" xfId="0" applyNumberFormat="1" applyFill="1" applyBorder="1" applyAlignment="1" applyProtection="1">
      <alignment horizontal="right" vertical="center"/>
      <protection locked="0"/>
    </xf>
    <xf numFmtId="172" fontId="0" fillId="10" borderId="63" xfId="0" applyNumberFormat="1" applyFill="1" applyBorder="1" applyAlignment="1" applyProtection="1">
      <alignment horizontal="right" vertical="center"/>
      <protection locked="0"/>
    </xf>
    <xf numFmtId="172" fontId="0" fillId="10" borderId="62" xfId="0" applyNumberFormat="1" applyFill="1" applyBorder="1" applyAlignment="1" applyProtection="1">
      <alignment horizontal="right" vertical="center"/>
      <protection locked="0"/>
    </xf>
    <xf numFmtId="172" fontId="2" fillId="3" borderId="55" xfId="0" applyNumberFormat="1" applyFont="1" applyFill="1" applyBorder="1" applyAlignment="1">
      <alignment horizontal="right" vertical="center"/>
    </xf>
    <xf numFmtId="172" fontId="2" fillId="3" borderId="58" xfId="0" applyNumberFormat="1" applyFont="1" applyFill="1" applyBorder="1" applyAlignment="1">
      <alignment horizontal="right" vertical="center"/>
    </xf>
    <xf numFmtId="172" fontId="2" fillId="3" borderId="54" xfId="0" applyNumberFormat="1" applyFont="1" applyFill="1" applyBorder="1" applyAlignment="1">
      <alignment horizontal="right" vertical="center"/>
    </xf>
    <xf numFmtId="172" fontId="2" fillId="3" borderId="57" xfId="0" applyNumberFormat="1" applyFont="1" applyFill="1" applyBorder="1" applyAlignment="1">
      <alignment horizontal="right" vertical="center"/>
    </xf>
    <xf numFmtId="172" fontId="2" fillId="3" borderId="56" xfId="0" applyNumberFormat="1" applyFont="1" applyFill="1" applyBorder="1" applyAlignment="1">
      <alignment horizontal="right" vertical="center"/>
    </xf>
    <xf numFmtId="172" fontId="2" fillId="3" borderId="54" xfId="0" applyNumberFormat="1" applyFont="1" applyFill="1" applyBorder="1" applyAlignment="1" applyProtection="1">
      <alignment vertical="center"/>
      <protection locked="0"/>
    </xf>
    <xf numFmtId="172" fontId="33" fillId="3" borderId="52" xfId="0" applyNumberFormat="1" applyFont="1" applyFill="1" applyBorder="1" applyAlignment="1">
      <alignment vertical="center"/>
    </xf>
    <xf numFmtId="177" fontId="2" fillId="10" borderId="0" xfId="0" applyNumberFormat="1" applyFont="1" applyFill="1" applyAlignment="1">
      <alignment vertical="center"/>
    </xf>
    <xf numFmtId="164" fontId="33" fillId="10" borderId="52" xfId="0" applyNumberFormat="1" applyFont="1" applyFill="1" applyBorder="1" applyAlignment="1" applyProtection="1">
      <alignment horizontal="left" vertical="top" wrapText="1"/>
      <protection locked="0"/>
    </xf>
    <xf numFmtId="169" fontId="2" fillId="10" borderId="54" xfId="0" applyNumberFormat="1" applyFont="1" applyFill="1" applyBorder="1" applyAlignment="1">
      <alignment horizontal="center" vertical="center"/>
    </xf>
    <xf numFmtId="172" fontId="0" fillId="3" borderId="37" xfId="0" applyNumberFormat="1" applyFill="1" applyBorder="1" applyAlignment="1">
      <alignment vertical="top"/>
    </xf>
    <xf numFmtId="172" fontId="0" fillId="3" borderId="96" xfId="0" applyNumberFormat="1" applyFill="1" applyBorder="1" applyAlignment="1">
      <alignment vertical="top"/>
    </xf>
    <xf numFmtId="172" fontId="2" fillId="3" borderId="97" xfId="0" applyNumberFormat="1" applyFont="1" applyFill="1" applyBorder="1" applyAlignment="1">
      <alignment vertical="top"/>
    </xf>
    <xf numFmtId="172" fontId="2" fillId="3" borderId="98" xfId="0" applyNumberFormat="1" applyFont="1" applyFill="1" applyBorder="1" applyAlignment="1">
      <alignment vertical="top"/>
    </xf>
    <xf numFmtId="0" fontId="5" fillId="4" borderId="0" xfId="0" applyFont="1" applyFill="1" applyAlignment="1">
      <alignment horizontal="left"/>
    </xf>
    <xf numFmtId="0" fontId="4" fillId="4" borderId="0" xfId="0" applyFont="1" applyFill="1" applyAlignment="1">
      <alignment horizontal="center"/>
    </xf>
    <xf numFmtId="166" fontId="3" fillId="4" borderId="0" xfId="0" applyNumberFormat="1" applyFont="1" applyFill="1" applyAlignment="1">
      <alignment vertical="top"/>
    </xf>
    <xf numFmtId="166" fontId="0" fillId="4" borderId="0" xfId="0" applyNumberFormat="1" applyFill="1" applyAlignment="1">
      <alignment horizontal="left" vertical="top" wrapText="1"/>
    </xf>
    <xf numFmtId="166" fontId="1" fillId="8" borderId="4" xfId="0" applyNumberFormat="1" applyFont="1" applyFill="1" applyBorder="1" applyAlignment="1">
      <alignment horizontal="center" vertical="top" wrapText="1"/>
    </xf>
    <xf numFmtId="10" fontId="0" fillId="10" borderId="4" xfId="1" applyNumberFormat="1" applyFont="1" applyFill="1" applyBorder="1" applyAlignment="1" applyProtection="1">
      <alignment horizontal="center" vertical="top" wrapText="1"/>
      <protection locked="0"/>
    </xf>
    <xf numFmtId="0" fontId="16" fillId="6" borderId="0" xfId="0" applyFont="1" applyFill="1" applyAlignment="1">
      <alignment horizontal="left"/>
    </xf>
    <xf numFmtId="166" fontId="33" fillId="4" borderId="0" xfId="0" applyNumberFormat="1" applyFont="1" applyFill="1" applyAlignment="1">
      <alignment horizontal="left" vertical="top"/>
    </xf>
    <xf numFmtId="166" fontId="2" fillId="4" borderId="0" xfId="0" applyNumberFormat="1" applyFont="1" applyFill="1" applyAlignment="1">
      <alignment horizontal="left" vertical="top"/>
    </xf>
    <xf numFmtId="166" fontId="0" fillId="4" borderId="0" xfId="0" applyNumberFormat="1" applyFill="1" applyAlignment="1">
      <alignment horizontal="left"/>
    </xf>
    <xf numFmtId="166" fontId="0" fillId="4" borderId="0" xfId="0" applyNumberFormat="1" applyFill="1" applyAlignment="1">
      <alignment horizontal="left" vertical="top"/>
    </xf>
    <xf numFmtId="166" fontId="0" fillId="4" borderId="0" xfId="0" quotePrefix="1" applyNumberFormat="1" applyFill="1" applyAlignment="1">
      <alignment horizontal="left" vertical="top"/>
    </xf>
    <xf numFmtId="0" fontId="46" fillId="6" borderId="0" xfId="0" applyFont="1" applyFill="1"/>
    <xf numFmtId="0" fontId="46" fillId="6" borderId="0" xfId="0" applyFont="1" applyFill="1" applyAlignment="1">
      <alignment horizontal="center"/>
    </xf>
    <xf numFmtId="0" fontId="46" fillId="4" borderId="0" xfId="0" applyFont="1" applyFill="1"/>
    <xf numFmtId="166" fontId="22" fillId="4" borderId="0" xfId="0" applyNumberFormat="1" applyFont="1" applyFill="1"/>
    <xf numFmtId="166" fontId="22" fillId="4" borderId="0" xfId="0" applyNumberFormat="1" applyFont="1" applyFill="1" applyAlignment="1">
      <alignment vertical="top"/>
    </xf>
    <xf numFmtId="166" fontId="22" fillId="4" borderId="0" xfId="0" applyNumberFormat="1" applyFont="1" applyFill="1" applyAlignment="1">
      <alignment horizontal="right" vertical="top"/>
    </xf>
    <xf numFmtId="0" fontId="47" fillId="4" borderId="0" xfId="0" applyFont="1" applyFill="1" applyAlignment="1">
      <alignment horizontal="left" vertical="top"/>
    </xf>
    <xf numFmtId="166" fontId="22" fillId="4" borderId="0" xfId="0" applyNumberFormat="1" applyFont="1" applyFill="1" applyAlignment="1">
      <alignment horizontal="right"/>
    </xf>
    <xf numFmtId="166" fontId="18" fillId="4" borderId="0" xfId="0" applyNumberFormat="1" applyFont="1" applyFill="1" applyAlignment="1">
      <alignment vertical="top"/>
    </xf>
    <xf numFmtId="166" fontId="21" fillId="4" borderId="0" xfId="0" applyNumberFormat="1" applyFont="1" applyFill="1" applyAlignment="1">
      <alignment vertical="top"/>
    </xf>
    <xf numFmtId="166" fontId="6" fillId="4" borderId="0" xfId="0" applyNumberFormat="1" applyFont="1" applyFill="1" applyAlignment="1">
      <alignment horizontal="left" vertical="top"/>
    </xf>
    <xf numFmtId="0" fontId="5" fillId="6" borderId="0" xfId="0" applyFont="1" applyFill="1"/>
    <xf numFmtId="0" fontId="0" fillId="4" borderId="24" xfId="0" applyFill="1" applyBorder="1" applyAlignment="1">
      <alignment horizontal="left" vertical="center"/>
    </xf>
    <xf numFmtId="166" fontId="1" fillId="8" borderId="7" xfId="0" applyNumberFormat="1" applyFont="1" applyFill="1" applyBorder="1" applyAlignment="1">
      <alignment horizontal="center" vertical="top" wrapText="1"/>
    </xf>
    <xf numFmtId="0" fontId="1" fillId="5" borderId="113" xfId="0" applyFont="1" applyFill="1" applyBorder="1" applyAlignment="1">
      <alignment horizontal="center" vertical="center" wrapText="1"/>
    </xf>
    <xf numFmtId="0" fontId="2" fillId="4" borderId="120" xfId="0" applyFont="1" applyFill="1" applyBorder="1" applyAlignment="1">
      <alignment horizontal="center" vertical="center"/>
    </xf>
    <xf numFmtId="0" fontId="2" fillId="4" borderId="121" xfId="0" applyFont="1" applyFill="1" applyBorder="1" applyAlignment="1">
      <alignment horizontal="center" vertical="center"/>
    </xf>
    <xf numFmtId="0" fontId="0" fillId="4" borderId="134" xfId="0" applyFill="1" applyBorder="1" applyAlignment="1">
      <alignment vertical="center"/>
    </xf>
    <xf numFmtId="0" fontId="0" fillId="4" borderId="135" xfId="0" applyFill="1" applyBorder="1" applyAlignment="1">
      <alignment vertical="center"/>
    </xf>
    <xf numFmtId="0" fontId="0" fillId="4" borderId="136" xfId="0" applyFill="1" applyBorder="1" applyAlignment="1">
      <alignment vertical="center"/>
    </xf>
    <xf numFmtId="0" fontId="0" fillId="4" borderId="137" xfId="0" applyFill="1" applyBorder="1" applyAlignment="1">
      <alignment vertical="center"/>
    </xf>
    <xf numFmtId="0" fontId="0" fillId="4" borderId="138" xfId="0" applyFill="1" applyBorder="1" applyAlignment="1">
      <alignment vertical="center"/>
    </xf>
    <xf numFmtId="0" fontId="2" fillId="4" borderId="137" xfId="0" applyFont="1" applyFill="1" applyBorder="1" applyAlignment="1">
      <alignment vertical="center"/>
    </xf>
    <xf numFmtId="0" fontId="28" fillId="4" borderId="138" xfId="0" applyFont="1" applyFill="1" applyBorder="1" applyAlignment="1">
      <alignment vertical="center"/>
    </xf>
    <xf numFmtId="0" fontId="0" fillId="4" borderId="139" xfId="0" applyFill="1" applyBorder="1" applyAlignment="1">
      <alignment vertical="center"/>
    </xf>
    <xf numFmtId="0" fontId="0" fillId="4" borderId="140" xfId="0" applyFill="1" applyBorder="1" applyAlignment="1">
      <alignment vertical="center"/>
    </xf>
    <xf numFmtId="0" fontId="0" fillId="4" borderId="141" xfId="0" applyFill="1" applyBorder="1" applyAlignment="1">
      <alignment vertical="center"/>
    </xf>
    <xf numFmtId="0" fontId="0" fillId="4" borderId="0" xfId="0" applyFill="1" applyAlignment="1">
      <alignment horizontal="left" vertical="center" wrapText="1"/>
    </xf>
    <xf numFmtId="0" fontId="2" fillId="4" borderId="151" xfId="0" applyFont="1" applyFill="1" applyBorder="1" applyAlignment="1">
      <alignment horizontal="center" vertical="center"/>
    </xf>
    <xf numFmtId="0" fontId="0" fillId="0" borderId="151" xfId="0" applyBorder="1"/>
    <xf numFmtId="4" fontId="0" fillId="1" borderId="153" xfId="0" applyNumberFormat="1" applyFill="1" applyBorder="1"/>
    <xf numFmtId="4" fontId="0" fillId="1" borderId="154" xfId="0" applyNumberFormat="1" applyFill="1" applyBorder="1"/>
    <xf numFmtId="0" fontId="2" fillId="0" borderId="113" xfId="0" applyFont="1" applyBorder="1"/>
    <xf numFmtId="4" fontId="2" fillId="1" borderId="114" xfId="0" applyNumberFormat="1" applyFont="1" applyFill="1" applyBorder="1"/>
    <xf numFmtId="4" fontId="2" fillId="1" borderId="115" xfId="0" applyNumberFormat="1" applyFont="1" applyFill="1" applyBorder="1"/>
    <xf numFmtId="0" fontId="0" fillId="2" borderId="32" xfId="0" applyFill="1" applyBorder="1" applyAlignment="1">
      <alignment vertical="top" wrapText="1"/>
    </xf>
    <xf numFmtId="3" fontId="18" fillId="10" borderId="6" xfId="0" applyNumberFormat="1" applyFont="1" applyFill="1" applyBorder="1" applyAlignment="1">
      <alignment horizontal="center"/>
    </xf>
    <xf numFmtId="3" fontId="18" fillId="10" borderId="5" xfId="0" applyNumberFormat="1" applyFont="1" applyFill="1" applyBorder="1" applyAlignment="1">
      <alignment horizontal="center"/>
    </xf>
    <xf numFmtId="3" fontId="18" fillId="10" borderId="99" xfId="0" applyNumberFormat="1" applyFont="1" applyFill="1" applyBorder="1" applyAlignment="1" applyProtection="1">
      <alignment horizontal="center"/>
      <protection locked="0"/>
    </xf>
    <xf numFmtId="3" fontId="21" fillId="14" borderId="155" xfId="0" applyNumberFormat="1" applyFont="1" applyFill="1" applyBorder="1" applyAlignment="1">
      <alignment horizontal="center" vertical="center"/>
    </xf>
    <xf numFmtId="166" fontId="18" fillId="3" borderId="17" xfId="0" applyNumberFormat="1" applyFont="1" applyFill="1" applyBorder="1" applyAlignment="1">
      <alignment horizontal="center"/>
    </xf>
    <xf numFmtId="166" fontId="18" fillId="3" borderId="156" xfId="0" applyNumberFormat="1" applyFont="1" applyFill="1" applyBorder="1" applyAlignment="1">
      <alignment horizontal="center"/>
    </xf>
    <xf numFmtId="0" fontId="21" fillId="0" borderId="130" xfId="0" applyFont="1" applyBorder="1" applyAlignment="1">
      <alignment vertical="center"/>
    </xf>
    <xf numFmtId="0" fontId="21" fillId="4" borderId="27" xfId="0" applyFont="1" applyFill="1" applyBorder="1" applyAlignment="1">
      <alignment vertical="center" wrapText="1"/>
    </xf>
    <xf numFmtId="0" fontId="33" fillId="7" borderId="28" xfId="0" applyFont="1" applyFill="1" applyBorder="1" applyAlignment="1">
      <alignment horizontal="center" vertical="center" wrapText="1"/>
    </xf>
    <xf numFmtId="37" fontId="24" fillId="7" borderId="6" xfId="0" applyNumberFormat="1" applyFont="1" applyFill="1" applyBorder="1" applyAlignment="1">
      <alignment horizontal="center" vertical="center"/>
    </xf>
    <xf numFmtId="166" fontId="18" fillId="3" borderId="6" xfId="0" applyNumberFormat="1" applyFont="1" applyFill="1" applyBorder="1" applyAlignment="1">
      <alignment horizontal="center"/>
    </xf>
    <xf numFmtId="166" fontId="18" fillId="10" borderId="4" xfId="0" applyNumberFormat="1" applyFont="1" applyFill="1" applyBorder="1" applyAlignment="1" applyProtection="1">
      <alignment vertical="top"/>
      <protection locked="0"/>
    </xf>
    <xf numFmtId="0" fontId="2" fillId="4" borderId="13" xfId="0" applyFont="1" applyFill="1" applyBorder="1" applyAlignment="1">
      <alignment vertical="center" wrapText="1"/>
    </xf>
    <xf numFmtId="0" fontId="2" fillId="4" borderId="24" xfId="0" applyFont="1" applyFill="1" applyBorder="1" applyAlignment="1">
      <alignment vertical="center" wrapText="1"/>
    </xf>
    <xf numFmtId="9" fontId="21" fillId="14" borderId="79" xfId="1" applyFont="1" applyFill="1" applyBorder="1" applyAlignment="1">
      <alignment horizontal="center" vertical="center"/>
    </xf>
    <xf numFmtId="0" fontId="0" fillId="4" borderId="24" xfId="0" applyFill="1" applyBorder="1" applyAlignment="1">
      <alignment horizontal="left" vertical="top" wrapText="1"/>
    </xf>
    <xf numFmtId="0" fontId="0" fillId="4" borderId="13" xfId="0" applyFill="1" applyBorder="1" applyAlignment="1">
      <alignment horizontal="left" vertical="top" wrapText="1"/>
    </xf>
    <xf numFmtId="0" fontId="0" fillId="4" borderId="24" xfId="0" applyFill="1" applyBorder="1" applyAlignment="1">
      <alignment horizontal="left" vertical="top"/>
    </xf>
    <xf numFmtId="0" fontId="0" fillId="0" borderId="4" xfId="0" applyBorder="1" applyAlignment="1">
      <alignment horizontal="center" vertical="center"/>
    </xf>
    <xf numFmtId="166" fontId="2" fillId="4" borderId="0" xfId="0" applyNumberFormat="1" applyFont="1" applyFill="1"/>
    <xf numFmtId="166" fontId="28" fillId="4" borderId="0" xfId="0" applyNumberFormat="1" applyFont="1" applyFill="1"/>
    <xf numFmtId="0" fontId="0" fillId="0" borderId="0" xfId="0" applyAlignment="1">
      <alignment vertical="center"/>
    </xf>
    <xf numFmtId="0" fontId="0" fillId="3" borderId="4" xfId="0" applyFill="1" applyBorder="1" applyAlignment="1">
      <alignment horizontal="center"/>
    </xf>
    <xf numFmtId="166" fontId="21" fillId="4" borderId="0" xfId="0" applyNumberFormat="1" applyFont="1" applyFill="1"/>
    <xf numFmtId="0" fontId="43" fillId="5" borderId="23" xfId="0" applyFont="1" applyFill="1" applyBorder="1" applyAlignment="1">
      <alignment wrapText="1"/>
    </xf>
    <xf numFmtId="0" fontId="0" fillId="10" borderId="4" xfId="0" applyFill="1" applyBorder="1" applyAlignment="1">
      <alignment horizontal="center" vertical="center"/>
    </xf>
    <xf numFmtId="0" fontId="2" fillId="0" borderId="4" xfId="0" applyFont="1" applyBorder="1" applyAlignment="1">
      <alignment horizontal="left" vertical="center" wrapText="1"/>
    </xf>
    <xf numFmtId="0" fontId="21" fillId="4" borderId="0" xfId="0" applyFont="1" applyFill="1" applyAlignment="1" applyProtection="1">
      <alignment wrapText="1"/>
      <protection locked="0"/>
    </xf>
    <xf numFmtId="0" fontId="18" fillId="4" borderId="0" xfId="0" applyFont="1" applyFill="1" applyProtection="1">
      <protection locked="0"/>
    </xf>
    <xf numFmtId="0" fontId="1" fillId="5" borderId="4" xfId="0" applyFont="1" applyFill="1" applyBorder="1"/>
    <xf numFmtId="10" fontId="18" fillId="10" borderId="4" xfId="0" applyNumberFormat="1" applyFont="1" applyFill="1" applyBorder="1" applyAlignment="1" applyProtection="1">
      <alignment horizontal="center"/>
      <protection locked="0"/>
    </xf>
    <xf numFmtId="0" fontId="5" fillId="4" borderId="0" xfId="0" applyFont="1" applyFill="1"/>
    <xf numFmtId="0" fontId="2" fillId="4" borderId="132" xfId="0" applyFont="1" applyFill="1" applyBorder="1" applyAlignment="1">
      <alignment horizontal="left" vertical="center"/>
    </xf>
    <xf numFmtId="166" fontId="28" fillId="4" borderId="0" xfId="0" applyNumberFormat="1" applyFont="1" applyFill="1" applyAlignment="1">
      <alignment horizontal="left" vertical="center"/>
    </xf>
    <xf numFmtId="0" fontId="49" fillId="4" borderId="0" xfId="0" applyFont="1" applyFill="1"/>
    <xf numFmtId="181" fontId="0" fillId="10" borderId="4" xfId="1" applyNumberFormat="1" applyFont="1" applyFill="1" applyBorder="1" applyAlignment="1" applyProtection="1">
      <alignment horizontal="center" vertical="center"/>
      <protection locked="0"/>
    </xf>
    <xf numFmtId="180" fontId="0" fillId="3" borderId="4" xfId="1" applyNumberFormat="1" applyFont="1" applyFill="1" applyBorder="1" applyAlignment="1" applyProtection="1">
      <alignment horizontal="center" vertical="center"/>
      <protection locked="0"/>
    </xf>
    <xf numFmtId="0" fontId="50" fillId="4" borderId="0" xfId="0" applyFont="1" applyFill="1" applyAlignment="1">
      <alignment vertical="center"/>
    </xf>
    <xf numFmtId="169" fontId="2" fillId="10" borderId="31" xfId="0" applyNumberFormat="1" applyFont="1" applyFill="1" applyBorder="1" applyAlignment="1">
      <alignment horizontal="center" vertical="center"/>
    </xf>
    <xf numFmtId="169" fontId="2" fillId="10" borderId="32" xfId="0" applyNumberFormat="1" applyFont="1" applyFill="1" applyBorder="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vertical="center"/>
    </xf>
    <xf numFmtId="0" fontId="51" fillId="4" borderId="0" xfId="0" applyFont="1" applyFill="1" applyAlignment="1">
      <alignment vertical="center"/>
    </xf>
    <xf numFmtId="0" fontId="53" fillId="4" borderId="0" xfId="0" applyFont="1" applyFill="1" applyAlignment="1">
      <alignment vertical="center"/>
    </xf>
    <xf numFmtId="0" fontId="4" fillId="6" borderId="0" xfId="0" applyFont="1" applyFill="1" applyAlignment="1">
      <alignment vertical="center"/>
    </xf>
    <xf numFmtId="0" fontId="3" fillId="6" borderId="0" xfId="0" applyFont="1" applyFill="1" applyAlignment="1">
      <alignment vertical="center"/>
    </xf>
    <xf numFmtId="0" fontId="2" fillId="6" borderId="6" xfId="0" applyFont="1" applyFill="1" applyBorder="1" applyAlignment="1">
      <alignment vertical="top"/>
    </xf>
    <xf numFmtId="0" fontId="0" fillId="4" borderId="0" xfId="0" applyFill="1" applyAlignment="1">
      <alignment horizontal="right" vertical="top" wrapText="1"/>
    </xf>
    <xf numFmtId="0" fontId="0" fillId="6" borderId="5" xfId="0" applyFill="1" applyBorder="1" applyAlignment="1">
      <alignment vertical="top"/>
    </xf>
    <xf numFmtId="0" fontId="0" fillId="4" borderId="106" xfId="0" applyFill="1" applyBorder="1" applyAlignment="1">
      <alignment horizontal="left" vertical="top" wrapText="1"/>
    </xf>
    <xf numFmtId="166" fontId="1" fillId="8" borderId="4" xfId="0" applyNumberFormat="1" applyFont="1" applyFill="1" applyBorder="1" applyAlignment="1">
      <alignment horizontal="center" vertical="center" wrapText="1"/>
    </xf>
    <xf numFmtId="166" fontId="0" fillId="0" borderId="4" xfId="0" applyNumberFormat="1" applyBorder="1" applyAlignment="1">
      <alignment horizontal="center" vertical="center"/>
    </xf>
    <xf numFmtId="0" fontId="2" fillId="6" borderId="6" xfId="0" applyFont="1" applyFill="1" applyBorder="1" applyAlignment="1">
      <alignment horizontal="left" vertical="center"/>
    </xf>
    <xf numFmtId="4" fontId="0" fillId="3" borderId="117" xfId="0" applyNumberFormat="1" applyFill="1" applyBorder="1"/>
    <xf numFmtId="4" fontId="0" fillId="3" borderId="91" xfId="0" applyNumberFormat="1" applyFill="1" applyBorder="1"/>
    <xf numFmtId="4" fontId="0" fillId="3" borderId="153" xfId="0" applyNumberFormat="1" applyFill="1" applyBorder="1"/>
    <xf numFmtId="4" fontId="2" fillId="3" borderId="114" xfId="0" applyNumberFormat="1" applyFont="1" applyFill="1" applyBorder="1"/>
    <xf numFmtId="4" fontId="2" fillId="3" borderId="128" xfId="0" applyNumberFormat="1" applyFont="1" applyFill="1" applyBorder="1"/>
    <xf numFmtId="2" fontId="2" fillId="3" borderId="128" xfId="0" applyNumberFormat="1" applyFont="1" applyFill="1" applyBorder="1"/>
    <xf numFmtId="2" fontId="2" fillId="3" borderId="129" xfId="0" applyNumberFormat="1" applyFont="1" applyFill="1" applyBorder="1"/>
    <xf numFmtId="2" fontId="0" fillId="3" borderId="91" xfId="0" applyNumberFormat="1" applyFill="1" applyBorder="1"/>
    <xf numFmtId="0" fontId="0" fillId="10" borderId="117" xfId="0" applyFill="1" applyBorder="1" applyAlignment="1" applyProtection="1">
      <alignment horizontal="right"/>
      <protection locked="0"/>
    </xf>
    <xf numFmtId="4" fontId="2" fillId="21" borderId="128" xfId="0" applyNumberFormat="1" applyFont="1" applyFill="1" applyBorder="1"/>
    <xf numFmtId="0" fontId="0" fillId="7" borderId="53" xfId="0" applyFill="1" applyBorder="1" applyAlignment="1">
      <alignment vertical="top"/>
    </xf>
    <xf numFmtId="0" fontId="0" fillId="4" borderId="53" xfId="0" applyFill="1" applyBorder="1" applyAlignment="1">
      <alignment vertical="top"/>
    </xf>
    <xf numFmtId="0" fontId="0" fillId="4" borderId="53" xfId="0" applyFill="1" applyBorder="1" applyAlignment="1">
      <alignment horizontal="right" vertical="top"/>
    </xf>
    <xf numFmtId="0" fontId="37" fillId="4" borderId="53" xfId="0" applyFont="1" applyFill="1" applyBorder="1" applyAlignment="1">
      <alignment vertical="top" wrapText="1"/>
    </xf>
    <xf numFmtId="0" fontId="0" fillId="4" borderId="53" xfId="0" applyFill="1" applyBorder="1" applyAlignment="1">
      <alignment vertical="top" wrapText="1"/>
    </xf>
    <xf numFmtId="0" fontId="2" fillId="4" borderId="53" xfId="0" applyFont="1" applyFill="1" applyBorder="1" applyAlignment="1">
      <alignment vertical="top" wrapText="1"/>
    </xf>
    <xf numFmtId="0" fontId="21" fillId="4" borderId="53" xfId="0" applyFont="1" applyFill="1" applyBorder="1" applyAlignment="1">
      <alignment vertical="top" wrapText="1"/>
    </xf>
    <xf numFmtId="0" fontId="0" fillId="0" borderId="53" xfId="0" applyBorder="1" applyAlignment="1">
      <alignment vertical="top" wrapText="1"/>
    </xf>
    <xf numFmtId="0" fontId="2" fillId="4" borderId="18" xfId="0" applyFont="1" applyFill="1" applyBorder="1" applyAlignment="1">
      <alignment horizontal="left" vertical="center"/>
    </xf>
    <xf numFmtId="170" fontId="22" fillId="10" borderId="28" xfId="0" applyNumberFormat="1" applyFont="1" applyFill="1" applyBorder="1" applyAlignment="1" applyProtection="1">
      <alignment horizontal="center" vertical="center"/>
      <protection locked="0"/>
    </xf>
    <xf numFmtId="0" fontId="0" fillId="4" borderId="24" xfId="0" applyFill="1" applyBorder="1" applyAlignment="1">
      <alignment horizontal="left" vertical="center" wrapText="1"/>
    </xf>
    <xf numFmtId="0" fontId="2" fillId="4" borderId="0" xfId="0" applyFont="1" applyFill="1" applyAlignment="1">
      <alignment horizontal="left" vertical="center"/>
    </xf>
    <xf numFmtId="0" fontId="0" fillId="4" borderId="5" xfId="0" applyFill="1" applyBorder="1" applyAlignment="1">
      <alignment vertical="center"/>
    </xf>
    <xf numFmtId="0" fontId="0" fillId="2" borderId="6" xfId="0" applyFill="1" applyBorder="1" applyAlignment="1">
      <alignment vertical="center"/>
    </xf>
    <xf numFmtId="0" fontId="0" fillId="2" borderId="5" xfId="0" applyFill="1" applyBorder="1" applyAlignment="1">
      <alignment vertical="center"/>
    </xf>
    <xf numFmtId="0" fontId="0" fillId="2" borderId="7" xfId="0" applyFill="1" applyBorder="1" applyAlignment="1">
      <alignment vertical="center"/>
    </xf>
    <xf numFmtId="175" fontId="0" fillId="4" borderId="37" xfId="4" applyNumberFormat="1" applyFont="1" applyFill="1" applyBorder="1" applyAlignment="1">
      <alignment vertical="center"/>
    </xf>
    <xf numFmtId="0" fontId="0" fillId="2" borderId="1" xfId="0" quotePrefix="1" applyFill="1" applyBorder="1" applyAlignment="1">
      <alignment vertical="center"/>
    </xf>
    <xf numFmtId="0" fontId="0" fillId="2" borderId="2" xfId="0" quotePrefix="1" applyFill="1" applyBorder="1" applyAlignment="1">
      <alignment vertical="center"/>
    </xf>
    <xf numFmtId="0" fontId="0" fillId="2" borderId="3" xfId="0" quotePrefix="1" applyFill="1" applyBorder="1" applyAlignment="1">
      <alignment vertical="center"/>
    </xf>
    <xf numFmtId="0" fontId="1" fillId="5" borderId="5" xfId="0" applyFont="1" applyFill="1" applyBorder="1" applyAlignment="1">
      <alignment vertical="center" wrapText="1"/>
    </xf>
    <xf numFmtId="0" fontId="1" fillId="5" borderId="7" xfId="0" applyFont="1" applyFill="1" applyBorder="1" applyAlignment="1">
      <alignment vertical="center" wrapText="1"/>
    </xf>
    <xf numFmtId="1" fontId="0" fillId="3" borderId="4" xfId="0" applyNumberFormat="1" applyFill="1" applyBorder="1" applyAlignment="1">
      <alignment horizontal="center" vertical="center"/>
    </xf>
    <xf numFmtId="180" fontId="0" fillId="4" borderId="5" xfId="1" applyNumberFormat="1" applyFont="1" applyFill="1" applyBorder="1" applyAlignment="1" applyProtection="1">
      <alignment horizontal="center" vertical="top"/>
      <protection locked="0"/>
    </xf>
    <xf numFmtId="0" fontId="10" fillId="0" borderId="0" xfId="0" applyFont="1" applyAlignment="1">
      <alignment vertical="center"/>
    </xf>
    <xf numFmtId="0" fontId="33" fillId="0" borderId="0" xfId="0" applyFont="1" applyAlignment="1">
      <alignment horizontal="center" vertical="center"/>
    </xf>
    <xf numFmtId="0" fontId="33" fillId="0" borderId="47" xfId="0" applyFont="1" applyBorder="1" applyAlignment="1">
      <alignment vertical="center"/>
    </xf>
    <xf numFmtId="0" fontId="33" fillId="0" borderId="55" xfId="0" applyFont="1" applyBorder="1" applyAlignment="1">
      <alignment vertical="center"/>
    </xf>
    <xf numFmtId="0" fontId="33" fillId="0" borderId="32" xfId="0" applyFont="1" applyBorder="1" applyAlignment="1">
      <alignment vertical="center"/>
    </xf>
    <xf numFmtId="167" fontId="33" fillId="0" borderId="54" xfId="0" applyNumberFormat="1" applyFont="1" applyBorder="1" applyAlignment="1">
      <alignment vertical="center"/>
    </xf>
    <xf numFmtId="167" fontId="33" fillId="0" borderId="53" xfId="0" applyNumberFormat="1" applyFont="1" applyBorder="1" applyAlignment="1">
      <alignment vertical="center"/>
    </xf>
    <xf numFmtId="49" fontId="33" fillId="0" borderId="52" xfId="0" applyNumberFormat="1" applyFont="1" applyBorder="1" applyAlignment="1">
      <alignment vertical="center"/>
    </xf>
    <xf numFmtId="0" fontId="0" fillId="0" borderId="47" xfId="0" applyBorder="1" applyAlignment="1">
      <alignment vertical="center"/>
    </xf>
    <xf numFmtId="0" fontId="21" fillId="4" borderId="12" xfId="0" applyFont="1" applyFill="1" applyBorder="1" applyAlignment="1">
      <alignment vertical="center" wrapText="1"/>
    </xf>
    <xf numFmtId="0" fontId="21" fillId="4" borderId="35" xfId="0" applyFont="1" applyFill="1" applyBorder="1" applyAlignment="1">
      <alignment vertical="center" wrapText="1"/>
    </xf>
    <xf numFmtId="0" fontId="21" fillId="4" borderId="33" xfId="0" applyFont="1" applyFill="1" applyBorder="1" applyAlignment="1">
      <alignment vertical="center" wrapText="1"/>
    </xf>
    <xf numFmtId="0" fontId="0" fillId="7" borderId="24" xfId="0" applyFill="1" applyBorder="1" applyAlignment="1">
      <alignment vertical="center" wrapText="1"/>
    </xf>
    <xf numFmtId="1" fontId="18" fillId="10" borderId="9" xfId="0" applyNumberFormat="1" applyFont="1" applyFill="1" applyBorder="1" applyAlignment="1" applyProtection="1">
      <alignment horizontal="center"/>
      <protection locked="0"/>
    </xf>
    <xf numFmtId="1" fontId="18" fillId="10" borderId="26" xfId="0" applyNumberFormat="1" applyFont="1" applyFill="1" applyBorder="1" applyAlignment="1" applyProtection="1">
      <alignment horizontal="center"/>
      <protection locked="0"/>
    </xf>
    <xf numFmtId="1" fontId="18" fillId="10" borderId="18" xfId="0" applyNumberFormat="1" applyFont="1" applyFill="1" applyBorder="1" applyAlignment="1" applyProtection="1">
      <alignment horizontal="center"/>
      <protection locked="0"/>
    </xf>
    <xf numFmtId="1" fontId="18" fillId="10" borderId="96" xfId="0" applyNumberFormat="1" applyFont="1" applyFill="1" applyBorder="1" applyAlignment="1" applyProtection="1">
      <alignment horizontal="center"/>
      <protection locked="0"/>
    </xf>
    <xf numFmtId="1" fontId="18" fillId="10" borderId="38" xfId="0" applyNumberFormat="1" applyFont="1" applyFill="1" applyBorder="1" applyAlignment="1" applyProtection="1">
      <alignment horizontal="center"/>
      <protection locked="0"/>
    </xf>
    <xf numFmtId="0" fontId="9" fillId="4" borderId="0" xfId="0" applyFont="1" applyFill="1" applyAlignment="1">
      <alignment horizontal="center"/>
    </xf>
    <xf numFmtId="37" fontId="21" fillId="9" borderId="160" xfId="0" applyNumberFormat="1" applyFont="1" applyFill="1" applyBorder="1" applyAlignment="1">
      <alignment horizontal="center" vertical="center"/>
    </xf>
    <xf numFmtId="3" fontId="18" fillId="3" borderId="157" xfId="0" applyNumberFormat="1" applyFont="1" applyFill="1" applyBorder="1" applyAlignment="1">
      <alignment horizontal="center"/>
    </xf>
    <xf numFmtId="3" fontId="18" fillId="3" borderId="161" xfId="0" applyNumberFormat="1" applyFont="1" applyFill="1" applyBorder="1" applyAlignment="1">
      <alignment horizontal="center"/>
    </xf>
    <xf numFmtId="3" fontId="18" fillId="3" borderId="20" xfId="0" applyNumberFormat="1" applyFont="1" applyFill="1" applyBorder="1" applyAlignment="1">
      <alignment horizontal="center"/>
    </xf>
    <xf numFmtId="0" fontId="2" fillId="4" borderId="6" xfId="0" applyFont="1" applyFill="1" applyBorder="1" applyAlignment="1">
      <alignment horizontal="center" vertical="center"/>
    </xf>
    <xf numFmtId="182" fontId="0" fillId="10" borderId="25" xfId="0" applyNumberFormat="1" applyFill="1" applyBorder="1" applyAlignment="1">
      <alignment horizontal="center" vertical="center"/>
    </xf>
    <xf numFmtId="0" fontId="0" fillId="0" borderId="7" xfId="0" applyBorder="1" applyAlignment="1">
      <alignment horizontal="center" vertical="center"/>
    </xf>
    <xf numFmtId="37" fontId="0" fillId="0" borderId="9" xfId="0" applyNumberFormat="1" applyBorder="1" applyAlignment="1">
      <alignment horizontal="center" vertical="center"/>
    </xf>
    <xf numFmtId="37" fontId="0" fillId="0" borderId="5" xfId="0" applyNumberFormat="1" applyBorder="1" applyAlignment="1">
      <alignment horizontal="center" vertical="center"/>
    </xf>
    <xf numFmtId="172" fontId="0" fillId="0" borderId="28" xfId="0" applyNumberFormat="1" applyBorder="1" applyAlignment="1">
      <alignment horizontal="right" vertical="center"/>
    </xf>
    <xf numFmtId="172" fontId="0" fillId="0" borderId="9" xfId="0" applyNumberFormat="1" applyBorder="1" applyAlignment="1">
      <alignment horizontal="center" vertical="center"/>
    </xf>
    <xf numFmtId="172" fontId="0" fillId="0" borderId="4" xfId="0" applyNumberFormat="1" applyBorder="1" applyAlignment="1">
      <alignment horizontal="center" vertical="center"/>
    </xf>
    <xf numFmtId="172" fontId="0" fillId="0" borderId="28" xfId="0" applyNumberFormat="1" applyBorder="1" applyAlignment="1">
      <alignment horizontal="center" vertical="center"/>
    </xf>
    <xf numFmtId="37" fontId="0" fillId="0" borderId="28" xfId="0" applyNumberFormat="1" applyBorder="1" applyAlignment="1">
      <alignment horizontal="center" vertical="center"/>
    </xf>
    <xf numFmtId="172" fontId="0" fillId="0" borderId="9" xfId="0" applyNumberFormat="1" applyBorder="1" applyAlignment="1">
      <alignment horizontal="right" vertical="center"/>
    </xf>
    <xf numFmtId="172" fontId="0" fillId="0" borderId="7" xfId="0" applyNumberFormat="1" applyBorder="1" applyAlignment="1">
      <alignment horizontal="right" vertical="center"/>
    </xf>
    <xf numFmtId="39" fontId="0" fillId="0" borderId="17" xfId="0" applyNumberFormat="1" applyBorder="1" applyAlignment="1">
      <alignment horizontal="center" vertical="center"/>
    </xf>
    <xf numFmtId="37" fontId="0" fillId="0" borderId="27" xfId="0" applyNumberFormat="1" applyBorder="1" applyAlignment="1">
      <alignment horizontal="center" vertical="center"/>
    </xf>
    <xf numFmtId="10" fontId="2" fillId="3" borderId="16" xfId="1" applyNumberFormat="1" applyFont="1" applyFill="1" applyBorder="1" applyAlignment="1">
      <alignment horizontal="center" vertical="center"/>
    </xf>
    <xf numFmtId="172" fontId="2" fillId="3" borderId="2" xfId="0" applyNumberFormat="1" applyFont="1" applyFill="1" applyBorder="1" applyAlignment="1">
      <alignment horizontal="right" vertical="center"/>
    </xf>
    <xf numFmtId="181" fontId="0" fillId="3" borderId="7" xfId="0" applyNumberFormat="1" applyFill="1" applyBorder="1" applyAlignment="1">
      <alignment horizontal="center" vertical="center"/>
    </xf>
    <xf numFmtId="9" fontId="21" fillId="14" borderId="80" xfId="0" applyNumberFormat="1" applyFont="1" applyFill="1" applyBorder="1" applyAlignment="1">
      <alignment horizontal="center" vertical="center"/>
    </xf>
    <xf numFmtId="9" fontId="21" fillId="14" borderId="67" xfId="0" applyNumberFormat="1" applyFont="1" applyFill="1" applyBorder="1" applyAlignment="1">
      <alignment horizontal="center" vertical="center"/>
    </xf>
    <xf numFmtId="176" fontId="0" fillId="3" borderId="4"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2" fillId="3" borderId="55" xfId="0" applyNumberFormat="1" applyFont="1" applyFill="1" applyBorder="1" applyAlignment="1">
      <alignment horizontal="center" vertical="center"/>
    </xf>
    <xf numFmtId="176" fontId="0" fillId="4" borderId="5" xfId="0" applyNumberFormat="1" applyFill="1" applyBorder="1" applyAlignment="1">
      <alignment horizontal="center" vertical="center"/>
    </xf>
    <xf numFmtId="176" fontId="0" fillId="4" borderId="0" xfId="4" applyNumberFormat="1" applyFont="1" applyFill="1" applyAlignment="1">
      <alignment horizontal="center" vertical="center"/>
    </xf>
    <xf numFmtId="166" fontId="1" fillId="8" borderId="26" xfId="0" applyNumberFormat="1" applyFont="1" applyFill="1" applyBorder="1" applyAlignment="1">
      <alignment horizontal="center" vertical="center" wrapText="1"/>
    </xf>
    <xf numFmtId="170" fontId="22" fillId="10" borderId="32" xfId="0" applyNumberFormat="1" applyFont="1" applyFill="1" applyBorder="1" applyAlignment="1" applyProtection="1">
      <alignment horizontal="center" vertical="center"/>
      <protection locked="0"/>
    </xf>
    <xf numFmtId="37" fontId="22" fillId="10" borderId="26" xfId="0" applyNumberFormat="1" applyFont="1" applyFill="1" applyBorder="1" applyAlignment="1" applyProtection="1">
      <alignment horizontal="center" vertical="center"/>
      <protection locked="0"/>
    </xf>
    <xf numFmtId="37" fontId="22" fillId="10" borderId="26" xfId="0" applyNumberFormat="1" applyFont="1" applyFill="1" applyBorder="1" applyAlignment="1" applyProtection="1">
      <alignment horizontal="center" vertical="center" wrapText="1"/>
      <protection locked="0"/>
    </xf>
    <xf numFmtId="37" fontId="22" fillId="10" borderId="36" xfId="0" applyNumberFormat="1" applyFont="1" applyFill="1" applyBorder="1" applyAlignment="1" applyProtection="1">
      <alignment horizontal="center" vertical="center"/>
      <protection locked="0"/>
    </xf>
    <xf numFmtId="170" fontId="22" fillId="10" borderId="36" xfId="0" applyNumberFormat="1" applyFont="1" applyFill="1" applyBorder="1" applyAlignment="1" applyProtection="1">
      <alignment horizontal="center" vertical="center"/>
      <protection locked="0"/>
    </xf>
    <xf numFmtId="170" fontId="22" fillId="10" borderId="26" xfId="0" applyNumberFormat="1" applyFont="1" applyFill="1" applyBorder="1" applyAlignment="1" applyProtection="1">
      <alignment horizontal="center" vertical="center"/>
      <protection locked="0"/>
    </xf>
    <xf numFmtId="166" fontId="22" fillId="10" borderId="28" xfId="0" applyNumberFormat="1" applyFont="1" applyFill="1" applyBorder="1" applyAlignment="1" applyProtection="1">
      <alignment vertical="center"/>
      <protection locked="0"/>
    </xf>
    <xf numFmtId="166" fontId="22" fillId="10" borderId="52" xfId="0" applyNumberFormat="1" applyFont="1" applyFill="1" applyBorder="1" applyAlignment="1" applyProtection="1">
      <alignment vertical="center"/>
      <protection locked="0"/>
    </xf>
    <xf numFmtId="0" fontId="2" fillId="4" borderId="6" xfId="0" applyFont="1" applyFill="1" applyBorder="1" applyAlignment="1">
      <alignment horizontal="left" vertical="center"/>
    </xf>
    <xf numFmtId="0" fontId="2" fillId="4" borderId="5" xfId="0" applyFont="1" applyFill="1" applyBorder="1" applyAlignment="1">
      <alignment horizontal="left" vertical="center"/>
    </xf>
    <xf numFmtId="0" fontId="1" fillId="5" borderId="6" xfId="0" applyFont="1" applyFill="1" applyBorder="1" applyAlignment="1">
      <alignment horizontal="center" vertical="center" wrapText="1"/>
    </xf>
    <xf numFmtId="0" fontId="0" fillId="10" borderId="4" xfId="0" applyFill="1" applyBorder="1" applyAlignment="1">
      <alignment horizontal="left" vertical="center"/>
    </xf>
    <xf numFmtId="0" fontId="5" fillId="6" borderId="0" xfId="0" applyFont="1" applyFill="1" applyAlignment="1">
      <alignment horizontal="left"/>
    </xf>
    <xf numFmtId="0" fontId="1" fillId="5" borderId="6" xfId="0" applyFont="1" applyFill="1" applyBorder="1" applyAlignment="1">
      <alignment vertical="center" wrapText="1"/>
    </xf>
    <xf numFmtId="0" fontId="21" fillId="6" borderId="6" xfId="0" applyFont="1" applyFill="1" applyBorder="1" applyAlignment="1">
      <alignment horizontal="left" vertical="center" wrapText="1"/>
    </xf>
    <xf numFmtId="0" fontId="0" fillId="4" borderId="6" xfId="0" applyFill="1" applyBorder="1" applyAlignment="1">
      <alignment vertical="center"/>
    </xf>
    <xf numFmtId="0" fontId="0" fillId="3" borderId="4" xfId="0" applyFill="1" applyBorder="1" applyAlignment="1">
      <alignment horizontal="left" vertical="center"/>
    </xf>
    <xf numFmtId="0" fontId="1" fillId="5" borderId="101" xfId="0" applyFont="1" applyFill="1" applyBorder="1" applyAlignment="1">
      <alignment horizontal="center" vertical="center" wrapText="1"/>
    </xf>
    <xf numFmtId="0" fontId="21" fillId="6" borderId="5" xfId="0" applyFont="1" applyFill="1" applyBorder="1" applyAlignment="1">
      <alignment horizontal="left" vertical="center" wrapText="1"/>
    </xf>
    <xf numFmtId="0" fontId="21" fillId="6" borderId="7" xfId="0" applyFont="1" applyFill="1" applyBorder="1" applyAlignment="1">
      <alignment horizontal="left" vertical="center" wrapText="1"/>
    </xf>
    <xf numFmtId="0" fontId="0" fillId="0" borderId="4" xfId="0" applyBorder="1" applyAlignment="1">
      <alignment horizontal="left" vertical="center" wrapText="1"/>
    </xf>
    <xf numFmtId="0" fontId="0" fillId="3" borderId="4" xfId="0" applyFill="1" applyBorder="1" applyAlignment="1" applyProtection="1">
      <alignment horizontal="left" vertical="center"/>
      <protection locked="0"/>
    </xf>
    <xf numFmtId="0" fontId="0" fillId="10" borderId="4" xfId="0" applyFill="1" applyBorder="1" applyAlignment="1" applyProtection="1">
      <alignment horizontal="left" vertical="center"/>
      <protection locked="0"/>
    </xf>
    <xf numFmtId="0" fontId="0" fillId="4" borderId="4" xfId="0" applyFill="1" applyBorder="1" applyAlignment="1">
      <alignment horizontal="left" vertical="center" wrapText="1"/>
    </xf>
    <xf numFmtId="0" fontId="18" fillId="7" borderId="26" xfId="0" applyFont="1" applyFill="1" applyBorder="1" applyAlignment="1">
      <alignment horizontal="center" vertical="center" wrapText="1"/>
    </xf>
    <xf numFmtId="0" fontId="21" fillId="0" borderId="33" xfId="0" applyFont="1" applyBorder="1" applyAlignment="1">
      <alignment horizontal="center" vertical="center" wrapText="1"/>
    </xf>
    <xf numFmtId="0" fontId="21" fillId="0" borderId="35" xfId="0" applyFont="1" applyBorder="1" applyAlignment="1">
      <alignment horizontal="center" vertical="center" wrapText="1"/>
    </xf>
    <xf numFmtId="0" fontId="2" fillId="4" borderId="24" xfId="0" applyFont="1" applyFill="1" applyBorder="1" applyAlignment="1">
      <alignment horizontal="left" vertical="center"/>
    </xf>
    <xf numFmtId="0" fontId="2" fillId="4" borderId="26" xfId="0" applyFont="1" applyFill="1" applyBorder="1" applyAlignment="1">
      <alignment horizontal="left" vertical="center"/>
    </xf>
    <xf numFmtId="0" fontId="2" fillId="4" borderId="13" xfId="0" applyFont="1" applyFill="1" applyBorder="1" applyAlignment="1">
      <alignment horizontal="left" vertical="center"/>
    </xf>
    <xf numFmtId="0" fontId="2" fillId="4" borderId="12" xfId="0" applyFont="1" applyFill="1" applyBorder="1" applyAlignment="1">
      <alignment horizontal="left" vertical="center"/>
    </xf>
    <xf numFmtId="0" fontId="1" fillId="8" borderId="4" xfId="0" applyFont="1" applyFill="1" applyBorder="1" applyAlignment="1">
      <alignment horizontal="center" vertical="center" wrapText="1"/>
    </xf>
    <xf numFmtId="0" fontId="0" fillId="10" borderId="6" xfId="0" applyFill="1" applyBorder="1" applyAlignment="1" applyProtection="1">
      <alignment horizontal="center" vertical="center"/>
      <protection locked="0"/>
    </xf>
    <xf numFmtId="0" fontId="0" fillId="10" borderId="5" xfId="0" applyFill="1" applyBorder="1" applyAlignment="1" applyProtection="1">
      <alignment horizontal="center" vertical="center"/>
      <protection locked="0"/>
    </xf>
    <xf numFmtId="0" fontId="0" fillId="10" borderId="7" xfId="0" applyFill="1" applyBorder="1" applyAlignment="1" applyProtection="1">
      <alignment horizontal="center" vertical="center"/>
      <protection locked="0"/>
    </xf>
    <xf numFmtId="166" fontId="0" fillId="4" borderId="0" xfId="0" applyNumberFormat="1" applyFill="1" applyAlignment="1">
      <alignment horizontal="center"/>
    </xf>
    <xf numFmtId="166" fontId="1" fillId="8" borderId="4" xfId="0" applyNumberFormat="1" applyFont="1" applyFill="1" applyBorder="1" applyAlignment="1">
      <alignment horizontal="left" vertical="top"/>
    </xf>
    <xf numFmtId="166" fontId="0" fillId="0" borderId="6" xfId="0" applyNumberFormat="1" applyBorder="1" applyAlignment="1">
      <alignment vertical="top" wrapText="1"/>
    </xf>
    <xf numFmtId="0" fontId="0" fillId="10" borderId="4" xfId="0" applyFill="1" applyBorder="1" applyAlignment="1">
      <alignment vertical="top"/>
    </xf>
    <xf numFmtId="0" fontId="2" fillId="6" borderId="5" xfId="0" applyFont="1" applyFill="1" applyBorder="1" applyAlignment="1">
      <alignment horizontal="left" vertical="top"/>
    </xf>
    <xf numFmtId="0" fontId="2" fillId="4" borderId="33" xfId="0" applyFont="1" applyFill="1" applyBorder="1" applyAlignment="1">
      <alignment horizontal="left" vertical="center"/>
    </xf>
    <xf numFmtId="0" fontId="2" fillId="4" borderId="37" xfId="0" applyFont="1" applyFill="1" applyBorder="1" applyAlignment="1">
      <alignment horizontal="left" vertical="center"/>
    </xf>
    <xf numFmtId="2" fontId="2" fillId="3" borderId="8" xfId="4" applyNumberFormat="1" applyFont="1" applyFill="1" applyBorder="1" applyAlignment="1">
      <alignment vertical="center"/>
    </xf>
    <xf numFmtId="2" fontId="2" fillId="3" borderId="14" xfId="4" applyNumberFormat="1" applyFont="1" applyFill="1" applyBorder="1" applyAlignment="1">
      <alignment horizontal="center" vertical="center"/>
    </xf>
    <xf numFmtId="0" fontId="0" fillId="4" borderId="90" xfId="0" applyFill="1" applyBorder="1" applyAlignment="1">
      <alignment horizontal="left" vertical="center" wrapText="1"/>
    </xf>
    <xf numFmtId="0" fontId="0" fillId="4" borderId="31" xfId="0" applyFill="1" applyBorder="1" applyAlignment="1">
      <alignment horizontal="left" vertical="center"/>
    </xf>
    <xf numFmtId="0" fontId="0" fillId="4" borderId="39" xfId="0" applyFill="1" applyBorder="1" applyAlignment="1">
      <alignment horizontal="left" vertical="center"/>
    </xf>
    <xf numFmtId="0" fontId="41" fillId="4" borderId="0" xfId="0" applyFont="1" applyFill="1" applyAlignment="1">
      <alignment horizontal="left" vertical="center"/>
    </xf>
    <xf numFmtId="0" fontId="0" fillId="2" borderId="90" xfId="0" applyFill="1" applyBorder="1" applyAlignment="1">
      <alignment horizontal="left" vertical="top" wrapText="1"/>
    </xf>
    <xf numFmtId="0" fontId="0" fillId="2" borderId="89" xfId="0" applyFill="1" applyBorder="1" applyAlignment="1">
      <alignment horizontal="left" vertical="top" wrapText="1"/>
    </xf>
    <xf numFmtId="0" fontId="0" fillId="0" borderId="89" xfId="0" applyBorder="1" applyAlignment="1">
      <alignment vertical="top"/>
    </xf>
    <xf numFmtId="0" fontId="0" fillId="0" borderId="88" xfId="0" applyBorder="1" applyAlignment="1">
      <alignment vertical="top"/>
    </xf>
    <xf numFmtId="0" fontId="2" fillId="2" borderId="39" xfId="0" applyFont="1" applyFill="1" applyBorder="1" applyAlignment="1">
      <alignment horizontal="left" vertical="top" wrapText="1"/>
    </xf>
    <xf numFmtId="0" fontId="0" fillId="2" borderId="40" xfId="0" applyFill="1" applyBorder="1" applyAlignment="1">
      <alignment horizontal="left" vertical="top" wrapText="1"/>
    </xf>
    <xf numFmtId="0" fontId="0" fillId="0" borderId="40" xfId="0" applyBorder="1" applyAlignment="1">
      <alignment vertical="top"/>
    </xf>
    <xf numFmtId="0" fontId="0" fillId="0" borderId="42" xfId="0" applyBorder="1" applyAlignment="1">
      <alignment vertical="top"/>
    </xf>
    <xf numFmtId="0" fontId="2" fillId="2" borderId="31" xfId="0" applyFont="1" applyFill="1" applyBorder="1" applyAlignment="1">
      <alignment horizontal="left" vertical="top" wrapText="1"/>
    </xf>
    <xf numFmtId="0" fontId="2" fillId="2" borderId="0" xfId="0" applyFont="1" applyFill="1" applyAlignment="1">
      <alignment horizontal="left" vertical="top" wrapText="1"/>
    </xf>
    <xf numFmtId="0" fontId="0" fillId="2" borderId="0" xfId="0" applyFill="1" applyAlignment="1">
      <alignment horizontal="left" vertical="top" wrapText="1"/>
    </xf>
    <xf numFmtId="0" fontId="21" fillId="4" borderId="6" xfId="0" applyFont="1" applyFill="1" applyBorder="1" applyAlignment="1">
      <alignment horizontal="left" vertical="center"/>
    </xf>
    <xf numFmtId="0" fontId="21" fillId="4" borderId="5" xfId="0" applyFont="1" applyFill="1" applyBorder="1" applyAlignment="1">
      <alignment horizontal="left" vertical="center"/>
    </xf>
    <xf numFmtId="0" fontId="21" fillId="4" borderId="30" xfId="0" applyFont="1" applyFill="1" applyBorder="1" applyAlignment="1">
      <alignment horizontal="left" vertical="center"/>
    </xf>
    <xf numFmtId="0" fontId="2" fillId="4" borderId="6"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lef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1" fillId="5" borderId="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0" fillId="10" borderId="10" xfId="0" applyFill="1" applyBorder="1" applyAlignment="1">
      <alignment horizontal="left" vertical="center"/>
    </xf>
    <xf numFmtId="0" fontId="0" fillId="10" borderId="66" xfId="0" applyFill="1" applyBorder="1" applyAlignment="1">
      <alignment horizontal="left" vertical="center"/>
    </xf>
    <xf numFmtId="0" fontId="0" fillId="10" borderId="11" xfId="0" applyFill="1" applyBorder="1" applyAlignment="1">
      <alignment horizontal="left" vertical="center"/>
    </xf>
    <xf numFmtId="0" fontId="0" fillId="10" borderId="9" xfId="0" applyFill="1" applyBorder="1" applyAlignment="1">
      <alignment horizontal="left" vertical="center"/>
    </xf>
    <xf numFmtId="0" fontId="0" fillId="10" borderId="4" xfId="0" applyFill="1" applyBorder="1" applyAlignment="1">
      <alignment horizontal="left" vertical="center"/>
    </xf>
    <xf numFmtId="0" fontId="0" fillId="10" borderId="17" xfId="0" applyFill="1" applyBorder="1" applyAlignment="1">
      <alignment horizontal="left" vertical="center"/>
    </xf>
    <xf numFmtId="0" fontId="0" fillId="10" borderId="21" xfId="0" applyFill="1" applyBorder="1" applyAlignment="1">
      <alignment horizontal="left" vertical="center"/>
    </xf>
    <xf numFmtId="0" fontId="0" fillId="10" borderId="25" xfId="0" applyFill="1" applyBorder="1" applyAlignment="1">
      <alignment horizontal="left" vertical="center"/>
    </xf>
    <xf numFmtId="0" fontId="0" fillId="10" borderId="158" xfId="0" applyFill="1" applyBorder="1" applyAlignment="1">
      <alignment horizontal="left" vertical="center"/>
    </xf>
    <xf numFmtId="0" fontId="0" fillId="10" borderId="24" xfId="0" applyFill="1" applyBorder="1" applyAlignment="1">
      <alignment horizontal="left" vertical="center"/>
    </xf>
    <xf numFmtId="0" fontId="0" fillId="10" borderId="5" xfId="0" applyFill="1" applyBorder="1" applyAlignment="1">
      <alignment horizontal="left" vertical="center"/>
    </xf>
    <xf numFmtId="0" fontId="0" fillId="10" borderId="26" xfId="0" applyFill="1" applyBorder="1" applyAlignment="1">
      <alignment horizontal="left" vertical="center"/>
    </xf>
    <xf numFmtId="0" fontId="0" fillId="4" borderId="0" xfId="0" applyFill="1" applyAlignment="1">
      <alignment horizontal="left" vertical="top" wrapText="1"/>
    </xf>
    <xf numFmtId="0" fontId="0" fillId="10" borderId="18" xfId="0" applyFill="1" applyBorder="1" applyAlignment="1">
      <alignment horizontal="left" vertical="center"/>
    </xf>
    <xf numFmtId="0" fontId="0" fillId="10" borderId="46" xfId="0" applyFill="1" applyBorder="1" applyAlignment="1">
      <alignment horizontal="left" vertical="center"/>
    </xf>
    <xf numFmtId="0" fontId="0" fillId="10" borderId="19" xfId="0" applyFill="1" applyBorder="1" applyAlignment="1">
      <alignment horizontal="left" vertical="center"/>
    </xf>
    <xf numFmtId="166" fontId="33" fillId="10" borderId="6" xfId="0" applyNumberFormat="1" applyFont="1" applyFill="1" applyBorder="1" applyAlignment="1" applyProtection="1">
      <alignment horizontal="left" vertical="top" wrapText="1"/>
      <protection locked="0"/>
    </xf>
    <xf numFmtId="166" fontId="33" fillId="10" borderId="5" xfId="0" applyNumberFormat="1" applyFont="1" applyFill="1" applyBorder="1" applyAlignment="1" applyProtection="1">
      <alignment horizontal="left" vertical="top" wrapText="1"/>
      <protection locked="0"/>
    </xf>
    <xf numFmtId="166" fontId="33" fillId="10" borderId="26" xfId="0" applyNumberFormat="1" applyFont="1" applyFill="1" applyBorder="1" applyAlignment="1" applyProtection="1">
      <alignment horizontal="left" vertical="top" wrapText="1"/>
      <protection locked="0"/>
    </xf>
    <xf numFmtId="166" fontId="0" fillId="4" borderId="0" xfId="0" applyNumberFormat="1" applyFill="1" applyAlignment="1">
      <alignment horizontal="left" vertical="top" wrapText="1"/>
    </xf>
    <xf numFmtId="0" fontId="5" fillId="6" borderId="0" xfId="0" applyFont="1" applyFill="1" applyAlignment="1">
      <alignment horizontal="left"/>
    </xf>
    <xf numFmtId="0" fontId="1" fillId="5" borderId="6" xfId="0" applyFont="1" applyFill="1" applyBorder="1" applyAlignment="1">
      <alignment vertical="center" wrapText="1"/>
    </xf>
    <xf numFmtId="0" fontId="0" fillId="0" borderId="7" xfId="0" applyBorder="1" applyAlignment="1">
      <alignment vertical="center" wrapText="1"/>
    </xf>
    <xf numFmtId="0" fontId="0" fillId="4" borderId="23" xfId="0" applyFill="1" applyBorder="1" applyAlignment="1">
      <alignment vertical="center"/>
    </xf>
    <xf numFmtId="0" fontId="0" fillId="0" borderId="30" xfId="0" applyBorder="1" applyAlignment="1">
      <alignment vertical="center"/>
    </xf>
    <xf numFmtId="0" fontId="0" fillId="4" borderId="6" xfId="0" applyFill="1" applyBorder="1" applyAlignment="1">
      <alignment horizontal="left" vertical="center" wrapText="1"/>
    </xf>
    <xf numFmtId="0" fontId="0" fillId="4" borderId="5" xfId="0" applyFill="1" applyBorder="1" applyAlignment="1">
      <alignment horizontal="left" vertical="center" wrapText="1"/>
    </xf>
    <xf numFmtId="0" fontId="0" fillId="4" borderId="7" xfId="0" applyFill="1" applyBorder="1" applyAlignment="1">
      <alignment horizontal="left" vertical="center" wrapText="1"/>
    </xf>
    <xf numFmtId="0" fontId="21" fillId="6" borderId="6"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 fillId="5" borderId="4" xfId="0" applyFont="1" applyFill="1" applyBorder="1" applyAlignment="1">
      <alignment horizontal="left" vertical="center" wrapText="1"/>
    </xf>
    <xf numFmtId="0" fontId="0" fillId="2" borderId="6" xfId="0" applyFill="1" applyBorder="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33" fillId="2" borderId="6" xfId="0" applyFont="1" applyFill="1" applyBorder="1" applyAlignment="1">
      <alignment horizontal="left" vertical="center"/>
    </xf>
    <xf numFmtId="0" fontId="33" fillId="2" borderId="5" xfId="0" applyFont="1" applyFill="1" applyBorder="1" applyAlignment="1">
      <alignment horizontal="left" vertical="center"/>
    </xf>
    <xf numFmtId="0" fontId="33" fillId="2" borderId="7" xfId="0" applyFont="1" applyFill="1" applyBorder="1" applyAlignment="1">
      <alignment horizontal="left" vertical="center"/>
    </xf>
    <xf numFmtId="0" fontId="0" fillId="4" borderId="6" xfId="0" applyFill="1" applyBorder="1" applyAlignment="1">
      <alignment vertical="center"/>
    </xf>
    <xf numFmtId="0" fontId="0" fillId="0" borderId="7" xfId="0" applyBorder="1" applyAlignment="1">
      <alignment vertical="center"/>
    </xf>
    <xf numFmtId="0" fontId="0" fillId="2" borderId="23" xfId="0" quotePrefix="1" applyFill="1" applyBorder="1" applyAlignment="1">
      <alignment horizontal="left" vertical="center"/>
    </xf>
    <xf numFmtId="0" fontId="0" fillId="2" borderId="43" xfId="0" quotePrefix="1" applyFill="1" applyBorder="1" applyAlignment="1">
      <alignment horizontal="left" vertical="center"/>
    </xf>
    <xf numFmtId="0" fontId="0" fillId="2" borderId="30" xfId="0" quotePrefix="1" applyFill="1" applyBorder="1" applyAlignment="1">
      <alignment horizontal="left" vertical="center"/>
    </xf>
    <xf numFmtId="0" fontId="0" fillId="4" borderId="5" xfId="0" applyFill="1" applyBorder="1" applyAlignment="1">
      <alignment horizontal="left" vertical="center"/>
    </xf>
    <xf numFmtId="0" fontId="0" fillId="2" borderId="22" xfId="0" quotePrefix="1" applyFill="1" applyBorder="1" applyAlignment="1">
      <alignment horizontal="left" vertical="center"/>
    </xf>
    <xf numFmtId="0" fontId="0" fillId="2" borderId="133" xfId="0" quotePrefix="1" applyFill="1" applyBorder="1" applyAlignment="1">
      <alignment horizontal="left" vertical="center"/>
    </xf>
    <xf numFmtId="0" fontId="0" fillId="2" borderId="29" xfId="0" quotePrefix="1" applyFill="1" applyBorder="1" applyAlignment="1">
      <alignment horizontal="left" vertical="center"/>
    </xf>
    <xf numFmtId="166" fontId="33" fillId="10" borderId="46" xfId="0" applyNumberFormat="1" applyFont="1" applyFill="1" applyBorder="1" applyAlignment="1" applyProtection="1">
      <alignment horizontal="left" vertical="top" wrapText="1"/>
      <protection locked="0"/>
    </xf>
    <xf numFmtId="166" fontId="33" fillId="10" borderId="19" xfId="0" applyNumberFormat="1" applyFont="1" applyFill="1" applyBorder="1" applyAlignment="1" applyProtection="1">
      <alignment horizontal="left" vertical="top" wrapText="1"/>
      <protection locked="0"/>
    </xf>
    <xf numFmtId="0" fontId="0" fillId="10" borderId="6" xfId="0" applyFill="1" applyBorder="1" applyAlignment="1">
      <alignment horizontal="center" vertical="center"/>
    </xf>
    <xf numFmtId="0" fontId="0" fillId="10" borderId="5" xfId="0" applyFill="1" applyBorder="1" applyAlignment="1">
      <alignment horizontal="center" vertical="center"/>
    </xf>
    <xf numFmtId="0" fontId="0" fillId="3" borderId="6" xfId="0" applyFill="1" applyBorder="1" applyAlignment="1">
      <alignment horizontal="left" vertical="center" wrapText="1"/>
    </xf>
    <xf numFmtId="0" fontId="0" fillId="3" borderId="5" xfId="0" applyFill="1" applyBorder="1" applyAlignment="1">
      <alignment horizontal="left" vertical="center" wrapText="1"/>
    </xf>
    <xf numFmtId="0" fontId="0" fillId="3" borderId="7" xfId="0" applyFill="1" applyBorder="1" applyAlignment="1">
      <alignment horizontal="left" vertical="center" wrapText="1"/>
    </xf>
    <xf numFmtId="0" fontId="0" fillId="3" borderId="4" xfId="0" applyFill="1" applyBorder="1" applyAlignment="1">
      <alignment horizontal="left" vertical="center"/>
    </xf>
    <xf numFmtId="166" fontId="2" fillId="4" borderId="1" xfId="0" applyNumberFormat="1" applyFont="1" applyFill="1" applyBorder="1" applyAlignment="1">
      <alignment horizontal="left" vertical="center"/>
    </xf>
    <xf numFmtId="166" fontId="2" fillId="4" borderId="2" xfId="0" applyNumberFormat="1" applyFont="1" applyFill="1" applyBorder="1" applyAlignment="1">
      <alignment horizontal="left" vertical="center"/>
    </xf>
    <xf numFmtId="166" fontId="2" fillId="4" borderId="3" xfId="0" applyNumberFormat="1" applyFont="1" applyFill="1" applyBorder="1" applyAlignment="1">
      <alignment horizontal="left" vertical="center"/>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01" xfId="0" applyFont="1" applyFill="1" applyBorder="1" applyAlignment="1">
      <alignment horizontal="center" vertical="center" wrapText="1"/>
    </xf>
    <xf numFmtId="166" fontId="2" fillId="2" borderId="1" xfId="0" applyNumberFormat="1" applyFont="1" applyFill="1" applyBorder="1" applyAlignment="1">
      <alignment horizontal="left" vertical="center"/>
    </xf>
    <xf numFmtId="166" fontId="2" fillId="2" borderId="2" xfId="0" applyNumberFormat="1" applyFont="1" applyFill="1" applyBorder="1" applyAlignment="1">
      <alignment horizontal="left" vertical="center"/>
    </xf>
    <xf numFmtId="166" fontId="2" fillId="2" borderId="101" xfId="0" applyNumberFormat="1" applyFont="1" applyFill="1" applyBorder="1" applyAlignment="1">
      <alignment horizontal="left" vertical="center"/>
    </xf>
    <xf numFmtId="0" fontId="21" fillId="6" borderId="5" xfId="0" applyFont="1" applyFill="1" applyBorder="1" applyAlignment="1">
      <alignment horizontal="left" vertical="center" wrapText="1"/>
    </xf>
    <xf numFmtId="0" fontId="21" fillId="6" borderId="7" xfId="0" applyFont="1" applyFill="1" applyBorder="1" applyAlignment="1">
      <alignment horizontal="left" vertical="center" wrapText="1"/>
    </xf>
    <xf numFmtId="0" fontId="21" fillId="0" borderId="24" xfId="0" applyFont="1" applyBorder="1" applyAlignment="1">
      <alignment horizontal="left" vertical="center"/>
    </xf>
    <xf numFmtId="0" fontId="21" fillId="0" borderId="26" xfId="0" applyFont="1" applyBorder="1" applyAlignment="1">
      <alignment horizontal="left" vertical="center"/>
    </xf>
    <xf numFmtId="0" fontId="24" fillId="10" borderId="21" xfId="0" applyFont="1" applyFill="1" applyBorder="1" applyAlignment="1">
      <alignment horizontal="left" vertical="center"/>
    </xf>
    <xf numFmtId="0" fontId="24" fillId="10" borderId="23" xfId="0" applyFont="1" applyFill="1" applyBorder="1" applyAlignment="1">
      <alignment horizontal="left" vertical="center"/>
    </xf>
    <xf numFmtId="0" fontId="2" fillId="2" borderId="1"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24" fillId="2" borderId="15"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0" fillId="3" borderId="10" xfId="0" applyFill="1" applyBorder="1" applyAlignment="1">
      <alignment horizontal="left" vertical="center"/>
    </xf>
    <xf numFmtId="0" fontId="0" fillId="3" borderId="66" xfId="0" applyFill="1" applyBorder="1" applyAlignment="1">
      <alignment horizontal="left" vertical="center"/>
    </xf>
    <xf numFmtId="0" fontId="0" fillId="3" borderId="11" xfId="0" applyFill="1" applyBorder="1" applyAlignment="1">
      <alignment horizontal="left" vertical="center"/>
    </xf>
    <xf numFmtId="0" fontId="0" fillId="3" borderId="9" xfId="0" applyFill="1" applyBorder="1" applyAlignment="1">
      <alignment horizontal="left" vertical="center"/>
    </xf>
    <xf numFmtId="0" fontId="0" fillId="3" borderId="17" xfId="0" applyFill="1" applyBorder="1" applyAlignment="1">
      <alignment horizontal="left" vertical="center"/>
    </xf>
    <xf numFmtId="0" fontId="0" fillId="3" borderId="21" xfId="0" applyFill="1" applyBorder="1" applyAlignment="1">
      <alignment horizontal="left" vertical="center"/>
    </xf>
    <xf numFmtId="0" fontId="0" fillId="3" borderId="25" xfId="0" applyFill="1" applyBorder="1" applyAlignment="1">
      <alignment horizontal="left" vertical="center"/>
    </xf>
    <xf numFmtId="0" fontId="0" fillId="3" borderId="158" xfId="0" applyFill="1" applyBorder="1" applyAlignment="1">
      <alignment horizontal="left" vertical="center"/>
    </xf>
    <xf numFmtId="0" fontId="24" fillId="0" borderId="21" xfId="0" applyFont="1" applyBorder="1" applyAlignment="1">
      <alignment horizontal="left" vertical="center"/>
    </xf>
    <xf numFmtId="0" fontId="24" fillId="0" borderId="23" xfId="0" applyFont="1" applyBorder="1" applyAlignment="1">
      <alignment horizontal="left" vertical="center"/>
    </xf>
    <xf numFmtId="0" fontId="0" fillId="3" borderId="24" xfId="0" applyFill="1" applyBorder="1" applyAlignment="1">
      <alignment horizontal="left" vertical="center"/>
    </xf>
    <xf numFmtId="0" fontId="0" fillId="3" borderId="5" xfId="0" applyFill="1" applyBorder="1" applyAlignment="1">
      <alignment horizontal="left" vertical="center"/>
    </xf>
    <xf numFmtId="0" fontId="0" fillId="3" borderId="26" xfId="0" applyFill="1" applyBorder="1" applyAlignment="1">
      <alignment horizontal="left" vertical="center"/>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27" fillId="2" borderId="2" xfId="0" applyFont="1" applyFill="1" applyBorder="1" applyAlignment="1">
      <alignment horizontal="left" vertical="top" wrapText="1"/>
    </xf>
    <xf numFmtId="0" fontId="27" fillId="2" borderId="3" xfId="0" applyFont="1" applyFill="1" applyBorder="1" applyAlignment="1">
      <alignment horizontal="left" vertical="top" wrapText="1"/>
    </xf>
    <xf numFmtId="0" fontId="0" fillId="3" borderId="4" xfId="0" applyFill="1" applyBorder="1" applyAlignment="1">
      <alignment horizontal="left" vertical="center" wrapText="1"/>
    </xf>
    <xf numFmtId="0" fontId="1" fillId="8" borderId="4" xfId="0" applyFont="1" applyFill="1" applyBorder="1" applyAlignment="1">
      <alignment horizontal="left" vertical="center" wrapText="1"/>
    </xf>
    <xf numFmtId="0" fontId="2" fillId="3" borderId="4" xfId="0" applyFont="1" applyFill="1" applyBorder="1" applyAlignment="1">
      <alignment horizontal="left" vertical="center" wrapText="1"/>
    </xf>
    <xf numFmtId="0" fontId="0" fillId="3" borderId="4" xfId="0" applyFill="1" applyBorder="1" applyAlignment="1" applyProtection="1">
      <alignment horizontal="left" vertical="center"/>
      <protection locked="0"/>
    </xf>
    <xf numFmtId="0" fontId="2" fillId="10" borderId="6" xfId="0" applyFont="1" applyFill="1" applyBorder="1" applyAlignment="1" applyProtection="1">
      <alignment horizontal="left" vertical="center"/>
      <protection locked="0"/>
    </xf>
    <xf numFmtId="0" fontId="2" fillId="10" borderId="5" xfId="0" applyFont="1" applyFill="1" applyBorder="1" applyAlignment="1" applyProtection="1">
      <alignment horizontal="left" vertical="center"/>
      <protection locked="0"/>
    </xf>
    <xf numFmtId="0" fontId="2" fillId="10" borderId="7" xfId="0" applyFont="1" applyFill="1" applyBorder="1" applyAlignment="1" applyProtection="1">
      <alignment horizontal="left" vertical="center"/>
      <protection locked="0"/>
    </xf>
    <xf numFmtId="0" fontId="0" fillId="10" borderId="4" xfId="0" applyFill="1" applyBorder="1" applyAlignment="1" applyProtection="1">
      <alignment horizontal="left" vertical="center"/>
      <protection locked="0"/>
    </xf>
    <xf numFmtId="0" fontId="0" fillId="4" borderId="4" xfId="0" applyFill="1" applyBorder="1" applyAlignment="1">
      <alignment horizontal="left" vertical="center" wrapText="1"/>
    </xf>
    <xf numFmtId="0" fontId="22" fillId="10" borderId="4" xfId="0" applyFont="1" applyFill="1" applyBorder="1" applyAlignment="1" applyProtection="1">
      <alignment horizontal="left" vertical="center"/>
      <protection locked="0"/>
    </xf>
    <xf numFmtId="0" fontId="18" fillId="7" borderId="24"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26" xfId="0" applyFont="1" applyFill="1" applyBorder="1" applyAlignment="1">
      <alignment horizontal="center" vertical="center" wrapText="1"/>
    </xf>
    <xf numFmtId="0" fontId="18" fillId="7" borderId="24" xfId="0" applyFont="1" applyFill="1" applyBorder="1" applyAlignment="1" applyProtection="1">
      <alignment horizontal="center" vertical="center" wrapText="1"/>
      <protection locked="0"/>
    </xf>
    <xf numFmtId="0" fontId="18" fillId="7" borderId="5" xfId="0" applyFont="1" applyFill="1" applyBorder="1" applyAlignment="1" applyProtection="1">
      <alignment horizontal="center" vertical="center" wrapText="1"/>
      <protection locked="0"/>
    </xf>
    <xf numFmtId="0" fontId="0" fillId="0" borderId="0" xfId="0" applyAlignment="1">
      <alignment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3" fontId="21" fillId="9" borderId="39" xfId="0" applyNumberFormat="1" applyFont="1" applyFill="1" applyBorder="1" applyAlignment="1">
      <alignment horizontal="center" vertical="center"/>
    </xf>
    <xf numFmtId="3" fontId="21" fillId="9" borderId="40" xfId="0" applyNumberFormat="1" applyFont="1" applyFill="1" applyBorder="1" applyAlignment="1">
      <alignment horizontal="center" vertical="center"/>
    </xf>
    <xf numFmtId="3" fontId="21" fillId="9" borderId="50" xfId="0" applyNumberFormat="1" applyFont="1" applyFill="1" applyBorder="1" applyAlignment="1">
      <alignment horizontal="center" vertical="center"/>
    </xf>
    <xf numFmtId="0" fontId="31" fillId="0" borderId="159"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6" xfId="0" applyFont="1" applyBorder="1" applyAlignment="1">
      <alignment horizontal="center" vertical="center" wrapText="1"/>
    </xf>
    <xf numFmtId="0" fontId="21" fillId="19" borderId="39" xfId="0" applyFont="1" applyFill="1" applyBorder="1" applyAlignment="1">
      <alignment horizontal="center" vertical="center"/>
    </xf>
    <xf numFmtId="0" fontId="21" fillId="19" borderId="40" xfId="0" applyFont="1" applyFill="1" applyBorder="1" applyAlignment="1">
      <alignment horizontal="center" vertical="center"/>
    </xf>
    <xf numFmtId="0" fontId="21" fillId="19" borderId="42" xfId="0" applyFont="1" applyFill="1" applyBorder="1" applyAlignment="1">
      <alignment horizontal="center" vertical="center"/>
    </xf>
    <xf numFmtId="0" fontId="21" fillId="20" borderId="39" xfId="0" applyFont="1" applyFill="1" applyBorder="1" applyAlignment="1">
      <alignment horizontal="center" vertical="center"/>
    </xf>
    <xf numFmtId="0" fontId="21" fillId="20" borderId="40" xfId="0" applyFont="1" applyFill="1" applyBorder="1" applyAlignment="1">
      <alignment horizontal="center" vertical="center"/>
    </xf>
    <xf numFmtId="0" fontId="21" fillId="0" borderId="33"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2"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6" xfId="0" applyFont="1" applyBorder="1" applyAlignment="1">
      <alignment horizontal="center" vertical="center" wrapText="1"/>
    </xf>
    <xf numFmtId="0" fontId="21" fillId="0" borderId="0" xfId="0" applyFont="1" applyAlignment="1">
      <alignment horizontal="left" vertical="center"/>
    </xf>
    <xf numFmtId="0" fontId="2" fillId="4" borderId="24" xfId="0" applyFont="1" applyFill="1" applyBorder="1" applyAlignment="1">
      <alignment horizontal="left" vertical="center"/>
    </xf>
    <xf numFmtId="0" fontId="2" fillId="4" borderId="26" xfId="0" applyFont="1" applyFill="1" applyBorder="1" applyAlignment="1">
      <alignment horizontal="left" vertical="center"/>
    </xf>
    <xf numFmtId="0" fontId="2" fillId="4" borderId="13" xfId="0" applyFont="1" applyFill="1" applyBorder="1" applyAlignment="1">
      <alignment horizontal="left" vertical="center"/>
    </xf>
    <xf numFmtId="0" fontId="2" fillId="4" borderId="38" xfId="0" applyFont="1" applyFill="1" applyBorder="1" applyAlignment="1">
      <alignment horizontal="left" vertical="center"/>
    </xf>
    <xf numFmtId="0" fontId="2" fillId="4" borderId="12" xfId="0" applyFont="1" applyFill="1" applyBorder="1" applyAlignment="1">
      <alignment horizontal="left" vertical="center"/>
    </xf>
    <xf numFmtId="0" fontId="2" fillId="4" borderId="35" xfId="0" applyFont="1" applyFill="1" applyBorder="1" applyAlignment="1">
      <alignment horizontal="left" vertical="center"/>
    </xf>
    <xf numFmtId="0" fontId="2" fillId="2" borderId="90" xfId="0" applyFont="1" applyFill="1" applyBorder="1" applyAlignment="1">
      <alignment horizontal="left" vertical="top" wrapText="1"/>
    </xf>
    <xf numFmtId="0" fontId="2" fillId="2" borderId="89" xfId="0" applyFont="1" applyFill="1" applyBorder="1" applyAlignment="1">
      <alignment horizontal="left" vertical="top" wrapText="1"/>
    </xf>
    <xf numFmtId="0" fontId="2" fillId="2" borderId="88"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40"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0" borderId="6" xfId="0" applyFont="1" applyBorder="1" applyAlignment="1">
      <alignment horizontal="left" vertical="center"/>
    </xf>
    <xf numFmtId="0" fontId="2" fillId="0" borderId="5" xfId="0" applyFont="1" applyBorder="1" applyAlignment="1">
      <alignment horizontal="left" vertical="center"/>
    </xf>
    <xf numFmtId="0" fontId="0" fillId="3" borderId="6"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1" fillId="8" borderId="4" xfId="0" applyFont="1" applyFill="1" applyBorder="1" applyAlignment="1">
      <alignment horizontal="center" vertical="center" wrapText="1"/>
    </xf>
    <xf numFmtId="0" fontId="0" fillId="10" borderId="6" xfId="0" applyFill="1" applyBorder="1" applyAlignment="1" applyProtection="1">
      <alignment horizontal="center" vertical="center"/>
      <protection locked="0"/>
    </xf>
    <xf numFmtId="0" fontId="0" fillId="10" borderId="5" xfId="0" applyFill="1" applyBorder="1" applyAlignment="1" applyProtection="1">
      <alignment horizontal="center" vertical="center"/>
      <protection locked="0"/>
    </xf>
    <xf numFmtId="0" fontId="0" fillId="10" borderId="7" xfId="0" applyFill="1" applyBorder="1" applyAlignment="1" applyProtection="1">
      <alignment horizontal="center" vertical="center"/>
      <protection locked="0"/>
    </xf>
    <xf numFmtId="0" fontId="31" fillId="0" borderId="76"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75" xfId="0" applyFont="1" applyBorder="1" applyAlignment="1">
      <alignment horizontal="center" vertical="center" wrapText="1"/>
    </xf>
    <xf numFmtId="0" fontId="31" fillId="0" borderId="72"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74" xfId="0" applyFont="1" applyBorder="1" applyAlignment="1">
      <alignment horizontal="center" vertical="center" wrapText="1"/>
    </xf>
    <xf numFmtId="0" fontId="0" fillId="0" borderId="6" xfId="0" applyBorder="1" applyAlignment="1">
      <alignment horizontal="left" vertical="center" wrapText="1"/>
    </xf>
    <xf numFmtId="0" fontId="31" fillId="0" borderId="9" xfId="0" applyFont="1" applyBorder="1" applyAlignment="1">
      <alignment horizontal="center" vertical="center" wrapText="1"/>
    </xf>
    <xf numFmtId="0" fontId="0" fillId="2" borderId="88" xfId="0" applyFill="1" applyBorder="1" applyAlignment="1">
      <alignment horizontal="left" vertical="top" wrapText="1"/>
    </xf>
    <xf numFmtId="0" fontId="0" fillId="2" borderId="31" xfId="0" applyFill="1" applyBorder="1" applyAlignment="1">
      <alignment horizontal="left" vertical="top" wrapText="1"/>
    </xf>
    <xf numFmtId="0" fontId="0" fillId="2" borderId="32" xfId="0" applyFill="1" applyBorder="1" applyAlignment="1">
      <alignment horizontal="left" vertical="top" wrapText="1"/>
    </xf>
    <xf numFmtId="0" fontId="0" fillId="2" borderId="39" xfId="0" applyFill="1" applyBorder="1" applyAlignment="1">
      <alignment horizontal="left" vertical="top" wrapText="1"/>
    </xf>
    <xf numFmtId="0" fontId="0" fillId="2" borderId="42" xfId="0" applyFill="1" applyBorder="1" applyAlignment="1">
      <alignment horizontal="left" vertical="top" wrapText="1"/>
    </xf>
    <xf numFmtId="166" fontId="22" fillId="10" borderId="24" xfId="0" applyNumberFormat="1" applyFont="1" applyFill="1" applyBorder="1" applyAlignment="1">
      <alignment vertical="center" wrapText="1"/>
    </xf>
    <xf numFmtId="166" fontId="22" fillId="10" borderId="26" xfId="0" applyNumberFormat="1" applyFont="1" applyFill="1" applyBorder="1" applyAlignment="1">
      <alignment vertical="center" wrapText="1"/>
    </xf>
    <xf numFmtId="166" fontId="22" fillId="10" borderId="24" xfId="0" applyNumberFormat="1" applyFont="1" applyFill="1" applyBorder="1" applyAlignment="1">
      <alignment horizontal="left" vertical="center" wrapText="1"/>
    </xf>
    <xf numFmtId="166" fontId="22" fillId="10" borderId="26" xfId="0" applyNumberFormat="1" applyFont="1" applyFill="1" applyBorder="1" applyAlignment="1">
      <alignment horizontal="left" vertical="center" wrapText="1"/>
    </xf>
    <xf numFmtId="166" fontId="21" fillId="4" borderId="1" xfId="0" applyNumberFormat="1" applyFont="1" applyFill="1" applyBorder="1" applyAlignment="1">
      <alignment horizontal="left" vertical="center"/>
    </xf>
    <xf numFmtId="166" fontId="21" fillId="4" borderId="3" xfId="0" applyNumberFormat="1" applyFont="1" applyFill="1" applyBorder="1" applyAlignment="1">
      <alignment horizontal="left" vertical="center"/>
    </xf>
    <xf numFmtId="166" fontId="2" fillId="4" borderId="6" xfId="0" applyNumberFormat="1" applyFont="1" applyFill="1" applyBorder="1" applyAlignment="1">
      <alignment horizontal="left" vertical="center"/>
    </xf>
    <xf numFmtId="166" fontId="2" fillId="4" borderId="7" xfId="0" applyNumberFormat="1" applyFont="1" applyFill="1" applyBorder="1" applyAlignment="1">
      <alignment horizontal="left" vertical="center"/>
    </xf>
    <xf numFmtId="166" fontId="1" fillId="8" borderId="12" xfId="0" applyNumberFormat="1" applyFont="1" applyFill="1" applyBorder="1" applyAlignment="1">
      <alignment horizontal="center" vertical="center" wrapText="1"/>
    </xf>
    <xf numFmtId="166" fontId="1" fillId="8" borderId="35" xfId="0" applyNumberFormat="1" applyFont="1" applyFill="1" applyBorder="1" applyAlignment="1">
      <alignment horizontal="center" vertical="center" wrapText="1"/>
    </xf>
    <xf numFmtId="0" fontId="2" fillId="2" borderId="90" xfId="0" applyFont="1" applyFill="1" applyBorder="1" applyAlignment="1">
      <alignment horizontal="center" vertical="center"/>
    </xf>
    <xf numFmtId="0" fontId="2" fillId="2" borderId="88" xfId="0" applyFont="1" applyFill="1" applyBorder="1" applyAlignment="1">
      <alignment horizontal="center" vertical="center"/>
    </xf>
    <xf numFmtId="0" fontId="2" fillId="4" borderId="34" xfId="0" applyFont="1" applyFill="1" applyBorder="1" applyAlignment="1">
      <alignment horizontal="left" vertical="center"/>
    </xf>
    <xf numFmtId="166" fontId="47" fillId="10" borderId="24" xfId="0" applyNumberFormat="1" applyFont="1" applyFill="1" applyBorder="1" applyAlignment="1">
      <alignment vertical="center" wrapText="1"/>
    </xf>
    <xf numFmtId="166" fontId="47" fillId="10" borderId="26" xfId="0" applyNumberFormat="1" applyFont="1" applyFill="1" applyBorder="1" applyAlignment="1">
      <alignment vertical="center" wrapText="1"/>
    </xf>
    <xf numFmtId="0" fontId="2" fillId="10" borderId="12" xfId="0" applyFont="1" applyFill="1" applyBorder="1" applyAlignment="1" applyProtection="1">
      <alignment horizontal="left" vertical="center"/>
      <protection locked="0"/>
    </xf>
    <xf numFmtId="0" fontId="2" fillId="10" borderId="35" xfId="0" applyFont="1" applyFill="1" applyBorder="1" applyAlignment="1" applyProtection="1">
      <alignment horizontal="left" vertical="center"/>
      <protection locked="0"/>
    </xf>
    <xf numFmtId="166" fontId="33" fillId="10" borderId="6" xfId="0" applyNumberFormat="1" applyFont="1" applyFill="1" applyBorder="1" applyAlignment="1" applyProtection="1">
      <alignment vertical="top" wrapText="1"/>
      <protection locked="0"/>
    </xf>
    <xf numFmtId="166" fontId="33" fillId="10" borderId="7" xfId="0" applyNumberFormat="1" applyFont="1" applyFill="1" applyBorder="1" applyAlignment="1" applyProtection="1">
      <alignment vertical="top" wrapText="1"/>
      <protection locked="0"/>
    </xf>
    <xf numFmtId="166" fontId="0" fillId="10" borderId="132" xfId="0" applyNumberFormat="1" applyFill="1" applyBorder="1" applyAlignment="1">
      <alignment horizontal="left" vertical="top" wrapText="1"/>
    </xf>
    <xf numFmtId="166" fontId="0" fillId="10" borderId="37" xfId="0" applyNumberFormat="1" applyFill="1" applyBorder="1" applyAlignment="1">
      <alignment horizontal="left" vertical="top" wrapText="1"/>
    </xf>
    <xf numFmtId="166" fontId="0" fillId="10" borderId="96" xfId="0" applyNumberFormat="1" applyFill="1" applyBorder="1" applyAlignment="1">
      <alignment horizontal="left" vertical="top" wrapText="1"/>
    </xf>
    <xf numFmtId="166" fontId="33" fillId="10" borderId="7" xfId="0" applyNumberFormat="1" applyFont="1" applyFill="1" applyBorder="1" applyAlignment="1" applyProtection="1">
      <alignment horizontal="left" vertical="top" wrapText="1"/>
      <protection locked="0"/>
    </xf>
    <xf numFmtId="166" fontId="1" fillId="8" borderId="6" xfId="0" applyNumberFormat="1" applyFont="1" applyFill="1" applyBorder="1" applyAlignment="1">
      <alignment vertical="top"/>
    </xf>
    <xf numFmtId="166" fontId="1" fillId="8" borderId="7" xfId="0" applyNumberFormat="1" applyFont="1" applyFill="1" applyBorder="1" applyAlignment="1">
      <alignment vertical="top"/>
    </xf>
    <xf numFmtId="166" fontId="2" fillId="11" borderId="92" xfId="0" applyNumberFormat="1" applyFont="1" applyFill="1" applyBorder="1" applyAlignment="1">
      <alignment horizontal="left" vertical="top" wrapText="1"/>
    </xf>
    <xf numFmtId="166" fontId="2" fillId="11" borderId="93" xfId="0" applyNumberFormat="1" applyFont="1" applyFill="1" applyBorder="1" applyAlignment="1">
      <alignment horizontal="left" vertical="top" wrapText="1"/>
    </xf>
    <xf numFmtId="166" fontId="2" fillId="11" borderId="94" xfId="0" applyNumberFormat="1" applyFont="1" applyFill="1" applyBorder="1" applyAlignment="1">
      <alignment horizontal="left" vertical="top" wrapText="1"/>
    </xf>
    <xf numFmtId="166" fontId="33" fillId="10" borderId="5" xfId="0" applyNumberFormat="1" applyFont="1" applyFill="1" applyBorder="1" applyAlignment="1" applyProtection="1">
      <alignment vertical="top" wrapText="1"/>
      <protection locked="0"/>
    </xf>
    <xf numFmtId="166" fontId="1" fillId="8" borderId="6" xfId="0" applyNumberFormat="1" applyFont="1" applyFill="1" applyBorder="1" applyAlignment="1">
      <alignment horizontal="left" vertical="top"/>
    </xf>
    <xf numFmtId="166" fontId="1" fillId="8" borderId="5" xfId="0" applyNumberFormat="1" applyFont="1" applyFill="1" applyBorder="1" applyAlignment="1">
      <alignment horizontal="left" vertical="top"/>
    </xf>
    <xf numFmtId="166" fontId="1" fillId="8" borderId="7" xfId="0" applyNumberFormat="1" applyFont="1" applyFill="1" applyBorder="1" applyAlignment="1">
      <alignment horizontal="left" vertical="top"/>
    </xf>
    <xf numFmtId="166" fontId="33" fillId="4" borderId="133" xfId="0" applyNumberFormat="1" applyFont="1" applyFill="1" applyBorder="1" applyAlignment="1">
      <alignment horizontal="center" vertical="top"/>
    </xf>
    <xf numFmtId="166" fontId="18" fillId="4" borderId="6" xfId="0" applyNumberFormat="1" applyFont="1" applyFill="1" applyBorder="1" applyAlignment="1">
      <alignment horizontal="left" vertical="top" wrapText="1"/>
    </xf>
    <xf numFmtId="166" fontId="18" fillId="4" borderId="7" xfId="0" applyNumberFormat="1" applyFont="1" applyFill="1" applyBorder="1" applyAlignment="1">
      <alignment horizontal="left" vertical="top" wrapText="1"/>
    </xf>
    <xf numFmtId="166" fontId="18" fillId="0" borderId="6" xfId="0" applyNumberFormat="1" applyFont="1" applyBorder="1" applyAlignment="1">
      <alignment horizontal="left" vertical="top" wrapText="1"/>
    </xf>
    <xf numFmtId="166" fontId="18" fillId="0" borderId="7" xfId="0" applyNumberFormat="1" applyFont="1" applyBorder="1" applyAlignment="1">
      <alignment horizontal="left" vertical="top" wrapText="1"/>
    </xf>
    <xf numFmtId="166" fontId="2" fillId="0" borderId="6" xfId="0" applyNumberFormat="1" applyFont="1" applyBorder="1" applyAlignment="1">
      <alignment vertical="center"/>
    </xf>
    <xf numFmtId="166" fontId="2" fillId="0" borderId="7" xfId="0" applyNumberFormat="1" applyFont="1" applyBorder="1" applyAlignment="1">
      <alignment vertical="center"/>
    </xf>
    <xf numFmtId="166" fontId="33" fillId="10" borderId="6" xfId="0" applyNumberFormat="1" applyFont="1" applyFill="1" applyBorder="1" applyAlignment="1" applyProtection="1">
      <alignment vertical="center" wrapText="1"/>
      <protection locked="0"/>
    </xf>
    <xf numFmtId="166" fontId="33" fillId="10" borderId="7" xfId="0" applyNumberFormat="1" applyFont="1" applyFill="1" applyBorder="1" applyAlignment="1" applyProtection="1">
      <alignment vertical="center" wrapText="1"/>
      <protection locked="0"/>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166" fontId="0" fillId="4" borderId="92" xfId="0" applyNumberFormat="1" applyFill="1" applyBorder="1" applyAlignment="1">
      <alignment horizontal="left" vertical="top" wrapText="1"/>
    </xf>
    <xf numFmtId="166" fontId="0" fillId="4" borderId="93" xfId="0" applyNumberFormat="1" applyFill="1" applyBorder="1" applyAlignment="1">
      <alignment horizontal="left" vertical="top" wrapText="1"/>
    </xf>
    <xf numFmtId="166" fontId="0" fillId="4" borderId="94" xfId="0" applyNumberFormat="1" applyFill="1" applyBorder="1" applyAlignment="1">
      <alignment horizontal="left" vertical="top" wrapText="1"/>
    </xf>
    <xf numFmtId="166" fontId="33" fillId="10" borderId="6" xfId="0" applyNumberFormat="1" applyFont="1" applyFill="1" applyBorder="1" applyAlignment="1" applyProtection="1">
      <alignment horizontal="center" vertical="top" wrapText="1"/>
      <protection locked="0"/>
    </xf>
    <xf numFmtId="166" fontId="33" fillId="10" borderId="5" xfId="0" applyNumberFormat="1" applyFont="1" applyFill="1" applyBorder="1" applyAlignment="1" applyProtection="1">
      <alignment horizontal="center" vertical="top" wrapText="1"/>
      <protection locked="0"/>
    </xf>
    <xf numFmtId="166" fontId="33" fillId="10" borderId="26" xfId="0" applyNumberFormat="1" applyFont="1" applyFill="1" applyBorder="1" applyAlignment="1" applyProtection="1">
      <alignment horizontal="center" vertical="top" wrapText="1"/>
      <protection locked="0"/>
    </xf>
    <xf numFmtId="166" fontId="1" fillId="8" borderId="6" xfId="0" applyNumberFormat="1" applyFont="1" applyFill="1" applyBorder="1" applyAlignment="1">
      <alignment vertical="center" wrapText="1"/>
    </xf>
    <xf numFmtId="166" fontId="1" fillId="8" borderId="7" xfId="0" applyNumberFormat="1" applyFont="1" applyFill="1" applyBorder="1" applyAlignment="1">
      <alignment vertical="center" wrapText="1"/>
    </xf>
    <xf numFmtId="166" fontId="1" fillId="8" borderId="23" xfId="0" applyNumberFormat="1" applyFont="1" applyFill="1" applyBorder="1" applyAlignment="1">
      <alignment horizontal="left" vertical="center" wrapText="1"/>
    </xf>
    <xf numFmtId="166" fontId="1" fillId="8" borderId="43" xfId="0" applyNumberFormat="1" applyFont="1" applyFill="1" applyBorder="1" applyAlignment="1">
      <alignment horizontal="left" vertical="center"/>
    </xf>
    <xf numFmtId="166" fontId="1" fillId="8" borderId="30" xfId="0" applyNumberFormat="1" applyFont="1" applyFill="1" applyBorder="1" applyAlignment="1">
      <alignment horizontal="left" vertical="center"/>
    </xf>
    <xf numFmtId="0" fontId="0" fillId="3" borderId="6"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26" xfId="0" applyFill="1" applyBorder="1" applyAlignment="1" applyProtection="1">
      <alignment horizontal="left"/>
      <protection locked="0"/>
    </xf>
    <xf numFmtId="0" fontId="1" fillId="5" borderId="142"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0" fillId="3" borderId="131" xfId="0" applyFill="1" applyBorder="1" applyAlignment="1" applyProtection="1">
      <alignment horizontal="left"/>
      <protection locked="0"/>
    </xf>
    <xf numFmtId="0" fontId="0" fillId="3" borderId="33" xfId="0" applyFill="1" applyBorder="1" applyAlignment="1" applyProtection="1">
      <alignment horizontal="left"/>
      <protection locked="0"/>
    </xf>
    <xf numFmtId="0" fontId="0" fillId="3" borderId="35" xfId="0" applyFill="1" applyBorder="1" applyAlignment="1" applyProtection="1">
      <alignment horizontal="left"/>
      <protection locked="0"/>
    </xf>
    <xf numFmtId="0" fontId="0" fillId="10" borderId="6" xfId="0" applyFill="1" applyBorder="1" applyAlignment="1" applyProtection="1">
      <alignment horizontal="left"/>
      <protection locked="0"/>
    </xf>
    <xf numFmtId="0" fontId="0" fillId="10" borderId="5" xfId="0" applyFill="1" applyBorder="1" applyAlignment="1" applyProtection="1">
      <alignment horizontal="left"/>
      <protection locked="0"/>
    </xf>
    <xf numFmtId="0" fontId="0" fillId="10" borderId="26" xfId="0" applyFill="1" applyBorder="1" applyAlignment="1" applyProtection="1">
      <alignment horizontal="left"/>
      <protection locked="0"/>
    </xf>
    <xf numFmtId="166" fontId="0" fillId="10" borderId="132" xfId="0" applyNumberFormat="1" applyFill="1" applyBorder="1" applyAlignment="1" applyProtection="1">
      <alignment horizontal="left" vertical="top"/>
      <protection locked="0"/>
    </xf>
    <xf numFmtId="166" fontId="0" fillId="10" borderId="37" xfId="0" applyNumberFormat="1" applyFill="1" applyBorder="1" applyAlignment="1" applyProtection="1">
      <alignment horizontal="left" vertical="top"/>
      <protection locked="0"/>
    </xf>
    <xf numFmtId="166" fontId="0" fillId="10" borderId="38" xfId="0" applyNumberFormat="1" applyFill="1" applyBorder="1" applyAlignment="1" applyProtection="1">
      <alignment horizontal="left" vertical="top"/>
      <protection locked="0"/>
    </xf>
    <xf numFmtId="166" fontId="1" fillId="8" borderId="4" xfId="0" applyNumberFormat="1" applyFont="1" applyFill="1" applyBorder="1" applyAlignment="1">
      <alignment horizontal="center" vertical="top"/>
    </xf>
    <xf numFmtId="166" fontId="18" fillId="4" borderId="0" xfId="0" applyNumberFormat="1" applyFont="1" applyFill="1" applyAlignment="1">
      <alignment horizontal="left" vertical="top" wrapText="1"/>
    </xf>
    <xf numFmtId="166" fontId="0" fillId="4" borderId="0" xfId="0" applyNumberFormat="1" applyFill="1" applyAlignment="1">
      <alignment horizontal="center"/>
    </xf>
    <xf numFmtId="166" fontId="1" fillId="8" borderId="4" xfId="0" applyNumberFormat="1" applyFont="1" applyFill="1" applyBorder="1" applyAlignment="1">
      <alignment horizontal="left" vertical="top"/>
    </xf>
    <xf numFmtId="166" fontId="1" fillId="8" borderId="17" xfId="0" applyNumberFormat="1" applyFont="1" applyFill="1" applyBorder="1" applyAlignment="1">
      <alignment horizontal="left" vertical="top"/>
    </xf>
    <xf numFmtId="166" fontId="1" fillId="8" borderId="6" xfId="0" applyNumberFormat="1" applyFont="1" applyFill="1" applyBorder="1" applyAlignment="1">
      <alignment horizontal="center" vertical="top"/>
    </xf>
    <xf numFmtId="166" fontId="1" fillId="8" borderId="5" xfId="0" applyNumberFormat="1" applyFont="1" applyFill="1" applyBorder="1" applyAlignment="1">
      <alignment horizontal="center" vertical="top"/>
    </xf>
    <xf numFmtId="166" fontId="1" fillId="8" borderId="7" xfId="0" applyNumberFormat="1" applyFont="1" applyFill="1" applyBorder="1" applyAlignment="1">
      <alignment horizontal="center" vertical="top"/>
    </xf>
    <xf numFmtId="178" fontId="0" fillId="10" borderId="4" xfId="1" applyNumberFormat="1" applyFont="1" applyFill="1" applyBorder="1" applyAlignment="1" applyProtection="1">
      <alignment horizontal="center" vertical="top"/>
      <protection locked="0"/>
    </xf>
    <xf numFmtId="166" fontId="0" fillId="4" borderId="8" xfId="0" applyNumberFormat="1" applyFill="1" applyBorder="1" applyAlignment="1">
      <alignment horizontal="left" vertical="top" wrapText="1"/>
    </xf>
    <xf numFmtId="166" fontId="0" fillId="4" borderId="45" xfId="0" applyNumberFormat="1" applyFill="1" applyBorder="1" applyAlignment="1">
      <alignment horizontal="left" vertical="top" wrapText="1"/>
    </xf>
    <xf numFmtId="166" fontId="0" fillId="4" borderId="133" xfId="0" applyNumberFormat="1" applyFill="1" applyBorder="1" applyAlignment="1">
      <alignment horizontal="center"/>
    </xf>
    <xf numFmtId="0" fontId="22" fillId="10" borderId="6" xfId="0" applyFont="1" applyFill="1" applyBorder="1" applyAlignment="1" applyProtection="1">
      <alignment horizontal="left" vertical="center"/>
      <protection locked="0"/>
    </xf>
    <xf numFmtId="0" fontId="22" fillId="10" borderId="5" xfId="0" applyFont="1" applyFill="1" applyBorder="1" applyAlignment="1" applyProtection="1">
      <alignment horizontal="left" vertical="center"/>
      <protection locked="0"/>
    </xf>
    <xf numFmtId="0" fontId="22" fillId="10" borderId="7" xfId="0" applyFont="1" applyFill="1" applyBorder="1" applyAlignment="1" applyProtection="1">
      <alignment horizontal="left" vertical="center"/>
      <protection locked="0"/>
    </xf>
    <xf numFmtId="0" fontId="1" fillId="8" borderId="6"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8" borderId="7" xfId="0" applyFont="1" applyFill="1" applyBorder="1" applyAlignment="1">
      <alignment horizontal="left" vertical="center" wrapText="1"/>
    </xf>
    <xf numFmtId="0" fontId="2" fillId="4" borderId="24"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7" xfId="0" applyFont="1" applyFill="1" applyBorder="1" applyAlignment="1">
      <alignment horizontal="left" vertical="top" wrapText="1"/>
    </xf>
    <xf numFmtId="0" fontId="39" fillId="12" borderId="103" xfId="0" applyFont="1" applyFill="1" applyBorder="1" applyAlignment="1">
      <alignment horizontal="left" vertical="center"/>
    </xf>
    <xf numFmtId="0" fontId="39" fillId="12" borderId="104" xfId="0" applyFont="1" applyFill="1" applyBorder="1" applyAlignment="1">
      <alignment horizontal="left" vertical="center"/>
    </xf>
    <xf numFmtId="0" fontId="39" fillId="12" borderId="105" xfId="0" applyFont="1" applyFill="1" applyBorder="1" applyAlignment="1">
      <alignment horizontal="left" vertical="center"/>
    </xf>
    <xf numFmtId="0" fontId="39" fillId="13" borderId="103" xfId="0" applyFont="1" applyFill="1" applyBorder="1" applyAlignment="1">
      <alignment horizontal="left" vertical="center"/>
    </xf>
    <xf numFmtId="0" fontId="39" fillId="13" borderId="104" xfId="0" applyFont="1" applyFill="1" applyBorder="1" applyAlignment="1">
      <alignment horizontal="left" vertical="center"/>
    </xf>
    <xf numFmtId="0" fontId="39" fillId="13" borderId="105" xfId="0" applyFont="1" applyFill="1" applyBorder="1" applyAlignment="1">
      <alignment horizontal="left" vertical="center"/>
    </xf>
    <xf numFmtId="178" fontId="0" fillId="10" borderId="8" xfId="1" applyNumberFormat="1" applyFont="1" applyFill="1" applyBorder="1" applyAlignment="1" applyProtection="1">
      <alignment horizontal="center" vertical="top"/>
      <protection locked="0"/>
    </xf>
    <xf numFmtId="166" fontId="0" fillId="4" borderId="46" xfId="0" applyNumberFormat="1" applyFill="1" applyBorder="1" applyAlignment="1">
      <alignment horizontal="left" vertical="top" wrapText="1"/>
    </xf>
    <xf numFmtId="166" fontId="0" fillId="4" borderId="19" xfId="0" applyNumberFormat="1" applyFill="1" applyBorder="1" applyAlignment="1">
      <alignment horizontal="left" vertical="top" wrapText="1"/>
    </xf>
    <xf numFmtId="179" fontId="0" fillId="10" borderId="46" xfId="1" applyNumberFormat="1" applyFont="1" applyFill="1" applyBorder="1" applyAlignment="1" applyProtection="1">
      <alignment horizontal="center" vertical="top"/>
      <protection locked="0"/>
    </xf>
    <xf numFmtId="0" fontId="0" fillId="4" borderId="92" xfId="0" applyFill="1" applyBorder="1" applyAlignment="1">
      <alignment horizontal="left" vertical="top" wrapText="1"/>
    </xf>
    <xf numFmtId="0" fontId="0" fillId="4" borderId="93" xfId="0" applyFill="1" applyBorder="1" applyAlignment="1">
      <alignment horizontal="left" vertical="top" wrapText="1"/>
    </xf>
    <xf numFmtId="0" fontId="0" fillId="4" borderId="143" xfId="0" applyFill="1" applyBorder="1" applyAlignment="1">
      <alignment horizontal="left" vertical="top" wrapText="1"/>
    </xf>
    <xf numFmtId="0" fontId="0" fillId="4" borderId="144" xfId="0" applyFill="1" applyBorder="1" applyAlignment="1">
      <alignment horizontal="left" vertical="center" wrapText="1"/>
    </xf>
    <xf numFmtId="0" fontId="0" fillId="4" borderId="145" xfId="0" applyFill="1" applyBorder="1" applyAlignment="1">
      <alignment horizontal="left" vertical="center" wrapText="1"/>
    </xf>
    <xf numFmtId="0" fontId="0" fillId="4" borderId="146" xfId="0" applyFill="1" applyBorder="1" applyAlignment="1">
      <alignment horizontal="left" vertical="center" wrapText="1"/>
    </xf>
    <xf numFmtId="0" fontId="2" fillId="4" borderId="13" xfId="0" applyFont="1" applyFill="1" applyBorder="1" applyAlignment="1">
      <alignment horizontal="left" vertical="top" wrapText="1"/>
    </xf>
    <xf numFmtId="0" fontId="2" fillId="4" borderId="37" xfId="0" applyFont="1" applyFill="1" applyBorder="1" applyAlignment="1">
      <alignment horizontal="left" vertical="top" wrapText="1"/>
    </xf>
    <xf numFmtId="0" fontId="2" fillId="4" borderId="96" xfId="0" applyFont="1" applyFill="1" applyBorder="1" applyAlignment="1">
      <alignment horizontal="left" vertical="top" wrapText="1"/>
    </xf>
    <xf numFmtId="0" fontId="0" fillId="4" borderId="0" xfId="0" quotePrefix="1" applyFill="1" applyAlignment="1">
      <alignment horizontal="left" vertical="top" wrapText="1"/>
    </xf>
    <xf numFmtId="0" fontId="1"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22" fillId="10" borderId="6" xfId="0" applyFont="1" applyFill="1" applyBorder="1" applyAlignment="1" applyProtection="1">
      <alignment horizontal="center" vertical="center"/>
      <protection locked="0"/>
    </xf>
    <xf numFmtId="0" fontId="22" fillId="10" borderId="7" xfId="0" applyFont="1" applyFill="1" applyBorder="1" applyAlignment="1" applyProtection="1">
      <alignment horizontal="center" vertical="center"/>
      <protection locked="0"/>
    </xf>
    <xf numFmtId="0" fontId="0" fillId="4" borderId="92" xfId="0" quotePrefix="1" applyFill="1" applyBorder="1" applyAlignment="1">
      <alignment horizontal="left" vertical="center" wrapText="1"/>
    </xf>
    <xf numFmtId="0" fontId="0" fillId="4" borderId="143" xfId="0" applyFill="1" applyBorder="1" applyAlignment="1">
      <alignment horizontal="left" vertical="center" wrapText="1"/>
    </xf>
    <xf numFmtId="0" fontId="0" fillId="4" borderId="92" xfId="0" applyFill="1" applyBorder="1" applyAlignment="1">
      <alignment horizontal="left" vertical="center" wrapText="1"/>
    </xf>
    <xf numFmtId="0" fontId="2" fillId="6" borderId="152" xfId="0" applyFont="1" applyFill="1" applyBorder="1" applyAlignment="1">
      <alignment horizontal="left" vertical="top"/>
    </xf>
    <xf numFmtId="0" fontId="2" fillId="6" borderId="93" xfId="0" applyFont="1" applyFill="1" applyBorder="1" applyAlignment="1">
      <alignment horizontal="left" vertical="top"/>
    </xf>
    <xf numFmtId="0" fontId="2" fillId="6" borderId="143" xfId="0" applyFont="1" applyFill="1" applyBorder="1" applyAlignment="1">
      <alignment horizontal="left" vertical="top"/>
    </xf>
    <xf numFmtId="0" fontId="39" fillId="13" borderId="149" xfId="0" applyFont="1" applyFill="1" applyBorder="1" applyAlignment="1">
      <alignment horizontal="left"/>
    </xf>
    <xf numFmtId="0" fontId="39" fillId="13" borderId="150" xfId="0" applyFont="1" applyFill="1" applyBorder="1" applyAlignment="1">
      <alignment horizontal="left"/>
    </xf>
    <xf numFmtId="0" fontId="0" fillId="10" borderId="92" xfId="0" applyFill="1" applyBorder="1" applyAlignment="1">
      <alignment horizontal="center"/>
    </xf>
    <xf numFmtId="0" fontId="0" fillId="10" borderId="93" xfId="0" applyFill="1" applyBorder="1" applyAlignment="1">
      <alignment horizontal="center"/>
    </xf>
    <xf numFmtId="0" fontId="0" fillId="3" borderId="92" xfId="0" applyFill="1" applyBorder="1" applyAlignment="1">
      <alignment horizontal="center"/>
    </xf>
    <xf numFmtId="0" fontId="0" fillId="3" borderId="94" xfId="0" applyFill="1" applyBorder="1" applyAlignment="1">
      <alignment horizontal="center"/>
    </xf>
    <xf numFmtId="0" fontId="0" fillId="16" borderId="93" xfId="0" applyFill="1" applyBorder="1" applyAlignment="1">
      <alignment horizontal="center"/>
    </xf>
    <xf numFmtId="0" fontId="0" fillId="16" borderId="94" xfId="0" applyFill="1" applyBorder="1" applyAlignment="1">
      <alignment horizontal="center"/>
    </xf>
    <xf numFmtId="0" fontId="39" fillId="12" borderId="147" xfId="0" applyFont="1" applyFill="1" applyBorder="1" applyAlignment="1">
      <alignment horizontal="left"/>
    </xf>
    <xf numFmtId="0" fontId="39" fillId="12" borderId="148" xfId="0" applyFont="1" applyFill="1" applyBorder="1" applyAlignment="1">
      <alignment horizontal="left"/>
    </xf>
    <xf numFmtId="0" fontId="18" fillId="10" borderId="23" xfId="0" applyFont="1" applyFill="1" applyBorder="1" applyAlignment="1">
      <alignment horizontal="left" vertical="top" wrapText="1"/>
    </xf>
    <xf numFmtId="0" fontId="18" fillId="10" borderId="43" xfId="0" applyFont="1" applyFill="1" applyBorder="1" applyAlignment="1">
      <alignment horizontal="left" vertical="top" wrapText="1"/>
    </xf>
    <xf numFmtId="0" fontId="18" fillId="10" borderId="30" xfId="0" applyFont="1" applyFill="1" applyBorder="1" applyAlignment="1">
      <alignment horizontal="left" vertical="top" wrapText="1"/>
    </xf>
    <xf numFmtId="0" fontId="18" fillId="10" borderId="53" xfId="0" applyFont="1" applyFill="1" applyBorder="1" applyAlignment="1">
      <alignment horizontal="left" vertical="top" wrapText="1"/>
    </xf>
    <xf numFmtId="0" fontId="18" fillId="10" borderId="0" xfId="0" applyFont="1" applyFill="1" applyAlignment="1">
      <alignment horizontal="left" vertical="top" wrapText="1"/>
    </xf>
    <xf numFmtId="0" fontId="18" fillId="10" borderId="54" xfId="0" applyFont="1" applyFill="1" applyBorder="1" applyAlignment="1">
      <alignment horizontal="left" vertical="top" wrapText="1"/>
    </xf>
    <xf numFmtId="0" fontId="18" fillId="10" borderId="22" xfId="0" applyFont="1" applyFill="1" applyBorder="1" applyAlignment="1">
      <alignment horizontal="left" vertical="top" wrapText="1"/>
    </xf>
    <xf numFmtId="0" fontId="18" fillId="10" borderId="133" xfId="0" applyFont="1" applyFill="1" applyBorder="1" applyAlignment="1">
      <alignment horizontal="left" vertical="top" wrapText="1"/>
    </xf>
    <xf numFmtId="0" fontId="18" fillId="10" borderId="29" xfId="0" applyFont="1" applyFill="1" applyBorder="1" applyAlignment="1">
      <alignment horizontal="left" vertical="top" wrapText="1"/>
    </xf>
    <xf numFmtId="166" fontId="24" fillId="10" borderId="6" xfId="0" applyNumberFormat="1" applyFont="1" applyFill="1" applyBorder="1" applyAlignment="1" applyProtection="1">
      <alignment horizontal="center" vertical="center" wrapText="1"/>
      <protection locked="0"/>
    </xf>
    <xf numFmtId="166" fontId="24" fillId="10" borderId="26" xfId="0" applyNumberFormat="1" applyFont="1" applyFill="1" applyBorder="1" applyAlignment="1" applyProtection="1">
      <alignment horizontal="center" vertical="center" wrapText="1"/>
      <protection locked="0"/>
    </xf>
    <xf numFmtId="178" fontId="0" fillId="10" borderId="6" xfId="1" applyNumberFormat="1" applyFont="1" applyFill="1" applyBorder="1" applyAlignment="1" applyProtection="1">
      <alignment horizontal="center" vertical="top"/>
      <protection locked="0"/>
    </xf>
    <xf numFmtId="178" fontId="0" fillId="10" borderId="26" xfId="1" applyNumberFormat="1" applyFont="1" applyFill="1" applyBorder="1" applyAlignment="1" applyProtection="1">
      <alignment horizontal="center" vertical="top"/>
      <protection locked="0"/>
    </xf>
    <xf numFmtId="178" fontId="0" fillId="10" borderId="132" xfId="1" applyNumberFormat="1" applyFont="1" applyFill="1" applyBorder="1" applyAlignment="1" applyProtection="1">
      <alignment horizontal="center" vertical="top"/>
      <protection locked="0"/>
    </xf>
    <xf numFmtId="178" fontId="0" fillId="10" borderId="38" xfId="1" applyNumberFormat="1" applyFont="1" applyFill="1" applyBorder="1" applyAlignment="1" applyProtection="1">
      <alignment horizontal="center" vertical="top"/>
      <protection locked="0"/>
    </xf>
    <xf numFmtId="166" fontId="24" fillId="10" borderId="6" xfId="0" applyNumberFormat="1" applyFont="1" applyFill="1" applyBorder="1" applyAlignment="1" applyProtection="1">
      <alignment horizontal="center" vertical="top" wrapText="1"/>
      <protection locked="0"/>
    </xf>
    <xf numFmtId="166" fontId="24" fillId="10" borderId="26" xfId="0" applyNumberFormat="1" applyFont="1" applyFill="1" applyBorder="1" applyAlignment="1" applyProtection="1">
      <alignment horizontal="center" vertical="top" wrapText="1"/>
      <protection locked="0"/>
    </xf>
    <xf numFmtId="10" fontId="0" fillId="10" borderId="6" xfId="1" applyNumberFormat="1" applyFont="1" applyFill="1" applyBorder="1" applyAlignment="1" applyProtection="1">
      <alignment horizontal="left" vertical="top"/>
      <protection locked="0"/>
    </xf>
    <xf numFmtId="10" fontId="0" fillId="10" borderId="26" xfId="1" applyNumberFormat="1" applyFont="1" applyFill="1" applyBorder="1" applyAlignment="1" applyProtection="1">
      <alignment horizontal="left" vertical="top"/>
      <protection locked="0"/>
    </xf>
    <xf numFmtId="10" fontId="0" fillId="10" borderId="132" xfId="1" applyNumberFormat="1" applyFont="1" applyFill="1" applyBorder="1" applyAlignment="1" applyProtection="1">
      <alignment horizontal="left" vertical="top"/>
      <protection locked="0"/>
    </xf>
    <xf numFmtId="10" fontId="0" fillId="10" borderId="38" xfId="1" applyNumberFormat="1" applyFont="1" applyFill="1" applyBorder="1" applyAlignment="1" applyProtection="1">
      <alignment horizontal="left" vertical="top"/>
      <protection locked="0"/>
    </xf>
    <xf numFmtId="0" fontId="18" fillId="2" borderId="1" xfId="0" applyFont="1" applyFill="1" applyBorder="1" applyAlignment="1">
      <alignment horizontal="left" vertical="top" wrapText="1"/>
    </xf>
    <xf numFmtId="0" fontId="22" fillId="2" borderId="2" xfId="0" applyFont="1" applyFill="1" applyBorder="1" applyAlignment="1">
      <alignment horizontal="left" vertical="top" wrapText="1"/>
    </xf>
    <xf numFmtId="0" fontId="22" fillId="2" borderId="3" xfId="0" applyFont="1" applyFill="1" applyBorder="1" applyAlignment="1">
      <alignment horizontal="left" vertical="top" wrapText="1"/>
    </xf>
    <xf numFmtId="0" fontId="0" fillId="10" borderId="132" xfId="0" applyFill="1" applyBorder="1" applyAlignment="1" applyProtection="1">
      <alignment horizontal="left" vertical="top"/>
      <protection locked="0"/>
    </xf>
    <xf numFmtId="0" fontId="0" fillId="10" borderId="38" xfId="0" applyFill="1" applyBorder="1" applyAlignment="1" applyProtection="1">
      <alignment horizontal="left" vertical="top"/>
      <protection locked="0"/>
    </xf>
    <xf numFmtId="166" fontId="0" fillId="0" borderId="6" xfId="0" applyNumberFormat="1" applyBorder="1" applyAlignment="1">
      <alignment vertical="top" wrapText="1"/>
    </xf>
    <xf numFmtId="166" fontId="0" fillId="0" borderId="7" xfId="0" applyNumberFormat="1" applyBorder="1" applyAlignment="1">
      <alignment vertical="top" wrapText="1"/>
    </xf>
    <xf numFmtId="166" fontId="0" fillId="0" borderId="6" xfId="0" applyNumberFormat="1" applyBorder="1" applyAlignment="1">
      <alignment vertical="top"/>
    </xf>
    <xf numFmtId="166" fontId="0" fillId="0" borderId="7" xfId="0" applyNumberFormat="1" applyBorder="1" applyAlignment="1">
      <alignment vertical="top"/>
    </xf>
    <xf numFmtId="166" fontId="33" fillId="0" borderId="6" xfId="0" applyNumberFormat="1" applyFont="1" applyBorder="1" applyAlignment="1">
      <alignment vertical="top" wrapText="1"/>
    </xf>
    <xf numFmtId="166" fontId="33" fillId="0" borderId="7" xfId="0" applyNumberFormat="1" applyFont="1" applyBorder="1" applyAlignment="1">
      <alignment vertical="top" wrapText="1"/>
    </xf>
    <xf numFmtId="166" fontId="21" fillId="4" borderId="0" xfId="0" applyNumberFormat="1" applyFont="1" applyFill="1" applyAlignment="1">
      <alignment vertical="top" wrapText="1"/>
    </xf>
    <xf numFmtId="0" fontId="21" fillId="4" borderId="0" xfId="0" applyFont="1" applyFill="1" applyAlignment="1">
      <alignment wrapText="1"/>
    </xf>
    <xf numFmtId="166" fontId="2" fillId="0" borderId="6" xfId="0" applyNumberFormat="1" applyFont="1" applyBorder="1" applyAlignment="1">
      <alignment vertical="top"/>
    </xf>
    <xf numFmtId="166" fontId="2" fillId="0" borderId="7" xfId="0" applyNumberFormat="1" applyFont="1" applyBorder="1" applyAlignment="1">
      <alignment vertical="top"/>
    </xf>
    <xf numFmtId="166" fontId="0" fillId="10" borderId="6" xfId="0" applyNumberFormat="1" applyFill="1" applyBorder="1" applyAlignment="1" applyProtection="1">
      <alignment vertical="top"/>
      <protection locked="0"/>
    </xf>
    <xf numFmtId="166" fontId="0" fillId="10" borderId="7" xfId="0" applyNumberFormat="1" applyFill="1" applyBorder="1" applyAlignment="1" applyProtection="1">
      <alignment vertical="top"/>
      <protection locked="0"/>
    </xf>
    <xf numFmtId="166" fontId="2" fillId="6" borderId="6" xfId="0" applyNumberFormat="1" applyFont="1" applyFill="1" applyBorder="1" applyAlignment="1">
      <alignment horizontal="left" vertical="center"/>
    </xf>
    <xf numFmtId="166" fontId="2" fillId="6" borderId="5" xfId="0" applyNumberFormat="1" applyFont="1" applyFill="1" applyBorder="1" applyAlignment="1">
      <alignment horizontal="left" vertical="center"/>
    </xf>
    <xf numFmtId="166" fontId="2" fillId="6" borderId="7" xfId="0" applyNumberFormat="1" applyFont="1" applyFill="1" applyBorder="1" applyAlignment="1">
      <alignment horizontal="left" vertical="center"/>
    </xf>
    <xf numFmtId="166" fontId="2" fillId="6" borderId="6" xfId="0" applyNumberFormat="1" applyFont="1" applyFill="1" applyBorder="1" applyAlignment="1">
      <alignment horizontal="left" vertical="center" wrapText="1"/>
    </xf>
    <xf numFmtId="166" fontId="2" fillId="6" borderId="5" xfId="0" applyNumberFormat="1" applyFont="1" applyFill="1" applyBorder="1" applyAlignment="1">
      <alignment horizontal="left" vertical="center" wrapText="1"/>
    </xf>
    <xf numFmtId="166" fontId="2" fillId="6" borderId="7" xfId="0" applyNumberFormat="1" applyFont="1" applyFill="1" applyBorder="1" applyAlignment="1">
      <alignment horizontal="left" vertical="center" wrapText="1"/>
    </xf>
    <xf numFmtId="166" fontId="1" fillId="8" borderId="6" xfId="0" applyNumberFormat="1" applyFont="1" applyFill="1" applyBorder="1" applyAlignment="1">
      <alignment vertical="top" wrapText="1"/>
    </xf>
    <xf numFmtId="166" fontId="1" fillId="8" borderId="7" xfId="0" applyNumberFormat="1" applyFont="1" applyFill="1" applyBorder="1" applyAlignment="1">
      <alignment vertical="top" wrapText="1"/>
    </xf>
    <xf numFmtId="166" fontId="1" fillId="0" borderId="6" xfId="0" applyNumberFormat="1" applyFont="1" applyBorder="1" applyAlignment="1">
      <alignment vertical="top"/>
    </xf>
    <xf numFmtId="166" fontId="1" fillId="0" borderId="7" xfId="0" applyNumberFormat="1" applyFont="1" applyBorder="1" applyAlignment="1">
      <alignment vertical="top"/>
    </xf>
    <xf numFmtId="0" fontId="0" fillId="10" borderId="4" xfId="0" applyFill="1" applyBorder="1" applyAlignment="1">
      <alignment vertical="top"/>
    </xf>
    <xf numFmtId="0" fontId="0" fillId="0" borderId="6" xfId="0" applyBorder="1" applyAlignment="1">
      <alignment vertical="top" wrapText="1"/>
    </xf>
    <xf numFmtId="0" fontId="0" fillId="0" borderId="7" xfId="0" applyBorder="1" applyAlignment="1">
      <alignment vertical="top" wrapText="1"/>
    </xf>
    <xf numFmtId="0" fontId="2" fillId="0" borderId="99" xfId="0" applyFont="1" applyBorder="1" applyAlignment="1">
      <alignment vertical="top" wrapText="1"/>
    </xf>
    <xf numFmtId="0" fontId="2" fillId="0" borderId="98" xfId="0" applyFont="1" applyBorder="1" applyAlignment="1">
      <alignment vertical="top" wrapText="1"/>
    </xf>
    <xf numFmtId="0" fontId="21" fillId="4" borderId="0" xfId="0" applyFont="1" applyFill="1" applyAlignment="1">
      <alignment horizontal="left" vertical="top" wrapText="1"/>
    </xf>
    <xf numFmtId="0" fontId="1" fillId="8" borderId="5" xfId="0" applyFont="1" applyFill="1" applyBorder="1" applyAlignment="1">
      <alignment horizontal="center" vertical="center" wrapText="1"/>
    </xf>
    <xf numFmtId="0" fontId="2" fillId="6" borderId="5" xfId="0" applyFont="1" applyFill="1" applyBorder="1" applyAlignment="1">
      <alignment horizontal="left" vertical="top"/>
    </xf>
    <xf numFmtId="166" fontId="0" fillId="0" borderId="5" xfId="0" applyNumberFormat="1" applyBorder="1" applyAlignment="1">
      <alignmen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6" borderId="0" xfId="0" applyFont="1" applyFill="1" applyAlignment="1">
      <alignment horizontal="left" vertical="top"/>
    </xf>
    <xf numFmtId="166" fontId="3" fillId="4" borderId="0" xfId="0" applyNumberFormat="1" applyFont="1" applyFill="1" applyAlignment="1">
      <alignment horizontal="left" vertical="top"/>
    </xf>
    <xf numFmtId="0" fontId="0" fillId="2" borderId="1"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1" fillId="15" borderId="6" xfId="0" applyFont="1" applyFill="1" applyBorder="1" applyAlignment="1">
      <alignment vertical="top" wrapText="1"/>
    </xf>
    <xf numFmtId="0" fontId="1" fillId="15" borderId="7" xfId="0" applyFont="1" applyFill="1" applyBorder="1" applyAlignment="1">
      <alignment vertical="top" wrapText="1"/>
    </xf>
    <xf numFmtId="0" fontId="2" fillId="4" borderId="33" xfId="0" applyFont="1" applyFill="1" applyBorder="1" applyAlignment="1">
      <alignment horizontal="left" vertical="center"/>
    </xf>
    <xf numFmtId="0" fontId="2" fillId="4" borderId="37" xfId="0" applyFont="1" applyFill="1" applyBorder="1" applyAlignment="1">
      <alignment horizontal="left" vertical="center"/>
    </xf>
    <xf numFmtId="0" fontId="0" fillId="10" borderId="13" xfId="0" applyFill="1" applyBorder="1" applyAlignment="1">
      <alignment horizontal="left" vertical="center"/>
    </xf>
    <xf numFmtId="0" fontId="0" fillId="10" borderId="37" xfId="0" applyFill="1" applyBorder="1" applyAlignment="1">
      <alignment horizontal="left" vertical="center"/>
    </xf>
    <xf numFmtId="0" fontId="0" fillId="10" borderId="38" xfId="0" applyFill="1" applyBorder="1" applyAlignment="1">
      <alignment horizontal="left" vertical="center"/>
    </xf>
    <xf numFmtId="10" fontId="21" fillId="10" borderId="6" xfId="0" applyNumberFormat="1" applyFont="1" applyFill="1" applyBorder="1" applyAlignment="1" applyProtection="1">
      <alignment horizontal="left" vertical="top"/>
      <protection locked="0"/>
    </xf>
    <xf numFmtId="10" fontId="21" fillId="10" borderId="5" xfId="0" applyNumberFormat="1" applyFont="1" applyFill="1" applyBorder="1" applyAlignment="1" applyProtection="1">
      <alignment horizontal="left" vertical="top"/>
      <protection locked="0"/>
    </xf>
    <xf numFmtId="10" fontId="21" fillId="10" borderId="7" xfId="0" applyNumberFormat="1" applyFont="1" applyFill="1" applyBorder="1" applyAlignment="1" applyProtection="1">
      <alignment horizontal="left" vertical="top"/>
      <protection locked="0"/>
    </xf>
    <xf numFmtId="0" fontId="1" fillId="5" borderId="6" xfId="0" applyFont="1" applyFill="1" applyBorder="1" applyAlignment="1">
      <alignment horizontal="left"/>
    </xf>
    <xf numFmtId="0" fontId="1" fillId="5" borderId="5" xfId="0" applyFont="1" applyFill="1" applyBorder="1" applyAlignment="1">
      <alignment horizontal="left"/>
    </xf>
    <xf numFmtId="0" fontId="1" fillId="5" borderId="7" xfId="0" applyFont="1" applyFill="1" applyBorder="1" applyAlignment="1">
      <alignment horizontal="left"/>
    </xf>
    <xf numFmtId="0" fontId="43" fillId="5" borderId="23" xfId="0" applyFont="1" applyFill="1" applyBorder="1" applyAlignment="1">
      <alignment horizontal="left" wrapText="1"/>
    </xf>
    <xf numFmtId="0" fontId="0" fillId="10" borderId="6" xfId="0" applyFill="1" applyBorder="1" applyAlignment="1">
      <alignment horizontal="left" vertical="top"/>
    </xf>
    <xf numFmtId="0" fontId="0" fillId="10" borderId="7" xfId="0" applyFill="1" applyBorder="1" applyAlignment="1">
      <alignment horizontal="left" vertical="top"/>
    </xf>
    <xf numFmtId="0" fontId="0" fillId="6" borderId="0" xfId="0" applyFill="1" applyAlignment="1">
      <alignment horizontal="center" vertical="top"/>
    </xf>
    <xf numFmtId="0" fontId="2" fillId="6" borderId="53" xfId="0" applyFont="1" applyFill="1" applyBorder="1" applyAlignment="1">
      <alignment horizontal="left" vertical="top"/>
    </xf>
    <xf numFmtId="0" fontId="21" fillId="10" borderId="0" xfId="0" applyFont="1" applyFill="1" applyAlignment="1" applyProtection="1">
      <alignment wrapText="1"/>
      <protection locked="0"/>
    </xf>
    <xf numFmtId="0" fontId="18" fillId="10" borderId="0" xfId="0" applyFont="1" applyFill="1" applyAlignment="1" applyProtection="1">
      <protection locked="0"/>
    </xf>
    <xf numFmtId="0" fontId="0" fillId="5" borderId="30" xfId="0" applyFill="1" applyBorder="1" applyAlignment="1"/>
    <xf numFmtId="0" fontId="21" fillId="5" borderId="30" xfId="0" applyFont="1" applyFill="1" applyBorder="1" applyAlignment="1"/>
  </cellXfs>
  <cellStyles count="8">
    <cellStyle name="Comma" xfId="4" builtinId="3"/>
    <cellStyle name="Comma 2" xfId="5" xr:uid="{00000000-0005-0000-0000-000001000000}"/>
    <cellStyle name="Comma 2 2" xfId="7" xr:uid="{00000000-0005-0000-0000-000002000000}"/>
    <cellStyle name="Comma 3" xfId="6" xr:uid="{00000000-0005-0000-0000-000003000000}"/>
    <cellStyle name="Normal" xfId="0" builtinId="0"/>
    <cellStyle name="Normal 2" xfId="2" xr:uid="{00000000-0005-0000-0000-000005000000}"/>
    <cellStyle name="Per cent" xfId="1" builtinId="5"/>
    <cellStyle name="Percent 2" xfId="3" xr:uid="{00000000-0005-0000-0000-000007000000}"/>
  </cellStyles>
  <dxfs count="13">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auto="1"/>
      </font>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310504</xdr:colOff>
      <xdr:row>16</xdr:row>
      <xdr:rowOff>16623</xdr:rowOff>
    </xdr:from>
    <xdr:to>
      <xdr:col>4</xdr:col>
      <xdr:colOff>14792</xdr:colOff>
      <xdr:row>18</xdr:row>
      <xdr:rowOff>187758</xdr:rowOff>
    </xdr:to>
    <xdr:sp macro="" textlink="">
      <xdr:nvSpPr>
        <xdr:cNvPr id="40" name="Rectangle 39">
          <a:extLst>
            <a:ext uri="{FF2B5EF4-FFF2-40B4-BE49-F238E27FC236}">
              <a16:creationId xmlns:a16="http://schemas.microsoft.com/office/drawing/2014/main" id="{00000000-0008-0000-0000-000028000000}"/>
            </a:ext>
          </a:extLst>
        </xdr:cNvPr>
        <xdr:cNvSpPr/>
      </xdr:nvSpPr>
      <xdr:spPr>
        <a:xfrm>
          <a:off x="1006150" y="1461426"/>
          <a:ext cx="924344" cy="556416"/>
        </a:xfrm>
        <a:prstGeom prst="rect">
          <a:avLst/>
        </a:prstGeom>
        <a:solidFill>
          <a:schemeClr val="bg1">
            <a:lumMod val="85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000"/>
            <a:t>Allowable Cost</a:t>
          </a:r>
          <a:r>
            <a:rPr lang="en-GB" sz="1000" baseline="0"/>
            <a:t>s</a:t>
          </a:r>
          <a:endParaRPr lang="en-GB" sz="1000"/>
        </a:p>
      </xdr:txBody>
    </xdr:sp>
    <xdr:clientData/>
  </xdr:twoCellAnchor>
  <xdr:twoCellAnchor>
    <xdr:from>
      <xdr:col>9</xdr:col>
      <xdr:colOff>255134</xdr:colOff>
      <xdr:row>21</xdr:row>
      <xdr:rowOff>55148</xdr:rowOff>
    </xdr:from>
    <xdr:to>
      <xdr:col>10</xdr:col>
      <xdr:colOff>569022</xdr:colOff>
      <xdr:row>24</xdr:row>
      <xdr:rowOff>77190</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a:off x="5531984" y="7437023"/>
          <a:ext cx="961588" cy="603067"/>
        </a:xfrm>
        <a:prstGeom prst="rect">
          <a:avLst/>
        </a:prstGeom>
        <a:solidFill>
          <a:schemeClr val="bg1">
            <a:lumMod val="85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000" b="1"/>
            <a:t>Step 3:</a:t>
          </a:r>
          <a:r>
            <a:rPr lang="en-GB" sz="1000"/>
            <a:t> </a:t>
          </a:r>
        </a:p>
        <a:p>
          <a:pPr algn="ctr"/>
          <a:r>
            <a:rPr lang="en-GB" sz="1000"/>
            <a:t>POCO</a:t>
          </a:r>
        </a:p>
        <a:p>
          <a:pPr algn="ctr"/>
          <a:r>
            <a:rPr lang="en-GB" sz="1000"/>
            <a:t>Adjustment</a:t>
          </a:r>
        </a:p>
      </xdr:txBody>
    </xdr:sp>
    <xdr:clientData/>
  </xdr:twoCellAnchor>
  <xdr:twoCellAnchor>
    <xdr:from>
      <xdr:col>18</xdr:col>
      <xdr:colOff>0</xdr:colOff>
      <xdr:row>25</xdr:row>
      <xdr:rowOff>146917</xdr:rowOff>
    </xdr:from>
    <xdr:to>
      <xdr:col>20</xdr:col>
      <xdr:colOff>4481</xdr:colOff>
      <xdr:row>30</xdr:row>
      <xdr:rowOff>104775</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10824882" y="8316005"/>
          <a:ext cx="3601570" cy="910358"/>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100">
              <a:solidFill>
                <a:srgbClr val="FF0000"/>
              </a:solidFill>
            </a:rPr>
            <a:t>RED</a:t>
          </a:r>
          <a:r>
            <a:rPr lang="en-GB" sz="1100"/>
            <a:t> boxes represent</a:t>
          </a:r>
          <a:r>
            <a:rPr lang="en-GB" sz="1100" baseline="0"/>
            <a:t> worksheets that you are required to complete</a:t>
          </a:r>
          <a:endParaRPr lang="en-GB" sz="1100"/>
        </a:p>
      </xdr:txBody>
    </xdr:sp>
    <xdr:clientData/>
  </xdr:twoCellAnchor>
  <xdr:twoCellAnchor>
    <xdr:from>
      <xdr:col>14</xdr:col>
      <xdr:colOff>120124</xdr:colOff>
      <xdr:row>21</xdr:row>
      <xdr:rowOff>58280</xdr:rowOff>
    </xdr:from>
    <xdr:to>
      <xdr:col>15</xdr:col>
      <xdr:colOff>434012</xdr:colOff>
      <xdr:row>24</xdr:row>
      <xdr:rowOff>71017</xdr:rowOff>
    </xdr:to>
    <xdr:sp macro="" textlink="">
      <xdr:nvSpPr>
        <xdr:cNvPr id="45" name="Rectangle 44">
          <a:extLst>
            <a:ext uri="{FF2B5EF4-FFF2-40B4-BE49-F238E27FC236}">
              <a16:creationId xmlns:a16="http://schemas.microsoft.com/office/drawing/2014/main" id="{00000000-0008-0000-0000-00002D000000}"/>
            </a:ext>
          </a:extLst>
        </xdr:cNvPr>
        <xdr:cNvSpPr/>
      </xdr:nvSpPr>
      <xdr:spPr>
        <a:xfrm>
          <a:off x="8670212" y="7454162"/>
          <a:ext cx="963829" cy="595443"/>
        </a:xfrm>
        <a:prstGeom prst="rect">
          <a:avLst/>
        </a:prstGeom>
        <a:solidFill>
          <a:schemeClr val="bg1">
            <a:lumMod val="85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000" b="1"/>
            <a:t>Step 6: </a:t>
          </a:r>
        </a:p>
        <a:p>
          <a:pPr algn="ctr"/>
          <a:r>
            <a:rPr lang="en-GB" sz="1000"/>
            <a:t>CSA</a:t>
          </a:r>
        </a:p>
        <a:p>
          <a:pPr algn="ctr"/>
          <a:endParaRPr lang="en-GB" sz="1000"/>
        </a:p>
      </xdr:txBody>
    </xdr:sp>
    <xdr:clientData/>
  </xdr:twoCellAnchor>
  <xdr:twoCellAnchor>
    <xdr:from>
      <xdr:col>3</xdr:col>
      <xdr:colOff>162647</xdr:colOff>
      <xdr:row>14</xdr:row>
      <xdr:rowOff>2872</xdr:rowOff>
    </xdr:from>
    <xdr:to>
      <xdr:col>7</xdr:col>
      <xdr:colOff>320491</xdr:colOff>
      <xdr:row>16</xdr:row>
      <xdr:rowOff>16624</xdr:rowOff>
    </xdr:to>
    <xdr:cxnSp macro="">
      <xdr:nvCxnSpPr>
        <xdr:cNvPr id="50" name="Elbow Connector 49">
          <a:extLst>
            <a:ext uri="{FF2B5EF4-FFF2-40B4-BE49-F238E27FC236}">
              <a16:creationId xmlns:a16="http://schemas.microsoft.com/office/drawing/2014/main" id="{00000000-0008-0000-0000-000032000000}"/>
            </a:ext>
          </a:extLst>
        </xdr:cNvPr>
        <xdr:cNvCxnSpPr>
          <a:stCxn id="40" idx="0"/>
          <a:endCxn id="81" idx="2"/>
        </xdr:cNvCxnSpPr>
      </xdr:nvCxnSpPr>
      <xdr:spPr>
        <a:xfrm rot="5400000" flipH="1" flipV="1">
          <a:off x="2738408" y="4883826"/>
          <a:ext cx="421966" cy="2770415"/>
        </a:xfrm>
        <a:prstGeom prst="bentConnector3">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495241</xdr:colOff>
      <xdr:row>21</xdr:row>
      <xdr:rowOff>52012</xdr:rowOff>
    </xdr:from>
    <xdr:to>
      <xdr:col>9</xdr:col>
      <xdr:colOff>199529</xdr:colOff>
      <xdr:row>24</xdr:row>
      <xdr:rowOff>76088</xdr:rowOff>
    </xdr:to>
    <xdr:sp macro="" textlink="">
      <xdr:nvSpPr>
        <xdr:cNvPr id="54" name="Rectangle 53">
          <a:extLst>
            <a:ext uri="{FF2B5EF4-FFF2-40B4-BE49-F238E27FC236}">
              <a16:creationId xmlns:a16="http://schemas.microsoft.com/office/drawing/2014/main" id="{00000000-0008-0000-0000-000036000000}"/>
            </a:ext>
          </a:extLst>
        </xdr:cNvPr>
        <xdr:cNvSpPr/>
      </xdr:nvSpPr>
      <xdr:spPr>
        <a:xfrm>
          <a:off x="4476691" y="7433887"/>
          <a:ext cx="999688" cy="605101"/>
        </a:xfrm>
        <a:prstGeom prst="rect">
          <a:avLst/>
        </a:prstGeom>
        <a:solidFill>
          <a:schemeClr val="bg1">
            <a:lumMod val="85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000" b="1"/>
            <a:t>Step 2</a:t>
          </a:r>
        </a:p>
        <a:p>
          <a:pPr algn="ctr"/>
          <a:r>
            <a:rPr lang="en-GB" sz="1000"/>
            <a:t>Cost Risk Adjustment:</a:t>
          </a:r>
        </a:p>
      </xdr:txBody>
    </xdr:sp>
    <xdr:clientData/>
  </xdr:twoCellAnchor>
  <xdr:twoCellAnchor>
    <xdr:from>
      <xdr:col>1</xdr:col>
      <xdr:colOff>104775</xdr:colOff>
      <xdr:row>25</xdr:row>
      <xdr:rowOff>114394</xdr:rowOff>
    </xdr:from>
    <xdr:to>
      <xdr:col>2</xdr:col>
      <xdr:colOff>638175</xdr:colOff>
      <xdr:row>30</xdr:row>
      <xdr:rowOff>85725</xdr:rowOff>
    </xdr:to>
    <xdr:sp macro="" textlink="">
      <xdr:nvSpPr>
        <xdr:cNvPr id="56" name="Rectangle 55">
          <a:extLst>
            <a:ext uri="{FF2B5EF4-FFF2-40B4-BE49-F238E27FC236}">
              <a16:creationId xmlns:a16="http://schemas.microsoft.com/office/drawing/2014/main" id="{00000000-0008-0000-0000-000038000000}"/>
            </a:ext>
          </a:extLst>
        </xdr:cNvPr>
        <xdr:cNvSpPr/>
      </xdr:nvSpPr>
      <xdr:spPr>
        <a:xfrm>
          <a:off x="200025" y="8267794"/>
          <a:ext cx="1181100" cy="923831"/>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100" b="1"/>
            <a:t>DB2</a:t>
          </a:r>
          <a:r>
            <a:rPr lang="en-GB" sz="1100"/>
            <a:t>. Allowable Cost</a:t>
          </a:r>
          <a:r>
            <a:rPr lang="en-GB" sz="1100" baseline="0"/>
            <a:t>s Breakdown </a:t>
          </a:r>
          <a:r>
            <a:rPr lang="en-GB" sz="1100"/>
            <a:t>Worksheets</a:t>
          </a:r>
        </a:p>
      </xdr:txBody>
    </xdr:sp>
    <xdr:clientData/>
  </xdr:twoCellAnchor>
  <xdr:twoCellAnchor>
    <xdr:from>
      <xdr:col>3</xdr:col>
      <xdr:colOff>323850</xdr:colOff>
      <xdr:row>25</xdr:row>
      <xdr:rowOff>114453</xdr:rowOff>
    </xdr:from>
    <xdr:to>
      <xdr:col>5</xdr:col>
      <xdr:colOff>142874</xdr:colOff>
      <xdr:row>30</xdr:row>
      <xdr:rowOff>76200</xdr:rowOff>
    </xdr:to>
    <xdr:sp macro="" textlink="">
      <xdr:nvSpPr>
        <xdr:cNvPr id="58" name="Rectangle 57">
          <a:extLst>
            <a:ext uri="{FF2B5EF4-FFF2-40B4-BE49-F238E27FC236}">
              <a16:creationId xmlns:a16="http://schemas.microsoft.com/office/drawing/2014/main" id="{00000000-0008-0000-0000-00003A000000}"/>
            </a:ext>
          </a:extLst>
        </xdr:cNvPr>
        <xdr:cNvSpPr/>
      </xdr:nvSpPr>
      <xdr:spPr>
        <a:xfrm>
          <a:off x="1714500" y="8267853"/>
          <a:ext cx="1114424" cy="914247"/>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100" b="1"/>
            <a:t>DB3</a:t>
          </a:r>
          <a:r>
            <a:rPr lang="en-GB" sz="1100"/>
            <a:t>. Recovery Rates Worksheets</a:t>
          </a:r>
        </a:p>
      </xdr:txBody>
    </xdr:sp>
    <xdr:clientData/>
  </xdr:twoCellAnchor>
  <xdr:twoCellAnchor>
    <xdr:from>
      <xdr:col>10</xdr:col>
      <xdr:colOff>639182</xdr:colOff>
      <xdr:row>21</xdr:row>
      <xdr:rowOff>55461</xdr:rowOff>
    </xdr:from>
    <xdr:to>
      <xdr:col>12</xdr:col>
      <xdr:colOff>305370</xdr:colOff>
      <xdr:row>24</xdr:row>
      <xdr:rowOff>77300</xdr:rowOff>
    </xdr:to>
    <xdr:sp macro="" textlink="">
      <xdr:nvSpPr>
        <xdr:cNvPr id="61" name="Rectangle 60">
          <a:extLst>
            <a:ext uri="{FF2B5EF4-FFF2-40B4-BE49-F238E27FC236}">
              <a16:creationId xmlns:a16="http://schemas.microsoft.com/office/drawing/2014/main" id="{00000000-0008-0000-0000-00003D000000}"/>
            </a:ext>
          </a:extLst>
        </xdr:cNvPr>
        <xdr:cNvSpPr/>
      </xdr:nvSpPr>
      <xdr:spPr>
        <a:xfrm>
          <a:off x="6563732" y="7437336"/>
          <a:ext cx="961588" cy="602864"/>
        </a:xfrm>
        <a:prstGeom prst="rect">
          <a:avLst/>
        </a:prstGeom>
        <a:solidFill>
          <a:schemeClr val="bg1">
            <a:lumMod val="85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000" b="1"/>
            <a:t>Step 4:</a:t>
          </a:r>
        </a:p>
        <a:p>
          <a:pPr algn="ctr"/>
          <a:r>
            <a:rPr lang="en-GB" sz="1000"/>
            <a:t>SSRO Funding Adjustment</a:t>
          </a:r>
        </a:p>
      </xdr:txBody>
    </xdr:sp>
    <xdr:clientData/>
  </xdr:twoCellAnchor>
  <xdr:twoCellAnchor>
    <xdr:from>
      <xdr:col>12</xdr:col>
      <xdr:colOff>364321</xdr:colOff>
      <xdr:row>21</xdr:row>
      <xdr:rowOff>54673</xdr:rowOff>
    </xdr:from>
    <xdr:to>
      <xdr:col>14</xdr:col>
      <xdr:colOff>68609</xdr:colOff>
      <xdr:row>24</xdr:row>
      <xdr:rowOff>77024</xdr:rowOff>
    </xdr:to>
    <xdr:sp macro="" textlink="">
      <xdr:nvSpPr>
        <xdr:cNvPr id="65" name="Rectangle 64">
          <a:extLst>
            <a:ext uri="{FF2B5EF4-FFF2-40B4-BE49-F238E27FC236}">
              <a16:creationId xmlns:a16="http://schemas.microsoft.com/office/drawing/2014/main" id="{00000000-0008-0000-0000-000041000000}"/>
            </a:ext>
          </a:extLst>
        </xdr:cNvPr>
        <xdr:cNvSpPr/>
      </xdr:nvSpPr>
      <xdr:spPr>
        <a:xfrm>
          <a:off x="7584271" y="7436548"/>
          <a:ext cx="999688" cy="603376"/>
        </a:xfrm>
        <a:prstGeom prst="rect">
          <a:avLst/>
        </a:prstGeom>
        <a:solidFill>
          <a:schemeClr val="bg1">
            <a:lumMod val="85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000" b="1"/>
            <a:t>Step 5:</a:t>
          </a:r>
          <a:r>
            <a:rPr lang="en-GB" sz="1000"/>
            <a:t> Incentive Adjustment</a:t>
          </a:r>
        </a:p>
      </xdr:txBody>
    </xdr:sp>
    <xdr:clientData/>
  </xdr:twoCellAnchor>
  <xdr:twoCellAnchor>
    <xdr:from>
      <xdr:col>1</xdr:col>
      <xdr:colOff>232210</xdr:colOff>
      <xdr:row>8</xdr:row>
      <xdr:rowOff>113646</xdr:rowOff>
    </xdr:from>
    <xdr:to>
      <xdr:col>14</xdr:col>
      <xdr:colOff>233722</xdr:colOff>
      <xdr:row>9</xdr:row>
      <xdr:rowOff>104054</xdr:rowOff>
    </xdr:to>
    <xdr:sp macro="" textlink="">
      <xdr:nvSpPr>
        <xdr:cNvPr id="67" name="TextBox 16">
          <a:extLst>
            <a:ext uri="{FF2B5EF4-FFF2-40B4-BE49-F238E27FC236}">
              <a16:creationId xmlns:a16="http://schemas.microsoft.com/office/drawing/2014/main" id="{00000000-0008-0000-0000-000043000000}"/>
            </a:ext>
          </a:extLst>
        </xdr:cNvPr>
        <xdr:cNvSpPr txBox="1"/>
      </xdr:nvSpPr>
      <xdr:spPr>
        <a:xfrm>
          <a:off x="321857" y="7812087"/>
          <a:ext cx="7868041" cy="214526"/>
        </a:xfrm>
        <a:prstGeom prst="rect">
          <a:avLst/>
        </a:prstGeom>
        <a:noFill/>
      </xdr:spPr>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200" i="1" u="sng">
              <a:solidFill>
                <a:srgbClr val="FF0000"/>
              </a:solidFill>
            </a:rPr>
            <a:t>Contractor Databook Structure</a:t>
          </a:r>
        </a:p>
      </xdr:txBody>
    </xdr:sp>
    <xdr:clientData/>
  </xdr:twoCellAnchor>
  <xdr:twoCellAnchor>
    <xdr:from>
      <xdr:col>10</xdr:col>
      <xdr:colOff>129530</xdr:colOff>
      <xdr:row>16</xdr:row>
      <xdr:rowOff>16633</xdr:rowOff>
    </xdr:from>
    <xdr:to>
      <xdr:col>11</xdr:col>
      <xdr:colOff>443418</xdr:colOff>
      <xdr:row>18</xdr:row>
      <xdr:rowOff>187768</xdr:rowOff>
    </xdr:to>
    <xdr:sp macro="" textlink="">
      <xdr:nvSpPr>
        <xdr:cNvPr id="36" name="Rectangle 35">
          <a:extLst>
            <a:ext uri="{FF2B5EF4-FFF2-40B4-BE49-F238E27FC236}">
              <a16:creationId xmlns:a16="http://schemas.microsoft.com/office/drawing/2014/main" id="{00000000-0008-0000-0000-000024000000}"/>
            </a:ext>
          </a:extLst>
        </xdr:cNvPr>
        <xdr:cNvSpPr/>
      </xdr:nvSpPr>
      <xdr:spPr>
        <a:xfrm>
          <a:off x="5728869" y="1445383"/>
          <a:ext cx="926210" cy="552135"/>
        </a:xfrm>
        <a:prstGeom prst="rect">
          <a:avLst/>
        </a:prstGeom>
        <a:solidFill>
          <a:schemeClr val="bg1">
            <a:lumMod val="85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000"/>
            <a:t>CPR</a:t>
          </a:r>
        </a:p>
      </xdr:txBody>
    </xdr:sp>
    <xdr:clientData/>
  </xdr:twoCellAnchor>
  <xdr:twoCellAnchor>
    <xdr:from>
      <xdr:col>7</xdr:col>
      <xdr:colOff>320492</xdr:colOff>
      <xdr:row>14</xdr:row>
      <xdr:rowOff>2871</xdr:rowOff>
    </xdr:from>
    <xdr:to>
      <xdr:col>10</xdr:col>
      <xdr:colOff>613046</xdr:colOff>
      <xdr:row>16</xdr:row>
      <xdr:rowOff>16633</xdr:rowOff>
    </xdr:to>
    <xdr:cxnSp macro="">
      <xdr:nvCxnSpPr>
        <xdr:cNvPr id="70" name="Elbow Connector 69">
          <a:extLst>
            <a:ext uri="{FF2B5EF4-FFF2-40B4-BE49-F238E27FC236}">
              <a16:creationId xmlns:a16="http://schemas.microsoft.com/office/drawing/2014/main" id="{00000000-0008-0000-0000-000046000000}"/>
            </a:ext>
          </a:extLst>
        </xdr:cNvPr>
        <xdr:cNvCxnSpPr>
          <a:stCxn id="36" idx="0"/>
          <a:endCxn id="81" idx="2"/>
        </xdr:cNvCxnSpPr>
      </xdr:nvCxnSpPr>
      <xdr:spPr>
        <a:xfrm rot="16200000" flipV="1">
          <a:off x="5249603" y="5143046"/>
          <a:ext cx="421976" cy="2251983"/>
        </a:xfrm>
        <a:prstGeom prst="bentConnector3">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121842</xdr:colOff>
      <xdr:row>21</xdr:row>
      <xdr:rowOff>52328</xdr:rowOff>
    </xdr:from>
    <xdr:to>
      <xdr:col>7</xdr:col>
      <xdr:colOff>435730</xdr:colOff>
      <xdr:row>24</xdr:row>
      <xdr:rowOff>76200</xdr:rowOff>
    </xdr:to>
    <xdr:sp macro="" textlink="">
      <xdr:nvSpPr>
        <xdr:cNvPr id="71" name="Rectangle 70">
          <a:extLst>
            <a:ext uri="{FF2B5EF4-FFF2-40B4-BE49-F238E27FC236}">
              <a16:creationId xmlns:a16="http://schemas.microsoft.com/office/drawing/2014/main" id="{00000000-0008-0000-0000-000047000000}"/>
            </a:ext>
          </a:extLst>
        </xdr:cNvPr>
        <xdr:cNvSpPr/>
      </xdr:nvSpPr>
      <xdr:spPr>
        <a:xfrm>
          <a:off x="3455592" y="7434203"/>
          <a:ext cx="961588" cy="604897"/>
        </a:xfrm>
        <a:prstGeom prst="rect">
          <a:avLst/>
        </a:prstGeom>
        <a:solidFill>
          <a:schemeClr val="bg1">
            <a:lumMod val="85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000" b="1"/>
            <a:t>Step 1</a:t>
          </a:r>
          <a:r>
            <a:rPr lang="en-GB" sz="1000"/>
            <a:t>:</a:t>
          </a:r>
        </a:p>
        <a:p>
          <a:pPr algn="ctr"/>
          <a:r>
            <a:rPr lang="en-GB" sz="1000"/>
            <a:t>BPR</a:t>
          </a:r>
        </a:p>
        <a:p>
          <a:pPr algn="ctr"/>
          <a:endParaRPr lang="en-GB" sz="1000"/>
        </a:p>
      </xdr:txBody>
    </xdr:sp>
    <xdr:clientData/>
  </xdr:twoCellAnchor>
  <xdr:twoCellAnchor>
    <xdr:from>
      <xdr:col>6</xdr:col>
      <xdr:colOff>602636</xdr:colOff>
      <xdr:row>18</xdr:row>
      <xdr:rowOff>187768</xdr:rowOff>
    </xdr:from>
    <xdr:to>
      <xdr:col>10</xdr:col>
      <xdr:colOff>610324</xdr:colOff>
      <xdr:row>21</xdr:row>
      <xdr:rowOff>52328</xdr:rowOff>
    </xdr:to>
    <xdr:cxnSp macro="">
      <xdr:nvCxnSpPr>
        <xdr:cNvPr id="72" name="Elbow Connector 71">
          <a:extLst>
            <a:ext uri="{FF2B5EF4-FFF2-40B4-BE49-F238E27FC236}">
              <a16:creationId xmlns:a16="http://schemas.microsoft.com/office/drawing/2014/main" id="{00000000-0008-0000-0000-000048000000}"/>
            </a:ext>
          </a:extLst>
        </xdr:cNvPr>
        <xdr:cNvCxnSpPr>
          <a:stCxn id="71" idx="0"/>
          <a:endCxn id="36" idx="2"/>
        </xdr:cNvCxnSpPr>
      </xdr:nvCxnSpPr>
      <xdr:spPr>
        <a:xfrm rot="5400000" flipH="1" flipV="1">
          <a:off x="5017600" y="5916929"/>
          <a:ext cx="436060" cy="2598488"/>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347384</xdr:colOff>
      <xdr:row>18</xdr:row>
      <xdr:rowOff>187769</xdr:rowOff>
    </xdr:from>
    <xdr:to>
      <xdr:col>10</xdr:col>
      <xdr:colOff>610323</xdr:colOff>
      <xdr:row>21</xdr:row>
      <xdr:rowOff>52013</xdr:rowOff>
    </xdr:to>
    <xdr:cxnSp macro="">
      <xdr:nvCxnSpPr>
        <xdr:cNvPr id="73" name="Elbow Connector 72">
          <a:extLst>
            <a:ext uri="{FF2B5EF4-FFF2-40B4-BE49-F238E27FC236}">
              <a16:creationId xmlns:a16="http://schemas.microsoft.com/office/drawing/2014/main" id="{00000000-0008-0000-0000-000049000000}"/>
            </a:ext>
          </a:extLst>
        </xdr:cNvPr>
        <xdr:cNvCxnSpPr>
          <a:stCxn id="54" idx="0"/>
          <a:endCxn id="36" idx="2"/>
        </xdr:cNvCxnSpPr>
      </xdr:nvCxnSpPr>
      <xdr:spPr>
        <a:xfrm rot="5400000" flipH="1" flipV="1">
          <a:off x="5537832" y="6436846"/>
          <a:ext cx="435744" cy="1558339"/>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88228</xdr:colOff>
      <xdr:row>18</xdr:row>
      <xdr:rowOff>187768</xdr:rowOff>
    </xdr:from>
    <xdr:to>
      <xdr:col>10</xdr:col>
      <xdr:colOff>610324</xdr:colOff>
      <xdr:row>21</xdr:row>
      <xdr:rowOff>55148</xdr:rowOff>
    </xdr:to>
    <xdr:cxnSp macro="">
      <xdr:nvCxnSpPr>
        <xdr:cNvPr id="74" name="Elbow Connector 73">
          <a:extLst>
            <a:ext uri="{FF2B5EF4-FFF2-40B4-BE49-F238E27FC236}">
              <a16:creationId xmlns:a16="http://schemas.microsoft.com/office/drawing/2014/main" id="{00000000-0008-0000-0000-00004A000000}"/>
            </a:ext>
          </a:extLst>
        </xdr:cNvPr>
        <xdr:cNvCxnSpPr>
          <a:stCxn id="42" idx="0"/>
          <a:endCxn id="36" idx="2"/>
        </xdr:cNvCxnSpPr>
      </xdr:nvCxnSpPr>
      <xdr:spPr>
        <a:xfrm rot="5400000" flipH="1" flipV="1">
          <a:off x="6054386" y="6956535"/>
          <a:ext cx="438880" cy="522096"/>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610325</xdr:colOff>
      <xdr:row>18</xdr:row>
      <xdr:rowOff>187768</xdr:rowOff>
    </xdr:from>
    <xdr:to>
      <xdr:col>11</xdr:col>
      <xdr:colOff>472277</xdr:colOff>
      <xdr:row>21</xdr:row>
      <xdr:rowOff>55461</xdr:rowOff>
    </xdr:to>
    <xdr:cxnSp macro="">
      <xdr:nvCxnSpPr>
        <xdr:cNvPr id="75" name="Elbow Connector 74">
          <a:extLst>
            <a:ext uri="{FF2B5EF4-FFF2-40B4-BE49-F238E27FC236}">
              <a16:creationId xmlns:a16="http://schemas.microsoft.com/office/drawing/2014/main" id="{00000000-0008-0000-0000-00004B000000}"/>
            </a:ext>
          </a:extLst>
        </xdr:cNvPr>
        <xdr:cNvCxnSpPr>
          <a:stCxn id="61" idx="0"/>
          <a:endCxn id="36" idx="2"/>
        </xdr:cNvCxnSpPr>
      </xdr:nvCxnSpPr>
      <xdr:spPr>
        <a:xfrm rot="16200000" flipV="1">
          <a:off x="6570104" y="6962914"/>
          <a:ext cx="439193" cy="509652"/>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610325</xdr:colOff>
      <xdr:row>18</xdr:row>
      <xdr:rowOff>187768</xdr:rowOff>
    </xdr:from>
    <xdr:to>
      <xdr:col>13</xdr:col>
      <xdr:colOff>216466</xdr:colOff>
      <xdr:row>21</xdr:row>
      <xdr:rowOff>54673</xdr:rowOff>
    </xdr:to>
    <xdr:cxnSp macro="">
      <xdr:nvCxnSpPr>
        <xdr:cNvPr id="76" name="Elbow Connector 75">
          <a:extLst>
            <a:ext uri="{FF2B5EF4-FFF2-40B4-BE49-F238E27FC236}">
              <a16:creationId xmlns:a16="http://schemas.microsoft.com/office/drawing/2014/main" id="{00000000-0008-0000-0000-00004C000000}"/>
            </a:ext>
          </a:extLst>
        </xdr:cNvPr>
        <xdr:cNvCxnSpPr>
          <a:stCxn id="65" idx="0"/>
          <a:endCxn id="36" idx="2"/>
        </xdr:cNvCxnSpPr>
      </xdr:nvCxnSpPr>
      <xdr:spPr>
        <a:xfrm rot="16200000" flipV="1">
          <a:off x="7090293" y="6442725"/>
          <a:ext cx="438405" cy="1549241"/>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610324</xdr:colOff>
      <xdr:row>18</xdr:row>
      <xdr:rowOff>187768</xdr:rowOff>
    </xdr:from>
    <xdr:to>
      <xdr:col>14</xdr:col>
      <xdr:colOff>600918</xdr:colOff>
      <xdr:row>21</xdr:row>
      <xdr:rowOff>58280</xdr:rowOff>
    </xdr:to>
    <xdr:cxnSp macro="">
      <xdr:nvCxnSpPr>
        <xdr:cNvPr id="77" name="Elbow Connector 76">
          <a:extLst>
            <a:ext uri="{FF2B5EF4-FFF2-40B4-BE49-F238E27FC236}">
              <a16:creationId xmlns:a16="http://schemas.microsoft.com/office/drawing/2014/main" id="{00000000-0008-0000-0000-00004D000000}"/>
            </a:ext>
          </a:extLst>
        </xdr:cNvPr>
        <xdr:cNvCxnSpPr>
          <a:stCxn id="45" idx="0"/>
          <a:endCxn id="36" idx="2"/>
        </xdr:cNvCxnSpPr>
      </xdr:nvCxnSpPr>
      <xdr:spPr>
        <a:xfrm rot="16200000" flipV="1">
          <a:off x="7604565" y="5928452"/>
          <a:ext cx="442012" cy="2581394"/>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609600</xdr:colOff>
      <xdr:row>24</xdr:row>
      <xdr:rowOff>76200</xdr:rowOff>
    </xdr:from>
    <xdr:to>
      <xdr:col>14</xdr:col>
      <xdr:colOff>611775</xdr:colOff>
      <xdr:row>25</xdr:row>
      <xdr:rowOff>123720</xdr:rowOff>
    </xdr:to>
    <xdr:cxnSp macro="">
      <xdr:nvCxnSpPr>
        <xdr:cNvPr id="80" name="Straight Arrow Connector 79">
          <a:extLst>
            <a:ext uri="{FF2B5EF4-FFF2-40B4-BE49-F238E27FC236}">
              <a16:creationId xmlns:a16="http://schemas.microsoft.com/office/drawing/2014/main" id="{00000000-0008-0000-0000-000050000000}"/>
            </a:ext>
          </a:extLst>
        </xdr:cNvPr>
        <xdr:cNvCxnSpPr/>
      </xdr:nvCxnSpPr>
      <xdr:spPr>
        <a:xfrm flipH="1" flipV="1">
          <a:off x="9124950" y="8039100"/>
          <a:ext cx="2175" cy="23802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18</xdr:row>
      <xdr:rowOff>187759</xdr:rowOff>
    </xdr:from>
    <xdr:to>
      <xdr:col>3</xdr:col>
      <xdr:colOff>162648</xdr:colOff>
      <xdr:row>25</xdr:row>
      <xdr:rowOff>114395</xdr:rowOff>
    </xdr:to>
    <xdr:cxnSp macro="">
      <xdr:nvCxnSpPr>
        <xdr:cNvPr id="82" name="Elbow Connector 81">
          <a:extLst>
            <a:ext uri="{FF2B5EF4-FFF2-40B4-BE49-F238E27FC236}">
              <a16:creationId xmlns:a16="http://schemas.microsoft.com/office/drawing/2014/main" id="{00000000-0008-0000-0000-000052000000}"/>
            </a:ext>
          </a:extLst>
        </xdr:cNvPr>
        <xdr:cNvCxnSpPr>
          <a:stCxn id="56" idx="0"/>
          <a:endCxn id="40" idx="2"/>
        </xdr:cNvCxnSpPr>
      </xdr:nvCxnSpPr>
      <xdr:spPr>
        <a:xfrm rot="5400000" flipH="1" flipV="1">
          <a:off x="537106" y="7251603"/>
          <a:ext cx="1269661" cy="762723"/>
        </a:xfrm>
        <a:prstGeom prst="bentConnector3">
          <a:avLst>
            <a:gd name="adj1" fmla="val 1699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162648</xdr:colOff>
      <xdr:row>18</xdr:row>
      <xdr:rowOff>187758</xdr:rowOff>
    </xdr:from>
    <xdr:to>
      <xdr:col>4</xdr:col>
      <xdr:colOff>233362</xdr:colOff>
      <xdr:row>25</xdr:row>
      <xdr:rowOff>114453</xdr:rowOff>
    </xdr:to>
    <xdr:cxnSp macro="">
      <xdr:nvCxnSpPr>
        <xdr:cNvPr id="83" name="Elbow Connector 82">
          <a:extLst>
            <a:ext uri="{FF2B5EF4-FFF2-40B4-BE49-F238E27FC236}">
              <a16:creationId xmlns:a16="http://schemas.microsoft.com/office/drawing/2014/main" id="{00000000-0008-0000-0000-000053000000}"/>
            </a:ext>
          </a:extLst>
        </xdr:cNvPr>
        <xdr:cNvCxnSpPr>
          <a:stCxn id="58" idx="0"/>
          <a:endCxn id="40" idx="2"/>
        </xdr:cNvCxnSpPr>
      </xdr:nvCxnSpPr>
      <xdr:spPr>
        <a:xfrm rot="16200000" flipV="1">
          <a:off x="1277645" y="7273786"/>
          <a:ext cx="1269720" cy="718414"/>
        </a:xfrm>
        <a:prstGeom prst="bentConnector3">
          <a:avLst>
            <a:gd name="adj1" fmla="val 16993"/>
          </a:avLst>
        </a:prstGeom>
        <a:ln w="19050">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241299</xdr:colOff>
      <xdr:row>9</xdr:row>
      <xdr:rowOff>4237</xdr:rowOff>
    </xdr:from>
    <xdr:to>
      <xdr:col>20</xdr:col>
      <xdr:colOff>582706</xdr:colOff>
      <xdr:row>31</xdr:row>
      <xdr:rowOff>76199</xdr:rowOff>
    </xdr:to>
    <xdr:sp macro="" textlink="">
      <xdr:nvSpPr>
        <xdr:cNvPr id="30" name="Rounded Rectangle 29">
          <a:extLst>
            <a:ext uri="{FF2B5EF4-FFF2-40B4-BE49-F238E27FC236}">
              <a16:creationId xmlns:a16="http://schemas.microsoft.com/office/drawing/2014/main" id="{00000000-0008-0000-0000-00001E000000}"/>
            </a:ext>
          </a:extLst>
        </xdr:cNvPr>
        <xdr:cNvSpPr/>
      </xdr:nvSpPr>
      <xdr:spPr>
        <a:xfrm>
          <a:off x="9497358" y="5069296"/>
          <a:ext cx="4521201" cy="4318991"/>
        </a:xfrm>
        <a:prstGeom prst="roundRect">
          <a:avLst>
            <a:gd name="adj" fmla="val 2489"/>
          </a:avLst>
        </a:prstGeom>
        <a:noFill/>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endParaRPr lang="en-GB"/>
        </a:p>
      </xdr:txBody>
    </xdr:sp>
    <xdr:clientData/>
  </xdr:twoCellAnchor>
  <xdr:twoCellAnchor>
    <xdr:from>
      <xdr:col>13</xdr:col>
      <xdr:colOff>385234</xdr:colOff>
      <xdr:row>9</xdr:row>
      <xdr:rowOff>49402</xdr:rowOff>
    </xdr:from>
    <xdr:to>
      <xdr:col>23</xdr:col>
      <xdr:colOff>406400</xdr:colOff>
      <xdr:row>10</xdr:row>
      <xdr:rowOff>116480</xdr:rowOff>
    </xdr:to>
    <xdr:sp macro="" textlink="">
      <xdr:nvSpPr>
        <xdr:cNvPr id="33" name="TextBox 16">
          <a:extLst>
            <a:ext uri="{FF2B5EF4-FFF2-40B4-BE49-F238E27FC236}">
              <a16:creationId xmlns:a16="http://schemas.microsoft.com/office/drawing/2014/main" id="{00000000-0008-0000-0000-000021000000}"/>
            </a:ext>
          </a:extLst>
        </xdr:cNvPr>
        <xdr:cNvSpPr txBox="1"/>
      </xdr:nvSpPr>
      <xdr:spPr>
        <a:xfrm>
          <a:off x="7835901" y="4409735"/>
          <a:ext cx="7852832" cy="257578"/>
        </a:xfrm>
        <a:prstGeom prst="rect">
          <a:avLst/>
        </a:prstGeom>
        <a:noFill/>
      </xdr:spPr>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200" i="1" u="sng">
              <a:solidFill>
                <a:srgbClr val="FF0000"/>
              </a:solidFill>
            </a:rPr>
            <a:t>Key</a:t>
          </a:r>
        </a:p>
      </xdr:txBody>
    </xdr:sp>
    <xdr:clientData/>
  </xdr:twoCellAnchor>
  <xdr:twoCellAnchor>
    <xdr:from>
      <xdr:col>14</xdr:col>
      <xdr:colOff>120094</xdr:colOff>
      <xdr:row>25</xdr:row>
      <xdr:rowOff>130850</xdr:rowOff>
    </xdr:from>
    <xdr:to>
      <xdr:col>15</xdr:col>
      <xdr:colOff>436704</xdr:colOff>
      <xdr:row>30</xdr:row>
      <xdr:rowOff>74519</xdr:rowOff>
    </xdr:to>
    <xdr:sp macro="" textlink="">
      <xdr:nvSpPr>
        <xdr:cNvPr id="79" name="Rectangle 78">
          <a:extLst>
            <a:ext uri="{FF2B5EF4-FFF2-40B4-BE49-F238E27FC236}">
              <a16:creationId xmlns:a16="http://schemas.microsoft.com/office/drawing/2014/main" id="{00000000-0008-0000-0000-00004F000000}"/>
            </a:ext>
          </a:extLst>
        </xdr:cNvPr>
        <xdr:cNvSpPr/>
      </xdr:nvSpPr>
      <xdr:spPr>
        <a:xfrm>
          <a:off x="8076270" y="8299938"/>
          <a:ext cx="921728" cy="896169"/>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endParaRPr lang="en-GB" sz="1100" b="1"/>
        </a:p>
        <a:p>
          <a:pPr algn="ctr"/>
          <a:r>
            <a:rPr lang="en-GB" sz="1100" b="1"/>
            <a:t>DB7</a:t>
          </a:r>
          <a:r>
            <a:rPr lang="en-GB" sz="1100"/>
            <a:t>. </a:t>
          </a:r>
          <a:br>
            <a:rPr lang="en-GB" sz="1100"/>
          </a:br>
          <a:r>
            <a:rPr lang="en-GB" sz="1100"/>
            <a:t>CSA Worksheets</a:t>
          </a:r>
        </a:p>
        <a:p>
          <a:pPr algn="ctr"/>
          <a:endParaRPr lang="en-GB" sz="1100"/>
        </a:p>
        <a:p>
          <a:pPr algn="ctr"/>
          <a:endParaRPr lang="en-GB" sz="1100"/>
        </a:p>
      </xdr:txBody>
    </xdr:sp>
    <xdr:clientData/>
  </xdr:twoCellAnchor>
  <xdr:twoCellAnchor>
    <xdr:from>
      <xdr:col>13</xdr:col>
      <xdr:colOff>227358</xdr:colOff>
      <xdr:row>24</xdr:row>
      <xdr:rowOff>110573</xdr:rowOff>
    </xdr:from>
    <xdr:to>
      <xdr:col>13</xdr:col>
      <xdr:colOff>229533</xdr:colOff>
      <xdr:row>25</xdr:row>
      <xdr:rowOff>158093</xdr:rowOff>
    </xdr:to>
    <xdr:cxnSp macro="">
      <xdr:nvCxnSpPr>
        <xdr:cNvPr id="47" name="Straight Arrow Connector 46">
          <a:extLst>
            <a:ext uri="{FF2B5EF4-FFF2-40B4-BE49-F238E27FC236}">
              <a16:creationId xmlns:a16="http://schemas.microsoft.com/office/drawing/2014/main" id="{00000000-0008-0000-0000-00002F000000}"/>
            </a:ext>
          </a:extLst>
        </xdr:cNvPr>
        <xdr:cNvCxnSpPr/>
      </xdr:nvCxnSpPr>
      <xdr:spPr>
        <a:xfrm flipH="1" flipV="1">
          <a:off x="8079271" y="8061877"/>
          <a:ext cx="2175" cy="246303"/>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361950</xdr:colOff>
      <xdr:row>25</xdr:row>
      <xdr:rowOff>132769</xdr:rowOff>
    </xdr:from>
    <xdr:to>
      <xdr:col>14</xdr:col>
      <xdr:colOff>78441</xdr:colOff>
      <xdr:row>30</xdr:row>
      <xdr:rowOff>82796</xdr:rowOff>
    </xdr:to>
    <xdr:sp macro="" textlink="">
      <xdr:nvSpPr>
        <xdr:cNvPr id="35" name="Rectangle 34">
          <a:extLst>
            <a:ext uri="{FF2B5EF4-FFF2-40B4-BE49-F238E27FC236}">
              <a16:creationId xmlns:a16="http://schemas.microsoft.com/office/drawing/2014/main" id="{00000000-0008-0000-0000-000023000000}"/>
            </a:ext>
          </a:extLst>
        </xdr:cNvPr>
        <xdr:cNvSpPr/>
      </xdr:nvSpPr>
      <xdr:spPr>
        <a:xfrm>
          <a:off x="7581900" y="8286169"/>
          <a:ext cx="1011891" cy="902527"/>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100" b="1"/>
            <a:t>DB6</a:t>
          </a:r>
          <a:r>
            <a:rPr lang="en-GB" sz="1100"/>
            <a:t>. Incentive Adjustment Worksheets</a:t>
          </a:r>
        </a:p>
      </xdr:txBody>
    </xdr:sp>
    <xdr:clientData/>
  </xdr:twoCellAnchor>
  <xdr:twoCellAnchor>
    <xdr:from>
      <xdr:col>10</xdr:col>
      <xdr:colOff>76200</xdr:colOff>
      <xdr:row>24</xdr:row>
      <xdr:rowOff>85725</xdr:rowOff>
    </xdr:from>
    <xdr:to>
      <xdr:col>10</xdr:col>
      <xdr:colOff>78375</xdr:colOff>
      <xdr:row>25</xdr:row>
      <xdr:rowOff>133245</xdr:rowOff>
    </xdr:to>
    <xdr:cxnSp macro="">
      <xdr:nvCxnSpPr>
        <xdr:cNvPr id="49" name="Straight Arrow Connector 48">
          <a:extLst>
            <a:ext uri="{FF2B5EF4-FFF2-40B4-BE49-F238E27FC236}">
              <a16:creationId xmlns:a16="http://schemas.microsoft.com/office/drawing/2014/main" id="{00000000-0008-0000-0000-000031000000}"/>
            </a:ext>
          </a:extLst>
        </xdr:cNvPr>
        <xdr:cNvCxnSpPr/>
      </xdr:nvCxnSpPr>
      <xdr:spPr>
        <a:xfrm flipH="1" flipV="1">
          <a:off x="6000750" y="8048625"/>
          <a:ext cx="2175" cy="23802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24</xdr:row>
      <xdr:rowOff>76200</xdr:rowOff>
    </xdr:from>
    <xdr:to>
      <xdr:col>8</xdr:col>
      <xdr:colOff>335550</xdr:colOff>
      <xdr:row>25</xdr:row>
      <xdr:rowOff>123720</xdr:rowOff>
    </xdr:to>
    <xdr:cxnSp macro="">
      <xdr:nvCxnSpPr>
        <xdr:cNvPr id="51" name="Straight Arrow Connector 50">
          <a:extLst>
            <a:ext uri="{FF2B5EF4-FFF2-40B4-BE49-F238E27FC236}">
              <a16:creationId xmlns:a16="http://schemas.microsoft.com/office/drawing/2014/main" id="{00000000-0008-0000-0000-000033000000}"/>
            </a:ext>
          </a:extLst>
        </xdr:cNvPr>
        <xdr:cNvCxnSpPr/>
      </xdr:nvCxnSpPr>
      <xdr:spPr>
        <a:xfrm flipH="1" flipV="1">
          <a:off x="4962525" y="8039100"/>
          <a:ext cx="2175" cy="23802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490078</xdr:colOff>
      <xdr:row>25</xdr:row>
      <xdr:rowOff>133350</xdr:rowOff>
    </xdr:from>
    <xdr:to>
      <xdr:col>9</xdr:col>
      <xdr:colOff>190500</xdr:colOff>
      <xdr:row>30</xdr:row>
      <xdr:rowOff>83714</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4471528" y="8286750"/>
          <a:ext cx="995822" cy="902864"/>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100" b="1"/>
            <a:t>DB4</a:t>
          </a:r>
          <a:r>
            <a:rPr lang="en-GB" sz="1100"/>
            <a:t>. Cost</a:t>
          </a:r>
          <a:r>
            <a:rPr lang="en-GB" sz="1100" baseline="0"/>
            <a:t> </a:t>
          </a:r>
          <a:r>
            <a:rPr lang="en-GB" sz="1100"/>
            <a:t>Risk Adjustment</a:t>
          </a:r>
          <a:r>
            <a:rPr lang="en-GB" sz="1100" baseline="0"/>
            <a:t> </a:t>
          </a:r>
          <a:r>
            <a:rPr lang="en-GB" sz="1100"/>
            <a:t>Worksheets</a:t>
          </a:r>
        </a:p>
      </xdr:txBody>
    </xdr:sp>
    <xdr:clientData/>
  </xdr:twoCellAnchor>
  <xdr:twoCellAnchor>
    <xdr:from>
      <xdr:col>9</xdr:col>
      <xdr:colOff>243549</xdr:colOff>
      <xdr:row>25</xdr:row>
      <xdr:rowOff>133350</xdr:rowOff>
    </xdr:from>
    <xdr:to>
      <xdr:col>10</xdr:col>
      <xdr:colOff>560159</xdr:colOff>
      <xdr:row>30</xdr:row>
      <xdr:rowOff>83714</xdr:rowOff>
    </xdr:to>
    <xdr:sp macro="" textlink="">
      <xdr:nvSpPr>
        <xdr:cNvPr id="78" name="Rectangle 77">
          <a:extLst>
            <a:ext uri="{FF2B5EF4-FFF2-40B4-BE49-F238E27FC236}">
              <a16:creationId xmlns:a16="http://schemas.microsoft.com/office/drawing/2014/main" id="{00000000-0008-0000-0000-00004E000000}"/>
            </a:ext>
          </a:extLst>
        </xdr:cNvPr>
        <xdr:cNvSpPr/>
      </xdr:nvSpPr>
      <xdr:spPr>
        <a:xfrm>
          <a:off x="5520399" y="8286750"/>
          <a:ext cx="964310" cy="902864"/>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100" b="1"/>
            <a:t>DB5</a:t>
          </a:r>
          <a:r>
            <a:rPr lang="en-GB" sz="1100"/>
            <a:t>. POCO Adjustment Worksheets</a:t>
          </a:r>
        </a:p>
        <a:p>
          <a:pPr algn="ctr"/>
          <a:endParaRPr lang="en-GB" sz="1100"/>
        </a:p>
      </xdr:txBody>
    </xdr:sp>
    <xdr:clientData/>
  </xdr:twoCellAnchor>
  <xdr:twoCellAnchor>
    <xdr:from>
      <xdr:col>6</xdr:col>
      <xdr:colOff>488518</xdr:colOff>
      <xdr:row>11</xdr:row>
      <xdr:rowOff>33442</xdr:rowOff>
    </xdr:from>
    <xdr:to>
      <xdr:col>8</xdr:col>
      <xdr:colOff>152465</xdr:colOff>
      <xdr:row>14</xdr:row>
      <xdr:rowOff>2871</xdr:rowOff>
    </xdr:to>
    <xdr:sp macro="" textlink="">
      <xdr:nvSpPr>
        <xdr:cNvPr id="81" name="Rectangle 80">
          <a:extLst>
            <a:ext uri="{FF2B5EF4-FFF2-40B4-BE49-F238E27FC236}">
              <a16:creationId xmlns:a16="http://schemas.microsoft.com/office/drawing/2014/main" id="{00000000-0008-0000-0000-000051000000}"/>
            </a:ext>
          </a:extLst>
        </xdr:cNvPr>
        <xdr:cNvSpPr/>
      </xdr:nvSpPr>
      <xdr:spPr>
        <a:xfrm>
          <a:off x="3849482" y="5503513"/>
          <a:ext cx="970233" cy="554537"/>
        </a:xfrm>
        <a:prstGeom prst="rect">
          <a:avLst/>
        </a:prstGeom>
        <a:solidFill>
          <a:schemeClr val="bg1">
            <a:lumMod val="85000"/>
          </a:schemeClr>
        </a:solidFill>
        <a:ln w="2540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sz="1000" b="1"/>
            <a:t>Contract Price</a:t>
          </a:r>
        </a:p>
      </xdr:txBody>
    </xdr:sp>
    <xdr:clientData/>
  </xdr:twoCellAnchor>
  <xdr:twoCellAnchor>
    <xdr:from>
      <xdr:col>6</xdr:col>
      <xdr:colOff>347383</xdr:colOff>
      <xdr:row>12</xdr:row>
      <xdr:rowOff>100853</xdr:rowOff>
    </xdr:from>
    <xdr:to>
      <xdr:col>6</xdr:col>
      <xdr:colOff>488518</xdr:colOff>
      <xdr:row>12</xdr:row>
      <xdr:rowOff>107804</xdr:rowOff>
    </xdr:to>
    <xdr:cxnSp macro="">
      <xdr:nvCxnSpPr>
        <xdr:cNvPr id="84" name="Straight Arrow Connector 83">
          <a:extLst>
            <a:ext uri="{FF2B5EF4-FFF2-40B4-BE49-F238E27FC236}">
              <a16:creationId xmlns:a16="http://schemas.microsoft.com/office/drawing/2014/main" id="{00000000-0008-0000-0000-000054000000}"/>
            </a:ext>
          </a:extLst>
        </xdr:cNvPr>
        <xdr:cNvCxnSpPr>
          <a:endCxn id="81" idx="1"/>
        </xdr:cNvCxnSpPr>
      </xdr:nvCxnSpPr>
      <xdr:spPr>
        <a:xfrm>
          <a:off x="3462618" y="5759824"/>
          <a:ext cx="141135" cy="6951"/>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302200</xdr:colOff>
      <xdr:row>11</xdr:row>
      <xdr:rowOff>17602</xdr:rowOff>
    </xdr:from>
    <xdr:to>
      <xdr:col>6</xdr:col>
      <xdr:colOff>340299</xdr:colOff>
      <xdr:row>13</xdr:row>
      <xdr:rowOff>189052</xdr:rowOff>
    </xdr:to>
    <xdr:sp macro="" textlink="">
      <xdr:nvSpPr>
        <xdr:cNvPr id="85" name="Rectangle 84">
          <a:extLst>
            <a:ext uri="{FF2B5EF4-FFF2-40B4-BE49-F238E27FC236}">
              <a16:creationId xmlns:a16="http://schemas.microsoft.com/office/drawing/2014/main" id="{00000000-0008-0000-0000-000055000000}"/>
            </a:ext>
          </a:extLst>
        </xdr:cNvPr>
        <xdr:cNvSpPr/>
      </xdr:nvSpPr>
      <xdr:spPr>
        <a:xfrm>
          <a:off x="2207200" y="5474867"/>
          <a:ext cx="1248334" cy="563656"/>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GB" b="1"/>
            <a:t>DB1</a:t>
          </a:r>
          <a:r>
            <a:rPr lang="en-GB"/>
            <a:t>. QDC-QSC Price Summary</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276224</xdr:colOff>
      <xdr:row>41</xdr:row>
      <xdr:rowOff>0</xdr:rowOff>
    </xdr:from>
    <xdr:to>
      <xdr:col>12</xdr:col>
      <xdr:colOff>419099</xdr:colOff>
      <xdr:row>45</xdr:row>
      <xdr:rowOff>47626</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4629149" y="3686175"/>
          <a:ext cx="2581275" cy="8286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Prime Qualifying Defence Contract ("Prime")</a:t>
          </a:r>
        </a:p>
      </xdr:txBody>
    </xdr:sp>
    <xdr:clientData/>
  </xdr:twoCellAnchor>
  <xdr:twoCellAnchor>
    <xdr:from>
      <xdr:col>4</xdr:col>
      <xdr:colOff>419100</xdr:colOff>
      <xdr:row>50</xdr:row>
      <xdr:rowOff>19050</xdr:rowOff>
    </xdr:from>
    <xdr:to>
      <xdr:col>9</xdr:col>
      <xdr:colOff>428625</xdr:colOff>
      <xdr:row>54</xdr:row>
      <xdr:rowOff>66676</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2333625" y="5438775"/>
          <a:ext cx="3057525" cy="809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a:t>
          </a:r>
          <a:r>
            <a:rPr lang="en-GB" sz="1100" baseline="0"/>
            <a:t> Single Source Subcontract</a:t>
          </a:r>
        </a:p>
        <a:p>
          <a:pPr algn="ctr"/>
          <a:r>
            <a:rPr lang="en-GB" sz="1100" baseline="0"/>
            <a:t>("SC1")</a:t>
          </a:r>
          <a:endParaRPr lang="en-GB" sz="1100"/>
        </a:p>
      </xdr:txBody>
    </xdr:sp>
    <xdr:clientData/>
  </xdr:twoCellAnchor>
  <xdr:twoCellAnchor>
    <xdr:from>
      <xdr:col>11</xdr:col>
      <xdr:colOff>209549</xdr:colOff>
      <xdr:row>50</xdr:row>
      <xdr:rowOff>19050</xdr:rowOff>
    </xdr:from>
    <xdr:to>
      <xdr:col>16</xdr:col>
      <xdr:colOff>220349</xdr:colOff>
      <xdr:row>54</xdr:row>
      <xdr:rowOff>66676</xdr:rowOff>
    </xdr:to>
    <xdr:sp macro="" textlink="">
      <xdr:nvSpPr>
        <xdr:cNvPr id="4" name="Rectangle 3">
          <a:extLst>
            <a:ext uri="{FF2B5EF4-FFF2-40B4-BE49-F238E27FC236}">
              <a16:creationId xmlns:a16="http://schemas.microsoft.com/office/drawing/2014/main" id="{00000000-0008-0000-0C00-000004000000}"/>
            </a:ext>
          </a:extLst>
        </xdr:cNvPr>
        <xdr:cNvSpPr/>
      </xdr:nvSpPr>
      <xdr:spPr>
        <a:xfrm>
          <a:off x="6391274" y="5438775"/>
          <a:ext cx="3058800" cy="809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 Single Source Subcontract</a:t>
          </a:r>
        </a:p>
        <a:p>
          <a:pPr algn="ctr"/>
          <a:r>
            <a:rPr lang="en-GB" sz="1100"/>
            <a:t>("SC2")</a:t>
          </a:r>
        </a:p>
      </xdr:txBody>
    </xdr:sp>
    <xdr:clientData/>
  </xdr:twoCellAnchor>
  <xdr:twoCellAnchor>
    <xdr:from>
      <xdr:col>4</xdr:col>
      <xdr:colOff>76200</xdr:colOff>
      <xdr:row>58</xdr:row>
      <xdr:rowOff>19050</xdr:rowOff>
    </xdr:from>
    <xdr:to>
      <xdr:col>5</xdr:col>
      <xdr:colOff>600075</xdr:colOff>
      <xdr:row>62</xdr:row>
      <xdr:rowOff>114300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990725" y="6962775"/>
          <a:ext cx="1133475"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a:t>
          </a:r>
          <a:r>
            <a:rPr lang="en-GB" sz="1100" baseline="0"/>
            <a:t> Single Source Subcontract </a:t>
          </a:r>
        </a:p>
        <a:p>
          <a:pPr algn="ctr"/>
          <a:r>
            <a:rPr lang="en-GB" sz="1100" baseline="0"/>
            <a:t>("SC4")</a:t>
          </a:r>
          <a:endParaRPr lang="en-GB" sz="1100"/>
        </a:p>
      </xdr:txBody>
    </xdr:sp>
    <xdr:clientData/>
  </xdr:twoCellAnchor>
  <xdr:twoCellAnchor>
    <xdr:from>
      <xdr:col>8</xdr:col>
      <xdr:colOff>228600</xdr:colOff>
      <xdr:row>58</xdr:row>
      <xdr:rowOff>19049</xdr:rowOff>
    </xdr:from>
    <xdr:to>
      <xdr:col>10</xdr:col>
      <xdr:colOff>142875</xdr:colOff>
      <xdr:row>62</xdr:row>
      <xdr:rowOff>114300</xdr:rowOff>
    </xdr:to>
    <xdr:sp macro="" textlink="">
      <xdr:nvSpPr>
        <xdr:cNvPr id="6" name="Rectangle 5">
          <a:extLst>
            <a:ext uri="{FF2B5EF4-FFF2-40B4-BE49-F238E27FC236}">
              <a16:creationId xmlns:a16="http://schemas.microsoft.com/office/drawing/2014/main" id="{00000000-0008-0000-0C00-000006000000}"/>
            </a:ext>
          </a:extLst>
        </xdr:cNvPr>
        <xdr:cNvSpPr/>
      </xdr:nvSpPr>
      <xdr:spPr>
        <a:xfrm>
          <a:off x="4581525" y="6962774"/>
          <a:ext cx="1133475" cy="857251"/>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All other</a:t>
          </a:r>
          <a:r>
            <a:rPr lang="en-GB" sz="1100" baseline="0"/>
            <a:t> </a:t>
          </a:r>
          <a:r>
            <a:rPr lang="en-GB" sz="1100"/>
            <a:t>Level 2 Subcontracts under SC1 ("SC6")</a:t>
          </a:r>
        </a:p>
      </xdr:txBody>
    </xdr:sp>
    <xdr:clientData/>
  </xdr:twoCellAnchor>
  <xdr:twoCellAnchor>
    <xdr:from>
      <xdr:col>10</xdr:col>
      <xdr:colOff>485775</xdr:colOff>
      <xdr:row>58</xdr:row>
      <xdr:rowOff>9525</xdr:rowOff>
    </xdr:from>
    <xdr:to>
      <xdr:col>12</xdr:col>
      <xdr:colOff>400050</xdr:colOff>
      <xdr:row>62</xdr:row>
      <xdr:rowOff>136071</xdr:rowOff>
    </xdr:to>
    <xdr:sp macro="" textlink="">
      <xdr:nvSpPr>
        <xdr:cNvPr id="7" name="Rectangle 6">
          <a:extLst>
            <a:ext uri="{FF2B5EF4-FFF2-40B4-BE49-F238E27FC236}">
              <a16:creationId xmlns:a16="http://schemas.microsoft.com/office/drawing/2014/main" id="{00000000-0008-0000-0C00-000007000000}"/>
            </a:ext>
          </a:extLst>
        </xdr:cNvPr>
        <xdr:cNvSpPr/>
      </xdr:nvSpPr>
      <xdr:spPr>
        <a:xfrm>
          <a:off x="6057900" y="6953250"/>
          <a:ext cx="1133475" cy="8885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 Single Source Subcontract </a:t>
          </a:r>
        </a:p>
        <a:p>
          <a:pPr algn="ctr"/>
          <a:r>
            <a:rPr lang="en-GB" sz="1100" baseline="0"/>
            <a:t>("SC7")</a:t>
          </a:r>
          <a:endParaRPr lang="en-GB" sz="1100"/>
        </a:p>
      </xdr:txBody>
    </xdr:sp>
    <xdr:clientData/>
  </xdr:twoCellAnchor>
  <xdr:twoCellAnchor>
    <xdr:from>
      <xdr:col>15</xdr:col>
      <xdr:colOff>19050</xdr:colOff>
      <xdr:row>58</xdr:row>
      <xdr:rowOff>0</xdr:rowOff>
    </xdr:from>
    <xdr:to>
      <xdr:col>16</xdr:col>
      <xdr:colOff>542925</xdr:colOff>
      <xdr:row>62</xdr:row>
      <xdr:rowOff>114300</xdr:rowOff>
    </xdr:to>
    <xdr:sp macro="" textlink="">
      <xdr:nvSpPr>
        <xdr:cNvPr id="8" name="Rectangle 7">
          <a:extLst>
            <a:ext uri="{FF2B5EF4-FFF2-40B4-BE49-F238E27FC236}">
              <a16:creationId xmlns:a16="http://schemas.microsoft.com/office/drawing/2014/main" id="{00000000-0008-0000-0C00-000008000000}"/>
            </a:ext>
          </a:extLst>
        </xdr:cNvPr>
        <xdr:cNvSpPr/>
      </xdr:nvSpPr>
      <xdr:spPr>
        <a:xfrm>
          <a:off x="8639175" y="6943725"/>
          <a:ext cx="1133475" cy="87630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solidFill>
                <a:schemeClr val="lt1"/>
              </a:solidFill>
              <a:effectLst/>
              <a:latin typeface="+mn-lt"/>
              <a:ea typeface="+mn-ea"/>
              <a:cs typeface="+mn-cs"/>
            </a:rPr>
            <a:t>All other Level 2 Subcontracts under SC2 ("</a:t>
          </a:r>
          <a:r>
            <a:rPr lang="en-GB" sz="1100"/>
            <a:t>SC9")</a:t>
          </a:r>
        </a:p>
      </xdr:txBody>
    </xdr:sp>
    <xdr:clientData/>
  </xdr:twoCellAnchor>
  <xdr:twoCellAnchor>
    <xdr:from>
      <xdr:col>7</xdr:col>
      <xdr:colOff>117700</xdr:colOff>
      <xdr:row>45</xdr:row>
      <xdr:rowOff>47627</xdr:rowOff>
    </xdr:from>
    <xdr:to>
      <xdr:col>10</xdr:col>
      <xdr:colOff>347661</xdr:colOff>
      <xdr:row>50</xdr:row>
      <xdr:rowOff>19051</xdr:rowOff>
    </xdr:to>
    <xdr:cxnSp macro="">
      <xdr:nvCxnSpPr>
        <xdr:cNvPr id="9" name="Elbow Connector 8">
          <a:extLst>
            <a:ext uri="{FF2B5EF4-FFF2-40B4-BE49-F238E27FC236}">
              <a16:creationId xmlns:a16="http://schemas.microsoft.com/office/drawing/2014/main" id="{00000000-0008-0000-0C00-000009000000}"/>
            </a:ext>
          </a:extLst>
        </xdr:cNvPr>
        <xdr:cNvCxnSpPr>
          <a:stCxn id="3" idx="0"/>
          <a:endCxn id="2" idx="2"/>
        </xdr:cNvCxnSpPr>
      </xdr:nvCxnSpPr>
      <xdr:spPr>
        <a:xfrm rot="5400000" flipH="1" flipV="1">
          <a:off x="4428444" y="3947433"/>
          <a:ext cx="923924" cy="2058761"/>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347662</xdr:colOff>
      <xdr:row>45</xdr:row>
      <xdr:rowOff>47626</xdr:rowOff>
    </xdr:from>
    <xdr:to>
      <xdr:col>13</xdr:col>
      <xdr:colOff>521110</xdr:colOff>
      <xdr:row>50</xdr:row>
      <xdr:rowOff>19050</xdr:rowOff>
    </xdr:to>
    <xdr:cxnSp macro="">
      <xdr:nvCxnSpPr>
        <xdr:cNvPr id="10" name="Elbow Connector 9">
          <a:extLst>
            <a:ext uri="{FF2B5EF4-FFF2-40B4-BE49-F238E27FC236}">
              <a16:creationId xmlns:a16="http://schemas.microsoft.com/office/drawing/2014/main" id="{00000000-0008-0000-0C00-00000A000000}"/>
            </a:ext>
          </a:extLst>
        </xdr:cNvPr>
        <xdr:cNvCxnSpPr>
          <a:stCxn id="4" idx="0"/>
          <a:endCxn id="2" idx="2"/>
        </xdr:cNvCxnSpPr>
      </xdr:nvCxnSpPr>
      <xdr:spPr>
        <a:xfrm rot="16200000" flipV="1">
          <a:off x="6458949" y="3975689"/>
          <a:ext cx="923924" cy="2002248"/>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119064</xdr:colOff>
      <xdr:row>54</xdr:row>
      <xdr:rowOff>66676</xdr:rowOff>
    </xdr:from>
    <xdr:to>
      <xdr:col>9</xdr:col>
      <xdr:colOff>185739</xdr:colOff>
      <xdr:row>58</xdr:row>
      <xdr:rowOff>19049</xdr:rowOff>
    </xdr:to>
    <xdr:cxnSp macro="">
      <xdr:nvCxnSpPr>
        <xdr:cNvPr id="11" name="Elbow Connector 10">
          <a:extLst>
            <a:ext uri="{FF2B5EF4-FFF2-40B4-BE49-F238E27FC236}">
              <a16:creationId xmlns:a16="http://schemas.microsoft.com/office/drawing/2014/main" id="{00000000-0008-0000-0C00-00000B000000}"/>
            </a:ext>
          </a:extLst>
        </xdr:cNvPr>
        <xdr:cNvCxnSpPr>
          <a:stCxn id="6" idx="0"/>
          <a:endCxn id="3" idx="2"/>
        </xdr:cNvCxnSpPr>
      </xdr:nvCxnSpPr>
      <xdr:spPr>
        <a:xfrm rot="16200000" flipV="1">
          <a:off x="4148140" y="5962650"/>
          <a:ext cx="714373" cy="128587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442914</xdr:colOff>
      <xdr:row>54</xdr:row>
      <xdr:rowOff>66676</xdr:rowOff>
    </xdr:from>
    <xdr:to>
      <xdr:col>13</xdr:col>
      <xdr:colOff>521111</xdr:colOff>
      <xdr:row>58</xdr:row>
      <xdr:rowOff>9525</xdr:rowOff>
    </xdr:to>
    <xdr:cxnSp macro="">
      <xdr:nvCxnSpPr>
        <xdr:cNvPr id="12" name="Elbow Connector 11">
          <a:extLst>
            <a:ext uri="{FF2B5EF4-FFF2-40B4-BE49-F238E27FC236}">
              <a16:creationId xmlns:a16="http://schemas.microsoft.com/office/drawing/2014/main" id="{00000000-0008-0000-0C00-00000C000000}"/>
            </a:ext>
          </a:extLst>
        </xdr:cNvPr>
        <xdr:cNvCxnSpPr>
          <a:stCxn id="7" idx="0"/>
          <a:endCxn id="4" idx="2"/>
        </xdr:cNvCxnSpPr>
      </xdr:nvCxnSpPr>
      <xdr:spPr>
        <a:xfrm rot="5400000" flipH="1" flipV="1">
          <a:off x="6920913" y="5952127"/>
          <a:ext cx="704849" cy="1297397"/>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519749</xdr:colOff>
      <xdr:row>54</xdr:row>
      <xdr:rowOff>66676</xdr:rowOff>
    </xdr:from>
    <xdr:to>
      <xdr:col>15</xdr:col>
      <xdr:colOff>585788</xdr:colOff>
      <xdr:row>58</xdr:row>
      <xdr:rowOff>0</xdr:rowOff>
    </xdr:to>
    <xdr:cxnSp macro="">
      <xdr:nvCxnSpPr>
        <xdr:cNvPr id="13" name="Elbow Connector 12">
          <a:extLst>
            <a:ext uri="{FF2B5EF4-FFF2-40B4-BE49-F238E27FC236}">
              <a16:creationId xmlns:a16="http://schemas.microsoft.com/office/drawing/2014/main" id="{00000000-0008-0000-0C00-00000D000000}"/>
            </a:ext>
          </a:extLst>
        </xdr:cNvPr>
        <xdr:cNvCxnSpPr>
          <a:stCxn id="8" idx="0"/>
          <a:endCxn id="4" idx="2"/>
        </xdr:cNvCxnSpPr>
      </xdr:nvCxnSpPr>
      <xdr:spPr>
        <a:xfrm rot="16200000" flipV="1">
          <a:off x="8215632" y="5953443"/>
          <a:ext cx="695324" cy="1285239"/>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9523</xdr:colOff>
      <xdr:row>50</xdr:row>
      <xdr:rowOff>19050</xdr:rowOff>
    </xdr:from>
    <xdr:to>
      <xdr:col>22</xdr:col>
      <xdr:colOff>13607</xdr:colOff>
      <xdr:row>54</xdr:row>
      <xdr:rowOff>66676</xdr:rowOff>
    </xdr:to>
    <xdr:sp macro="" textlink="">
      <xdr:nvSpPr>
        <xdr:cNvPr id="17" name="Rectangle 16">
          <a:extLst>
            <a:ext uri="{FF2B5EF4-FFF2-40B4-BE49-F238E27FC236}">
              <a16:creationId xmlns:a16="http://schemas.microsoft.com/office/drawing/2014/main" id="{00000000-0008-0000-0C00-000011000000}"/>
            </a:ext>
          </a:extLst>
        </xdr:cNvPr>
        <xdr:cNvSpPr/>
      </xdr:nvSpPr>
      <xdr:spPr>
        <a:xfrm>
          <a:off x="10458448" y="5438775"/>
          <a:ext cx="2442484" cy="80962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solidFill>
                <a:schemeClr val="lt1"/>
              </a:solidFill>
              <a:effectLst/>
              <a:latin typeface="+mn-lt"/>
              <a:ea typeface="+mn-ea"/>
              <a:cs typeface="+mn-cs"/>
            </a:rPr>
            <a:t>All other</a:t>
          </a:r>
          <a:r>
            <a:rPr lang="en-GB" sz="1100" baseline="0">
              <a:solidFill>
                <a:schemeClr val="lt1"/>
              </a:solidFill>
              <a:effectLst/>
              <a:latin typeface="+mn-lt"/>
              <a:ea typeface="+mn-ea"/>
              <a:cs typeface="+mn-cs"/>
            </a:rPr>
            <a:t> </a:t>
          </a:r>
          <a:r>
            <a:rPr lang="en-GB" sz="1100">
              <a:solidFill>
                <a:schemeClr val="lt1"/>
              </a:solidFill>
              <a:effectLst/>
              <a:latin typeface="+mn-lt"/>
              <a:ea typeface="+mn-ea"/>
              <a:cs typeface="+mn-cs"/>
            </a:rPr>
            <a:t>Level 1 Subcontracts under Prime ("</a:t>
          </a:r>
          <a:r>
            <a:rPr lang="en-GB" sz="1100"/>
            <a:t>SC3")</a:t>
          </a:r>
        </a:p>
      </xdr:txBody>
    </xdr:sp>
    <xdr:clientData/>
  </xdr:twoCellAnchor>
  <xdr:twoCellAnchor>
    <xdr:from>
      <xdr:col>10</xdr:col>
      <xdr:colOff>347661</xdr:colOff>
      <xdr:row>45</xdr:row>
      <xdr:rowOff>47626</xdr:rowOff>
    </xdr:from>
    <xdr:to>
      <xdr:col>20</xdr:col>
      <xdr:colOff>11564</xdr:colOff>
      <xdr:row>50</xdr:row>
      <xdr:rowOff>19050</xdr:rowOff>
    </xdr:to>
    <xdr:cxnSp macro="">
      <xdr:nvCxnSpPr>
        <xdr:cNvPr id="18" name="Elbow Connector 17">
          <a:extLst>
            <a:ext uri="{FF2B5EF4-FFF2-40B4-BE49-F238E27FC236}">
              <a16:creationId xmlns:a16="http://schemas.microsoft.com/office/drawing/2014/main" id="{00000000-0008-0000-0C00-000012000000}"/>
            </a:ext>
          </a:extLst>
        </xdr:cNvPr>
        <xdr:cNvCxnSpPr>
          <a:stCxn id="2" idx="2"/>
          <a:endCxn id="17" idx="0"/>
        </xdr:cNvCxnSpPr>
      </xdr:nvCxnSpPr>
      <xdr:spPr>
        <a:xfrm rot="16200000" flipH="1">
          <a:off x="8337776" y="2096861"/>
          <a:ext cx="923924" cy="5759903"/>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155282</xdr:colOff>
      <xdr:row>58</xdr:row>
      <xdr:rowOff>0</xdr:rowOff>
    </xdr:from>
    <xdr:to>
      <xdr:col>8</xdr:col>
      <xdr:colOff>74039</xdr:colOff>
      <xdr:row>62</xdr:row>
      <xdr:rowOff>114300</xdr:rowOff>
    </xdr:to>
    <xdr:sp macro="" textlink="">
      <xdr:nvSpPr>
        <xdr:cNvPr id="20" name="Rectangle 19">
          <a:extLst>
            <a:ext uri="{FF2B5EF4-FFF2-40B4-BE49-F238E27FC236}">
              <a16:creationId xmlns:a16="http://schemas.microsoft.com/office/drawing/2014/main" id="{00000000-0008-0000-0C00-000014000000}"/>
            </a:ext>
          </a:extLst>
        </xdr:cNvPr>
        <xdr:cNvSpPr/>
      </xdr:nvSpPr>
      <xdr:spPr>
        <a:xfrm>
          <a:off x="3289007" y="6943725"/>
          <a:ext cx="1137957" cy="876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a:t>
          </a:r>
          <a:r>
            <a:rPr lang="en-GB" sz="1100" baseline="0"/>
            <a:t> Single Source Subcontract </a:t>
          </a:r>
        </a:p>
        <a:p>
          <a:pPr algn="ctr"/>
          <a:r>
            <a:rPr lang="en-GB" sz="1100" baseline="0"/>
            <a:t>("SC5")</a:t>
          </a:r>
          <a:endParaRPr lang="en-GB" sz="1100"/>
        </a:p>
      </xdr:txBody>
    </xdr:sp>
    <xdr:clientData/>
  </xdr:twoCellAnchor>
  <xdr:twoCellAnchor>
    <xdr:from>
      <xdr:col>12</xdr:col>
      <xdr:colOff>571500</xdr:colOff>
      <xdr:row>58</xdr:row>
      <xdr:rowOff>0</xdr:rowOff>
    </xdr:from>
    <xdr:to>
      <xdr:col>14</xdr:col>
      <xdr:colOff>478572</xdr:colOff>
      <xdr:row>62</xdr:row>
      <xdr:rowOff>122464</xdr:rowOff>
    </xdr:to>
    <xdr:sp macro="" textlink="">
      <xdr:nvSpPr>
        <xdr:cNvPr id="22" name="Rectangle 21">
          <a:extLst>
            <a:ext uri="{FF2B5EF4-FFF2-40B4-BE49-F238E27FC236}">
              <a16:creationId xmlns:a16="http://schemas.microsoft.com/office/drawing/2014/main" id="{00000000-0008-0000-0C00-000016000000}"/>
            </a:ext>
          </a:extLst>
        </xdr:cNvPr>
        <xdr:cNvSpPr/>
      </xdr:nvSpPr>
      <xdr:spPr>
        <a:xfrm>
          <a:off x="7362825" y="6943725"/>
          <a:ext cx="1126272" cy="88446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 Single Source Subcontract </a:t>
          </a:r>
        </a:p>
        <a:p>
          <a:pPr algn="ctr"/>
          <a:r>
            <a:rPr lang="en-GB" sz="1100" baseline="0"/>
            <a:t>("SC8")</a:t>
          </a:r>
          <a:endParaRPr lang="en-GB" sz="1100"/>
        </a:p>
      </xdr:txBody>
    </xdr:sp>
    <xdr:clientData/>
  </xdr:twoCellAnchor>
  <xdr:twoCellAnchor>
    <xdr:from>
      <xdr:col>5</xdr:col>
      <xdr:colOff>33337</xdr:colOff>
      <xdr:row>54</xdr:row>
      <xdr:rowOff>66677</xdr:rowOff>
    </xdr:from>
    <xdr:to>
      <xdr:col>7</xdr:col>
      <xdr:colOff>119062</xdr:colOff>
      <xdr:row>58</xdr:row>
      <xdr:rowOff>19051</xdr:rowOff>
    </xdr:to>
    <xdr:cxnSp macro="">
      <xdr:nvCxnSpPr>
        <xdr:cNvPr id="24" name="Elbow Connector 23">
          <a:extLst>
            <a:ext uri="{FF2B5EF4-FFF2-40B4-BE49-F238E27FC236}">
              <a16:creationId xmlns:a16="http://schemas.microsoft.com/office/drawing/2014/main" id="{00000000-0008-0000-0C00-000018000000}"/>
            </a:ext>
          </a:extLst>
        </xdr:cNvPr>
        <xdr:cNvCxnSpPr>
          <a:stCxn id="5" idx="0"/>
          <a:endCxn id="3" idx="2"/>
        </xdr:cNvCxnSpPr>
      </xdr:nvCxnSpPr>
      <xdr:spPr>
        <a:xfrm rot="5400000" flipH="1" flipV="1">
          <a:off x="2852738" y="5953126"/>
          <a:ext cx="714374" cy="130492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114661</xdr:colOff>
      <xdr:row>54</xdr:row>
      <xdr:rowOff>66676</xdr:rowOff>
    </xdr:from>
    <xdr:to>
      <xdr:col>7</xdr:col>
      <xdr:colOff>119063</xdr:colOff>
      <xdr:row>58</xdr:row>
      <xdr:rowOff>0</xdr:rowOff>
    </xdr:to>
    <xdr:cxnSp macro="">
      <xdr:nvCxnSpPr>
        <xdr:cNvPr id="25" name="Elbow Connector 24">
          <a:extLst>
            <a:ext uri="{FF2B5EF4-FFF2-40B4-BE49-F238E27FC236}">
              <a16:creationId xmlns:a16="http://schemas.microsoft.com/office/drawing/2014/main" id="{00000000-0008-0000-0C00-000019000000}"/>
            </a:ext>
          </a:extLst>
        </xdr:cNvPr>
        <xdr:cNvCxnSpPr>
          <a:stCxn id="20" idx="0"/>
          <a:endCxn id="3" idx="2"/>
        </xdr:cNvCxnSpPr>
      </xdr:nvCxnSpPr>
      <xdr:spPr>
        <a:xfrm rot="5400000" flipH="1" flipV="1">
          <a:off x="3512525" y="6593862"/>
          <a:ext cx="695324" cy="4402"/>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521110</xdr:colOff>
      <xdr:row>54</xdr:row>
      <xdr:rowOff>66676</xdr:rowOff>
    </xdr:from>
    <xdr:to>
      <xdr:col>13</xdr:col>
      <xdr:colOff>525037</xdr:colOff>
      <xdr:row>58</xdr:row>
      <xdr:rowOff>0</xdr:rowOff>
    </xdr:to>
    <xdr:cxnSp macro="">
      <xdr:nvCxnSpPr>
        <xdr:cNvPr id="26" name="Elbow Connector 25">
          <a:extLst>
            <a:ext uri="{FF2B5EF4-FFF2-40B4-BE49-F238E27FC236}">
              <a16:creationId xmlns:a16="http://schemas.microsoft.com/office/drawing/2014/main" id="{00000000-0008-0000-0C00-00001A000000}"/>
            </a:ext>
          </a:extLst>
        </xdr:cNvPr>
        <xdr:cNvCxnSpPr>
          <a:stCxn id="22" idx="0"/>
          <a:endCxn id="4" idx="2"/>
        </xdr:cNvCxnSpPr>
      </xdr:nvCxnSpPr>
      <xdr:spPr>
        <a:xfrm rot="16200000" flipV="1">
          <a:off x="7576337" y="6594099"/>
          <a:ext cx="695324" cy="3927"/>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395349</xdr:colOff>
      <xdr:row>40</xdr:row>
      <xdr:rowOff>86591</xdr:rowOff>
    </xdr:from>
    <xdr:to>
      <xdr:col>4</xdr:col>
      <xdr:colOff>805419</xdr:colOff>
      <xdr:row>44</xdr:row>
      <xdr:rowOff>134217</xdr:rowOff>
    </xdr:to>
    <xdr:sp macro="" textlink="">
      <xdr:nvSpPr>
        <xdr:cNvPr id="2" name="Rectangle 1">
          <a:extLst>
            <a:ext uri="{FF2B5EF4-FFF2-40B4-BE49-F238E27FC236}">
              <a16:creationId xmlns:a16="http://schemas.microsoft.com/office/drawing/2014/main" id="{00000000-0008-0000-0E00-000002000000}"/>
            </a:ext>
          </a:extLst>
        </xdr:cNvPr>
        <xdr:cNvSpPr/>
      </xdr:nvSpPr>
      <xdr:spPr>
        <a:xfrm>
          <a:off x="5529324" y="6944591"/>
          <a:ext cx="2867520" cy="809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Prime Qualifying Defence Contract ("Prime")</a:t>
          </a:r>
        </a:p>
      </xdr:txBody>
    </xdr:sp>
    <xdr:clientData/>
  </xdr:twoCellAnchor>
  <xdr:twoCellAnchor>
    <xdr:from>
      <xdr:col>0</xdr:col>
      <xdr:colOff>2398107</xdr:colOff>
      <xdr:row>49</xdr:row>
      <xdr:rowOff>94435</xdr:rowOff>
    </xdr:from>
    <xdr:to>
      <xdr:col>2</xdr:col>
      <xdr:colOff>1021522</xdr:colOff>
      <xdr:row>53</xdr:row>
      <xdr:rowOff>142061</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2398107" y="8666935"/>
          <a:ext cx="3757390" cy="809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a:t>
          </a:r>
          <a:r>
            <a:rPr lang="en-GB" sz="1100" baseline="0"/>
            <a:t> Single Source Subcontract</a:t>
          </a:r>
        </a:p>
        <a:p>
          <a:pPr algn="ctr"/>
          <a:r>
            <a:rPr lang="en-GB" sz="1100" baseline="0"/>
            <a:t>("SC1")</a:t>
          </a:r>
          <a:endParaRPr lang="en-GB" sz="1100"/>
        </a:p>
      </xdr:txBody>
    </xdr:sp>
    <xdr:clientData/>
  </xdr:twoCellAnchor>
  <xdr:twoCellAnchor>
    <xdr:from>
      <xdr:col>4</xdr:col>
      <xdr:colOff>52818</xdr:colOff>
      <xdr:row>49</xdr:row>
      <xdr:rowOff>105641</xdr:rowOff>
    </xdr:from>
    <xdr:to>
      <xdr:col>6</xdr:col>
      <xdr:colOff>943134</xdr:colOff>
      <xdr:row>53</xdr:row>
      <xdr:rowOff>153267</xdr:rowOff>
    </xdr:to>
    <xdr:sp macro="" textlink="">
      <xdr:nvSpPr>
        <xdr:cNvPr id="4" name="Rectangle 3">
          <a:extLst>
            <a:ext uri="{FF2B5EF4-FFF2-40B4-BE49-F238E27FC236}">
              <a16:creationId xmlns:a16="http://schemas.microsoft.com/office/drawing/2014/main" id="{00000000-0008-0000-0E00-000004000000}"/>
            </a:ext>
          </a:extLst>
        </xdr:cNvPr>
        <xdr:cNvSpPr/>
      </xdr:nvSpPr>
      <xdr:spPr>
        <a:xfrm>
          <a:off x="7644243" y="8678141"/>
          <a:ext cx="3347766" cy="809626"/>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 Single Source Subcontract</a:t>
          </a:r>
        </a:p>
        <a:p>
          <a:pPr algn="ctr"/>
          <a:r>
            <a:rPr lang="en-GB" sz="1100"/>
            <a:t>("SC2")</a:t>
          </a:r>
        </a:p>
      </xdr:txBody>
    </xdr:sp>
    <xdr:clientData/>
  </xdr:twoCellAnchor>
  <xdr:twoCellAnchor>
    <xdr:from>
      <xdr:col>0</xdr:col>
      <xdr:colOff>1853050</xdr:colOff>
      <xdr:row>57</xdr:row>
      <xdr:rowOff>83229</xdr:rowOff>
    </xdr:from>
    <xdr:to>
      <xdr:col>0</xdr:col>
      <xdr:colOff>3203864</xdr:colOff>
      <xdr:row>61</xdr:row>
      <xdr:rowOff>130855</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853050" y="10179729"/>
          <a:ext cx="1350814" cy="8286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a:t>
          </a:r>
          <a:r>
            <a:rPr lang="en-GB" sz="1100" baseline="0"/>
            <a:t> Single Source Subcontract </a:t>
          </a:r>
        </a:p>
        <a:p>
          <a:pPr algn="ctr"/>
          <a:r>
            <a:rPr lang="en-GB" sz="1100" baseline="0"/>
            <a:t>("SC4")</a:t>
          </a:r>
          <a:endParaRPr lang="en-GB" sz="1100"/>
        </a:p>
      </xdr:txBody>
    </xdr:sp>
    <xdr:clientData/>
  </xdr:twoCellAnchor>
  <xdr:twoCellAnchor>
    <xdr:from>
      <xdr:col>2</xdr:col>
      <xdr:colOff>168089</xdr:colOff>
      <xdr:row>57</xdr:row>
      <xdr:rowOff>105641</xdr:rowOff>
    </xdr:from>
    <xdr:to>
      <xdr:col>3</xdr:col>
      <xdr:colOff>395598</xdr:colOff>
      <xdr:row>61</xdr:row>
      <xdr:rowOff>153267</xdr:rowOff>
    </xdr:to>
    <xdr:sp macro="" textlink="">
      <xdr:nvSpPr>
        <xdr:cNvPr id="6" name="Rectangle 5">
          <a:extLst>
            <a:ext uri="{FF2B5EF4-FFF2-40B4-BE49-F238E27FC236}">
              <a16:creationId xmlns:a16="http://schemas.microsoft.com/office/drawing/2014/main" id="{00000000-0008-0000-0E00-000006000000}"/>
            </a:ext>
          </a:extLst>
        </xdr:cNvPr>
        <xdr:cNvSpPr/>
      </xdr:nvSpPr>
      <xdr:spPr>
        <a:xfrm>
          <a:off x="5302064" y="10202141"/>
          <a:ext cx="1456234" cy="82867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All other</a:t>
          </a:r>
          <a:r>
            <a:rPr lang="en-GB" sz="1100" baseline="0"/>
            <a:t> </a:t>
          </a:r>
          <a:r>
            <a:rPr lang="en-GB" sz="1100"/>
            <a:t>Level 2 Subcontracts under SC1 ("SC6")</a:t>
          </a:r>
        </a:p>
      </xdr:txBody>
    </xdr:sp>
    <xdr:clientData/>
  </xdr:twoCellAnchor>
  <xdr:twoCellAnchor>
    <xdr:from>
      <xdr:col>3</xdr:col>
      <xdr:colOff>738497</xdr:colOff>
      <xdr:row>57</xdr:row>
      <xdr:rowOff>96116</xdr:rowOff>
    </xdr:from>
    <xdr:to>
      <xdr:col>4</xdr:col>
      <xdr:colOff>786370</xdr:colOff>
      <xdr:row>61</xdr:row>
      <xdr:rowOff>143742</xdr:rowOff>
    </xdr:to>
    <xdr:sp macro="" textlink="">
      <xdr:nvSpPr>
        <xdr:cNvPr id="7" name="Rectangle 6">
          <a:extLst>
            <a:ext uri="{FF2B5EF4-FFF2-40B4-BE49-F238E27FC236}">
              <a16:creationId xmlns:a16="http://schemas.microsoft.com/office/drawing/2014/main" id="{00000000-0008-0000-0E00-000007000000}"/>
            </a:ext>
          </a:extLst>
        </xdr:cNvPr>
        <xdr:cNvSpPr/>
      </xdr:nvSpPr>
      <xdr:spPr>
        <a:xfrm>
          <a:off x="7101197" y="10192616"/>
          <a:ext cx="1276598" cy="828676"/>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 Single Source Subcontract </a:t>
          </a:r>
        </a:p>
        <a:p>
          <a:pPr algn="ctr"/>
          <a:r>
            <a:rPr lang="en-GB" sz="1100" baseline="0"/>
            <a:t>("SC7")</a:t>
          </a:r>
          <a:endParaRPr lang="en-GB" sz="1100"/>
        </a:p>
      </xdr:txBody>
    </xdr:sp>
    <xdr:clientData/>
  </xdr:twoCellAnchor>
  <xdr:twoCellAnchor>
    <xdr:from>
      <xdr:col>6</xdr:col>
      <xdr:colOff>155493</xdr:colOff>
      <xdr:row>57</xdr:row>
      <xdr:rowOff>123331</xdr:rowOff>
    </xdr:from>
    <xdr:to>
      <xdr:col>7</xdr:col>
      <xdr:colOff>200643</xdr:colOff>
      <xdr:row>61</xdr:row>
      <xdr:rowOff>170957</xdr:rowOff>
    </xdr:to>
    <xdr:sp macro="" textlink="">
      <xdr:nvSpPr>
        <xdr:cNvPr id="8" name="Rectangle 7">
          <a:extLst>
            <a:ext uri="{FF2B5EF4-FFF2-40B4-BE49-F238E27FC236}">
              <a16:creationId xmlns:a16="http://schemas.microsoft.com/office/drawing/2014/main" id="{00000000-0008-0000-0E00-000008000000}"/>
            </a:ext>
          </a:extLst>
        </xdr:cNvPr>
        <xdr:cNvSpPr/>
      </xdr:nvSpPr>
      <xdr:spPr>
        <a:xfrm>
          <a:off x="10204368" y="10219831"/>
          <a:ext cx="1273875" cy="82867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solidFill>
                <a:schemeClr val="lt1"/>
              </a:solidFill>
              <a:effectLst/>
              <a:latin typeface="+mn-lt"/>
              <a:ea typeface="+mn-ea"/>
              <a:cs typeface="+mn-cs"/>
            </a:rPr>
            <a:t>All other Level 2 Subcontracts under SC2 ("</a:t>
          </a:r>
          <a:r>
            <a:rPr lang="en-GB" sz="1100"/>
            <a:t>SC9")</a:t>
          </a:r>
        </a:p>
      </xdr:txBody>
    </xdr:sp>
    <xdr:clientData/>
  </xdr:twoCellAnchor>
  <xdr:twoCellAnchor>
    <xdr:from>
      <xdr:col>1</xdr:col>
      <xdr:colOff>370712</xdr:colOff>
      <xdr:row>44</xdr:row>
      <xdr:rowOff>134217</xdr:rowOff>
    </xdr:from>
    <xdr:to>
      <xdr:col>3</xdr:col>
      <xdr:colOff>600384</xdr:colOff>
      <xdr:row>49</xdr:row>
      <xdr:rowOff>94435</xdr:rowOff>
    </xdr:to>
    <xdr:cxnSp macro="">
      <xdr:nvCxnSpPr>
        <xdr:cNvPr id="9" name="Elbow Connector 8">
          <a:extLst>
            <a:ext uri="{FF2B5EF4-FFF2-40B4-BE49-F238E27FC236}">
              <a16:creationId xmlns:a16="http://schemas.microsoft.com/office/drawing/2014/main" id="{00000000-0008-0000-0E00-000009000000}"/>
            </a:ext>
          </a:extLst>
        </xdr:cNvPr>
        <xdr:cNvCxnSpPr>
          <a:stCxn id="3" idx="0"/>
          <a:endCxn id="2" idx="2"/>
        </xdr:cNvCxnSpPr>
      </xdr:nvCxnSpPr>
      <xdr:spPr>
        <a:xfrm rot="5400000" flipH="1" flipV="1">
          <a:off x="5163164" y="6867015"/>
          <a:ext cx="912718" cy="2687122"/>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370712</xdr:colOff>
      <xdr:row>53</xdr:row>
      <xdr:rowOff>142061</xdr:rowOff>
    </xdr:from>
    <xdr:to>
      <xdr:col>2</xdr:col>
      <xdr:colOff>898167</xdr:colOff>
      <xdr:row>57</xdr:row>
      <xdr:rowOff>105641</xdr:rowOff>
    </xdr:to>
    <xdr:cxnSp macro="">
      <xdr:nvCxnSpPr>
        <xdr:cNvPr id="10" name="Elbow Connector 9">
          <a:extLst>
            <a:ext uri="{FF2B5EF4-FFF2-40B4-BE49-F238E27FC236}">
              <a16:creationId xmlns:a16="http://schemas.microsoft.com/office/drawing/2014/main" id="{00000000-0008-0000-0E00-00000A000000}"/>
            </a:ext>
          </a:extLst>
        </xdr:cNvPr>
        <xdr:cNvCxnSpPr>
          <a:stCxn id="6" idx="0"/>
          <a:endCxn id="3" idx="2"/>
        </xdr:cNvCxnSpPr>
      </xdr:nvCxnSpPr>
      <xdr:spPr>
        <a:xfrm rot="16200000" flipV="1">
          <a:off x="4791262" y="8961261"/>
          <a:ext cx="725580" cy="175618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147638</xdr:colOff>
      <xdr:row>53</xdr:row>
      <xdr:rowOff>153268</xdr:rowOff>
    </xdr:from>
    <xdr:to>
      <xdr:col>5</xdr:col>
      <xdr:colOff>497976</xdr:colOff>
      <xdr:row>57</xdr:row>
      <xdr:rowOff>96117</xdr:rowOff>
    </xdr:to>
    <xdr:cxnSp macro="">
      <xdr:nvCxnSpPr>
        <xdr:cNvPr id="11" name="Elbow Connector 10">
          <a:extLst>
            <a:ext uri="{FF2B5EF4-FFF2-40B4-BE49-F238E27FC236}">
              <a16:creationId xmlns:a16="http://schemas.microsoft.com/office/drawing/2014/main" id="{00000000-0008-0000-0E00-00000B000000}"/>
            </a:ext>
          </a:extLst>
        </xdr:cNvPr>
        <xdr:cNvCxnSpPr>
          <a:stCxn id="7" idx="0"/>
          <a:endCxn id="4" idx="2"/>
        </xdr:cNvCxnSpPr>
      </xdr:nvCxnSpPr>
      <xdr:spPr>
        <a:xfrm rot="5400000" flipH="1" flipV="1">
          <a:off x="8176170" y="9050661"/>
          <a:ext cx="704849" cy="1579063"/>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497977</xdr:colOff>
      <xdr:row>53</xdr:row>
      <xdr:rowOff>153267</xdr:rowOff>
    </xdr:from>
    <xdr:to>
      <xdr:col>6</xdr:col>
      <xdr:colOff>790390</xdr:colOff>
      <xdr:row>57</xdr:row>
      <xdr:rowOff>123331</xdr:rowOff>
    </xdr:to>
    <xdr:cxnSp macro="">
      <xdr:nvCxnSpPr>
        <xdr:cNvPr id="12" name="Elbow Connector 11">
          <a:extLst>
            <a:ext uri="{FF2B5EF4-FFF2-40B4-BE49-F238E27FC236}">
              <a16:creationId xmlns:a16="http://schemas.microsoft.com/office/drawing/2014/main" id="{00000000-0008-0000-0E00-00000C000000}"/>
            </a:ext>
          </a:extLst>
        </xdr:cNvPr>
        <xdr:cNvCxnSpPr>
          <a:stCxn id="8" idx="0"/>
          <a:endCxn id="4" idx="2"/>
        </xdr:cNvCxnSpPr>
      </xdr:nvCxnSpPr>
      <xdr:spPr>
        <a:xfrm rot="16200000" flipV="1">
          <a:off x="9712664" y="9093230"/>
          <a:ext cx="732064" cy="1521138"/>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23426</xdr:colOff>
      <xdr:row>49</xdr:row>
      <xdr:rowOff>105641</xdr:rowOff>
    </xdr:from>
    <xdr:to>
      <xdr:col>10</xdr:col>
      <xdr:colOff>117812</xdr:colOff>
      <xdr:row>53</xdr:row>
      <xdr:rowOff>153267</xdr:rowOff>
    </xdr:to>
    <xdr:sp macro="" textlink="">
      <xdr:nvSpPr>
        <xdr:cNvPr id="13" name="Rectangle 12">
          <a:extLst>
            <a:ext uri="{FF2B5EF4-FFF2-40B4-BE49-F238E27FC236}">
              <a16:creationId xmlns:a16="http://schemas.microsoft.com/office/drawing/2014/main" id="{00000000-0008-0000-0E00-00000D000000}"/>
            </a:ext>
          </a:extLst>
        </xdr:cNvPr>
        <xdr:cNvSpPr/>
      </xdr:nvSpPr>
      <xdr:spPr>
        <a:xfrm>
          <a:off x="12562808" y="8711759"/>
          <a:ext cx="2559680" cy="80962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solidFill>
                <a:schemeClr val="lt1"/>
              </a:solidFill>
              <a:effectLst/>
              <a:latin typeface="+mn-lt"/>
              <a:ea typeface="+mn-ea"/>
              <a:cs typeface="+mn-cs"/>
            </a:rPr>
            <a:t>All other</a:t>
          </a:r>
          <a:r>
            <a:rPr lang="en-GB" sz="1100" baseline="0">
              <a:solidFill>
                <a:schemeClr val="lt1"/>
              </a:solidFill>
              <a:effectLst/>
              <a:latin typeface="+mn-lt"/>
              <a:ea typeface="+mn-ea"/>
              <a:cs typeface="+mn-cs"/>
            </a:rPr>
            <a:t> </a:t>
          </a:r>
          <a:r>
            <a:rPr lang="en-GB" sz="1100">
              <a:solidFill>
                <a:schemeClr val="lt1"/>
              </a:solidFill>
              <a:effectLst/>
              <a:latin typeface="+mn-lt"/>
              <a:ea typeface="+mn-ea"/>
              <a:cs typeface="+mn-cs"/>
            </a:rPr>
            <a:t>Level 1 Subcontracts ("</a:t>
          </a:r>
          <a:r>
            <a:rPr lang="en-GB" sz="1100"/>
            <a:t>SC3")</a:t>
          </a:r>
        </a:p>
      </xdr:txBody>
    </xdr:sp>
    <xdr:clientData/>
  </xdr:twoCellAnchor>
  <xdr:twoCellAnchor>
    <xdr:from>
      <xdr:col>3</xdr:col>
      <xdr:colOff>600383</xdr:colOff>
      <xdr:row>44</xdr:row>
      <xdr:rowOff>134217</xdr:rowOff>
    </xdr:from>
    <xdr:to>
      <xdr:col>9</xdr:col>
      <xdr:colOff>70618</xdr:colOff>
      <xdr:row>49</xdr:row>
      <xdr:rowOff>105641</xdr:rowOff>
    </xdr:to>
    <xdr:cxnSp macro="">
      <xdr:nvCxnSpPr>
        <xdr:cNvPr id="14" name="Elbow Connector 13">
          <a:extLst>
            <a:ext uri="{FF2B5EF4-FFF2-40B4-BE49-F238E27FC236}">
              <a16:creationId xmlns:a16="http://schemas.microsoft.com/office/drawing/2014/main" id="{00000000-0008-0000-0E00-00000E000000}"/>
            </a:ext>
          </a:extLst>
        </xdr:cNvPr>
        <xdr:cNvCxnSpPr>
          <a:stCxn id="2" idx="2"/>
          <a:endCxn id="13" idx="0"/>
        </xdr:cNvCxnSpPr>
      </xdr:nvCxnSpPr>
      <xdr:spPr>
        <a:xfrm rot="16200000" flipH="1">
          <a:off x="9947627" y="4816738"/>
          <a:ext cx="923924" cy="6866117"/>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3604446</xdr:colOff>
      <xdr:row>57</xdr:row>
      <xdr:rowOff>86591</xdr:rowOff>
    </xdr:from>
    <xdr:to>
      <xdr:col>1</xdr:col>
      <xdr:colOff>1039091</xdr:colOff>
      <xdr:row>61</xdr:row>
      <xdr:rowOff>134217</xdr:rowOff>
    </xdr:to>
    <xdr:sp macro="" textlink="">
      <xdr:nvSpPr>
        <xdr:cNvPr id="15" name="Rectangle 14">
          <a:extLst>
            <a:ext uri="{FF2B5EF4-FFF2-40B4-BE49-F238E27FC236}">
              <a16:creationId xmlns:a16="http://schemas.microsoft.com/office/drawing/2014/main" id="{00000000-0008-0000-0E00-00000F000000}"/>
            </a:ext>
          </a:extLst>
        </xdr:cNvPr>
        <xdr:cNvSpPr/>
      </xdr:nvSpPr>
      <xdr:spPr>
        <a:xfrm>
          <a:off x="3604446" y="10183091"/>
          <a:ext cx="1339895" cy="8286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a:t>
          </a:r>
          <a:r>
            <a:rPr lang="en-GB" sz="1100" baseline="0"/>
            <a:t> Single Source Subcontract </a:t>
          </a:r>
        </a:p>
        <a:p>
          <a:pPr algn="ctr"/>
          <a:r>
            <a:rPr lang="en-GB" sz="1100" baseline="0"/>
            <a:t>("SC5")</a:t>
          </a:r>
          <a:endParaRPr lang="en-GB" sz="1100"/>
        </a:p>
      </xdr:txBody>
    </xdr:sp>
    <xdr:clientData/>
  </xdr:twoCellAnchor>
  <xdr:twoCellAnchor>
    <xdr:from>
      <xdr:col>4</xdr:col>
      <xdr:colOff>1096365</xdr:colOff>
      <xdr:row>57</xdr:row>
      <xdr:rowOff>86591</xdr:rowOff>
    </xdr:from>
    <xdr:to>
      <xdr:col>5</xdr:col>
      <xdr:colOff>1137035</xdr:colOff>
      <xdr:row>61</xdr:row>
      <xdr:rowOff>134217</xdr:rowOff>
    </xdr:to>
    <xdr:sp macro="" textlink="">
      <xdr:nvSpPr>
        <xdr:cNvPr id="16" name="Rectangle 15">
          <a:extLst>
            <a:ext uri="{FF2B5EF4-FFF2-40B4-BE49-F238E27FC236}">
              <a16:creationId xmlns:a16="http://schemas.microsoft.com/office/drawing/2014/main" id="{00000000-0008-0000-0E00-000010000000}"/>
            </a:ext>
          </a:extLst>
        </xdr:cNvPr>
        <xdr:cNvSpPr/>
      </xdr:nvSpPr>
      <xdr:spPr>
        <a:xfrm>
          <a:off x="8687790" y="10183091"/>
          <a:ext cx="1269395" cy="828676"/>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lang="en-GB" sz="1100"/>
            <a:t>Group Single Source Subcontract </a:t>
          </a:r>
        </a:p>
        <a:p>
          <a:pPr algn="ctr"/>
          <a:r>
            <a:rPr lang="en-GB" sz="1100" baseline="0"/>
            <a:t>("SC8")</a:t>
          </a:r>
          <a:endParaRPr lang="en-GB" sz="1100"/>
        </a:p>
      </xdr:txBody>
    </xdr:sp>
    <xdr:clientData/>
  </xdr:twoCellAnchor>
  <xdr:twoCellAnchor>
    <xdr:from>
      <xdr:col>0</xdr:col>
      <xdr:colOff>2528457</xdr:colOff>
      <xdr:row>53</xdr:row>
      <xdr:rowOff>142061</xdr:rowOff>
    </xdr:from>
    <xdr:to>
      <xdr:col>1</xdr:col>
      <xdr:colOff>370712</xdr:colOff>
      <xdr:row>57</xdr:row>
      <xdr:rowOff>83229</xdr:rowOff>
    </xdr:to>
    <xdr:cxnSp macro="">
      <xdr:nvCxnSpPr>
        <xdr:cNvPr id="17" name="Elbow Connector 16">
          <a:extLst>
            <a:ext uri="{FF2B5EF4-FFF2-40B4-BE49-F238E27FC236}">
              <a16:creationId xmlns:a16="http://schemas.microsoft.com/office/drawing/2014/main" id="{00000000-0008-0000-0E00-000011000000}"/>
            </a:ext>
          </a:extLst>
        </xdr:cNvPr>
        <xdr:cNvCxnSpPr>
          <a:stCxn id="5" idx="0"/>
          <a:endCxn id="3" idx="2"/>
        </xdr:cNvCxnSpPr>
      </xdr:nvCxnSpPr>
      <xdr:spPr>
        <a:xfrm rot="5400000" flipH="1" flipV="1">
          <a:off x="3050626" y="8954392"/>
          <a:ext cx="703168" cy="174750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366342</xdr:colOff>
      <xdr:row>53</xdr:row>
      <xdr:rowOff>142061</xdr:rowOff>
    </xdr:from>
    <xdr:to>
      <xdr:col>1</xdr:col>
      <xdr:colOff>370712</xdr:colOff>
      <xdr:row>57</xdr:row>
      <xdr:rowOff>86591</xdr:rowOff>
    </xdr:to>
    <xdr:cxnSp macro="">
      <xdr:nvCxnSpPr>
        <xdr:cNvPr id="18" name="Elbow Connector 17">
          <a:extLst>
            <a:ext uri="{FF2B5EF4-FFF2-40B4-BE49-F238E27FC236}">
              <a16:creationId xmlns:a16="http://schemas.microsoft.com/office/drawing/2014/main" id="{00000000-0008-0000-0E00-000012000000}"/>
            </a:ext>
          </a:extLst>
        </xdr:cNvPr>
        <xdr:cNvCxnSpPr>
          <a:stCxn id="15" idx="0"/>
          <a:endCxn id="3" idx="2"/>
        </xdr:cNvCxnSpPr>
      </xdr:nvCxnSpPr>
      <xdr:spPr>
        <a:xfrm rot="5400000" flipH="1" flipV="1">
          <a:off x="3920512" y="9827641"/>
          <a:ext cx="706530" cy="43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497976</xdr:colOff>
      <xdr:row>53</xdr:row>
      <xdr:rowOff>153267</xdr:rowOff>
    </xdr:from>
    <xdr:to>
      <xdr:col>5</xdr:col>
      <xdr:colOff>501905</xdr:colOff>
      <xdr:row>57</xdr:row>
      <xdr:rowOff>86591</xdr:rowOff>
    </xdr:to>
    <xdr:cxnSp macro="">
      <xdr:nvCxnSpPr>
        <xdr:cNvPr id="19" name="Elbow Connector 18">
          <a:extLst>
            <a:ext uri="{FF2B5EF4-FFF2-40B4-BE49-F238E27FC236}">
              <a16:creationId xmlns:a16="http://schemas.microsoft.com/office/drawing/2014/main" id="{00000000-0008-0000-0E00-000013000000}"/>
            </a:ext>
          </a:extLst>
        </xdr:cNvPr>
        <xdr:cNvCxnSpPr>
          <a:stCxn id="16" idx="0"/>
          <a:endCxn id="4" idx="2"/>
        </xdr:cNvCxnSpPr>
      </xdr:nvCxnSpPr>
      <xdr:spPr>
        <a:xfrm rot="16200000" flipV="1">
          <a:off x="8972429" y="9833464"/>
          <a:ext cx="695324" cy="3929"/>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600384</xdr:colOff>
      <xdr:row>44</xdr:row>
      <xdr:rowOff>134217</xdr:rowOff>
    </xdr:from>
    <xdr:to>
      <xdr:col>5</xdr:col>
      <xdr:colOff>497976</xdr:colOff>
      <xdr:row>49</xdr:row>
      <xdr:rowOff>105641</xdr:rowOff>
    </xdr:to>
    <xdr:cxnSp macro="">
      <xdr:nvCxnSpPr>
        <xdr:cNvPr id="20" name="Elbow Connector 19">
          <a:extLst>
            <a:ext uri="{FF2B5EF4-FFF2-40B4-BE49-F238E27FC236}">
              <a16:creationId xmlns:a16="http://schemas.microsoft.com/office/drawing/2014/main" id="{00000000-0008-0000-0E00-000014000000}"/>
            </a:ext>
          </a:extLst>
        </xdr:cNvPr>
        <xdr:cNvCxnSpPr/>
      </xdr:nvCxnSpPr>
      <xdr:spPr>
        <a:xfrm rot="16200000" flipV="1">
          <a:off x="7678643" y="7038658"/>
          <a:ext cx="923924" cy="2355042"/>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V36"/>
  <sheetViews>
    <sheetView zoomScaleNormal="100" zoomScaleSheetLayoutView="85" zoomScalePageLayoutView="85" workbookViewId="0">
      <selection activeCell="P17" sqref="P17"/>
    </sheetView>
  </sheetViews>
  <sheetFormatPr defaultColWidth="0" defaultRowHeight="15" zeroHeight="1"/>
  <cols>
    <col min="1" max="1" width="1.28515625" style="12" customWidth="1"/>
    <col min="2" max="16" width="9.140625" style="12" customWidth="1"/>
    <col min="17" max="17" width="1.28515625" style="12" customWidth="1"/>
    <col min="18" max="18" width="12.28515625" style="12" customWidth="1"/>
    <col min="19" max="19" width="12.5703125" style="12" customWidth="1"/>
    <col min="20" max="20" width="39" style="12" customWidth="1"/>
    <col min="21" max="22" width="9.140625" style="12" customWidth="1"/>
    <col min="23" max="16384" width="9.140625" style="12" hidden="1"/>
  </cols>
  <sheetData>
    <row r="1" spans="2:21" ht="26.25">
      <c r="B1" s="657" t="s">
        <v>0</v>
      </c>
      <c r="C1" s="657"/>
      <c r="D1" s="657"/>
      <c r="E1" s="657"/>
      <c r="F1" s="657"/>
      <c r="G1" s="657"/>
      <c r="H1" s="657"/>
      <c r="I1" s="657"/>
      <c r="J1" s="657"/>
      <c r="K1" s="657"/>
      <c r="L1" s="657"/>
      <c r="M1" s="657"/>
      <c r="N1" s="657"/>
      <c r="O1" s="657"/>
      <c r="P1" s="657"/>
      <c r="Q1" s="657"/>
      <c r="R1" s="657"/>
      <c r="S1" s="657"/>
      <c r="T1" s="657"/>
      <c r="U1" s="657"/>
    </row>
    <row r="2" spans="2:21">
      <c r="B2" s="90" t="s">
        <v>1</v>
      </c>
      <c r="T2" s="12" t="s">
        <v>2</v>
      </c>
    </row>
    <row r="3" spans="2:21">
      <c r="B3" s="90"/>
    </row>
    <row r="4" spans="2:21" ht="15.75" thickBot="1">
      <c r="B4" s="90"/>
    </row>
    <row r="5" spans="2:21" ht="145.5" customHeight="1">
      <c r="B5" s="658" t="s">
        <v>3</v>
      </c>
      <c r="C5" s="659"/>
      <c r="D5" s="659"/>
      <c r="E5" s="659"/>
      <c r="F5" s="659"/>
      <c r="G5" s="659"/>
      <c r="H5" s="659"/>
      <c r="I5" s="659"/>
      <c r="J5" s="659"/>
      <c r="K5" s="659"/>
      <c r="L5" s="659"/>
      <c r="M5" s="659"/>
      <c r="N5" s="659"/>
      <c r="O5" s="659"/>
      <c r="P5" s="659"/>
      <c r="Q5" s="660"/>
      <c r="R5" s="660"/>
      <c r="S5" s="660"/>
      <c r="T5" s="660"/>
      <c r="U5" s="661"/>
    </row>
    <row r="6" spans="2:21" ht="119.25" customHeight="1">
      <c r="B6" s="666" t="s">
        <v>4</v>
      </c>
      <c r="C6" s="667"/>
      <c r="D6" s="667"/>
      <c r="E6" s="668" t="s">
        <v>5</v>
      </c>
      <c r="F6" s="668"/>
      <c r="G6" s="668"/>
      <c r="H6" s="668"/>
      <c r="I6" s="668"/>
      <c r="J6" s="668"/>
      <c r="K6" s="668"/>
      <c r="L6" s="668"/>
      <c r="M6" s="668"/>
      <c r="N6" s="668"/>
      <c r="O6" s="668"/>
      <c r="P6" s="668"/>
      <c r="Q6" s="668"/>
      <c r="R6" s="668"/>
      <c r="S6" s="668"/>
      <c r="T6" s="668"/>
      <c r="U6" s="474"/>
    </row>
    <row r="7" spans="2:21" ht="319.5" customHeight="1" thickBot="1">
      <c r="B7" s="662" t="s">
        <v>6</v>
      </c>
      <c r="C7" s="663"/>
      <c r="D7" s="663"/>
      <c r="E7" s="663"/>
      <c r="F7" s="663"/>
      <c r="G7" s="663"/>
      <c r="H7" s="663"/>
      <c r="I7" s="663"/>
      <c r="J7" s="663"/>
      <c r="K7" s="663"/>
      <c r="L7" s="663"/>
      <c r="M7" s="663"/>
      <c r="N7" s="663"/>
      <c r="O7" s="663"/>
      <c r="P7" s="663"/>
      <c r="Q7" s="664"/>
      <c r="R7" s="664"/>
      <c r="S7" s="664"/>
      <c r="T7" s="664"/>
      <c r="U7" s="665"/>
    </row>
    <row r="8" spans="2:21" ht="26.25" customHeight="1"/>
    <row r="9" spans="2:21" ht="17.25" customHeight="1"/>
    <row r="10" spans="2:21" ht="12" customHeight="1"/>
    <row r="11" spans="2:21" ht="15.75">
      <c r="S11" s="138"/>
    </row>
    <row r="12" spans="2:21" ht="15.75" thickBot="1">
      <c r="S12" s="144"/>
    </row>
    <row r="13" spans="2:21">
      <c r="S13" s="654" t="s">
        <v>7</v>
      </c>
      <c r="T13" s="141" t="s">
        <v>8</v>
      </c>
    </row>
    <row r="14" spans="2:21">
      <c r="S14" s="655"/>
      <c r="T14" s="142" t="s">
        <v>9</v>
      </c>
    </row>
    <row r="15" spans="2:21" ht="15.75" thickBot="1">
      <c r="S15" s="656"/>
      <c r="T15" s="143" t="s">
        <v>10</v>
      </c>
    </row>
    <row r="16" spans="2:21" ht="15.75" thickBot="1"/>
    <row r="17" spans="3:20">
      <c r="S17" s="136" t="s">
        <v>11</v>
      </c>
      <c r="T17" s="137" t="s">
        <v>12</v>
      </c>
    </row>
    <row r="18" spans="3:20">
      <c r="S18" s="145" t="s">
        <v>13</v>
      </c>
      <c r="T18" s="146" t="s">
        <v>14</v>
      </c>
    </row>
    <row r="19" spans="3:20">
      <c r="S19" s="145" t="s">
        <v>15</v>
      </c>
      <c r="T19" s="146" t="s">
        <v>16</v>
      </c>
    </row>
    <row r="20" spans="3:20">
      <c r="S20" s="145" t="s">
        <v>17</v>
      </c>
      <c r="T20" s="146" t="s">
        <v>18</v>
      </c>
    </row>
    <row r="21" spans="3:20">
      <c r="S21" s="145" t="s">
        <v>19</v>
      </c>
      <c r="T21" s="146" t="s">
        <v>20</v>
      </c>
    </row>
    <row r="22" spans="3:20">
      <c r="S22" s="145" t="s">
        <v>21</v>
      </c>
      <c r="T22" s="146" t="s">
        <v>22</v>
      </c>
    </row>
    <row r="23" spans="3:20">
      <c r="C23" s="15"/>
      <c r="S23" s="145" t="s">
        <v>23</v>
      </c>
      <c r="T23" s="146" t="s">
        <v>24</v>
      </c>
    </row>
    <row r="24" spans="3:20">
      <c r="S24" s="145" t="s">
        <v>25</v>
      </c>
      <c r="T24" s="146" t="s">
        <v>26</v>
      </c>
    </row>
    <row r="25" spans="3:20" ht="15.75" thickBot="1">
      <c r="S25" s="147" t="s">
        <v>27</v>
      </c>
      <c r="T25" s="148" t="s">
        <v>28</v>
      </c>
    </row>
    <row r="26" spans="3:20"/>
    <row r="27" spans="3:20"/>
    <row r="28" spans="3:20"/>
    <row r="29" spans="3:20"/>
    <row r="30" spans="3:20"/>
    <row r="31" spans="3:20"/>
    <row r="32" spans="3:20"/>
    <row r="33" spans="9:9"/>
    <row r="34" spans="9:9">
      <c r="I34" s="12" t="s">
        <v>2</v>
      </c>
    </row>
    <row r="35" spans="9:9"/>
    <row r="36" spans="9:9"/>
  </sheetData>
  <sortState xmlns:xlrd2="http://schemas.microsoft.com/office/spreadsheetml/2017/richdata2" ref="S9:T15">
    <sortCondition ref="S3:S9"/>
  </sortState>
  <mergeCells count="6">
    <mergeCell ref="S13:S15"/>
    <mergeCell ref="B1:U1"/>
    <mergeCell ref="B5:U5"/>
    <mergeCell ref="B7:U7"/>
    <mergeCell ref="B6:D6"/>
    <mergeCell ref="E6:T6"/>
  </mergeCells>
  <printOptions horizontalCentered="1"/>
  <pageMargins left="0.23622047244094491" right="0.23622047244094491" top="0.74803149606299213" bottom="0.74803149606299213" header="0.31496062992125984" footer="0.31496062992125984"/>
  <pageSetup paperSize="8" scale="96" fitToWidth="2" fitToHeight="2" orientation="landscape" r:id="rId1"/>
  <headerFooter>
    <oddHeader>&amp;C&amp;"-,Bold"&amp;KFF0000QDC CONTRACTOR DATABOOK | PILOT VERSION ISSUED SEPTEMBER 2017</oddHeader>
    <oddFooter>&amp;CPage &amp;P of &amp;N</oddFooter>
  </headerFooter>
  <rowBreaks count="1" manualBreakCount="1">
    <brk id="8" max="2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AP150"/>
  <sheetViews>
    <sheetView topLeftCell="A13" zoomScale="70" zoomScaleNormal="70" workbookViewId="0">
      <selection activeCell="F23" sqref="F23"/>
    </sheetView>
  </sheetViews>
  <sheetFormatPr defaultColWidth="0" defaultRowHeight="15" customHeight="1" zeroHeight="1" outlineLevelRow="1"/>
  <cols>
    <col min="1" max="1" width="58.5703125" style="35" customWidth="1"/>
    <col min="2" max="11" width="18.42578125" style="35" customWidth="1"/>
    <col min="12" max="15" width="11.7109375" style="35" customWidth="1"/>
    <col min="16" max="18" width="11.7109375" style="35" hidden="1" customWidth="1"/>
    <col min="19" max="19" width="11" style="35" hidden="1" customWidth="1"/>
    <col min="20" max="28" width="9.140625" style="35" hidden="1" customWidth="1"/>
    <col min="29" max="29" width="30.7109375" style="35" hidden="1" customWidth="1"/>
    <col min="30" max="42" width="0" style="35" hidden="1" customWidth="1"/>
    <col min="43" max="16384" width="9.140625" style="35" hidden="1"/>
  </cols>
  <sheetData>
    <row r="1" spans="1:15" ht="21">
      <c r="A1" s="139" t="s">
        <v>513</v>
      </c>
      <c r="O1" s="86"/>
    </row>
    <row r="2" spans="1:15" ht="8.25" customHeight="1">
      <c r="A2" s="310"/>
    </row>
    <row r="3" spans="1:15">
      <c r="A3" s="311" t="s">
        <v>514</v>
      </c>
      <c r="B3" s="312"/>
      <c r="C3" s="312"/>
      <c r="D3" s="312"/>
      <c r="E3" s="312"/>
      <c r="F3" s="312"/>
      <c r="G3" s="312"/>
      <c r="H3" s="312"/>
      <c r="I3" s="312"/>
      <c r="J3" s="312"/>
      <c r="K3" s="312"/>
      <c r="L3" s="312"/>
    </row>
    <row r="4" spans="1:15">
      <c r="A4" s="310"/>
    </row>
    <row r="5" spans="1:15">
      <c r="A5" s="51" t="s">
        <v>515</v>
      </c>
      <c r="B5" s="983" t="s">
        <v>516</v>
      </c>
      <c r="C5" s="984"/>
      <c r="D5" s="985" t="s">
        <v>517</v>
      </c>
      <c r="E5" s="986"/>
      <c r="F5" s="987" t="s">
        <v>518</v>
      </c>
      <c r="G5" s="988"/>
    </row>
    <row r="6" spans="1:15">
      <c r="A6" s="310"/>
    </row>
    <row r="7" spans="1:15">
      <c r="A7" s="313"/>
      <c r="B7" s="314" t="s">
        <v>519</v>
      </c>
      <c r="C7" s="314" t="s">
        <v>520</v>
      </c>
      <c r="D7" s="314" t="s">
        <v>521</v>
      </c>
      <c r="E7" s="314" t="s">
        <v>522</v>
      </c>
      <c r="F7" s="314" t="s">
        <v>523</v>
      </c>
      <c r="G7" s="314" t="s">
        <v>524</v>
      </c>
      <c r="H7" s="314" t="s">
        <v>525</v>
      </c>
      <c r="I7" s="314" t="s">
        <v>526</v>
      </c>
      <c r="J7" s="314" t="s">
        <v>527</v>
      </c>
      <c r="K7" s="315" t="s">
        <v>528</v>
      </c>
    </row>
    <row r="8" spans="1:15">
      <c r="A8" s="316" t="s">
        <v>529</v>
      </c>
      <c r="B8" s="317"/>
      <c r="C8" s="536" t="s">
        <v>530</v>
      </c>
      <c r="D8" s="536" t="s">
        <v>530</v>
      </c>
      <c r="E8" s="323"/>
      <c r="F8" s="536" t="s">
        <v>530</v>
      </c>
      <c r="G8" s="536" t="s">
        <v>530</v>
      </c>
      <c r="H8" s="323"/>
      <c r="I8" s="536" t="s">
        <v>530</v>
      </c>
      <c r="J8" s="536" t="s">
        <v>530</v>
      </c>
      <c r="K8" s="324"/>
    </row>
    <row r="9" spans="1:15">
      <c r="A9" s="316" t="s">
        <v>531</v>
      </c>
      <c r="B9" s="317"/>
      <c r="C9" s="536" t="s">
        <v>530</v>
      </c>
      <c r="D9" s="536" t="s">
        <v>530</v>
      </c>
      <c r="E9" s="323"/>
      <c r="F9" s="536" t="s">
        <v>530</v>
      </c>
      <c r="G9" s="536" t="s">
        <v>530</v>
      </c>
      <c r="H9" s="323"/>
      <c r="I9" s="536" t="s">
        <v>530</v>
      </c>
      <c r="J9" s="536" t="s">
        <v>530</v>
      </c>
      <c r="K9" s="324"/>
    </row>
    <row r="10" spans="1:15">
      <c r="A10" s="316" t="s">
        <v>532</v>
      </c>
      <c r="B10" s="317"/>
      <c r="C10" s="536" t="s">
        <v>530</v>
      </c>
      <c r="D10" s="536" t="s">
        <v>530</v>
      </c>
      <c r="E10" s="323"/>
      <c r="F10" s="536" t="s">
        <v>530</v>
      </c>
      <c r="G10" s="536" t="s">
        <v>530</v>
      </c>
      <c r="H10" s="323"/>
      <c r="I10" s="536" t="s">
        <v>530</v>
      </c>
      <c r="J10" s="536" t="s">
        <v>530</v>
      </c>
      <c r="K10" s="324"/>
    </row>
    <row r="11" spans="1:15">
      <c r="A11" s="318" t="s">
        <v>533</v>
      </c>
      <c r="B11" s="317"/>
      <c r="C11" s="319" t="str">
        <f>IF(AND(C8=$A$68,C10=$A$72),$A$84,$A$85)</f>
        <v>Not Required</v>
      </c>
      <c r="D11" s="319" t="str">
        <f>IF(AND(D8=$A$68,D10=$A$72),$A$84,$A$85)</f>
        <v>Not Required</v>
      </c>
      <c r="E11" s="323"/>
      <c r="F11" s="319" t="str">
        <f>IF(AND(F8=$A$68,F10=$A$72),$A$84,$A$85)</f>
        <v>Not Required</v>
      </c>
      <c r="G11" s="319" t="str">
        <f>IF(AND(G8=$A$68,G10=$A$72),$A$84,$A$85)</f>
        <v>Not Required</v>
      </c>
      <c r="H11" s="323"/>
      <c r="I11" s="319" t="str">
        <f>IF(AND(I8=$A$68,I10=$A$72),$A$84,$A$85)</f>
        <v>Not Required</v>
      </c>
      <c r="J11" s="319" t="str">
        <f>IF(AND(J8=$A$68,J10=$A$72),$A$84,$A$85)</f>
        <v>Not Required</v>
      </c>
      <c r="K11" s="324"/>
    </row>
    <row r="12" spans="1:15">
      <c r="A12" s="320" t="s">
        <v>534</v>
      </c>
      <c r="B12" s="321"/>
      <c r="C12" s="322"/>
      <c r="D12" s="322"/>
      <c r="E12" s="323"/>
      <c r="F12" s="322"/>
      <c r="G12" s="322"/>
      <c r="H12" s="323"/>
      <c r="I12" s="322"/>
      <c r="J12" s="322"/>
      <c r="K12" s="324"/>
    </row>
    <row r="13" spans="1:15">
      <c r="A13" s="320" t="s">
        <v>535</v>
      </c>
      <c r="B13" s="325"/>
      <c r="C13" s="325"/>
      <c r="D13" s="325"/>
      <c r="E13" s="326"/>
      <c r="F13" s="325"/>
      <c r="G13" s="325"/>
      <c r="H13" s="326"/>
      <c r="I13" s="325"/>
      <c r="J13" s="325"/>
      <c r="K13" s="327"/>
    </row>
    <row r="14" spans="1:15">
      <c r="A14" s="320" t="s">
        <v>536</v>
      </c>
      <c r="B14" s="325"/>
      <c r="C14" s="325"/>
      <c r="D14" s="325"/>
      <c r="E14" s="326"/>
      <c r="F14" s="325"/>
      <c r="G14" s="325"/>
      <c r="H14" s="326"/>
      <c r="I14" s="325"/>
      <c r="J14" s="325"/>
      <c r="K14" s="327"/>
    </row>
    <row r="15" spans="1:15">
      <c r="A15" s="320" t="s">
        <v>537</v>
      </c>
      <c r="B15" s="328"/>
      <c r="C15" s="329"/>
      <c r="D15" s="329"/>
      <c r="E15" s="330"/>
      <c r="F15" s="328"/>
      <c r="G15" s="328"/>
      <c r="H15" s="330"/>
      <c r="I15" s="328"/>
      <c r="J15" s="328"/>
      <c r="K15" s="331"/>
    </row>
    <row r="16" spans="1:15" ht="15.75" thickBot="1">
      <c r="A16" s="320" t="s">
        <v>538</v>
      </c>
      <c r="B16" s="326"/>
      <c r="C16" s="326"/>
      <c r="D16" s="326"/>
      <c r="E16" s="329"/>
      <c r="F16" s="326"/>
      <c r="G16" s="326"/>
      <c r="H16" s="329"/>
      <c r="I16" s="326"/>
      <c r="J16" s="326"/>
      <c r="K16" s="332"/>
    </row>
    <row r="17" spans="1:14">
      <c r="A17" s="333" t="s">
        <v>539</v>
      </c>
      <c r="B17" s="334"/>
      <c r="C17" s="335"/>
      <c r="D17" s="335"/>
      <c r="E17" s="335"/>
      <c r="F17" s="334"/>
      <c r="G17" s="334"/>
      <c r="H17" s="335"/>
      <c r="I17" s="334"/>
      <c r="J17" s="334"/>
      <c r="K17" s="336"/>
      <c r="N17" s="141" t="s">
        <v>8</v>
      </c>
    </row>
    <row r="18" spans="1:14">
      <c r="A18" s="337" t="s">
        <v>540</v>
      </c>
      <c r="B18" s="338"/>
      <c r="C18" s="338"/>
      <c r="D18" s="338"/>
      <c r="E18" s="338"/>
      <c r="F18" s="338"/>
      <c r="G18" s="338"/>
      <c r="H18" s="338"/>
      <c r="I18" s="338"/>
      <c r="J18" s="338"/>
      <c r="K18" s="339"/>
      <c r="N18" s="142" t="s">
        <v>9</v>
      </c>
    </row>
    <row r="19" spans="1:14" ht="15.75" thickBot="1">
      <c r="A19" s="340" t="s">
        <v>541</v>
      </c>
      <c r="B19" s="528">
        <f>C31</f>
        <v>0</v>
      </c>
      <c r="C19" s="341"/>
      <c r="D19" s="341"/>
      <c r="E19" s="341"/>
      <c r="F19" s="341"/>
      <c r="G19" s="341"/>
      <c r="H19" s="341"/>
      <c r="I19" s="341"/>
      <c r="J19" s="341"/>
      <c r="K19" s="342"/>
      <c r="N19" s="143" t="s">
        <v>10</v>
      </c>
    </row>
    <row r="20" spans="1:14">
      <c r="A20" s="320" t="s">
        <v>542</v>
      </c>
      <c r="B20" s="529">
        <f>D31</f>
        <v>0</v>
      </c>
      <c r="C20" s="317"/>
      <c r="D20" s="317"/>
      <c r="E20" s="317"/>
      <c r="F20" s="317"/>
      <c r="G20" s="317"/>
      <c r="H20" s="317"/>
      <c r="I20" s="317"/>
      <c r="J20" s="317"/>
      <c r="K20" s="343"/>
    </row>
    <row r="21" spans="1:14">
      <c r="A21" s="320" t="s">
        <v>543</v>
      </c>
      <c r="B21" s="529">
        <f>E31</f>
        <v>0</v>
      </c>
      <c r="C21" s="317"/>
      <c r="D21" s="317"/>
      <c r="E21" s="317"/>
      <c r="F21" s="317"/>
      <c r="G21" s="317"/>
      <c r="H21" s="317"/>
      <c r="I21" s="317"/>
      <c r="J21" s="317"/>
      <c r="K21" s="343"/>
    </row>
    <row r="22" spans="1:14">
      <c r="A22" s="320" t="s">
        <v>544</v>
      </c>
      <c r="B22" s="317"/>
      <c r="C22" s="529">
        <f>F31</f>
        <v>0</v>
      </c>
      <c r="D22" s="317"/>
      <c r="E22" s="317"/>
      <c r="F22" s="317"/>
      <c r="G22" s="317"/>
      <c r="H22" s="317"/>
      <c r="I22" s="317"/>
      <c r="J22" s="317"/>
      <c r="K22" s="343"/>
    </row>
    <row r="23" spans="1:14">
      <c r="A23" s="320" t="s">
        <v>545</v>
      </c>
      <c r="B23" s="317"/>
      <c r="C23" s="529">
        <f>G31</f>
        <v>0</v>
      </c>
      <c r="D23" s="317"/>
      <c r="E23" s="317"/>
      <c r="F23" s="317"/>
      <c r="G23" s="317"/>
      <c r="H23" s="317"/>
      <c r="I23" s="317"/>
      <c r="J23" s="317"/>
      <c r="K23" s="343"/>
    </row>
    <row r="24" spans="1:14">
      <c r="A24" s="320" t="s">
        <v>546</v>
      </c>
      <c r="B24" s="317"/>
      <c r="C24" s="529">
        <f>H31</f>
        <v>0</v>
      </c>
      <c r="D24" s="317"/>
      <c r="E24" s="317"/>
      <c r="F24" s="317"/>
      <c r="G24" s="317"/>
      <c r="H24" s="317"/>
      <c r="I24" s="317"/>
      <c r="J24" s="317"/>
      <c r="K24" s="343"/>
    </row>
    <row r="25" spans="1:14">
      <c r="A25" s="320" t="s">
        <v>547</v>
      </c>
      <c r="B25" s="317"/>
      <c r="C25" s="317"/>
      <c r="D25" s="529">
        <f>I31</f>
        <v>0</v>
      </c>
      <c r="E25" s="317"/>
      <c r="F25" s="317"/>
      <c r="G25" s="317"/>
      <c r="H25" s="317"/>
      <c r="I25" s="317"/>
      <c r="J25" s="317"/>
      <c r="K25" s="343"/>
    </row>
    <row r="26" spans="1:14">
      <c r="A26" s="320" t="s">
        <v>548</v>
      </c>
      <c r="B26" s="317"/>
      <c r="C26" s="317"/>
      <c r="D26" s="529">
        <f>J31</f>
        <v>0</v>
      </c>
      <c r="E26" s="317"/>
      <c r="F26" s="317"/>
      <c r="G26" s="317"/>
      <c r="H26" s="317"/>
      <c r="I26" s="317"/>
      <c r="J26" s="317"/>
      <c r="K26" s="343"/>
    </row>
    <row r="27" spans="1:14">
      <c r="A27" s="468" t="s">
        <v>549</v>
      </c>
      <c r="B27" s="469"/>
      <c r="C27" s="469"/>
      <c r="D27" s="530">
        <f>K31</f>
        <v>0</v>
      </c>
      <c r="E27" s="469"/>
      <c r="F27" s="469"/>
      <c r="G27" s="469"/>
      <c r="H27" s="469"/>
      <c r="I27" s="469"/>
      <c r="J27" s="469"/>
      <c r="K27" s="470"/>
    </row>
    <row r="28" spans="1:14">
      <c r="A28" s="471" t="s">
        <v>550</v>
      </c>
      <c r="B28" s="531">
        <f>SUM(B15:B27)</f>
        <v>0</v>
      </c>
      <c r="C28" s="531">
        <f>SUM(C15:C27)</f>
        <v>0</v>
      </c>
      <c r="D28" s="531">
        <f>SUM(D15:D27)</f>
        <v>0</v>
      </c>
      <c r="E28" s="472"/>
      <c r="F28" s="472"/>
      <c r="G28" s="472"/>
      <c r="H28" s="472"/>
      <c r="I28" s="472"/>
      <c r="J28" s="472"/>
      <c r="K28" s="473"/>
    </row>
    <row r="29" spans="1:14">
      <c r="A29" s="320" t="s">
        <v>551</v>
      </c>
      <c r="B29" s="529">
        <f>B28*B13</f>
        <v>0</v>
      </c>
      <c r="C29" s="529">
        <f>C28*C13</f>
        <v>0</v>
      </c>
      <c r="D29" s="529">
        <f>D28*D13</f>
        <v>0</v>
      </c>
      <c r="E29" s="317"/>
      <c r="F29" s="535">
        <f>F15*F13</f>
        <v>0</v>
      </c>
      <c r="G29" s="535">
        <f>G15*G13</f>
        <v>0</v>
      </c>
      <c r="H29" s="344"/>
      <c r="I29" s="535">
        <f>I15*I13</f>
        <v>0</v>
      </c>
      <c r="J29" s="535">
        <f>J15*J13</f>
        <v>0</v>
      </c>
      <c r="K29" s="345"/>
    </row>
    <row r="30" spans="1:14">
      <c r="A30" s="320" t="s">
        <v>17</v>
      </c>
      <c r="B30" s="529">
        <f>B14*B28</f>
        <v>0</v>
      </c>
      <c r="C30" s="529">
        <f>C28*C14</f>
        <v>0</v>
      </c>
      <c r="D30" s="529">
        <f>D28*D14</f>
        <v>0</v>
      </c>
      <c r="E30" s="317"/>
      <c r="F30" s="535">
        <f>F15*F14</f>
        <v>0</v>
      </c>
      <c r="G30" s="535">
        <f>G15*G14</f>
        <v>0</v>
      </c>
      <c r="H30" s="344"/>
      <c r="I30" s="535">
        <f>I15*I14</f>
        <v>0</v>
      </c>
      <c r="J30" s="535">
        <f>J15*J14</f>
        <v>0</v>
      </c>
      <c r="K30" s="345"/>
    </row>
    <row r="31" spans="1:14" ht="15.75" thickBot="1">
      <c r="A31" s="346" t="s">
        <v>552</v>
      </c>
      <c r="B31" s="537">
        <f>SUM(B28:B30)</f>
        <v>0</v>
      </c>
      <c r="C31" s="532">
        <f>SUM(C28:C30)</f>
        <v>0</v>
      </c>
      <c r="D31" s="532">
        <f>SUM(D28:D30)</f>
        <v>0</v>
      </c>
      <c r="E31" s="533">
        <f>E16</f>
        <v>0</v>
      </c>
      <c r="F31" s="533">
        <f>SUM(F15,F29,F30)</f>
        <v>0</v>
      </c>
      <c r="G31" s="533">
        <f>SUM(G15,G29,G30)</f>
        <v>0</v>
      </c>
      <c r="H31" s="533">
        <f>H16</f>
        <v>0</v>
      </c>
      <c r="I31" s="533">
        <f>SUM(I15,I29,I30)</f>
        <v>0</v>
      </c>
      <c r="J31" s="533">
        <f>SUM(J15,J29,J30)</f>
        <v>0</v>
      </c>
      <c r="K31" s="534">
        <f>K16</f>
        <v>0</v>
      </c>
    </row>
    <row r="32" spans="1:14">
      <c r="I32" s="35" t="s">
        <v>2</v>
      </c>
    </row>
    <row r="33" spans="1:12"/>
    <row r="34" spans="1:12">
      <c r="A34" s="991" t="s">
        <v>553</v>
      </c>
      <c r="B34" s="992"/>
      <c r="C34" s="992"/>
      <c r="D34" s="992"/>
      <c r="E34" s="992"/>
      <c r="F34" s="992"/>
      <c r="G34" s="992"/>
      <c r="H34" s="992"/>
      <c r="I34" s="992"/>
      <c r="J34" s="992"/>
      <c r="K34" s="993"/>
    </row>
    <row r="35" spans="1:12">
      <c r="A35" s="994"/>
      <c r="B35" s="995"/>
      <c r="C35" s="995"/>
      <c r="D35" s="995"/>
      <c r="E35" s="995"/>
      <c r="F35" s="995"/>
      <c r="G35" s="995"/>
      <c r="H35" s="995"/>
      <c r="I35" s="995"/>
      <c r="J35" s="995"/>
      <c r="K35" s="996"/>
    </row>
    <row r="36" spans="1:12">
      <c r="A36" s="997"/>
      <c r="B36" s="998"/>
      <c r="C36" s="998"/>
      <c r="D36" s="998"/>
      <c r="E36" s="998"/>
      <c r="F36" s="998"/>
      <c r="G36" s="998"/>
      <c r="H36" s="998"/>
      <c r="I36" s="998"/>
      <c r="J36" s="998"/>
      <c r="K36" s="999"/>
    </row>
    <row r="37" spans="1:12">
      <c r="A37" s="17"/>
    </row>
    <row r="38" spans="1:12">
      <c r="A38" s="311" t="s">
        <v>554</v>
      </c>
      <c r="B38" s="312"/>
      <c r="C38" s="312"/>
      <c r="D38" s="312"/>
      <c r="E38" s="312"/>
      <c r="F38" s="312"/>
      <c r="G38" s="312"/>
      <c r="H38" s="312"/>
      <c r="I38" s="312"/>
      <c r="J38" s="312"/>
      <c r="K38" s="312"/>
      <c r="L38" s="312"/>
    </row>
    <row r="39" spans="1:12"/>
    <row r="40" spans="1:12" ht="15.75" thickBot="1"/>
    <row r="41" spans="1:12">
      <c r="A41" s="347" t="s">
        <v>485</v>
      </c>
      <c r="G41" s="51" t="s">
        <v>482</v>
      </c>
      <c r="I41" s="989" t="s">
        <v>555</v>
      </c>
      <c r="J41" s="990"/>
    </row>
    <row r="42" spans="1:12" ht="15.75" thickBot="1">
      <c r="I42" s="981" t="s">
        <v>556</v>
      </c>
      <c r="J42" s="982"/>
    </row>
    <row r="43" spans="1:12"/>
    <row r="44" spans="1:12"/>
    <row r="45" spans="1:12"/>
    <row r="46" spans="1:12"/>
    <row r="47" spans="1:12"/>
    <row r="48" spans="1:12"/>
    <row r="49" spans="1:1"/>
    <row r="50" spans="1:1">
      <c r="A50" s="347" t="s">
        <v>486</v>
      </c>
    </row>
    <row r="51" spans="1:1"/>
    <row r="52" spans="1:1"/>
    <row r="53" spans="1:1"/>
    <row r="54" spans="1:1"/>
    <row r="55" spans="1:1"/>
    <row r="56" spans="1:1"/>
    <row r="57" spans="1:1"/>
    <row r="58" spans="1:1">
      <c r="A58" s="347" t="s">
        <v>487</v>
      </c>
    </row>
    <row r="59" spans="1:1"/>
    <row r="60" spans="1:1"/>
    <row r="61" spans="1:1"/>
    <row r="62" spans="1:1"/>
    <row r="63" spans="1:1"/>
    <row r="64" spans="1:1"/>
    <row r="65" spans="1:4"/>
    <row r="66" spans="1:4">
      <c r="A66" s="347"/>
    </row>
    <row r="67" spans="1:4" outlineLevel="1">
      <c r="A67" s="347" t="s">
        <v>557</v>
      </c>
    </row>
    <row r="68" spans="1:4" outlineLevel="1">
      <c r="A68" s="35" t="s">
        <v>558</v>
      </c>
      <c r="D68" s="36"/>
    </row>
    <row r="69" spans="1:4" outlineLevel="1">
      <c r="A69" s="35" t="s">
        <v>559</v>
      </c>
      <c r="D69" s="36"/>
    </row>
    <row r="70" spans="1:4" outlineLevel="1">
      <c r="A70" s="35" t="s">
        <v>530</v>
      </c>
      <c r="D70" s="36"/>
    </row>
    <row r="71" spans="1:4" outlineLevel="1">
      <c r="D71" s="36"/>
    </row>
    <row r="72" spans="1:4" outlineLevel="1">
      <c r="A72" s="35" t="s">
        <v>560</v>
      </c>
    </row>
    <row r="73" spans="1:4" outlineLevel="1">
      <c r="A73" s="35" t="s">
        <v>561</v>
      </c>
    </row>
    <row r="74" spans="1:4" outlineLevel="1">
      <c r="A74" s="35" t="s">
        <v>530</v>
      </c>
    </row>
    <row r="75" spans="1:4" outlineLevel="1"/>
    <row r="76" spans="1:4" outlineLevel="1">
      <c r="A76" s="35" t="s">
        <v>519</v>
      </c>
    </row>
    <row r="77" spans="1:4" outlineLevel="1">
      <c r="A77" s="35" t="s">
        <v>562</v>
      </c>
    </row>
    <row r="78" spans="1:4" outlineLevel="1">
      <c r="A78" s="35" t="s">
        <v>563</v>
      </c>
    </row>
    <row r="79" spans="1:4" outlineLevel="1">
      <c r="A79" s="35" t="s">
        <v>530</v>
      </c>
    </row>
    <row r="80" spans="1:4" outlineLevel="1"/>
    <row r="81" spans="1:1" outlineLevel="1">
      <c r="A81" s="35" t="s">
        <v>262</v>
      </c>
    </row>
    <row r="82" spans="1:1" outlineLevel="1">
      <c r="A82" s="35" t="s">
        <v>263</v>
      </c>
    </row>
    <row r="83" spans="1:1" outlineLevel="1"/>
    <row r="84" spans="1:1" outlineLevel="1">
      <c r="A84" s="35" t="s">
        <v>564</v>
      </c>
    </row>
    <row r="85" spans="1:1" outlineLevel="1">
      <c r="A85" s="35" t="s">
        <v>565</v>
      </c>
    </row>
    <row r="86" spans="1:1"/>
    <row r="87" spans="1:1"/>
    <row r="88" spans="1:1">
      <c r="A88" s="41"/>
    </row>
    <row r="89" spans="1:1"/>
    <row r="90" spans="1:1"/>
    <row r="91" spans="1:1"/>
    <row r="92" spans="1:1"/>
    <row r="93" spans="1:1"/>
    <row r="94" spans="1:1"/>
    <row r="95" spans="1:1"/>
    <row r="96" spans="1:1"/>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ht="15" customHeight="1"/>
    <row r="144" ht="15" customHeight="1"/>
    <row r="145" ht="15" customHeight="1"/>
    <row r="146" ht="15" customHeight="1"/>
    <row r="147" ht="15" customHeight="1"/>
    <row r="148" ht="15" customHeight="1"/>
    <row r="149" ht="15" customHeight="1"/>
    <row r="150" ht="15" customHeight="1"/>
  </sheetData>
  <mergeCells count="6">
    <mergeCell ref="I42:J42"/>
    <mergeCell ref="B5:C5"/>
    <mergeCell ref="D5:E5"/>
    <mergeCell ref="F5:G5"/>
    <mergeCell ref="I41:J41"/>
    <mergeCell ref="A34:K36"/>
  </mergeCells>
  <conditionalFormatting sqref="C11:D11 F11:G11 I11:J11">
    <cfRule type="cellIs" dxfId="5" priority="1" operator="equal">
      <formula>"Not required"</formula>
    </cfRule>
    <cfRule type="cellIs" dxfId="4" priority="2" operator="equal">
      <formula>"Required"</formula>
    </cfRule>
  </conditionalFormatting>
  <dataValidations count="3">
    <dataValidation type="list" allowBlank="1" showInputMessage="1" showErrorMessage="1" sqref="I10:J10 C10:D10 F10:G10" xr:uid="{00000000-0002-0000-0900-000000000000}">
      <formula1>$A$72:$A$74</formula1>
    </dataValidation>
    <dataValidation type="list" allowBlank="1" showInputMessage="1" showErrorMessage="1" sqref="I9:J9 C9:D9 F9:G9" xr:uid="{00000000-0002-0000-0900-000001000000}">
      <formula1>$A$76:$A$79</formula1>
    </dataValidation>
    <dataValidation type="list" allowBlank="1" showInputMessage="1" showErrorMessage="1" sqref="I8:J8 C8:D8 F8:G8" xr:uid="{00000000-0002-0000-0900-000002000000}">
      <formula1>$A$68:$A$70</formula1>
    </dataValidation>
  </dataValidations>
  <printOptions horizontalCentered="1"/>
  <pageMargins left="0.23622047244094491" right="0.23622047244094491" top="0.74803149606299213" bottom="0.74803149606299213" header="0.31496062992125984" footer="0.31496062992125984"/>
  <pageSetup paperSize="8" scale="71" fitToHeight="2" orientation="landscape" r:id="rId1"/>
  <headerFooter>
    <oddHeader>&amp;C&amp;"-,Bold"&amp;KFF0000QDC CONTRACTOR DATABOOK | PILOT VERSION ISSUED SEPTEMBER 2017</oddHeader>
    <oddFooter>&amp;CPage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U304"/>
  <sheetViews>
    <sheetView topLeftCell="A16" zoomScale="95" zoomScaleNormal="95" workbookViewId="0">
      <selection activeCell="B27" sqref="B27:F27"/>
    </sheetView>
  </sheetViews>
  <sheetFormatPr defaultColWidth="0" defaultRowHeight="15" zeroHeight="1"/>
  <cols>
    <col min="1" max="1" width="3.28515625" style="442" customWidth="1"/>
    <col min="2" max="2" width="17.28515625" style="442" customWidth="1"/>
    <col min="3" max="3" width="85.5703125" style="442" customWidth="1"/>
    <col min="4" max="4" width="21.5703125" style="446" customWidth="1"/>
    <col min="5" max="5" width="52.28515625" style="442" customWidth="1"/>
    <col min="6" max="6" width="46.5703125" style="442" customWidth="1"/>
    <col min="7" max="9" width="9.140625" style="442" customWidth="1"/>
    <col min="10" max="16" width="0" style="442" hidden="1" customWidth="1"/>
    <col min="17" max="16384" width="9.140625" style="442" hidden="1"/>
  </cols>
  <sheetData>
    <row r="1" spans="1:21" s="44" customFormat="1" ht="21">
      <c r="A1" s="429" t="s">
        <v>566</v>
      </c>
      <c r="B1" s="42"/>
      <c r="C1" s="42"/>
      <c r="D1" s="43"/>
      <c r="E1" s="42"/>
      <c r="I1" s="45"/>
    </row>
    <row r="2" spans="1:21" s="44" customFormat="1" ht="17.25">
      <c r="A2" s="46"/>
      <c r="B2" s="42"/>
      <c r="C2" s="42"/>
      <c r="D2" s="47"/>
      <c r="E2" s="42"/>
    </row>
    <row r="3" spans="1:21" s="44" customFormat="1" ht="15" customHeight="1" thickBot="1">
      <c r="A3" s="48"/>
      <c r="C3" s="42"/>
      <c r="D3" s="43"/>
      <c r="E3" s="42"/>
    </row>
    <row r="4" spans="1:21" s="49" customFormat="1" ht="204.75" customHeight="1" thickBot="1">
      <c r="A4" s="1012" t="s">
        <v>567</v>
      </c>
      <c r="B4" s="1013"/>
      <c r="C4" s="1013"/>
      <c r="D4" s="1013"/>
      <c r="E4" s="1013"/>
      <c r="F4" s="1014"/>
      <c r="G4" s="44"/>
    </row>
    <row r="5" spans="1:21" s="44" customFormat="1" ht="15" customHeight="1">
      <c r="A5" s="48"/>
      <c r="C5" s="42"/>
      <c r="D5" s="43"/>
      <c r="E5" s="42"/>
    </row>
    <row r="6" spans="1:21" s="44" customFormat="1" ht="15" customHeight="1">
      <c r="A6" s="450" t="s">
        <v>31</v>
      </c>
      <c r="B6" s="450"/>
      <c r="C6" s="450"/>
      <c r="D6" s="450"/>
      <c r="E6" s="450"/>
      <c r="F6" s="450"/>
      <c r="G6" s="450"/>
      <c r="H6" s="450"/>
      <c r="I6" s="450"/>
      <c r="J6" s="450"/>
      <c r="K6" s="450"/>
      <c r="L6" s="450"/>
      <c r="M6" s="450"/>
      <c r="N6" s="450"/>
      <c r="O6" s="450"/>
      <c r="P6" s="450"/>
      <c r="Q6" s="450"/>
      <c r="R6" s="450"/>
      <c r="S6" s="450"/>
      <c r="T6" s="450"/>
      <c r="U6" s="450"/>
    </row>
    <row r="7" spans="1:21" s="44" customFormat="1" ht="15" customHeight="1" thickBot="1">
      <c r="C7" s="51"/>
      <c r="D7" s="71"/>
      <c r="E7" s="42"/>
      <c r="F7" s="42"/>
      <c r="G7" s="42"/>
    </row>
    <row r="8" spans="1:21" s="44" customFormat="1" ht="15" customHeight="1">
      <c r="A8" s="48"/>
      <c r="B8" s="35"/>
      <c r="C8" s="640" t="s">
        <v>32</v>
      </c>
      <c r="D8" s="921">
        <f>CONTRACTOR</f>
        <v>0</v>
      </c>
      <c r="E8" s="923"/>
    </row>
    <row r="9" spans="1:21" s="44" customFormat="1" ht="15" customHeight="1">
      <c r="A9" s="48"/>
      <c r="B9" s="35"/>
      <c r="C9" s="637" t="s">
        <v>33</v>
      </c>
      <c r="D9" s="915">
        <f>CBU</f>
        <v>0</v>
      </c>
      <c r="E9" s="917"/>
    </row>
    <row r="10" spans="1:21" s="44" customFormat="1" ht="15" customHeight="1">
      <c r="A10" s="48"/>
      <c r="B10" s="35"/>
      <c r="C10" s="637" t="s">
        <v>34</v>
      </c>
      <c r="D10" s="915">
        <f>CONTRAT_TITLE</f>
        <v>0</v>
      </c>
      <c r="E10" s="917"/>
    </row>
    <row r="11" spans="1:21" s="44" customFormat="1" ht="15" customHeight="1">
      <c r="A11" s="48"/>
      <c r="B11" s="35"/>
      <c r="C11" s="637" t="s">
        <v>35</v>
      </c>
      <c r="D11" s="915">
        <f>CONTRACT_No</f>
        <v>0</v>
      </c>
      <c r="E11" s="917"/>
    </row>
    <row r="12" spans="1:21" s="44" customFormat="1" ht="15" customHeight="1">
      <c r="A12" s="48"/>
      <c r="B12" s="35"/>
      <c r="C12" s="637" t="s">
        <v>36</v>
      </c>
      <c r="D12" s="924">
        <f>DATE_OF_ASSESSMENT</f>
        <v>0</v>
      </c>
      <c r="E12" s="926"/>
    </row>
    <row r="13" spans="1:21" s="44" customFormat="1" ht="15" customHeight="1">
      <c r="A13" s="48"/>
      <c r="B13" s="35"/>
      <c r="C13" s="637" t="s">
        <v>37</v>
      </c>
      <c r="D13" s="924">
        <f>Name</f>
        <v>0</v>
      </c>
      <c r="E13" s="926"/>
    </row>
    <row r="14" spans="1:21" s="44" customFormat="1" ht="15" customHeight="1" thickBot="1">
      <c r="A14" s="48"/>
      <c r="C14" s="639" t="s">
        <v>38</v>
      </c>
      <c r="D14" s="1015">
        <f>POSITION</f>
        <v>0</v>
      </c>
      <c r="E14" s="1016"/>
    </row>
    <row r="15" spans="1:21" s="44" customFormat="1" ht="15" customHeight="1">
      <c r="A15" s="48"/>
      <c r="C15" s="42"/>
      <c r="D15" s="43"/>
      <c r="E15" s="42"/>
    </row>
    <row r="16" spans="1:21" s="441" customFormat="1" ht="15.75">
      <c r="A16" s="433" t="s">
        <v>568</v>
      </c>
      <c r="B16" s="439"/>
      <c r="C16" s="439"/>
      <c r="D16" s="440"/>
      <c r="E16" s="439"/>
      <c r="F16" s="439"/>
      <c r="G16" s="439"/>
      <c r="H16" s="439"/>
      <c r="I16" s="439"/>
      <c r="J16" s="439"/>
      <c r="K16" s="439"/>
      <c r="L16" s="439"/>
      <c r="M16" s="439"/>
      <c r="N16" s="439"/>
      <c r="O16" s="439"/>
    </row>
    <row r="17" spans="1:15" ht="15" customHeight="1">
      <c r="A17" s="48"/>
      <c r="C17" s="443"/>
      <c r="D17" s="444"/>
      <c r="E17" s="443"/>
    </row>
    <row r="18" spans="1:15" s="44" customFormat="1" ht="12.75" customHeight="1">
      <c r="A18" s="42"/>
      <c r="B18" s="42"/>
      <c r="C18" s="434" t="s">
        <v>406</v>
      </c>
      <c r="D18" s="892">
        <v>2</v>
      </c>
      <c r="E18" s="892"/>
    </row>
    <row r="19" spans="1:15" s="44" customFormat="1" ht="60">
      <c r="A19" s="48"/>
      <c r="C19" s="548" t="s">
        <v>569</v>
      </c>
      <c r="D19" s="1000" t="s">
        <v>464</v>
      </c>
      <c r="E19" s="1001"/>
    </row>
    <row r="20" spans="1:15" s="437" customFormat="1" ht="48" customHeight="1">
      <c r="A20" s="449"/>
      <c r="C20" s="490" t="s">
        <v>570</v>
      </c>
      <c r="D20" s="1002">
        <v>0</v>
      </c>
      <c r="E20" s="1003"/>
      <c r="G20" s="44"/>
      <c r="H20" s="44"/>
    </row>
    <row r="21" spans="1:15" s="437" customFormat="1" ht="48" customHeight="1" thickBot="1">
      <c r="A21" s="449"/>
      <c r="C21" s="491" t="s">
        <v>571</v>
      </c>
      <c r="D21" s="1010"/>
      <c r="E21" s="1011"/>
    </row>
    <row r="22" spans="1:15" ht="12" customHeight="1">
      <c r="A22" s="443"/>
      <c r="B22" s="443"/>
      <c r="C22" s="443"/>
      <c r="D22" s="444"/>
      <c r="E22" s="443"/>
    </row>
    <row r="23" spans="1:15" ht="12" customHeight="1">
      <c r="A23" s="443"/>
      <c r="B23" s="443"/>
      <c r="C23" s="443"/>
      <c r="D23" s="444"/>
      <c r="E23" s="443"/>
    </row>
    <row r="24" spans="1:15">
      <c r="A24" s="443"/>
      <c r="B24" s="443"/>
      <c r="C24" s="443"/>
      <c r="D24" s="444"/>
      <c r="E24" s="443"/>
    </row>
    <row r="25" spans="1:15" s="441" customFormat="1" ht="15.75">
      <c r="A25" s="433" t="s">
        <v>572</v>
      </c>
      <c r="B25" s="439"/>
      <c r="C25" s="439"/>
      <c r="D25" s="440"/>
      <c r="E25" s="439"/>
      <c r="F25" s="439"/>
      <c r="G25" s="439"/>
      <c r="H25" s="439"/>
      <c r="I25" s="439"/>
      <c r="J25" s="439"/>
      <c r="K25" s="439"/>
      <c r="L25" s="439"/>
      <c r="M25" s="439"/>
      <c r="N25" s="439"/>
      <c r="O25" s="439"/>
    </row>
    <row r="26" spans="1:15" ht="15" customHeight="1">
      <c r="A26" s="48"/>
      <c r="C26" s="443"/>
      <c r="D26" s="444"/>
      <c r="E26" s="443"/>
    </row>
    <row r="27" spans="1:15" ht="27" customHeight="1">
      <c r="A27" s="443"/>
      <c r="B27" s="931" t="s">
        <v>573</v>
      </c>
      <c r="C27" s="931"/>
      <c r="D27" s="931"/>
      <c r="E27" s="931"/>
      <c r="F27" s="931"/>
    </row>
    <row r="28" spans="1:15" ht="107.25" customHeight="1">
      <c r="A28" s="443"/>
      <c r="B28" s="931" t="s">
        <v>574</v>
      </c>
      <c r="C28" s="931"/>
      <c r="D28" s="931"/>
      <c r="E28" s="931"/>
      <c r="F28" s="931"/>
    </row>
    <row r="29" spans="1:15" ht="12" customHeight="1">
      <c r="A29" s="443"/>
      <c r="B29" s="443"/>
      <c r="C29" s="443"/>
      <c r="D29" s="444"/>
      <c r="E29" s="443"/>
    </row>
    <row r="30" spans="1:15" s="44" customFormat="1" ht="12.75" customHeight="1">
      <c r="A30" s="42"/>
      <c r="B30" s="42"/>
      <c r="C30" s="434" t="s">
        <v>575</v>
      </c>
      <c r="D30" s="892">
        <v>4</v>
      </c>
      <c r="E30" s="892"/>
      <c r="I30" s="44" t="s">
        <v>2</v>
      </c>
    </row>
    <row r="31" spans="1:15" s="44" customFormat="1" ht="51" customHeight="1">
      <c r="A31" s="48"/>
      <c r="C31" s="492" t="s">
        <v>576</v>
      </c>
      <c r="D31" s="1008"/>
      <c r="E31" s="1009"/>
    </row>
    <row r="32" spans="1:15" s="437" customFormat="1" ht="45.75" customHeight="1">
      <c r="A32" s="449"/>
      <c r="C32" s="490" t="s">
        <v>577</v>
      </c>
      <c r="D32" s="1008"/>
      <c r="E32" s="1009"/>
    </row>
    <row r="33" spans="1:5" s="437" customFormat="1" ht="53.25" customHeight="1">
      <c r="A33" s="449"/>
      <c r="C33" s="490" t="s">
        <v>578</v>
      </c>
      <c r="D33" s="1008"/>
      <c r="E33" s="1009"/>
    </row>
    <row r="34" spans="1:5" s="437" customFormat="1" ht="35.25" customHeight="1">
      <c r="A34" s="449"/>
      <c r="C34" s="524" t="s">
        <v>579</v>
      </c>
      <c r="D34" s="1006" t="s">
        <v>464</v>
      </c>
      <c r="E34" s="1007"/>
    </row>
    <row r="35" spans="1:5" s="437" customFormat="1" ht="36" customHeight="1" thickBot="1">
      <c r="A35" s="449"/>
      <c r="C35" s="491" t="s">
        <v>580</v>
      </c>
      <c r="D35" s="1004">
        <v>0</v>
      </c>
      <c r="E35" s="1005"/>
    </row>
    <row r="36" spans="1:5">
      <c r="A36" s="443"/>
      <c r="B36" s="443"/>
      <c r="C36" s="443"/>
      <c r="D36" s="444"/>
      <c r="E36" s="443"/>
    </row>
    <row r="37" spans="1:5">
      <c r="A37" s="443"/>
      <c r="B37" s="443"/>
      <c r="C37" s="443"/>
      <c r="D37" s="444"/>
      <c r="E37" s="443"/>
    </row>
    <row r="38" spans="1:5" ht="14.25" customHeight="1">
      <c r="A38" s="445"/>
      <c r="B38" s="443"/>
      <c r="C38" s="443"/>
      <c r="D38" s="444"/>
      <c r="E38" s="443"/>
    </row>
    <row r="39" spans="1:5" hidden="1">
      <c r="A39" s="443"/>
      <c r="B39" s="448" t="s">
        <v>456</v>
      </c>
      <c r="C39" s="443"/>
      <c r="D39" s="444"/>
      <c r="E39" s="443"/>
    </row>
    <row r="40" spans="1:5" hidden="1">
      <c r="A40" s="443"/>
      <c r="B40" s="447" t="s">
        <v>464</v>
      </c>
      <c r="C40" s="443"/>
      <c r="D40" s="444"/>
      <c r="E40" s="443"/>
    </row>
    <row r="41" spans="1:5" hidden="1">
      <c r="A41" s="443"/>
      <c r="B41" s="447" t="s">
        <v>262</v>
      </c>
      <c r="C41" s="443"/>
      <c r="D41" s="444"/>
      <c r="E41" s="443"/>
    </row>
    <row r="42" spans="1:5" hidden="1">
      <c r="A42" s="443"/>
      <c r="B42" s="447" t="s">
        <v>263</v>
      </c>
      <c r="C42" s="443"/>
      <c r="D42" s="444"/>
      <c r="E42" s="443"/>
    </row>
    <row r="43" spans="1:5">
      <c r="A43" s="443"/>
      <c r="B43" s="443"/>
      <c r="C43" s="443"/>
      <c r="D43" s="444"/>
      <c r="E43" s="443"/>
    </row>
    <row r="44" spans="1:5">
      <c r="A44" s="443"/>
      <c r="B44" s="443"/>
      <c r="C44" s="443"/>
      <c r="D44" s="444"/>
      <c r="E44" s="443"/>
    </row>
    <row r="45" spans="1:5" hidden="1">
      <c r="A45" s="443"/>
      <c r="B45" s="443"/>
      <c r="C45" s="443"/>
      <c r="D45" s="444"/>
      <c r="E45" s="443"/>
    </row>
    <row r="46" spans="1:5" hidden="1">
      <c r="A46" s="443"/>
      <c r="B46" s="443"/>
      <c r="C46" s="443"/>
      <c r="D46" s="444"/>
      <c r="E46" s="443"/>
    </row>
    <row r="47" spans="1:5" hidden="1">
      <c r="A47" s="443"/>
      <c r="B47" s="443"/>
      <c r="C47" s="443"/>
      <c r="D47" s="444"/>
      <c r="E47" s="443"/>
    </row>
    <row r="48" spans="1:5" hidden="1">
      <c r="A48" s="443"/>
      <c r="B48" s="443"/>
      <c r="C48" s="443"/>
      <c r="D48" s="444"/>
      <c r="E48" s="443"/>
    </row>
    <row r="49" spans="1:5" hidden="1">
      <c r="A49" s="443"/>
      <c r="B49" s="443"/>
      <c r="C49" s="443"/>
      <c r="D49" s="444"/>
      <c r="E49" s="443"/>
    </row>
    <row r="50" spans="1:5" hidden="1">
      <c r="A50" s="443"/>
      <c r="B50" s="443"/>
      <c r="C50" s="443"/>
      <c r="D50" s="444"/>
      <c r="E50" s="443"/>
    </row>
    <row r="51" spans="1:5" hidden="1">
      <c r="A51" s="443"/>
      <c r="B51" s="443"/>
      <c r="C51" s="443"/>
      <c r="D51" s="444"/>
      <c r="E51" s="443"/>
    </row>
    <row r="52" spans="1:5" hidden="1">
      <c r="A52" s="443"/>
      <c r="B52" s="443"/>
      <c r="C52" s="443"/>
      <c r="D52" s="444"/>
      <c r="E52" s="443"/>
    </row>
    <row r="53" spans="1:5" hidden="1">
      <c r="A53" s="443"/>
      <c r="B53" s="443"/>
      <c r="C53" s="443"/>
      <c r="D53" s="444"/>
      <c r="E53" s="443"/>
    </row>
    <row r="54" spans="1:5" hidden="1">
      <c r="A54" s="443"/>
      <c r="B54" s="443"/>
      <c r="C54" s="443"/>
      <c r="D54" s="444"/>
      <c r="E54" s="443"/>
    </row>
    <row r="55" spans="1:5" hidden="1">
      <c r="A55" s="443"/>
      <c r="B55" s="443"/>
      <c r="C55" s="443"/>
      <c r="D55" s="444"/>
      <c r="E55" s="443"/>
    </row>
    <row r="56" spans="1:5" hidden="1">
      <c r="A56" s="443"/>
      <c r="B56" s="443"/>
      <c r="C56" s="443"/>
      <c r="D56" s="444"/>
      <c r="E56" s="443"/>
    </row>
    <row r="57" spans="1:5" hidden="1">
      <c r="A57" s="443"/>
      <c r="B57" s="443"/>
      <c r="C57" s="443"/>
      <c r="D57" s="444"/>
      <c r="E57" s="443"/>
    </row>
    <row r="58" spans="1:5" hidden="1">
      <c r="A58" s="443"/>
      <c r="B58" s="443"/>
      <c r="C58" s="443"/>
      <c r="D58" s="444"/>
      <c r="E58" s="443"/>
    </row>
    <row r="59" spans="1:5" hidden="1">
      <c r="A59" s="443"/>
      <c r="B59" s="443"/>
      <c r="C59" s="443"/>
      <c r="D59" s="444"/>
      <c r="E59" s="443"/>
    </row>
    <row r="60" spans="1:5" hidden="1">
      <c r="A60" s="443"/>
      <c r="B60" s="443"/>
      <c r="C60" s="443"/>
      <c r="D60" s="444"/>
      <c r="E60" s="443"/>
    </row>
    <row r="61" spans="1:5" hidden="1">
      <c r="A61" s="443"/>
      <c r="B61" s="443"/>
      <c r="C61" s="443"/>
      <c r="D61" s="444"/>
      <c r="E61" s="443"/>
    </row>
    <row r="62" spans="1:5" hidden="1">
      <c r="A62" s="443"/>
      <c r="B62" s="443"/>
      <c r="C62" s="443"/>
      <c r="D62" s="444"/>
      <c r="E62" s="443"/>
    </row>
    <row r="63" spans="1:5" hidden="1">
      <c r="A63" s="443"/>
      <c r="B63" s="443"/>
      <c r="C63" s="443"/>
      <c r="D63" s="444"/>
      <c r="E63" s="443"/>
    </row>
    <row r="64" spans="1:5" hidden="1">
      <c r="A64" s="443"/>
      <c r="B64" s="443"/>
      <c r="C64" s="443"/>
      <c r="D64" s="444"/>
      <c r="E64" s="443"/>
    </row>
    <row r="65" spans="1:5" hidden="1">
      <c r="A65" s="443"/>
      <c r="B65" s="443"/>
      <c r="C65" s="443"/>
      <c r="D65" s="444"/>
      <c r="E65" s="443"/>
    </row>
    <row r="66" spans="1:5" hidden="1">
      <c r="A66" s="443"/>
      <c r="B66" s="443"/>
      <c r="C66" s="443"/>
      <c r="D66" s="444"/>
      <c r="E66" s="443"/>
    </row>
    <row r="67" spans="1:5" hidden="1">
      <c r="A67" s="443"/>
      <c r="B67" s="443"/>
      <c r="C67" s="443"/>
      <c r="D67" s="444"/>
      <c r="E67" s="443"/>
    </row>
    <row r="68" spans="1:5" hidden="1">
      <c r="A68" s="443"/>
      <c r="B68" s="443"/>
      <c r="C68" s="443"/>
      <c r="D68" s="444"/>
      <c r="E68" s="443"/>
    </row>
    <row r="69" spans="1:5" hidden="1">
      <c r="A69" s="443"/>
      <c r="B69" s="443"/>
      <c r="C69" s="443"/>
      <c r="D69" s="444"/>
      <c r="E69" s="443"/>
    </row>
    <row r="70" spans="1:5" hidden="1">
      <c r="A70" s="443"/>
      <c r="B70" s="443"/>
      <c r="C70" s="443"/>
      <c r="D70" s="444"/>
      <c r="E70" s="443"/>
    </row>
    <row r="71" spans="1:5" hidden="1">
      <c r="A71" s="443"/>
      <c r="B71" s="443"/>
      <c r="C71" s="443"/>
      <c r="D71" s="444"/>
      <c r="E71" s="443"/>
    </row>
    <row r="72" spans="1:5" hidden="1">
      <c r="A72" s="443"/>
      <c r="B72" s="443"/>
      <c r="C72" s="443"/>
      <c r="D72" s="444"/>
      <c r="E72" s="443"/>
    </row>
    <row r="73" spans="1:5" hidden="1">
      <c r="A73" s="443"/>
      <c r="B73" s="443"/>
      <c r="C73" s="443"/>
      <c r="D73" s="444"/>
      <c r="E73" s="443"/>
    </row>
    <row r="74" spans="1:5" hidden="1">
      <c r="A74" s="443"/>
      <c r="B74" s="443"/>
      <c r="C74" s="443"/>
      <c r="D74" s="444"/>
      <c r="E74" s="443"/>
    </row>
    <row r="75" spans="1:5" hidden="1">
      <c r="A75" s="443"/>
      <c r="B75" s="443"/>
      <c r="C75" s="443"/>
      <c r="D75" s="444"/>
      <c r="E75" s="443"/>
    </row>
    <row r="76" spans="1:5" hidden="1">
      <c r="A76" s="443"/>
      <c r="B76" s="443"/>
      <c r="C76" s="443"/>
      <c r="D76" s="444"/>
      <c r="E76" s="443"/>
    </row>
    <row r="77" spans="1:5" hidden="1">
      <c r="A77" s="443"/>
      <c r="B77" s="443"/>
      <c r="C77" s="443"/>
      <c r="D77" s="444"/>
      <c r="E77" s="443"/>
    </row>
    <row r="78" spans="1:5" hidden="1">
      <c r="A78" s="443"/>
      <c r="B78" s="443"/>
      <c r="C78" s="443"/>
      <c r="D78" s="444"/>
      <c r="E78" s="443"/>
    </row>
    <row r="79" spans="1:5" hidden="1">
      <c r="A79" s="443"/>
      <c r="B79" s="443"/>
      <c r="C79" s="443"/>
      <c r="D79" s="444"/>
      <c r="E79" s="443"/>
    </row>
    <row r="80" spans="1:5" hidden="1">
      <c r="A80" s="443"/>
      <c r="B80" s="443"/>
      <c r="C80" s="443"/>
      <c r="D80" s="444"/>
      <c r="E80" s="443"/>
    </row>
    <row r="81" spans="1:5" hidden="1">
      <c r="A81" s="443"/>
      <c r="B81" s="443"/>
      <c r="C81" s="443"/>
      <c r="D81" s="444"/>
      <c r="E81" s="443"/>
    </row>
    <row r="82" spans="1:5" hidden="1">
      <c r="A82" s="443"/>
      <c r="B82" s="443"/>
      <c r="C82" s="443"/>
      <c r="D82" s="444"/>
      <c r="E82" s="443"/>
    </row>
    <row r="83" spans="1:5" hidden="1">
      <c r="A83" s="443"/>
      <c r="B83" s="443"/>
      <c r="C83" s="443"/>
      <c r="D83" s="444"/>
      <c r="E83" s="443"/>
    </row>
    <row r="84" spans="1:5" hidden="1">
      <c r="A84" s="443"/>
      <c r="B84" s="443"/>
      <c r="C84" s="443"/>
      <c r="D84" s="444"/>
      <c r="E84" s="443"/>
    </row>
    <row r="85" spans="1:5" hidden="1">
      <c r="A85" s="443"/>
      <c r="B85" s="443"/>
      <c r="C85" s="443"/>
      <c r="D85" s="444"/>
      <c r="E85" s="443"/>
    </row>
    <row r="86" spans="1:5" hidden="1">
      <c r="A86" s="443"/>
      <c r="B86" s="443"/>
      <c r="C86" s="443"/>
      <c r="D86" s="444"/>
      <c r="E86" s="443"/>
    </row>
    <row r="87" spans="1:5" hidden="1">
      <c r="A87" s="443"/>
      <c r="B87" s="443"/>
      <c r="C87" s="443"/>
      <c r="D87" s="444"/>
      <c r="E87" s="443"/>
    </row>
    <row r="88" spans="1:5" hidden="1">
      <c r="A88" s="443"/>
      <c r="B88" s="443"/>
      <c r="C88" s="443"/>
      <c r="D88" s="444"/>
      <c r="E88" s="443"/>
    </row>
    <row r="89" spans="1:5" hidden="1">
      <c r="A89" s="443"/>
      <c r="B89" s="443"/>
      <c r="C89" s="443"/>
      <c r="D89" s="444"/>
      <c r="E89" s="443"/>
    </row>
    <row r="90" spans="1:5" hidden="1">
      <c r="A90" s="443"/>
      <c r="B90" s="443"/>
      <c r="C90" s="443"/>
      <c r="D90" s="444"/>
      <c r="E90" s="443"/>
    </row>
    <row r="91" spans="1:5" hidden="1">
      <c r="A91" s="443"/>
      <c r="B91" s="443"/>
      <c r="C91" s="443"/>
      <c r="D91" s="444"/>
      <c r="E91" s="443"/>
    </row>
    <row r="92" spans="1:5" hidden="1">
      <c r="A92" s="443"/>
      <c r="B92" s="443"/>
      <c r="C92" s="443"/>
      <c r="D92" s="444"/>
      <c r="E92" s="443"/>
    </row>
    <row r="93" spans="1:5" hidden="1">
      <c r="A93" s="443"/>
      <c r="B93" s="443"/>
      <c r="C93" s="443"/>
      <c r="D93" s="444"/>
      <c r="E93" s="443"/>
    </row>
    <row r="94" spans="1:5" hidden="1">
      <c r="A94" s="443"/>
      <c r="B94" s="443"/>
      <c r="C94" s="443"/>
      <c r="D94" s="444"/>
      <c r="E94" s="443"/>
    </row>
    <row r="95" spans="1:5" hidden="1">
      <c r="A95" s="443"/>
      <c r="B95" s="443"/>
      <c r="C95" s="443"/>
      <c r="D95" s="444"/>
      <c r="E95" s="443"/>
    </row>
    <row r="96" spans="1:5" hidden="1">
      <c r="A96" s="443"/>
      <c r="B96" s="443"/>
      <c r="C96" s="443"/>
      <c r="D96" s="444"/>
      <c r="E96" s="443"/>
    </row>
    <row r="97" spans="1:5" hidden="1">
      <c r="A97" s="443"/>
      <c r="B97" s="443"/>
      <c r="C97" s="443"/>
      <c r="D97" s="444"/>
      <c r="E97" s="443"/>
    </row>
    <row r="98" spans="1:5" hidden="1">
      <c r="A98" s="443"/>
      <c r="B98" s="443"/>
      <c r="C98" s="443"/>
      <c r="D98" s="444"/>
      <c r="E98" s="443"/>
    </row>
    <row r="99" spans="1:5" hidden="1">
      <c r="A99" s="443"/>
      <c r="B99" s="443"/>
      <c r="C99" s="443"/>
      <c r="D99" s="444"/>
      <c r="E99" s="443"/>
    </row>
    <row r="100" spans="1:5" hidden="1">
      <c r="A100" s="443"/>
      <c r="B100" s="443"/>
      <c r="C100" s="443"/>
      <c r="D100" s="444"/>
      <c r="E100" s="443"/>
    </row>
    <row r="101" spans="1:5" hidden="1">
      <c r="A101" s="443"/>
      <c r="B101" s="443"/>
      <c r="C101" s="443"/>
      <c r="D101" s="444"/>
      <c r="E101" s="443"/>
    </row>
    <row r="102" spans="1:5" hidden="1">
      <c r="A102" s="443"/>
      <c r="B102" s="443"/>
      <c r="C102" s="443"/>
      <c r="D102" s="444"/>
      <c r="E102" s="443"/>
    </row>
    <row r="103" spans="1:5" hidden="1">
      <c r="A103" s="443"/>
      <c r="B103" s="443"/>
      <c r="C103" s="443"/>
      <c r="D103" s="444"/>
      <c r="E103" s="443"/>
    </row>
    <row r="104" spans="1:5" hidden="1">
      <c r="A104" s="443"/>
      <c r="B104" s="443"/>
      <c r="C104" s="443"/>
      <c r="D104" s="444"/>
      <c r="E104" s="443"/>
    </row>
    <row r="105" spans="1:5" hidden="1">
      <c r="A105" s="443"/>
      <c r="B105" s="443"/>
      <c r="C105" s="443"/>
      <c r="D105" s="444"/>
      <c r="E105" s="443"/>
    </row>
    <row r="106" spans="1:5" hidden="1">
      <c r="A106" s="443"/>
      <c r="B106" s="443"/>
      <c r="C106" s="443"/>
      <c r="D106" s="444"/>
      <c r="E106" s="443"/>
    </row>
    <row r="107" spans="1:5" hidden="1">
      <c r="A107" s="443"/>
      <c r="B107" s="443"/>
      <c r="C107" s="443"/>
      <c r="D107" s="444"/>
      <c r="E107" s="443"/>
    </row>
    <row r="108" spans="1:5" hidden="1">
      <c r="A108" s="443"/>
      <c r="B108" s="443"/>
      <c r="C108" s="443"/>
      <c r="D108" s="444"/>
      <c r="E108" s="443"/>
    </row>
    <row r="109" spans="1:5" hidden="1">
      <c r="A109" s="443"/>
      <c r="B109" s="443"/>
      <c r="C109" s="443"/>
      <c r="D109" s="444"/>
      <c r="E109" s="443"/>
    </row>
    <row r="110" spans="1:5" hidden="1">
      <c r="A110" s="443"/>
      <c r="B110" s="443"/>
      <c r="C110" s="443"/>
      <c r="D110" s="444"/>
      <c r="E110" s="443"/>
    </row>
    <row r="111" spans="1:5" hidden="1">
      <c r="A111" s="443"/>
      <c r="B111" s="443"/>
      <c r="C111" s="443"/>
      <c r="D111" s="444"/>
      <c r="E111" s="443"/>
    </row>
    <row r="112" spans="1:5" hidden="1">
      <c r="A112" s="443"/>
      <c r="B112" s="443"/>
      <c r="C112" s="443"/>
      <c r="D112" s="444"/>
      <c r="E112" s="443"/>
    </row>
    <row r="113" spans="1:5" hidden="1">
      <c r="A113" s="443"/>
      <c r="B113" s="443"/>
      <c r="C113" s="443"/>
      <c r="D113" s="444"/>
      <c r="E113" s="443"/>
    </row>
    <row r="114" spans="1:5" hidden="1">
      <c r="A114" s="443"/>
      <c r="B114" s="443"/>
      <c r="C114" s="443"/>
      <c r="D114" s="444"/>
      <c r="E114" s="443"/>
    </row>
    <row r="115" spans="1:5" hidden="1">
      <c r="A115" s="443"/>
      <c r="B115" s="443"/>
      <c r="C115" s="443"/>
      <c r="D115" s="444"/>
      <c r="E115" s="443"/>
    </row>
    <row r="116" spans="1:5" hidden="1">
      <c r="A116" s="443"/>
      <c r="B116" s="443"/>
      <c r="C116" s="443"/>
      <c r="D116" s="444"/>
      <c r="E116" s="443"/>
    </row>
    <row r="117" spans="1:5" hidden="1">
      <c r="A117" s="443"/>
      <c r="B117" s="443"/>
      <c r="C117" s="443"/>
      <c r="D117" s="444"/>
      <c r="E117" s="443"/>
    </row>
    <row r="118" spans="1:5" hidden="1">
      <c r="A118" s="443"/>
      <c r="B118" s="443"/>
      <c r="C118" s="443"/>
      <c r="D118" s="444"/>
      <c r="E118" s="443"/>
    </row>
    <row r="119" spans="1:5" hidden="1">
      <c r="A119" s="443"/>
      <c r="B119" s="443"/>
      <c r="C119" s="443"/>
      <c r="D119" s="444"/>
      <c r="E119" s="443"/>
    </row>
    <row r="120" spans="1:5" hidden="1">
      <c r="A120" s="443"/>
      <c r="B120" s="443"/>
      <c r="C120" s="443"/>
      <c r="D120" s="444"/>
      <c r="E120" s="443"/>
    </row>
    <row r="121" spans="1:5" hidden="1">
      <c r="A121" s="443"/>
      <c r="B121" s="443"/>
      <c r="C121" s="443"/>
      <c r="D121" s="444"/>
      <c r="E121" s="443"/>
    </row>
    <row r="122" spans="1:5" hidden="1">
      <c r="A122" s="443"/>
      <c r="B122" s="443"/>
      <c r="C122" s="443"/>
      <c r="D122" s="444"/>
      <c r="E122" s="443"/>
    </row>
    <row r="123" spans="1:5" hidden="1">
      <c r="A123" s="443"/>
      <c r="B123" s="443"/>
      <c r="C123" s="443"/>
      <c r="D123" s="444"/>
      <c r="E123" s="443"/>
    </row>
    <row r="124" spans="1:5" hidden="1">
      <c r="A124" s="443"/>
      <c r="B124" s="443"/>
      <c r="C124" s="443"/>
      <c r="D124" s="444"/>
      <c r="E124" s="443"/>
    </row>
    <row r="125" spans="1:5" hidden="1">
      <c r="A125" s="443"/>
      <c r="B125" s="443"/>
      <c r="C125" s="443"/>
      <c r="D125" s="444"/>
      <c r="E125" s="443"/>
    </row>
    <row r="126" spans="1:5" hidden="1">
      <c r="A126" s="443"/>
      <c r="B126" s="443"/>
      <c r="C126" s="443"/>
      <c r="D126" s="444"/>
      <c r="E126" s="443"/>
    </row>
    <row r="127" spans="1:5" hidden="1">
      <c r="A127" s="443"/>
      <c r="B127" s="443"/>
      <c r="C127" s="443"/>
      <c r="D127" s="444"/>
      <c r="E127" s="443"/>
    </row>
    <row r="128" spans="1:5" hidden="1">
      <c r="A128" s="443"/>
      <c r="B128" s="443"/>
      <c r="C128" s="443"/>
      <c r="D128" s="444"/>
      <c r="E128" s="443"/>
    </row>
    <row r="129" spans="1:5" hidden="1">
      <c r="A129" s="443"/>
      <c r="B129" s="443"/>
      <c r="C129" s="443"/>
      <c r="D129" s="444"/>
      <c r="E129" s="443"/>
    </row>
    <row r="130" spans="1:5" hidden="1">
      <c r="A130" s="443"/>
      <c r="B130" s="443"/>
      <c r="C130" s="443"/>
      <c r="D130" s="444"/>
      <c r="E130" s="443"/>
    </row>
    <row r="131" spans="1:5" hidden="1">
      <c r="A131" s="443"/>
      <c r="B131" s="443"/>
      <c r="C131" s="443"/>
      <c r="D131" s="444"/>
      <c r="E131" s="443"/>
    </row>
    <row r="132" spans="1:5" hidden="1">
      <c r="A132" s="443"/>
      <c r="B132" s="443"/>
      <c r="C132" s="443"/>
      <c r="D132" s="444"/>
      <c r="E132" s="443"/>
    </row>
    <row r="133" spans="1:5" hidden="1">
      <c r="A133" s="443"/>
      <c r="B133" s="443"/>
      <c r="C133" s="443"/>
      <c r="D133" s="444"/>
      <c r="E133" s="443"/>
    </row>
    <row r="134" spans="1:5" hidden="1">
      <c r="A134" s="443"/>
      <c r="B134" s="443"/>
      <c r="C134" s="443"/>
      <c r="D134" s="444"/>
      <c r="E134" s="443"/>
    </row>
    <row r="135" spans="1:5" hidden="1">
      <c r="A135" s="443"/>
      <c r="B135" s="443"/>
      <c r="C135" s="443"/>
      <c r="D135" s="444"/>
      <c r="E135" s="443"/>
    </row>
    <row r="136" spans="1:5" hidden="1">
      <c r="A136" s="443"/>
      <c r="B136" s="443"/>
      <c r="C136" s="443"/>
      <c r="D136" s="444"/>
      <c r="E136" s="443"/>
    </row>
    <row r="137" spans="1:5" hidden="1">
      <c r="A137" s="443"/>
      <c r="B137" s="443"/>
      <c r="C137" s="443"/>
      <c r="D137" s="444"/>
      <c r="E137" s="443"/>
    </row>
    <row r="138" spans="1:5" hidden="1">
      <c r="A138" s="443"/>
      <c r="B138" s="443"/>
      <c r="C138" s="443"/>
      <c r="D138" s="444"/>
      <c r="E138" s="443"/>
    </row>
    <row r="300"/>
    <row r="301"/>
    <row r="302"/>
    <row r="303"/>
    <row r="304"/>
  </sheetData>
  <mergeCells count="20">
    <mergeCell ref="A4:F4"/>
    <mergeCell ref="D8:E8"/>
    <mergeCell ref="D9:E9"/>
    <mergeCell ref="D10:E10"/>
    <mergeCell ref="D18:E18"/>
    <mergeCell ref="D13:E13"/>
    <mergeCell ref="D14:E14"/>
    <mergeCell ref="D12:E12"/>
    <mergeCell ref="D11:E11"/>
    <mergeCell ref="B28:F28"/>
    <mergeCell ref="D19:E19"/>
    <mergeCell ref="D20:E20"/>
    <mergeCell ref="D35:E35"/>
    <mergeCell ref="D34:E34"/>
    <mergeCell ref="D32:E32"/>
    <mergeCell ref="D31:E31"/>
    <mergeCell ref="D33:E33"/>
    <mergeCell ref="D21:E21"/>
    <mergeCell ref="B27:F27"/>
    <mergeCell ref="D30:E30"/>
  </mergeCells>
  <conditionalFormatting sqref="D20:E20">
    <cfRule type="cellIs" dxfId="3" priority="15" operator="lessThan">
      <formula>0</formula>
    </cfRule>
    <cfRule type="cellIs" dxfId="2" priority="16" operator="greaterThan">
      <formula>0.02</formula>
    </cfRule>
  </conditionalFormatting>
  <conditionalFormatting sqref="D35:E35">
    <cfRule type="cellIs" dxfId="1" priority="1" operator="lessThan">
      <formula>0</formula>
    </cfRule>
    <cfRule type="cellIs" dxfId="0" priority="2" operator="greaterThan">
      <formula>0.02</formula>
    </cfRule>
  </conditionalFormatting>
  <dataValidations count="3">
    <dataValidation type="list" allowBlank="1" showInputMessage="1" showErrorMessage="1" sqref="D19:E19 D34:E34" xr:uid="{00000000-0002-0000-0A00-000000000000}">
      <formula1>$B$40:$B$42</formula1>
    </dataValidation>
    <dataValidation type="decimal" errorStyle="warning" allowBlank="1" showInputMessage="1" showErrorMessage="1" errorTitle="Warning" error="The incentive adjustment should not exceed 2%, and should not be less than zero_x000a_" sqref="D20:E20 D35:E35" xr:uid="{00000000-0002-0000-0A00-000001000000}">
      <formula1>0</formula1>
      <formula2>0.02</formula2>
    </dataValidation>
    <dataValidation errorStyle="warning" allowBlank="1" showInputMessage="1" showErrorMessage="1" errorTitle="Warning" error="The incentive adjustment should not exceed 2%, and should not be less than zero_x000a_" sqref="D21:E21 D31:E33" xr:uid="{00000000-0002-0000-0A00-000002000000}"/>
  </dataValidations>
  <pageMargins left="0.23622047244094491" right="0.23622047244094491" top="0.74803149606299213" bottom="0.74803149606299213" header="0.31496062992125984" footer="0.31496062992125984"/>
  <pageSetup paperSize="8" scale="66" orientation="landscape" r:id="rId1"/>
  <headerFooter>
    <oddHeader>&amp;C&amp;"-,Bold"&amp;KFF0000QDC CONTRACTOR DATABOOK | PILOT VERSION ISSUED SEPTEMBER 2017</oddHeader>
    <oddFooter>&amp;CPage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Q208"/>
  <sheetViews>
    <sheetView topLeftCell="A67" zoomScaleNormal="100" zoomScaleSheetLayoutView="85" zoomScalePageLayoutView="85" workbookViewId="0">
      <selection activeCell="E89" sqref="E89"/>
    </sheetView>
  </sheetViews>
  <sheetFormatPr defaultColWidth="0" defaultRowHeight="15" zeroHeight="1"/>
  <cols>
    <col min="1" max="1" width="2.5703125" style="44" customWidth="1"/>
    <col min="2" max="2" width="1.42578125" style="44" customWidth="1"/>
    <col min="3" max="3" width="17.28515625" style="44" customWidth="1"/>
    <col min="4" max="4" width="85.5703125" style="44" customWidth="1"/>
    <col min="5" max="5" width="21.5703125" style="71" customWidth="1"/>
    <col min="6" max="6" width="52.28515625" style="44" customWidth="1"/>
    <col min="7" max="7" width="46.5703125" style="44" customWidth="1"/>
    <col min="8" max="10" width="9.140625" style="44" customWidth="1"/>
    <col min="11" max="17" width="0" style="44" hidden="1" customWidth="1"/>
    <col min="18" max="16384" width="9.140625" style="44" hidden="1"/>
  </cols>
  <sheetData>
    <row r="1" spans="1:10" ht="21">
      <c r="A1" s="429" t="s">
        <v>581</v>
      </c>
      <c r="B1" s="429"/>
      <c r="C1" s="42"/>
      <c r="D1" s="42"/>
      <c r="E1" s="43"/>
      <c r="F1" s="42"/>
      <c r="J1" s="45"/>
    </row>
    <row r="2" spans="1:10" ht="17.25">
      <c r="A2" s="495"/>
      <c r="B2" s="46"/>
      <c r="D2" s="42"/>
      <c r="E2" s="47"/>
      <c r="F2" s="42"/>
    </row>
    <row r="3" spans="1:10" ht="15" customHeight="1" thickBot="1">
      <c r="A3" s="494"/>
      <c r="B3" s="48"/>
      <c r="C3" s="42"/>
      <c r="D3" s="42"/>
      <c r="E3" s="43"/>
      <c r="F3" s="42"/>
    </row>
    <row r="4" spans="1:10" s="49" customFormat="1" ht="299.25" customHeight="1" thickBot="1">
      <c r="B4" s="901" t="s">
        <v>582</v>
      </c>
      <c r="C4" s="902"/>
      <c r="D4" s="902"/>
      <c r="E4" s="902"/>
      <c r="F4" s="902"/>
      <c r="G4" s="903"/>
      <c r="H4" s="44"/>
    </row>
    <row r="5" spans="1:10" ht="15" customHeight="1">
      <c r="B5" s="48"/>
      <c r="D5" s="42"/>
      <c r="E5" s="43"/>
      <c r="F5" s="42"/>
    </row>
    <row r="6" spans="1:10" ht="15" customHeight="1">
      <c r="A6" s="622" t="s">
        <v>31</v>
      </c>
      <c r="B6" s="622"/>
      <c r="C6" s="106"/>
      <c r="D6" s="107"/>
      <c r="E6" s="108"/>
      <c r="F6" s="109"/>
      <c r="G6" s="109"/>
      <c r="H6" s="42"/>
    </row>
    <row r="7" spans="1:10" ht="15" customHeight="1" thickBot="1">
      <c r="D7" s="51"/>
      <c r="F7" s="42"/>
      <c r="G7" s="42"/>
      <c r="H7" s="42"/>
    </row>
    <row r="8" spans="1:10" ht="15" customHeight="1">
      <c r="B8" s="48"/>
      <c r="C8" s="35"/>
      <c r="D8" s="618" t="s">
        <v>32</v>
      </c>
      <c r="E8" s="921">
        <f>CONTRACTOR</f>
        <v>0</v>
      </c>
      <c r="F8" s="923"/>
    </row>
    <row r="9" spans="1:10" ht="15" customHeight="1">
      <c r="B9" s="48"/>
      <c r="C9" s="35"/>
      <c r="D9" s="618" t="s">
        <v>33</v>
      </c>
      <c r="E9" s="915">
        <f>CBU</f>
        <v>0</v>
      </c>
      <c r="F9" s="917"/>
    </row>
    <row r="10" spans="1:10" ht="15" customHeight="1">
      <c r="B10" s="48"/>
      <c r="C10" s="35"/>
      <c r="D10" s="618" t="s">
        <v>34</v>
      </c>
      <c r="E10" s="915">
        <f>CONTRAT_TITLE</f>
        <v>0</v>
      </c>
      <c r="F10" s="917"/>
    </row>
    <row r="11" spans="1:10" ht="15" customHeight="1">
      <c r="B11" s="48"/>
      <c r="C11" s="35"/>
      <c r="D11" s="618" t="s">
        <v>35</v>
      </c>
      <c r="E11" s="915">
        <f>CONTRACT_No</f>
        <v>0</v>
      </c>
      <c r="F11" s="917"/>
    </row>
    <row r="12" spans="1:10" ht="15" customHeight="1">
      <c r="B12" s="48"/>
      <c r="C12" s="35"/>
      <c r="D12" s="618" t="s">
        <v>36</v>
      </c>
      <c r="E12" s="924">
        <f>DATE_OF_ASSESSMENT</f>
        <v>0</v>
      </c>
      <c r="F12" s="926"/>
    </row>
    <row r="13" spans="1:10" ht="15" customHeight="1">
      <c r="B13" s="48"/>
      <c r="C13" s="35"/>
      <c r="D13" s="618" t="s">
        <v>37</v>
      </c>
      <c r="E13" s="924">
        <f>Name</f>
        <v>0</v>
      </c>
      <c r="F13" s="926"/>
    </row>
    <row r="14" spans="1:10" ht="15" customHeight="1" thickBot="1">
      <c r="B14" s="48"/>
      <c r="D14" s="507" t="s">
        <v>38</v>
      </c>
      <c r="E14" s="1015">
        <f>POSITION</f>
        <v>0</v>
      </c>
      <c r="F14" s="1016"/>
    </row>
    <row r="15" spans="1:10" ht="15" customHeight="1">
      <c r="B15" s="48"/>
      <c r="D15" s="42"/>
      <c r="E15" s="43"/>
      <c r="F15" s="42"/>
    </row>
    <row r="16" spans="1:10">
      <c r="B16" s="52" t="s">
        <v>583</v>
      </c>
      <c r="C16" s="42"/>
      <c r="D16" s="42"/>
      <c r="E16" s="53"/>
      <c r="F16" s="42"/>
    </row>
    <row r="17" spans="1:9" ht="15" customHeight="1">
      <c r="B17" s="42"/>
      <c r="C17" s="42"/>
      <c r="D17" s="42"/>
      <c r="E17" s="42"/>
      <c r="F17" s="42"/>
    </row>
    <row r="18" spans="1:9" s="39" customFormat="1" ht="15.75">
      <c r="A18" s="622" t="s">
        <v>45</v>
      </c>
      <c r="B18" s="622"/>
      <c r="C18" s="37"/>
      <c r="D18" s="37"/>
      <c r="E18" s="38"/>
      <c r="F18" s="109"/>
      <c r="G18" s="106"/>
    </row>
    <row r="19" spans="1:9" ht="15" customHeight="1">
      <c r="B19" s="42"/>
      <c r="C19" s="42"/>
      <c r="D19" s="42"/>
      <c r="E19" s="43"/>
      <c r="F19" s="42"/>
    </row>
    <row r="20" spans="1:9" ht="15" customHeight="1">
      <c r="B20" s="52" t="s">
        <v>584</v>
      </c>
      <c r="C20" s="42"/>
      <c r="D20" s="42"/>
      <c r="E20" s="43"/>
      <c r="F20" s="42"/>
    </row>
    <row r="21" spans="1:9" ht="15" customHeight="1">
      <c r="B21" s="52"/>
      <c r="C21" s="42" t="s">
        <v>585</v>
      </c>
      <c r="D21" s="42"/>
      <c r="E21" s="43"/>
      <c r="F21" s="42"/>
    </row>
    <row r="22" spans="1:9" ht="15" customHeight="1">
      <c r="B22" s="52"/>
      <c r="C22" s="42"/>
      <c r="D22" s="42"/>
      <c r="E22" s="43"/>
      <c r="F22" s="42"/>
    </row>
    <row r="23" spans="1:9" s="57" customFormat="1" ht="15" customHeight="1">
      <c r="B23" s="55"/>
      <c r="C23" s="56" t="s">
        <v>409</v>
      </c>
      <c r="D23" s="56">
        <v>1</v>
      </c>
      <c r="E23" s="56">
        <v>2</v>
      </c>
      <c r="F23" s="42"/>
      <c r="G23" s="44"/>
    </row>
    <row r="24" spans="1:9" ht="15" customHeight="1">
      <c r="C24" s="883"/>
      <c r="D24" s="884"/>
      <c r="E24" s="58"/>
      <c r="F24" s="42"/>
    </row>
    <row r="25" spans="1:9">
      <c r="C25" s="1019" t="s">
        <v>586</v>
      </c>
      <c r="D25" s="1020"/>
      <c r="E25" s="246"/>
      <c r="F25" s="42"/>
    </row>
    <row r="26" spans="1:9" ht="15" customHeight="1">
      <c r="C26" s="1019"/>
      <c r="D26" s="1020"/>
      <c r="E26" s="247"/>
      <c r="F26" s="42"/>
    </row>
    <row r="27" spans="1:9" ht="15" customHeight="1">
      <c r="C27" s="1025" t="s">
        <v>587</v>
      </c>
      <c r="D27" s="1026"/>
      <c r="E27" s="247"/>
      <c r="F27" s="42"/>
    </row>
    <row r="28" spans="1:9" ht="15" customHeight="1">
      <c r="C28" s="1027" t="s">
        <v>588</v>
      </c>
      <c r="D28" s="1028"/>
      <c r="E28" s="246"/>
      <c r="F28" s="42"/>
    </row>
    <row r="29" spans="1:9" ht="15" customHeight="1">
      <c r="C29" s="1027" t="s">
        <v>589</v>
      </c>
      <c r="D29" s="1028"/>
      <c r="E29" s="246"/>
      <c r="F29" s="42"/>
    </row>
    <row r="30" spans="1:9" ht="15" customHeight="1">
      <c r="C30" s="1027" t="s">
        <v>590</v>
      </c>
      <c r="D30" s="1028"/>
      <c r="E30" s="246"/>
      <c r="F30" s="42"/>
    </row>
    <row r="31" spans="1:9" ht="15" customHeight="1">
      <c r="C31" s="1027" t="s">
        <v>591</v>
      </c>
      <c r="D31" s="1028"/>
      <c r="E31" s="246"/>
      <c r="F31" s="42"/>
      <c r="I31" s="44" t="s">
        <v>2</v>
      </c>
    </row>
    <row r="32" spans="1:9" ht="15" customHeight="1">
      <c r="C32" s="1027" t="s">
        <v>592</v>
      </c>
      <c r="D32" s="1028"/>
      <c r="E32" s="248"/>
      <c r="F32" s="42"/>
    </row>
    <row r="33" spans="2:7" ht="15.75" customHeight="1" thickBot="1">
      <c r="C33" s="1019"/>
      <c r="D33" s="1020"/>
      <c r="E33" s="249"/>
      <c r="F33" s="42"/>
    </row>
    <row r="34" spans="2:7" ht="15" customHeight="1">
      <c r="C34" s="1019" t="s">
        <v>593</v>
      </c>
      <c r="D34" s="1020"/>
      <c r="E34" s="250">
        <f>SUM(E25,E28:E32)</f>
        <v>0</v>
      </c>
      <c r="F34" s="42"/>
    </row>
    <row r="35" spans="2:7" ht="15" customHeight="1">
      <c r="C35" s="1019"/>
      <c r="D35" s="1020"/>
      <c r="E35" s="247"/>
      <c r="F35" s="42"/>
    </row>
    <row r="36" spans="2:7" ht="15" customHeight="1">
      <c r="C36" s="1019" t="s">
        <v>594</v>
      </c>
      <c r="D36" s="1020"/>
      <c r="E36" s="251">
        <f>E69</f>
        <v>0</v>
      </c>
      <c r="F36" s="42"/>
    </row>
    <row r="37" spans="2:7" ht="15.75" customHeight="1" thickBot="1">
      <c r="C37" s="1019"/>
      <c r="D37" s="1020"/>
      <c r="E37" s="249"/>
      <c r="F37" s="42"/>
    </row>
    <row r="38" spans="2:7" ht="15.75" customHeight="1" thickBot="1">
      <c r="C38" s="1025" t="s">
        <v>595</v>
      </c>
      <c r="D38" s="1026"/>
      <c r="E38" s="132">
        <f>SUM(E34+E36)</f>
        <v>0</v>
      </c>
      <c r="F38" s="42"/>
    </row>
    <row r="39" spans="2:7" ht="15.75" customHeight="1" thickTop="1">
      <c r="B39" s="42"/>
      <c r="C39" s="42"/>
      <c r="D39" s="42"/>
      <c r="E39" s="43"/>
      <c r="F39" s="42"/>
    </row>
    <row r="40" spans="2:7" ht="15" customHeight="1">
      <c r="B40" s="42"/>
      <c r="C40" s="42"/>
      <c r="D40" s="42"/>
      <c r="E40" s="43"/>
      <c r="F40" s="42"/>
    </row>
    <row r="41" spans="2:7" ht="15" customHeight="1">
      <c r="B41" s="52" t="s">
        <v>596</v>
      </c>
      <c r="C41" s="42"/>
      <c r="D41" s="42"/>
      <c r="E41" s="43"/>
      <c r="F41" s="42"/>
    </row>
    <row r="42" spans="2:7" ht="15" customHeight="1">
      <c r="C42" s="42" t="s">
        <v>597</v>
      </c>
      <c r="D42" s="42"/>
      <c r="E42" s="43"/>
      <c r="F42" s="42"/>
    </row>
    <row r="43" spans="2:7" ht="15" customHeight="1">
      <c r="C43" s="42" t="s">
        <v>598</v>
      </c>
      <c r="D43" s="42"/>
      <c r="E43" s="43"/>
      <c r="F43" s="42"/>
    </row>
    <row r="44" spans="2:7" ht="15" customHeight="1">
      <c r="B44" s="498"/>
      <c r="C44" s="42"/>
      <c r="D44" s="42"/>
      <c r="E44" s="43"/>
      <c r="F44" s="42"/>
    </row>
    <row r="45" spans="2:7" s="57" customFormat="1">
      <c r="B45" s="56"/>
      <c r="C45" s="56" t="s">
        <v>409</v>
      </c>
      <c r="D45" s="56">
        <v>3</v>
      </c>
      <c r="E45" s="56">
        <v>4</v>
      </c>
      <c r="F45" s="56">
        <v>5</v>
      </c>
      <c r="G45" s="44"/>
    </row>
    <row r="46" spans="2:7" ht="66.75" customHeight="1">
      <c r="B46" s="42"/>
      <c r="C46" s="1035" t="s">
        <v>599</v>
      </c>
      <c r="D46" s="1036"/>
      <c r="E46" s="646" t="s">
        <v>600</v>
      </c>
      <c r="F46" s="59" t="s">
        <v>601</v>
      </c>
    </row>
    <row r="47" spans="2:7" ht="15" customHeight="1">
      <c r="B47" s="42"/>
      <c r="C47" s="1037"/>
      <c r="D47" s="1038"/>
      <c r="E47" s="61"/>
      <c r="F47" s="60"/>
    </row>
    <row r="48" spans="2:7">
      <c r="B48" s="42"/>
      <c r="C48" s="1017" t="s">
        <v>602</v>
      </c>
      <c r="D48" s="1018"/>
      <c r="E48" s="246"/>
      <c r="F48" s="252"/>
    </row>
    <row r="49" spans="2:6">
      <c r="B49" s="42"/>
      <c r="C49" s="1017" t="s">
        <v>603</v>
      </c>
      <c r="D49" s="1018"/>
      <c r="E49" s="246"/>
      <c r="F49" s="252"/>
    </row>
    <row r="50" spans="2:6" ht="35.25" customHeight="1">
      <c r="B50" s="42"/>
      <c r="C50" s="1017" t="s">
        <v>604</v>
      </c>
      <c r="D50" s="1018"/>
      <c r="E50" s="246"/>
      <c r="F50" s="252"/>
    </row>
    <row r="51" spans="2:6">
      <c r="B51" s="42"/>
      <c r="C51" s="1017" t="s">
        <v>605</v>
      </c>
      <c r="D51" s="1018"/>
      <c r="E51" s="246"/>
      <c r="F51" s="252"/>
    </row>
    <row r="52" spans="2:6">
      <c r="B52" s="42"/>
      <c r="C52" s="1017" t="s">
        <v>606</v>
      </c>
      <c r="D52" s="1018"/>
      <c r="E52" s="246"/>
      <c r="F52" s="252"/>
    </row>
    <row r="53" spans="2:6">
      <c r="B53" s="42"/>
      <c r="C53" s="1017" t="s">
        <v>607</v>
      </c>
      <c r="D53" s="1018"/>
      <c r="E53" s="246"/>
      <c r="F53" s="252"/>
    </row>
    <row r="54" spans="2:6">
      <c r="B54" s="42"/>
      <c r="C54" s="1017" t="s">
        <v>608</v>
      </c>
      <c r="D54" s="1018"/>
      <c r="E54" s="246"/>
      <c r="F54" s="252"/>
    </row>
    <row r="55" spans="2:6">
      <c r="B55" s="42"/>
      <c r="C55" s="1017" t="s">
        <v>609</v>
      </c>
      <c r="D55" s="1018"/>
      <c r="E55" s="246"/>
      <c r="F55" s="252"/>
    </row>
    <row r="56" spans="2:6">
      <c r="B56" s="42"/>
      <c r="C56" s="1017" t="s">
        <v>610</v>
      </c>
      <c r="D56" s="1018"/>
      <c r="E56" s="246"/>
      <c r="F56" s="252"/>
    </row>
    <row r="57" spans="2:6" ht="31.5" customHeight="1">
      <c r="B57" s="42"/>
      <c r="C57" s="1017" t="s">
        <v>611</v>
      </c>
      <c r="D57" s="1018"/>
      <c r="E57" s="246"/>
      <c r="F57" s="252"/>
    </row>
    <row r="58" spans="2:6">
      <c r="B58" s="42"/>
      <c r="C58" s="1017" t="s">
        <v>612</v>
      </c>
      <c r="D58" s="1018"/>
      <c r="E58" s="246"/>
      <c r="F58" s="252"/>
    </row>
    <row r="59" spans="2:6">
      <c r="B59" s="42"/>
      <c r="C59" s="1017" t="s">
        <v>613</v>
      </c>
      <c r="D59" s="1018"/>
      <c r="E59" s="246"/>
      <c r="F59" s="486"/>
    </row>
    <row r="60" spans="2:6" ht="36" customHeight="1">
      <c r="B60" s="42"/>
      <c r="C60" s="1017" t="s">
        <v>614</v>
      </c>
      <c r="D60" s="1018"/>
      <c r="E60" s="246"/>
      <c r="F60" s="486"/>
    </row>
    <row r="61" spans="2:6">
      <c r="B61" s="42"/>
      <c r="C61" s="1017" t="s">
        <v>615</v>
      </c>
      <c r="D61" s="1018"/>
      <c r="E61" s="246"/>
      <c r="F61" s="486"/>
    </row>
    <row r="62" spans="2:6" ht="14.25" customHeight="1">
      <c r="B62" s="42"/>
      <c r="C62" s="1017" t="s">
        <v>616</v>
      </c>
      <c r="D62" s="1018"/>
      <c r="E62" s="246"/>
      <c r="F62" s="486" t="s">
        <v>617</v>
      </c>
    </row>
    <row r="63" spans="2:6">
      <c r="B63" s="42"/>
      <c r="C63" s="1017" t="s">
        <v>618</v>
      </c>
      <c r="D63" s="1018"/>
      <c r="E63" s="248"/>
      <c r="F63" s="62"/>
    </row>
    <row r="64" spans="2:6">
      <c r="B64" s="42"/>
      <c r="C64" s="1017" t="s">
        <v>619</v>
      </c>
      <c r="D64" s="1018"/>
      <c r="E64" s="248"/>
      <c r="F64" s="62"/>
    </row>
    <row r="65" spans="1:17">
      <c r="B65" s="42"/>
      <c r="C65" s="1017" t="s">
        <v>620</v>
      </c>
      <c r="D65" s="1018"/>
      <c r="E65" s="248"/>
      <c r="F65" s="252" t="s">
        <v>621</v>
      </c>
    </row>
    <row r="66" spans="1:17">
      <c r="B66" s="42"/>
      <c r="C66" s="1021" t="s">
        <v>393</v>
      </c>
      <c r="D66" s="1022"/>
      <c r="E66" s="248"/>
      <c r="F66" s="62"/>
    </row>
    <row r="67" spans="1:17">
      <c r="B67" s="42"/>
      <c r="C67" s="1021" t="s">
        <v>393</v>
      </c>
      <c r="D67" s="1022"/>
      <c r="E67" s="248"/>
      <c r="F67" s="62"/>
    </row>
    <row r="68" spans="1:17">
      <c r="B68" s="42"/>
      <c r="C68" s="1021" t="s">
        <v>393</v>
      </c>
      <c r="D68" s="1022"/>
      <c r="E68" s="248"/>
      <c r="F68" s="62"/>
    </row>
    <row r="69" spans="1:17" ht="15.75" thickBot="1">
      <c r="B69" s="42"/>
      <c r="C69" s="1019"/>
      <c r="D69" s="1020"/>
      <c r="E69" s="253">
        <f>SUM(E48:E68)</f>
        <v>0</v>
      </c>
      <c r="F69" s="63" t="s">
        <v>622</v>
      </c>
    </row>
    <row r="70" spans="1:17" ht="15.75" thickTop="1">
      <c r="B70" s="42"/>
      <c r="C70" s="42"/>
      <c r="D70" s="42"/>
      <c r="E70" s="43"/>
      <c r="F70" s="42"/>
    </row>
    <row r="71" spans="1:17" ht="32.25" customHeight="1">
      <c r="B71" s="42"/>
      <c r="C71" s="1023" t="s">
        <v>623</v>
      </c>
      <c r="D71" s="1024"/>
      <c r="E71" s="1024"/>
      <c r="F71" s="1024"/>
      <c r="G71" s="1024"/>
    </row>
    <row r="72" spans="1:17">
      <c r="B72" s="42"/>
      <c r="C72" s="42"/>
      <c r="D72" s="42"/>
      <c r="E72" s="43"/>
      <c r="F72" s="42"/>
    </row>
    <row r="73" spans="1:17" s="7" customFormat="1" ht="18" customHeight="1">
      <c r="A73" s="450" t="s">
        <v>64</v>
      </c>
      <c r="B73" s="450"/>
      <c r="C73" s="450"/>
      <c r="D73" s="450"/>
      <c r="E73" s="450"/>
      <c r="F73" s="450"/>
      <c r="G73" s="450"/>
      <c r="H73" s="506"/>
      <c r="I73" s="506"/>
      <c r="J73" s="506"/>
      <c r="K73" s="506"/>
      <c r="L73" s="506"/>
      <c r="M73" s="506"/>
      <c r="N73" s="506"/>
      <c r="O73" s="506"/>
    </row>
    <row r="74" spans="1:17" ht="15.75">
      <c r="B74" s="42"/>
      <c r="C74" s="39"/>
      <c r="D74" s="39"/>
      <c r="E74" s="39"/>
      <c r="F74" s="39"/>
      <c r="G74" s="64"/>
      <c r="H74" s="39"/>
      <c r="I74" s="39"/>
      <c r="J74" s="39"/>
      <c r="K74" s="39"/>
      <c r="L74" s="39"/>
      <c r="M74" s="39"/>
      <c r="N74" s="39"/>
      <c r="O74" s="39"/>
      <c r="P74" s="39"/>
      <c r="Q74" s="39"/>
    </row>
    <row r="75" spans="1:17">
      <c r="B75" s="42"/>
      <c r="C75" s="42"/>
      <c r="D75" s="42"/>
      <c r="E75" s="43"/>
      <c r="F75" s="42"/>
    </row>
    <row r="76" spans="1:17">
      <c r="B76" s="42"/>
      <c r="C76" s="641" t="s">
        <v>624</v>
      </c>
      <c r="D76" s="641" t="s">
        <v>65</v>
      </c>
      <c r="E76" s="641" t="s">
        <v>66</v>
      </c>
      <c r="F76" s="641" t="s">
        <v>67</v>
      </c>
      <c r="G76" s="641" t="s">
        <v>48</v>
      </c>
    </row>
    <row r="77" spans="1:17" s="96" customFormat="1">
      <c r="C77" s="1029" t="s">
        <v>68</v>
      </c>
      <c r="D77" s="1030"/>
      <c r="E77" s="1030"/>
      <c r="F77" s="1030"/>
      <c r="G77" s="1031"/>
    </row>
    <row r="78" spans="1:17" ht="30">
      <c r="B78" s="42"/>
      <c r="C78" s="69" t="s">
        <v>69</v>
      </c>
      <c r="D78" s="647" t="s">
        <v>143</v>
      </c>
      <c r="E78" s="66"/>
      <c r="F78" s="67"/>
      <c r="G78" s="68"/>
    </row>
    <row r="79" spans="1:17" ht="30">
      <c r="B79" s="42"/>
      <c r="C79" s="69" t="s">
        <v>72</v>
      </c>
      <c r="D79" s="65" t="s">
        <v>625</v>
      </c>
      <c r="E79" s="66"/>
      <c r="F79" s="67"/>
      <c r="G79" s="68"/>
    </row>
    <row r="80" spans="1:17" s="96" customFormat="1" ht="25.5" customHeight="1">
      <c r="C80" s="1032" t="s">
        <v>626</v>
      </c>
      <c r="D80" s="1033"/>
      <c r="E80" s="1033"/>
      <c r="F80" s="1033"/>
      <c r="G80" s="1034"/>
    </row>
    <row r="81" spans="2:7" ht="45">
      <c r="B81" s="42"/>
      <c r="C81" s="69" t="s">
        <v>74</v>
      </c>
      <c r="D81" s="65" t="s">
        <v>627</v>
      </c>
      <c r="E81" s="66"/>
      <c r="F81" s="67"/>
      <c r="G81" s="68"/>
    </row>
    <row r="82" spans="2:7" ht="60">
      <c r="B82" s="42"/>
      <c r="C82" s="69" t="s">
        <v>76</v>
      </c>
      <c r="D82" s="65" t="s">
        <v>628</v>
      </c>
      <c r="E82" s="66"/>
      <c r="F82" s="67"/>
      <c r="G82" s="68"/>
    </row>
    <row r="83" spans="2:7" s="96" customFormat="1" ht="23.25" customHeight="1">
      <c r="C83" s="1032" t="s">
        <v>629</v>
      </c>
      <c r="D83" s="1033"/>
      <c r="E83" s="1033"/>
      <c r="F83" s="1033"/>
      <c r="G83" s="1034"/>
    </row>
    <row r="84" spans="2:7" ht="90">
      <c r="B84" s="42"/>
      <c r="C84" s="69" t="s">
        <v>78</v>
      </c>
      <c r="D84" s="65" t="s">
        <v>630</v>
      </c>
      <c r="E84" s="66"/>
      <c r="F84" s="67"/>
      <c r="G84" s="68"/>
    </row>
    <row r="85" spans="2:7" ht="30">
      <c r="B85" s="42"/>
      <c r="C85" s="69" t="s">
        <v>80</v>
      </c>
      <c r="D85" s="65" t="s">
        <v>631</v>
      </c>
      <c r="E85" s="66"/>
      <c r="F85" s="67"/>
      <c r="G85" s="68"/>
    </row>
    <row r="86" spans="2:7" ht="30">
      <c r="B86" s="42"/>
      <c r="C86" s="69" t="s">
        <v>82</v>
      </c>
      <c r="D86" s="65" t="s">
        <v>632</v>
      </c>
      <c r="E86" s="66"/>
      <c r="F86" s="67"/>
      <c r="G86" s="68"/>
    </row>
    <row r="87" spans="2:7">
      <c r="B87" s="42"/>
      <c r="C87" s="42"/>
      <c r="D87" s="42"/>
      <c r="E87" s="43"/>
      <c r="F87" s="42"/>
    </row>
    <row r="88" spans="2:7">
      <c r="B88" s="42"/>
      <c r="C88" s="42"/>
      <c r="D88" s="42"/>
      <c r="E88" s="43"/>
      <c r="F88" s="42"/>
    </row>
    <row r="89" spans="2:7">
      <c r="B89" s="42"/>
      <c r="C89" s="42"/>
      <c r="D89" s="42"/>
      <c r="E89" s="43"/>
      <c r="F89" s="42"/>
    </row>
    <row r="90" spans="2:7">
      <c r="B90" s="42"/>
      <c r="C90" s="42"/>
      <c r="D90" s="42"/>
      <c r="E90" s="43"/>
      <c r="F90" s="42"/>
    </row>
    <row r="91" spans="2:7" ht="14.25" customHeight="1">
      <c r="B91" s="70"/>
      <c r="C91" s="42"/>
      <c r="D91" s="42"/>
      <c r="E91" s="43"/>
      <c r="F91" s="42"/>
    </row>
    <row r="92" spans="2:7" hidden="1">
      <c r="B92" s="42"/>
      <c r="C92" s="42"/>
      <c r="D92" s="42"/>
      <c r="E92" s="43"/>
      <c r="F92" s="42"/>
    </row>
    <row r="93" spans="2:7" hidden="1">
      <c r="B93" s="42"/>
      <c r="C93" s="42"/>
      <c r="D93" s="42"/>
      <c r="E93" s="43"/>
      <c r="F93" s="42"/>
    </row>
    <row r="94" spans="2:7" hidden="1">
      <c r="B94" s="42"/>
      <c r="C94" s="42"/>
      <c r="D94" s="42"/>
      <c r="E94" s="43"/>
      <c r="F94" s="42"/>
    </row>
    <row r="95" spans="2:7" hidden="1">
      <c r="B95" s="42"/>
      <c r="C95" s="42"/>
      <c r="D95" s="42"/>
      <c r="E95" s="43"/>
      <c r="F95" s="42"/>
    </row>
    <row r="96" spans="2:7" hidden="1">
      <c r="B96" s="42"/>
      <c r="C96" s="42"/>
      <c r="D96" s="42"/>
      <c r="E96" s="43"/>
      <c r="F96" s="42"/>
    </row>
    <row r="97" spans="2:6" hidden="1">
      <c r="B97" s="42"/>
      <c r="C97" s="42"/>
      <c r="D97" s="42"/>
      <c r="E97" s="43"/>
      <c r="F97" s="42"/>
    </row>
    <row r="98" spans="2:6" hidden="1">
      <c r="B98" s="42"/>
      <c r="C98" s="42"/>
      <c r="D98" s="42"/>
      <c r="E98" s="43"/>
      <c r="F98" s="42"/>
    </row>
    <row r="99" spans="2:6" hidden="1">
      <c r="B99" s="42"/>
      <c r="C99" s="42"/>
      <c r="D99" s="42"/>
      <c r="E99" s="43"/>
      <c r="F99" s="42"/>
    </row>
    <row r="100" spans="2:6" hidden="1">
      <c r="B100" s="42"/>
      <c r="C100" s="42"/>
      <c r="D100" s="42"/>
      <c r="E100" s="43"/>
      <c r="F100" s="42"/>
    </row>
    <row r="101" spans="2:6" hidden="1">
      <c r="B101" s="42"/>
      <c r="C101" s="42"/>
      <c r="D101" s="42"/>
      <c r="E101" s="43"/>
      <c r="F101" s="42"/>
    </row>
    <row r="102" spans="2:6" hidden="1">
      <c r="B102" s="42"/>
      <c r="C102" s="42"/>
      <c r="D102" s="42"/>
      <c r="E102" s="43"/>
      <c r="F102" s="42"/>
    </row>
    <row r="103" spans="2:6" hidden="1">
      <c r="B103" s="42"/>
      <c r="C103" s="42"/>
      <c r="D103" s="42"/>
      <c r="E103" s="43"/>
      <c r="F103" s="42"/>
    </row>
    <row r="104" spans="2:6" hidden="1">
      <c r="B104" s="42"/>
      <c r="C104" s="42"/>
      <c r="D104" s="42"/>
      <c r="E104" s="43"/>
      <c r="F104" s="42"/>
    </row>
    <row r="105" spans="2:6" hidden="1">
      <c r="B105" s="42"/>
      <c r="C105" s="42"/>
      <c r="D105" s="42"/>
      <c r="E105" s="43"/>
      <c r="F105" s="42"/>
    </row>
    <row r="106" spans="2:6" hidden="1">
      <c r="B106" s="42"/>
      <c r="C106" s="42"/>
      <c r="D106" s="42"/>
      <c r="E106" s="43"/>
      <c r="F106" s="42"/>
    </row>
    <row r="107" spans="2:6" hidden="1">
      <c r="B107" s="42"/>
      <c r="C107" s="42"/>
      <c r="D107" s="42"/>
      <c r="E107" s="43"/>
      <c r="F107" s="42"/>
    </row>
    <row r="108" spans="2:6" hidden="1">
      <c r="B108" s="42"/>
      <c r="C108" s="42"/>
      <c r="D108" s="42"/>
      <c r="E108" s="43"/>
      <c r="F108" s="42"/>
    </row>
    <row r="109" spans="2:6" hidden="1">
      <c r="B109" s="42"/>
      <c r="C109" s="42"/>
      <c r="D109" s="42"/>
      <c r="E109" s="43"/>
      <c r="F109" s="42"/>
    </row>
    <row r="110" spans="2:6" hidden="1">
      <c r="B110" s="42"/>
      <c r="C110" s="42"/>
      <c r="D110" s="42"/>
      <c r="E110" s="43"/>
      <c r="F110" s="42"/>
    </row>
    <row r="111" spans="2:6" hidden="1">
      <c r="B111" s="42"/>
      <c r="C111" s="42"/>
      <c r="D111" s="42"/>
      <c r="E111" s="43"/>
      <c r="F111" s="42"/>
    </row>
    <row r="112" spans="2:6" hidden="1">
      <c r="B112" s="42"/>
      <c r="C112" s="42"/>
      <c r="D112" s="42"/>
      <c r="E112" s="43"/>
      <c r="F112" s="42"/>
    </row>
    <row r="113" spans="2:6" hidden="1">
      <c r="B113" s="42"/>
      <c r="C113" s="42"/>
      <c r="D113" s="42"/>
      <c r="E113" s="43"/>
      <c r="F113" s="42"/>
    </row>
    <row r="114" spans="2:6" hidden="1">
      <c r="B114" s="42"/>
      <c r="C114" s="42"/>
      <c r="D114" s="42"/>
      <c r="E114" s="43"/>
      <c r="F114" s="42"/>
    </row>
    <row r="115" spans="2:6" hidden="1">
      <c r="B115" s="42"/>
      <c r="C115" s="42"/>
      <c r="D115" s="42"/>
      <c r="E115" s="43"/>
      <c r="F115" s="42"/>
    </row>
    <row r="116" spans="2:6" hidden="1">
      <c r="B116" s="42"/>
      <c r="C116" s="42"/>
      <c r="D116" s="42"/>
      <c r="E116" s="43"/>
      <c r="F116" s="42"/>
    </row>
    <row r="117" spans="2:6" hidden="1">
      <c r="B117" s="42"/>
      <c r="C117" s="42"/>
      <c r="D117" s="42"/>
      <c r="E117" s="43"/>
      <c r="F117" s="42"/>
    </row>
    <row r="118" spans="2:6" hidden="1">
      <c r="B118" s="42"/>
      <c r="C118" s="42"/>
      <c r="D118" s="42"/>
      <c r="E118" s="43"/>
      <c r="F118" s="42"/>
    </row>
    <row r="119" spans="2:6" hidden="1">
      <c r="B119" s="42"/>
      <c r="C119" s="42"/>
      <c r="D119" s="42"/>
      <c r="E119" s="43"/>
      <c r="F119" s="42"/>
    </row>
    <row r="120" spans="2:6" hidden="1">
      <c r="B120" s="42"/>
      <c r="C120" s="42"/>
      <c r="D120" s="42"/>
      <c r="E120" s="43"/>
      <c r="F120" s="42"/>
    </row>
    <row r="121" spans="2:6" hidden="1">
      <c r="B121" s="42"/>
      <c r="C121" s="42"/>
      <c r="D121" s="42"/>
      <c r="E121" s="43"/>
      <c r="F121" s="42"/>
    </row>
    <row r="122" spans="2:6" hidden="1">
      <c r="B122" s="42"/>
      <c r="C122" s="42"/>
      <c r="D122" s="42"/>
      <c r="E122" s="43"/>
      <c r="F122" s="42"/>
    </row>
    <row r="123" spans="2:6" hidden="1">
      <c r="B123" s="42"/>
      <c r="C123" s="42"/>
      <c r="D123" s="42"/>
      <c r="E123" s="43"/>
      <c r="F123" s="42"/>
    </row>
    <row r="124" spans="2:6" hidden="1">
      <c r="B124" s="42"/>
      <c r="C124" s="42"/>
      <c r="D124" s="42"/>
      <c r="E124" s="43"/>
      <c r="F124" s="42"/>
    </row>
    <row r="125" spans="2:6" hidden="1">
      <c r="B125" s="42"/>
      <c r="C125" s="42"/>
      <c r="D125" s="42"/>
      <c r="E125" s="43"/>
      <c r="F125" s="42"/>
    </row>
    <row r="126" spans="2:6" hidden="1">
      <c r="B126" s="42"/>
      <c r="C126" s="42"/>
      <c r="D126" s="42"/>
      <c r="E126" s="43"/>
      <c r="F126" s="42"/>
    </row>
    <row r="127" spans="2:6" hidden="1">
      <c r="B127" s="42"/>
      <c r="C127" s="42"/>
      <c r="D127" s="42"/>
      <c r="E127" s="43"/>
      <c r="F127" s="42"/>
    </row>
    <row r="128" spans="2:6" hidden="1">
      <c r="B128" s="42"/>
      <c r="C128" s="42"/>
      <c r="D128" s="42"/>
      <c r="E128" s="43"/>
      <c r="F128" s="42"/>
    </row>
    <row r="129" spans="2:6" hidden="1">
      <c r="B129" s="42"/>
      <c r="C129" s="42"/>
      <c r="D129" s="42"/>
      <c r="E129" s="43"/>
      <c r="F129" s="42"/>
    </row>
    <row r="130" spans="2:6" hidden="1">
      <c r="B130" s="42"/>
      <c r="C130" s="42"/>
      <c r="D130" s="42"/>
      <c r="E130" s="43"/>
      <c r="F130" s="42"/>
    </row>
    <row r="131" spans="2:6" hidden="1">
      <c r="B131" s="42"/>
      <c r="C131" s="42"/>
      <c r="D131" s="42"/>
      <c r="E131" s="43"/>
      <c r="F131" s="42"/>
    </row>
    <row r="132" spans="2:6" hidden="1">
      <c r="B132" s="42"/>
      <c r="C132" s="42"/>
      <c r="D132" s="42"/>
      <c r="E132" s="43"/>
      <c r="F132" s="42"/>
    </row>
    <row r="133" spans="2:6" hidden="1">
      <c r="B133" s="42"/>
      <c r="C133" s="42"/>
      <c r="D133" s="42"/>
      <c r="E133" s="43"/>
      <c r="F133" s="42"/>
    </row>
    <row r="134" spans="2:6" hidden="1">
      <c r="B134" s="42"/>
      <c r="C134" s="42"/>
      <c r="D134" s="42"/>
      <c r="E134" s="43"/>
      <c r="F134" s="42"/>
    </row>
    <row r="135" spans="2:6" hidden="1">
      <c r="B135" s="42"/>
      <c r="C135" s="42"/>
      <c r="D135" s="42"/>
      <c r="E135" s="43"/>
      <c r="F135" s="42"/>
    </row>
    <row r="136" spans="2:6" hidden="1">
      <c r="B136" s="42"/>
      <c r="C136" s="42"/>
      <c r="D136" s="42"/>
      <c r="E136" s="43"/>
      <c r="F136" s="42"/>
    </row>
    <row r="137" spans="2:6" hidden="1">
      <c r="B137" s="42"/>
      <c r="C137" s="42"/>
      <c r="D137" s="42"/>
      <c r="E137" s="43"/>
      <c r="F137" s="42"/>
    </row>
    <row r="138" spans="2:6" hidden="1">
      <c r="B138" s="42"/>
      <c r="C138" s="42"/>
      <c r="D138" s="42"/>
      <c r="E138" s="43"/>
      <c r="F138" s="42"/>
    </row>
    <row r="139" spans="2:6" hidden="1">
      <c r="B139" s="42"/>
      <c r="C139" s="42"/>
      <c r="D139" s="42"/>
      <c r="E139" s="43"/>
      <c r="F139" s="42"/>
    </row>
    <row r="140" spans="2:6" hidden="1">
      <c r="B140" s="42"/>
      <c r="C140" s="42"/>
      <c r="D140" s="42"/>
      <c r="E140" s="43"/>
      <c r="F140" s="42"/>
    </row>
    <row r="141" spans="2:6" hidden="1">
      <c r="B141" s="42"/>
      <c r="C141" s="42"/>
      <c r="D141" s="42"/>
      <c r="E141" s="43"/>
      <c r="F141" s="42"/>
    </row>
    <row r="142" spans="2:6" hidden="1">
      <c r="B142" s="42"/>
      <c r="C142" s="42"/>
      <c r="D142" s="42"/>
      <c r="E142" s="43"/>
      <c r="F142" s="42"/>
    </row>
    <row r="143" spans="2:6" hidden="1">
      <c r="B143" s="42"/>
      <c r="C143" s="42"/>
      <c r="D143" s="42"/>
      <c r="E143" s="43"/>
      <c r="F143" s="42"/>
    </row>
    <row r="144" spans="2:6" hidden="1">
      <c r="B144" s="42"/>
      <c r="C144" s="42"/>
      <c r="D144" s="42"/>
      <c r="E144" s="43"/>
      <c r="F144" s="42"/>
    </row>
    <row r="145" spans="2:6" hidden="1">
      <c r="B145" s="42"/>
      <c r="C145" s="42"/>
      <c r="D145" s="42"/>
      <c r="E145" s="43"/>
      <c r="F145" s="42"/>
    </row>
    <row r="146" spans="2:6" hidden="1">
      <c r="B146" s="42"/>
      <c r="C146" s="42"/>
      <c r="D146" s="42"/>
      <c r="E146" s="43"/>
      <c r="F146" s="42"/>
    </row>
    <row r="147" spans="2:6" hidden="1">
      <c r="B147" s="42"/>
      <c r="C147" s="42"/>
      <c r="D147" s="42"/>
      <c r="E147" s="43"/>
      <c r="F147" s="42"/>
    </row>
    <row r="148" spans="2:6" hidden="1">
      <c r="B148" s="42"/>
      <c r="C148" s="42"/>
      <c r="D148" s="42"/>
      <c r="E148" s="43"/>
      <c r="F148" s="42"/>
    </row>
    <row r="149" spans="2:6" hidden="1">
      <c r="B149" s="42"/>
      <c r="C149" s="42"/>
      <c r="D149" s="42"/>
      <c r="E149" s="43"/>
      <c r="F149" s="42"/>
    </row>
    <row r="150" spans="2:6" hidden="1">
      <c r="B150" s="42"/>
      <c r="C150" s="42"/>
      <c r="D150" s="42"/>
      <c r="E150" s="43"/>
      <c r="F150" s="42"/>
    </row>
    <row r="151" spans="2:6" hidden="1">
      <c r="B151" s="42"/>
      <c r="C151" s="42"/>
      <c r="D151" s="42"/>
      <c r="E151" s="43"/>
      <c r="F151" s="42"/>
    </row>
    <row r="152" spans="2:6" hidden="1">
      <c r="B152" s="42"/>
      <c r="C152" s="42"/>
      <c r="D152" s="42"/>
      <c r="E152" s="43"/>
      <c r="F152" s="42"/>
    </row>
    <row r="153" spans="2:6" hidden="1">
      <c r="B153" s="42"/>
      <c r="C153" s="42"/>
      <c r="D153" s="42"/>
      <c r="E153" s="43"/>
      <c r="F153" s="42"/>
    </row>
    <row r="154" spans="2:6" hidden="1">
      <c r="B154" s="42"/>
      <c r="C154" s="42"/>
      <c r="D154" s="42"/>
      <c r="E154" s="43"/>
      <c r="F154" s="42"/>
    </row>
    <row r="155" spans="2:6" hidden="1">
      <c r="B155" s="42"/>
      <c r="C155" s="42"/>
      <c r="D155" s="42"/>
      <c r="E155" s="43"/>
      <c r="F155" s="42"/>
    </row>
    <row r="156" spans="2:6" hidden="1">
      <c r="B156" s="42"/>
      <c r="C156" s="42"/>
      <c r="D156" s="42"/>
      <c r="E156" s="43"/>
      <c r="F156" s="42"/>
    </row>
    <row r="157" spans="2:6" hidden="1">
      <c r="B157" s="42"/>
      <c r="C157" s="42"/>
      <c r="D157" s="42"/>
      <c r="E157" s="43"/>
      <c r="F157" s="42"/>
    </row>
    <row r="158" spans="2:6" hidden="1">
      <c r="B158" s="42"/>
      <c r="C158" s="42"/>
      <c r="D158" s="42"/>
      <c r="E158" s="43"/>
      <c r="F158" s="42"/>
    </row>
    <row r="159" spans="2:6" hidden="1">
      <c r="B159" s="42"/>
      <c r="C159" s="42"/>
      <c r="D159" s="42"/>
      <c r="E159" s="43"/>
      <c r="F159" s="42"/>
    </row>
    <row r="160" spans="2:6" hidden="1">
      <c r="B160" s="42"/>
      <c r="C160" s="42"/>
      <c r="D160" s="42"/>
      <c r="E160" s="43"/>
      <c r="F160" s="42"/>
    </row>
    <row r="161" spans="2:6" hidden="1">
      <c r="B161" s="42"/>
      <c r="C161" s="42"/>
      <c r="D161" s="42"/>
      <c r="E161" s="43"/>
      <c r="F161" s="42"/>
    </row>
    <row r="162" spans="2:6" hidden="1">
      <c r="B162" s="42"/>
      <c r="C162" s="42"/>
      <c r="D162" s="42"/>
      <c r="E162" s="43"/>
      <c r="F162" s="42"/>
    </row>
    <row r="163" spans="2:6" hidden="1">
      <c r="B163" s="42"/>
      <c r="C163" s="42"/>
      <c r="D163" s="42"/>
      <c r="E163" s="43"/>
      <c r="F163" s="42"/>
    </row>
    <row r="164" spans="2:6" hidden="1">
      <c r="B164" s="42"/>
      <c r="C164" s="42"/>
      <c r="D164" s="42"/>
      <c r="E164" s="43"/>
      <c r="F164" s="42"/>
    </row>
    <row r="165" spans="2:6" hidden="1">
      <c r="B165" s="42"/>
      <c r="C165" s="42"/>
      <c r="D165" s="42"/>
      <c r="E165" s="43"/>
      <c r="F165" s="42"/>
    </row>
    <row r="166" spans="2:6" hidden="1">
      <c r="B166" s="42"/>
      <c r="C166" s="42"/>
      <c r="D166" s="42"/>
      <c r="E166" s="43"/>
      <c r="F166" s="42"/>
    </row>
    <row r="167" spans="2:6" hidden="1">
      <c r="B167" s="42"/>
      <c r="C167" s="42"/>
      <c r="D167" s="42"/>
      <c r="E167" s="43"/>
      <c r="F167" s="42"/>
    </row>
    <row r="168" spans="2:6" hidden="1">
      <c r="B168" s="42"/>
      <c r="C168" s="42"/>
      <c r="D168" s="42"/>
      <c r="E168" s="43"/>
      <c r="F168" s="42"/>
    </row>
    <row r="169" spans="2:6" hidden="1">
      <c r="B169" s="42"/>
      <c r="C169" s="42"/>
      <c r="D169" s="42"/>
      <c r="E169" s="43"/>
      <c r="F169" s="42"/>
    </row>
    <row r="170" spans="2:6" hidden="1">
      <c r="B170" s="42"/>
      <c r="C170" s="42"/>
      <c r="D170" s="42"/>
      <c r="E170" s="43"/>
      <c r="F170" s="42"/>
    </row>
    <row r="171" spans="2:6" hidden="1">
      <c r="B171" s="42"/>
      <c r="C171" s="42"/>
      <c r="D171" s="42"/>
      <c r="E171" s="43"/>
      <c r="F171" s="42"/>
    </row>
    <row r="172" spans="2:6" hidden="1">
      <c r="B172" s="42"/>
      <c r="C172" s="42"/>
      <c r="D172" s="42"/>
      <c r="E172" s="43"/>
      <c r="F172" s="42"/>
    </row>
    <row r="173" spans="2:6" hidden="1">
      <c r="B173" s="42"/>
      <c r="C173" s="42"/>
      <c r="D173" s="42"/>
      <c r="E173" s="43"/>
      <c r="F173" s="42"/>
    </row>
    <row r="174" spans="2:6" hidden="1">
      <c r="B174" s="42"/>
      <c r="C174" s="42"/>
      <c r="D174" s="42"/>
      <c r="E174" s="43"/>
      <c r="F174" s="42"/>
    </row>
    <row r="175" spans="2:6" hidden="1">
      <c r="B175" s="42"/>
      <c r="C175" s="42"/>
      <c r="D175" s="42"/>
      <c r="E175" s="43"/>
      <c r="F175" s="42"/>
    </row>
    <row r="176" spans="2:6" hidden="1">
      <c r="B176" s="42"/>
      <c r="C176" s="42"/>
      <c r="D176" s="42"/>
      <c r="E176" s="43"/>
      <c r="F176" s="42"/>
    </row>
    <row r="177" spans="2:6" hidden="1">
      <c r="B177" s="42"/>
      <c r="C177" s="42"/>
      <c r="D177" s="42"/>
      <c r="E177" s="43"/>
      <c r="F177" s="42"/>
    </row>
    <row r="178" spans="2:6" hidden="1">
      <c r="B178" s="42"/>
      <c r="C178" s="42"/>
      <c r="D178" s="42"/>
      <c r="E178" s="43"/>
      <c r="F178" s="42"/>
    </row>
    <row r="179" spans="2:6" hidden="1">
      <c r="B179" s="42"/>
      <c r="C179" s="42"/>
      <c r="D179" s="42"/>
      <c r="E179" s="43"/>
      <c r="F179" s="42"/>
    </row>
    <row r="180" spans="2:6" hidden="1">
      <c r="B180" s="42"/>
      <c r="C180" s="42"/>
      <c r="D180" s="42"/>
      <c r="E180" s="43"/>
      <c r="F180" s="42"/>
    </row>
    <row r="181" spans="2:6" hidden="1">
      <c r="B181" s="42"/>
      <c r="C181" s="42"/>
      <c r="D181" s="42"/>
      <c r="E181" s="43"/>
      <c r="F181" s="42"/>
    </row>
    <row r="182" spans="2:6" hidden="1">
      <c r="B182" s="42"/>
      <c r="C182" s="42"/>
      <c r="D182" s="42"/>
      <c r="E182" s="43"/>
      <c r="F182" s="42"/>
    </row>
    <row r="183" spans="2:6" hidden="1">
      <c r="B183" s="42"/>
      <c r="C183" s="42"/>
      <c r="D183" s="42"/>
      <c r="E183" s="43"/>
      <c r="F183" s="42"/>
    </row>
    <row r="184" spans="2:6" hidden="1">
      <c r="B184" s="42"/>
      <c r="C184" s="42"/>
      <c r="D184" s="42"/>
      <c r="E184" s="43"/>
      <c r="F184" s="42"/>
    </row>
    <row r="185" spans="2:6" hidden="1">
      <c r="B185" s="42"/>
      <c r="C185" s="42"/>
      <c r="D185" s="42"/>
      <c r="E185" s="43"/>
      <c r="F185" s="42"/>
    </row>
    <row r="186" spans="2:6" hidden="1">
      <c r="B186" s="42"/>
      <c r="C186" s="42"/>
      <c r="D186" s="42"/>
      <c r="E186" s="43"/>
      <c r="F186" s="42"/>
    </row>
    <row r="187" spans="2:6" hidden="1">
      <c r="B187" s="42"/>
      <c r="C187" s="42"/>
      <c r="D187" s="42"/>
      <c r="E187" s="43"/>
      <c r="F187" s="42"/>
    </row>
    <row r="188" spans="2:6" hidden="1">
      <c r="B188" s="42"/>
      <c r="C188" s="42"/>
      <c r="D188" s="42"/>
      <c r="E188" s="43"/>
      <c r="F188" s="42"/>
    </row>
    <row r="189" spans="2:6" hidden="1">
      <c r="B189" s="42"/>
      <c r="C189" s="42"/>
      <c r="D189" s="42"/>
      <c r="E189" s="43"/>
      <c r="F189" s="42"/>
    </row>
    <row r="190" spans="2:6" hidden="1">
      <c r="B190" s="42"/>
      <c r="C190" s="42"/>
      <c r="D190" s="42"/>
      <c r="E190" s="43"/>
      <c r="F190" s="42"/>
    </row>
    <row r="191" spans="2:6" hidden="1">
      <c r="B191" s="42"/>
      <c r="C191" s="42"/>
      <c r="D191" s="42"/>
      <c r="E191" s="43"/>
      <c r="F191" s="42"/>
    </row>
    <row r="192" spans="2:6" hidden="1">
      <c r="B192" s="42"/>
      <c r="C192" s="42"/>
      <c r="D192" s="42"/>
      <c r="E192" s="43"/>
      <c r="F192" s="42"/>
    </row>
    <row r="193" spans="2:6" hidden="1">
      <c r="B193" s="42"/>
      <c r="C193" s="42"/>
      <c r="D193" s="42"/>
      <c r="E193" s="43"/>
      <c r="F193" s="42"/>
    </row>
    <row r="194" spans="2:6" hidden="1">
      <c r="B194" s="42"/>
      <c r="C194" s="42"/>
      <c r="D194" s="42"/>
      <c r="E194" s="43"/>
      <c r="F194" s="42"/>
    </row>
    <row r="195" spans="2:6" hidden="1">
      <c r="B195" s="42"/>
      <c r="C195" s="42"/>
      <c r="D195" s="42"/>
      <c r="E195" s="43"/>
      <c r="F195" s="42"/>
    </row>
    <row r="196" spans="2:6" hidden="1">
      <c r="B196" s="42"/>
      <c r="C196" s="42"/>
      <c r="D196" s="42"/>
      <c r="E196" s="43"/>
      <c r="F196" s="42"/>
    </row>
    <row r="197" spans="2:6" hidden="1">
      <c r="B197" s="42"/>
      <c r="C197" s="42"/>
      <c r="D197" s="42"/>
      <c r="E197" s="43"/>
      <c r="F197" s="42"/>
    </row>
    <row r="198" spans="2:6" hidden="1">
      <c r="B198" s="42"/>
      <c r="C198" s="42"/>
      <c r="D198" s="42"/>
      <c r="E198" s="43"/>
      <c r="F198" s="42"/>
    </row>
    <row r="207" spans="2:6"/>
    <row r="208" spans="2:6"/>
  </sheetData>
  <sheetProtection selectLockedCells="1"/>
  <mergeCells count="51">
    <mergeCell ref="C77:G77"/>
    <mergeCell ref="C80:G80"/>
    <mergeCell ref="C83:G83"/>
    <mergeCell ref="E8:F8"/>
    <mergeCell ref="E9:F9"/>
    <mergeCell ref="E10:F10"/>
    <mergeCell ref="E12:F12"/>
    <mergeCell ref="E13:F13"/>
    <mergeCell ref="E14:F14"/>
    <mergeCell ref="C38:D38"/>
    <mergeCell ref="C46:D46"/>
    <mergeCell ref="C47:D47"/>
    <mergeCell ref="C48:D48"/>
    <mergeCell ref="C49:D49"/>
    <mergeCell ref="C50:D50"/>
    <mergeCell ref="C37:D37"/>
    <mergeCell ref="B4:G4"/>
    <mergeCell ref="C71:G71"/>
    <mergeCell ref="C24:D24"/>
    <mergeCell ref="C25:D25"/>
    <mergeCell ref="C26:D26"/>
    <mergeCell ref="C27:D27"/>
    <mergeCell ref="C28:D28"/>
    <mergeCell ref="C29:D29"/>
    <mergeCell ref="C30:D30"/>
    <mergeCell ref="C31:D31"/>
    <mergeCell ref="C32:D32"/>
    <mergeCell ref="C33:D33"/>
    <mergeCell ref="C34:D34"/>
    <mergeCell ref="C35:D35"/>
    <mergeCell ref="C36:D36"/>
    <mergeCell ref="E11:F11"/>
    <mergeCell ref="C52:D52"/>
    <mergeCell ref="C53:D53"/>
    <mergeCell ref="C54:D54"/>
    <mergeCell ref="C55:D55"/>
    <mergeCell ref="C51:D51"/>
    <mergeCell ref="C56:D56"/>
    <mergeCell ref="C57:D57"/>
    <mergeCell ref="C58:D58"/>
    <mergeCell ref="C59:D59"/>
    <mergeCell ref="C60:D60"/>
    <mergeCell ref="C61:D61"/>
    <mergeCell ref="C62:D62"/>
    <mergeCell ref="C63:D63"/>
    <mergeCell ref="C64:D64"/>
    <mergeCell ref="C69:D69"/>
    <mergeCell ref="C65:D65"/>
    <mergeCell ref="C66:D66"/>
    <mergeCell ref="C67:D67"/>
    <mergeCell ref="C68:D68"/>
  </mergeCells>
  <pageMargins left="0.23622047244094491" right="0.23622047244094491" top="0.74803149606299213" bottom="0.74803149606299213" header="0.31496062992125984" footer="0.31496062992125984"/>
  <pageSetup paperSize="8" scale="80" fitToHeight="3" orientation="landscape" r:id="rId1"/>
  <headerFooter>
    <oddHeader>&amp;C&amp;"-,Bold"&amp;KFF0000QDC CONTRACTOR DATABOOK | PILOT VERSION ISSUED SEPTEMBER 2017</oddHeader>
    <oddFooter>&amp;CPage &amp;P of &amp;N</oddFooter>
  </headerFooter>
  <rowBreaks count="2" manualBreakCount="2">
    <brk id="39" max="16383" man="1"/>
    <brk id="7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X168"/>
  <sheetViews>
    <sheetView topLeftCell="A61" zoomScale="70" zoomScaleNormal="70" zoomScaleSheetLayoutView="25" workbookViewId="0">
      <selection activeCell="H86" sqref="H86"/>
    </sheetView>
  </sheetViews>
  <sheetFormatPr defaultColWidth="0" defaultRowHeight="15" zeroHeight="1"/>
  <cols>
    <col min="1" max="1" width="7" style="83" customWidth="1"/>
    <col min="2" max="2" width="31.140625" style="49" customWidth="1"/>
    <col min="3" max="3" width="18" style="49" customWidth="1"/>
    <col min="4" max="4" width="17.140625" style="49" customWidth="1"/>
    <col min="5" max="5" width="36" style="49" customWidth="1"/>
    <col min="6" max="6" width="6.85546875" style="49" customWidth="1"/>
    <col min="7" max="7" width="29" style="49" customWidth="1"/>
    <col min="8" max="8" width="17.140625" style="49" customWidth="1"/>
    <col min="9" max="9" width="16.28515625" style="49" customWidth="1"/>
    <col min="10" max="10" width="36.140625" style="49" customWidth="1"/>
    <col min="11" max="11" width="6.28515625" style="49" customWidth="1"/>
    <col min="12" max="12" width="29.42578125" style="49" customWidth="1"/>
    <col min="13" max="13" width="20.140625" style="49" customWidth="1"/>
    <col min="14" max="14" width="17.85546875" style="49" customWidth="1"/>
    <col min="15" max="15" width="24.7109375" style="49" customWidth="1"/>
    <col min="16" max="17" width="9.140625" style="49" customWidth="1"/>
    <col min="18" max="18" width="0" style="49" hidden="1" customWidth="1"/>
    <col min="19" max="16384" width="9.140625" style="49" hidden="1"/>
  </cols>
  <sheetData>
    <row r="1" spans="1:24" ht="21">
      <c r="A1" s="1055" t="s">
        <v>633</v>
      </c>
      <c r="B1" s="1055"/>
      <c r="Q1" s="45" t="s">
        <v>634</v>
      </c>
    </row>
    <row r="2" spans="1:24" ht="17.25">
      <c r="A2" s="495"/>
      <c r="B2" s="46"/>
      <c r="C2" s="46"/>
    </row>
    <row r="3" spans="1:24" s="44" customFormat="1" ht="15" customHeight="1" thickBot="1">
      <c r="A3" s="645"/>
      <c r="B3" s="48"/>
      <c r="D3" s="42"/>
      <c r="E3" s="43"/>
      <c r="F3" s="42"/>
    </row>
    <row r="4" spans="1:24" ht="243.75" customHeight="1" thickBot="1">
      <c r="A4" s="72"/>
      <c r="B4" s="1056" t="s">
        <v>635</v>
      </c>
      <c r="C4" s="1057"/>
      <c r="D4" s="1057"/>
      <c r="E4" s="1057"/>
      <c r="F4" s="1057"/>
      <c r="G4" s="1057"/>
      <c r="H4" s="1057"/>
      <c r="I4" s="1057"/>
      <c r="J4" s="1057"/>
      <c r="K4" s="1057"/>
      <c r="L4" s="1057"/>
      <c r="M4" s="1057"/>
      <c r="N4" s="1057"/>
      <c r="O4" s="1058"/>
    </row>
    <row r="5" spans="1:24">
      <c r="A5" s="73"/>
      <c r="X5" s="44"/>
    </row>
    <row r="6" spans="1:24" s="44" customFormat="1" ht="15" customHeight="1">
      <c r="A6" s="622" t="s">
        <v>31</v>
      </c>
      <c r="B6" s="106"/>
      <c r="C6" s="107"/>
      <c r="D6" s="108"/>
      <c r="E6" s="109"/>
      <c r="F6" s="109"/>
      <c r="G6" s="42"/>
    </row>
    <row r="7" spans="1:24" ht="12.75" customHeight="1">
      <c r="A7" s="50"/>
    </row>
    <row r="8" spans="1:24" ht="9" customHeight="1" thickBot="1">
      <c r="A8" s="50"/>
    </row>
    <row r="9" spans="1:24">
      <c r="A9" s="73"/>
      <c r="B9" s="830" t="s">
        <v>32</v>
      </c>
      <c r="C9" s="1061"/>
      <c r="D9" s="759">
        <f>CONTRACTOR</f>
        <v>0</v>
      </c>
      <c r="E9" s="760"/>
      <c r="F9" s="761"/>
    </row>
    <row r="10" spans="1:24">
      <c r="A10" s="73"/>
      <c r="B10" s="826" t="s">
        <v>33</v>
      </c>
      <c r="C10" s="673"/>
      <c r="D10" s="769">
        <f>CBU</f>
        <v>0</v>
      </c>
      <c r="E10" s="770"/>
      <c r="F10" s="771"/>
    </row>
    <row r="11" spans="1:24">
      <c r="A11" s="73"/>
      <c r="B11" s="826" t="s">
        <v>34</v>
      </c>
      <c r="C11" s="673"/>
      <c r="D11" s="769">
        <f>CONTRAT_TITLE</f>
        <v>0</v>
      </c>
      <c r="E11" s="770"/>
      <c r="F11" s="771"/>
    </row>
    <row r="12" spans="1:24">
      <c r="A12" s="73"/>
      <c r="B12" s="637" t="s">
        <v>35</v>
      </c>
      <c r="C12" s="619"/>
      <c r="D12" s="769">
        <f>CONTRACT_No</f>
        <v>0</v>
      </c>
      <c r="E12" s="770"/>
      <c r="F12" s="771"/>
    </row>
    <row r="13" spans="1:24">
      <c r="A13" s="73"/>
      <c r="B13" s="826" t="s">
        <v>36</v>
      </c>
      <c r="C13" s="673"/>
      <c r="D13" s="693">
        <f>DATE_OF_ASSESSMENT</f>
        <v>0</v>
      </c>
      <c r="E13" s="694"/>
      <c r="F13" s="695"/>
    </row>
    <row r="14" spans="1:24">
      <c r="A14" s="73"/>
      <c r="B14" s="826" t="s">
        <v>37</v>
      </c>
      <c r="C14" s="673"/>
      <c r="D14" s="693">
        <f>Name</f>
        <v>0</v>
      </c>
      <c r="E14" s="694"/>
      <c r="F14" s="695"/>
    </row>
    <row r="15" spans="1:24" ht="15.75" thickBot="1">
      <c r="A15" s="73"/>
      <c r="B15" s="828" t="s">
        <v>38</v>
      </c>
      <c r="C15" s="1062"/>
      <c r="D15" s="1063">
        <f>POSITION</f>
        <v>0</v>
      </c>
      <c r="E15" s="1064"/>
      <c r="F15" s="1065"/>
    </row>
    <row r="16" spans="1:24">
      <c r="A16" s="73"/>
    </row>
    <row r="17" spans="1:15" s="39" customFormat="1" ht="15.75">
      <c r="A17" s="622" t="s">
        <v>45</v>
      </c>
      <c r="B17" s="37"/>
      <c r="C17" s="37"/>
      <c r="D17" s="38"/>
      <c r="E17" s="37"/>
      <c r="F17" s="37"/>
      <c r="G17" s="37"/>
      <c r="H17" s="37"/>
      <c r="I17" s="37"/>
      <c r="J17" s="37"/>
      <c r="K17" s="37"/>
      <c r="L17" s="37"/>
      <c r="M17" s="37"/>
      <c r="N17" s="37"/>
      <c r="O17" s="37"/>
    </row>
    <row r="18" spans="1:15" s="39" customFormat="1" ht="15.75">
      <c r="A18" s="427"/>
      <c r="D18" s="428"/>
    </row>
    <row r="19" spans="1:15">
      <c r="A19" s="45">
        <v>1</v>
      </c>
      <c r="B19" s="74" t="s">
        <v>636</v>
      </c>
      <c r="C19" s="75" t="s">
        <v>66</v>
      </c>
      <c r="D19" s="76" t="s">
        <v>637</v>
      </c>
      <c r="E19" s="254"/>
      <c r="G19" s="74" t="s">
        <v>638</v>
      </c>
      <c r="H19" s="75"/>
      <c r="I19" s="76" t="s">
        <v>637</v>
      </c>
      <c r="J19" s="254"/>
      <c r="L19" s="74" t="s">
        <v>639</v>
      </c>
      <c r="M19" s="255"/>
      <c r="N19" s="255"/>
      <c r="O19" s="254"/>
    </row>
    <row r="20" spans="1:15">
      <c r="A20" s="45"/>
      <c r="B20" s="538"/>
      <c r="C20" s="256"/>
      <c r="D20" s="256"/>
      <c r="E20" s="257"/>
      <c r="G20" s="538"/>
      <c r="H20" s="256"/>
      <c r="I20" s="256"/>
      <c r="J20" s="257"/>
      <c r="L20" s="538"/>
      <c r="M20" s="256"/>
      <c r="N20" s="256"/>
      <c r="O20" s="257"/>
    </row>
    <row r="21" spans="1:15" s="80" customFormat="1" ht="60" customHeight="1">
      <c r="A21" s="77"/>
      <c r="B21" s="78" t="s">
        <v>640</v>
      </c>
      <c r="C21" s="79" t="s">
        <v>636</v>
      </c>
      <c r="D21" s="79" t="s">
        <v>641</v>
      </c>
      <c r="E21" s="79"/>
      <c r="F21" s="522"/>
      <c r="G21" s="78" t="s">
        <v>640</v>
      </c>
      <c r="H21" s="79" t="s">
        <v>638</v>
      </c>
      <c r="I21" s="79" t="s">
        <v>641</v>
      </c>
      <c r="J21" s="79" t="s">
        <v>642</v>
      </c>
      <c r="K21" s="258"/>
      <c r="L21" s="78" t="s">
        <v>640</v>
      </c>
      <c r="M21" s="79" t="s">
        <v>643</v>
      </c>
      <c r="N21" s="79" t="s">
        <v>644</v>
      </c>
      <c r="O21" s="79" t="s">
        <v>645</v>
      </c>
    </row>
    <row r="22" spans="1:15">
      <c r="A22" s="45"/>
      <c r="B22" s="539"/>
      <c r="C22" s="104" t="s">
        <v>646</v>
      </c>
      <c r="D22" s="104" t="s">
        <v>646</v>
      </c>
      <c r="E22" s="105"/>
      <c r="G22" s="539"/>
      <c r="H22" s="104"/>
      <c r="I22" s="104" t="s">
        <v>646</v>
      </c>
      <c r="J22" s="105" t="s">
        <v>646</v>
      </c>
      <c r="L22" s="540"/>
      <c r="M22" s="104" t="s">
        <v>646</v>
      </c>
      <c r="N22" s="104" t="s">
        <v>646</v>
      </c>
      <c r="O22" s="105" t="s">
        <v>646</v>
      </c>
    </row>
    <row r="23" spans="1:15">
      <c r="A23" s="45"/>
      <c r="B23" s="541" t="s">
        <v>647</v>
      </c>
      <c r="C23" s="259"/>
      <c r="D23" s="259"/>
      <c r="E23" s="260"/>
      <c r="G23" s="541" t="s">
        <v>647</v>
      </c>
      <c r="J23" s="261"/>
      <c r="L23" s="541" t="s">
        <v>647</v>
      </c>
      <c r="O23" s="261"/>
    </row>
    <row r="24" spans="1:15">
      <c r="A24" s="45">
        <v>2</v>
      </c>
      <c r="B24" s="542" t="s">
        <v>648</v>
      </c>
      <c r="C24" s="262"/>
      <c r="D24" s="262"/>
      <c r="E24" s="263">
        <f>SUM(C24:D24)</f>
        <v>0</v>
      </c>
      <c r="G24" s="542" t="s">
        <v>648</v>
      </c>
      <c r="H24" s="262"/>
      <c r="I24" s="262"/>
      <c r="J24" s="263">
        <f>SUM(H24:I24)</f>
        <v>0</v>
      </c>
      <c r="L24" s="542" t="s">
        <v>648</v>
      </c>
      <c r="M24" s="264">
        <f>(J24+E24)/2</f>
        <v>0</v>
      </c>
      <c r="N24" s="262"/>
      <c r="O24" s="265"/>
    </row>
    <row r="25" spans="1:15">
      <c r="A25" s="45">
        <v>3</v>
      </c>
      <c r="B25" s="542" t="s">
        <v>649</v>
      </c>
      <c r="C25" s="262"/>
      <c r="D25" s="262"/>
      <c r="E25" s="263">
        <f>SUM(C25:D25)</f>
        <v>0</v>
      </c>
      <c r="G25" s="542" t="s">
        <v>649</v>
      </c>
      <c r="H25" s="262"/>
      <c r="I25" s="262"/>
      <c r="J25" s="263">
        <f>SUM(H25:I25)</f>
        <v>0</v>
      </c>
      <c r="L25" s="542" t="s">
        <v>649</v>
      </c>
      <c r="M25" s="264">
        <f>(J25+E25)/2</f>
        <v>0</v>
      </c>
      <c r="N25" s="262"/>
      <c r="O25" s="265"/>
    </row>
    <row r="26" spans="1:15">
      <c r="A26" s="45">
        <v>4</v>
      </c>
      <c r="B26" s="542" t="s">
        <v>650</v>
      </c>
      <c r="C26" s="262"/>
      <c r="D26" s="262"/>
      <c r="E26" s="263">
        <f>SUM(C26:D26)</f>
        <v>0</v>
      </c>
      <c r="G26" s="542" t="s">
        <v>650</v>
      </c>
      <c r="H26" s="262"/>
      <c r="I26" s="262"/>
      <c r="J26" s="263">
        <f>SUM(H26:I26)</f>
        <v>0</v>
      </c>
      <c r="L26" s="542" t="s">
        <v>650</v>
      </c>
      <c r="M26" s="264">
        <f>(J26+E26)/2</f>
        <v>0</v>
      </c>
      <c r="N26" s="262"/>
      <c r="O26" s="265"/>
    </row>
    <row r="27" spans="1:15" ht="15.75" thickBot="1">
      <c r="A27" s="45"/>
      <c r="B27" s="542" t="s">
        <v>651</v>
      </c>
      <c r="C27" s="423">
        <f>SUM(C24:C26)</f>
        <v>0</v>
      </c>
      <c r="D27" s="423">
        <f>SUM(D24:D26)</f>
        <v>0</v>
      </c>
      <c r="E27" s="424">
        <f>SUM(E24:E26)</f>
        <v>0</v>
      </c>
      <c r="G27" s="542" t="s">
        <v>651</v>
      </c>
      <c r="H27" s="423">
        <f>SUM(H24:H26)</f>
        <v>0</v>
      </c>
      <c r="I27" s="423">
        <f>SUM(I24:I26)</f>
        <v>0</v>
      </c>
      <c r="J27" s="424">
        <f>SUM(J24:J26)</f>
        <v>0</v>
      </c>
      <c r="L27" s="542" t="s">
        <v>651</v>
      </c>
      <c r="M27" s="423">
        <f>SUM(M24:M26)</f>
        <v>0</v>
      </c>
      <c r="N27" s="423">
        <f>SUM(N24:N26)</f>
        <v>0</v>
      </c>
      <c r="O27" s="424">
        <f>SUM(O24:O26)</f>
        <v>0</v>
      </c>
    </row>
    <row r="28" spans="1:15">
      <c r="A28" s="45"/>
      <c r="B28" s="542"/>
      <c r="C28" s="266"/>
      <c r="D28" s="266"/>
      <c r="E28" s="267"/>
      <c r="G28" s="542"/>
      <c r="H28" s="266"/>
      <c r="I28" s="266"/>
      <c r="J28" s="267"/>
      <c r="L28" s="542"/>
      <c r="M28" s="266"/>
      <c r="N28" s="266"/>
      <c r="O28" s="267"/>
    </row>
    <row r="29" spans="1:15">
      <c r="A29" s="45"/>
      <c r="B29" s="541" t="s">
        <v>652</v>
      </c>
      <c r="C29" s="266"/>
      <c r="D29" s="266"/>
      <c r="E29" s="267"/>
      <c r="G29" s="541" t="s">
        <v>652</v>
      </c>
      <c r="H29" s="266"/>
      <c r="I29" s="266"/>
      <c r="J29" s="267"/>
      <c r="L29" s="541" t="s">
        <v>652</v>
      </c>
      <c r="M29" s="266"/>
      <c r="N29" s="266"/>
      <c r="O29" s="267"/>
    </row>
    <row r="30" spans="1:15">
      <c r="A30" s="45">
        <v>5</v>
      </c>
      <c r="B30" s="542" t="s">
        <v>653</v>
      </c>
      <c r="C30" s="262"/>
      <c r="D30" s="262"/>
      <c r="E30" s="263">
        <f t="shared" ref="E30:E37" si="0">SUM(C30:D30)</f>
        <v>0</v>
      </c>
      <c r="G30" s="542" t="s">
        <v>653</v>
      </c>
      <c r="H30" s="262"/>
      <c r="I30" s="262"/>
      <c r="J30" s="263">
        <f t="shared" ref="J30:J37" si="1">SUM(H30:I30)</f>
        <v>0</v>
      </c>
      <c r="L30" s="542" t="s">
        <v>653</v>
      </c>
      <c r="M30" s="264">
        <f t="shared" ref="M30:M37" si="2">(J30+E30)/2</f>
        <v>0</v>
      </c>
      <c r="N30" s="262"/>
      <c r="O30" s="265"/>
    </row>
    <row r="31" spans="1:15">
      <c r="A31" s="45">
        <v>6</v>
      </c>
      <c r="B31" s="542" t="s">
        <v>654</v>
      </c>
      <c r="C31" s="262"/>
      <c r="D31" s="262"/>
      <c r="E31" s="263">
        <f t="shared" si="0"/>
        <v>0</v>
      </c>
      <c r="G31" s="542" t="s">
        <v>654</v>
      </c>
      <c r="H31" s="262"/>
      <c r="I31" s="262"/>
      <c r="J31" s="263">
        <f t="shared" si="1"/>
        <v>0</v>
      </c>
      <c r="L31" s="542" t="s">
        <v>654</v>
      </c>
      <c r="M31" s="264">
        <f t="shared" si="2"/>
        <v>0</v>
      </c>
      <c r="N31" s="262"/>
      <c r="O31" s="265"/>
    </row>
    <row r="32" spans="1:15">
      <c r="A32" s="45">
        <v>7</v>
      </c>
      <c r="B32" s="542" t="s">
        <v>655</v>
      </c>
      <c r="C32" s="262"/>
      <c r="D32" s="262"/>
      <c r="E32" s="263">
        <f t="shared" si="0"/>
        <v>0</v>
      </c>
      <c r="G32" s="542" t="s">
        <v>655</v>
      </c>
      <c r="H32" s="262"/>
      <c r="I32" s="262" t="s">
        <v>2</v>
      </c>
      <c r="J32" s="263">
        <f t="shared" si="1"/>
        <v>0</v>
      </c>
      <c r="L32" s="542" t="s">
        <v>655</v>
      </c>
      <c r="M32" s="264">
        <f t="shared" si="2"/>
        <v>0</v>
      </c>
      <c r="N32" s="262"/>
      <c r="O32" s="265"/>
    </row>
    <row r="33" spans="1:15">
      <c r="A33" s="45">
        <v>8</v>
      </c>
      <c r="B33" s="542" t="s">
        <v>656</v>
      </c>
      <c r="C33" s="262"/>
      <c r="D33" s="262"/>
      <c r="E33" s="263">
        <f t="shared" si="0"/>
        <v>0</v>
      </c>
      <c r="G33" s="542" t="s">
        <v>656</v>
      </c>
      <c r="H33" s="262"/>
      <c r="I33" s="262"/>
      <c r="J33" s="263">
        <f t="shared" si="1"/>
        <v>0</v>
      </c>
      <c r="L33" s="542" t="s">
        <v>656</v>
      </c>
      <c r="M33" s="264">
        <f t="shared" si="2"/>
        <v>0</v>
      </c>
      <c r="N33" s="262"/>
      <c r="O33" s="265"/>
    </row>
    <row r="34" spans="1:15">
      <c r="A34" s="45">
        <v>9</v>
      </c>
      <c r="B34" s="542" t="s">
        <v>657</v>
      </c>
      <c r="C34" s="262"/>
      <c r="D34" s="262"/>
      <c r="E34" s="263">
        <f t="shared" si="0"/>
        <v>0</v>
      </c>
      <c r="G34" s="542" t="s">
        <v>657</v>
      </c>
      <c r="H34" s="262"/>
      <c r="I34" s="262"/>
      <c r="J34" s="263">
        <f t="shared" si="1"/>
        <v>0</v>
      </c>
      <c r="L34" s="542" t="s">
        <v>657</v>
      </c>
      <c r="M34" s="264">
        <f t="shared" si="2"/>
        <v>0</v>
      </c>
      <c r="N34" s="262"/>
      <c r="O34" s="265"/>
    </row>
    <row r="35" spans="1:15">
      <c r="A35" s="45">
        <v>10</v>
      </c>
      <c r="B35" s="542" t="s">
        <v>658</v>
      </c>
      <c r="C35" s="262"/>
      <c r="D35" s="262"/>
      <c r="E35" s="263">
        <f t="shared" si="0"/>
        <v>0</v>
      </c>
      <c r="G35" s="542" t="s">
        <v>658</v>
      </c>
      <c r="H35" s="262"/>
      <c r="I35" s="262"/>
      <c r="J35" s="263">
        <f t="shared" si="1"/>
        <v>0</v>
      </c>
      <c r="L35" s="542" t="s">
        <v>658</v>
      </c>
      <c r="M35" s="264">
        <f t="shared" si="2"/>
        <v>0</v>
      </c>
      <c r="N35" s="262"/>
      <c r="O35" s="265"/>
    </row>
    <row r="36" spans="1:15">
      <c r="A36" s="45">
        <v>11</v>
      </c>
      <c r="B36" s="542" t="s">
        <v>659</v>
      </c>
      <c r="C36" s="262"/>
      <c r="D36" s="262"/>
      <c r="E36" s="263">
        <f t="shared" si="0"/>
        <v>0</v>
      </c>
      <c r="G36" s="542" t="s">
        <v>659</v>
      </c>
      <c r="H36" s="262"/>
      <c r="I36" s="262"/>
      <c r="J36" s="263">
        <f t="shared" si="1"/>
        <v>0</v>
      </c>
      <c r="L36" s="542" t="s">
        <v>659</v>
      </c>
      <c r="M36" s="264">
        <f t="shared" si="2"/>
        <v>0</v>
      </c>
      <c r="N36" s="262"/>
      <c r="O36" s="265"/>
    </row>
    <row r="37" spans="1:15">
      <c r="A37" s="45">
        <v>12</v>
      </c>
      <c r="B37" s="542" t="s">
        <v>650</v>
      </c>
      <c r="C37" s="262"/>
      <c r="D37" s="262"/>
      <c r="E37" s="263">
        <f t="shared" si="0"/>
        <v>0</v>
      </c>
      <c r="G37" s="542" t="s">
        <v>650</v>
      </c>
      <c r="H37" s="262"/>
      <c r="I37" s="262"/>
      <c r="J37" s="263">
        <f t="shared" si="1"/>
        <v>0</v>
      </c>
      <c r="L37" s="542" t="s">
        <v>650</v>
      </c>
      <c r="M37" s="264">
        <f t="shared" si="2"/>
        <v>0</v>
      </c>
      <c r="N37" s="262"/>
      <c r="O37" s="265"/>
    </row>
    <row r="38" spans="1:15" ht="15.75" thickBot="1">
      <c r="A38" s="45"/>
      <c r="B38" s="541" t="s">
        <v>660</v>
      </c>
      <c r="C38" s="423">
        <f>SUM(C30:C37)</f>
        <v>0</v>
      </c>
      <c r="D38" s="423">
        <f>SUM(D30:D37)</f>
        <v>0</v>
      </c>
      <c r="E38" s="424">
        <f>SUM(E30:E37)</f>
        <v>0</v>
      </c>
      <c r="G38" s="541" t="s">
        <v>660</v>
      </c>
      <c r="H38" s="423">
        <f>SUM(H30:H37)</f>
        <v>0</v>
      </c>
      <c r="I38" s="423">
        <f>SUM(I30:I37)</f>
        <v>0</v>
      </c>
      <c r="J38" s="424">
        <f>SUM(J30:J37)</f>
        <v>0</v>
      </c>
      <c r="L38" s="541" t="s">
        <v>660</v>
      </c>
      <c r="M38" s="423">
        <f>SUM(M30:M37)</f>
        <v>0</v>
      </c>
      <c r="N38" s="423">
        <f>SUM(N30:N37)</f>
        <v>0</v>
      </c>
      <c r="O38" s="424">
        <f>SUM(O30:O37)</f>
        <v>0</v>
      </c>
    </row>
    <row r="39" spans="1:15">
      <c r="A39" s="45"/>
      <c r="B39" s="542"/>
      <c r="C39" s="266"/>
      <c r="D39" s="266"/>
      <c r="E39" s="267"/>
      <c r="G39" s="542"/>
      <c r="H39" s="266"/>
      <c r="I39" s="266"/>
      <c r="J39" s="267"/>
      <c r="L39" s="542"/>
      <c r="M39" s="266"/>
      <c r="N39" s="266"/>
      <c r="O39" s="267"/>
    </row>
    <row r="40" spans="1:15" ht="15.75" thickBot="1">
      <c r="A40" s="45"/>
      <c r="B40" s="543" t="s">
        <v>661</v>
      </c>
      <c r="C40" s="425">
        <f>C38+C27</f>
        <v>0</v>
      </c>
      <c r="D40" s="425">
        <f>D38+D27</f>
        <v>0</v>
      </c>
      <c r="E40" s="426">
        <f>E38+E27</f>
        <v>0</v>
      </c>
      <c r="G40" s="543" t="s">
        <v>661</v>
      </c>
      <c r="H40" s="425">
        <f>H38+H27</f>
        <v>0</v>
      </c>
      <c r="I40" s="425">
        <f>I38+I27</f>
        <v>0</v>
      </c>
      <c r="J40" s="426">
        <f>J38+J27</f>
        <v>0</v>
      </c>
      <c r="L40" s="543" t="s">
        <v>661</v>
      </c>
      <c r="M40" s="425">
        <f>M38+M27</f>
        <v>0</v>
      </c>
      <c r="N40" s="425">
        <f>N38+N27</f>
        <v>0</v>
      </c>
      <c r="O40" s="426">
        <f>O38+O27</f>
        <v>0</v>
      </c>
    </row>
    <row r="41" spans="1:15" ht="15.75" thickTop="1">
      <c r="A41" s="45"/>
      <c r="B41" s="542"/>
      <c r="C41" s="266"/>
      <c r="D41" s="266"/>
      <c r="E41" s="267"/>
      <c r="G41" s="542"/>
      <c r="H41" s="266"/>
      <c r="I41" s="266"/>
      <c r="J41" s="267"/>
      <c r="L41" s="542"/>
      <c r="M41" s="266"/>
      <c r="N41" s="266"/>
      <c r="O41" s="267"/>
    </row>
    <row r="42" spans="1:15" ht="18" customHeight="1">
      <c r="A42" s="45"/>
      <c r="B42" s="541" t="s">
        <v>662</v>
      </c>
      <c r="C42" s="266"/>
      <c r="D42" s="266"/>
      <c r="E42" s="267"/>
      <c r="G42" s="541" t="s">
        <v>662</v>
      </c>
      <c r="H42" s="266"/>
      <c r="I42" s="266"/>
      <c r="J42" s="267"/>
      <c r="L42" s="541" t="s">
        <v>662</v>
      </c>
      <c r="M42" s="266"/>
      <c r="N42" s="266"/>
      <c r="O42" s="267"/>
    </row>
    <row r="43" spans="1:15">
      <c r="A43" s="45">
        <v>13</v>
      </c>
      <c r="B43" s="542" t="s">
        <v>663</v>
      </c>
      <c r="C43" s="262"/>
      <c r="D43" s="262"/>
      <c r="E43" s="263">
        <f t="shared" ref="E43:E44" si="3">SUM(C43:D43)</f>
        <v>0</v>
      </c>
      <c r="G43" s="542" t="s">
        <v>663</v>
      </c>
      <c r="H43" s="262"/>
      <c r="I43" s="262"/>
      <c r="J43" s="263">
        <f t="shared" ref="J43:J45" si="4">SUM(H43:I43)</f>
        <v>0</v>
      </c>
      <c r="L43" s="542" t="s">
        <v>663</v>
      </c>
      <c r="M43" s="264">
        <f t="shared" ref="M43:M44" si="5">(J43+E43)/2</f>
        <v>0</v>
      </c>
      <c r="N43" s="262"/>
      <c r="O43" s="265"/>
    </row>
    <row r="44" spans="1:15">
      <c r="A44" s="45">
        <v>14</v>
      </c>
      <c r="B44" s="542" t="s">
        <v>664</v>
      </c>
      <c r="C44" s="262"/>
      <c r="D44" s="262"/>
      <c r="E44" s="263">
        <f t="shared" si="3"/>
        <v>0</v>
      </c>
      <c r="G44" s="542" t="s">
        <v>664</v>
      </c>
      <c r="H44" s="262"/>
      <c r="I44" s="262"/>
      <c r="J44" s="263">
        <f t="shared" si="4"/>
        <v>0</v>
      </c>
      <c r="L44" s="542" t="s">
        <v>664</v>
      </c>
      <c r="M44" s="264">
        <f t="shared" si="5"/>
        <v>0</v>
      </c>
      <c r="N44" s="262"/>
      <c r="O44" s="265"/>
    </row>
    <row r="45" spans="1:15">
      <c r="A45" s="45">
        <v>15</v>
      </c>
      <c r="B45" s="542" t="s">
        <v>650</v>
      </c>
      <c r="C45" s="262"/>
      <c r="D45" s="262"/>
      <c r="E45" s="263">
        <f>SUM(C45:D45)</f>
        <v>0</v>
      </c>
      <c r="G45" s="542" t="s">
        <v>650</v>
      </c>
      <c r="H45" s="262"/>
      <c r="I45" s="262"/>
      <c r="J45" s="263">
        <f t="shared" si="4"/>
        <v>0</v>
      </c>
      <c r="L45" s="542" t="s">
        <v>650</v>
      </c>
      <c r="M45" s="264">
        <v>0</v>
      </c>
      <c r="N45" s="262"/>
      <c r="O45" s="265"/>
    </row>
    <row r="46" spans="1:15">
      <c r="A46" s="45"/>
      <c r="B46" s="544"/>
      <c r="C46" s="266"/>
      <c r="D46" s="266"/>
      <c r="E46" s="267"/>
      <c r="G46" s="542"/>
      <c r="H46" s="266"/>
      <c r="I46" s="266"/>
      <c r="J46" s="267"/>
      <c r="L46" s="542"/>
      <c r="M46" s="266"/>
      <c r="N46" s="266"/>
      <c r="O46" s="267"/>
    </row>
    <row r="47" spans="1:15">
      <c r="A47" s="45"/>
      <c r="B47" s="541" t="s">
        <v>665</v>
      </c>
      <c r="C47" s="266"/>
      <c r="D47" s="266"/>
      <c r="E47" s="267"/>
      <c r="G47" s="541" t="s">
        <v>665</v>
      </c>
      <c r="H47" s="266"/>
      <c r="I47" s="266"/>
      <c r="J47" s="267"/>
      <c r="L47" s="541" t="s">
        <v>665</v>
      </c>
      <c r="M47" s="266"/>
      <c r="N47" s="266"/>
      <c r="O47" s="267"/>
    </row>
    <row r="48" spans="1:15">
      <c r="A48" s="45">
        <v>16</v>
      </c>
      <c r="B48" s="542" t="s">
        <v>666</v>
      </c>
      <c r="C48" s="262"/>
      <c r="D48" s="262"/>
      <c r="E48" s="263">
        <f>SUM(C48:D48)</f>
        <v>0</v>
      </c>
      <c r="G48" s="542" t="s">
        <v>666</v>
      </c>
      <c r="H48" s="262"/>
      <c r="I48" s="262"/>
      <c r="J48" s="263">
        <f>SUM(H48:I48)</f>
        <v>0</v>
      </c>
      <c r="L48" s="542" t="s">
        <v>666</v>
      </c>
      <c r="M48" s="264">
        <f t="shared" ref="M48" si="6">(J48+E48)/2</f>
        <v>0</v>
      </c>
      <c r="N48" s="262"/>
      <c r="O48" s="265"/>
    </row>
    <row r="49" spans="1:15">
      <c r="A49" s="45">
        <v>17</v>
      </c>
      <c r="B49" s="542" t="s">
        <v>650</v>
      </c>
      <c r="C49" s="262"/>
      <c r="D49" s="262"/>
      <c r="E49" s="263">
        <f>SUM(C49:D49)</f>
        <v>0</v>
      </c>
      <c r="G49" s="545" t="s">
        <v>650</v>
      </c>
      <c r="H49" s="262"/>
      <c r="I49" s="262"/>
      <c r="J49" s="263">
        <f>SUM(H49:I49)</f>
        <v>0</v>
      </c>
      <c r="L49" s="542" t="s">
        <v>650</v>
      </c>
      <c r="M49" s="264">
        <v>0</v>
      </c>
      <c r="N49" s="262"/>
      <c r="O49" s="265"/>
    </row>
    <row r="50" spans="1:15" ht="7.5" customHeight="1">
      <c r="A50" s="45"/>
      <c r="B50" s="542"/>
      <c r="C50" s="266"/>
      <c r="D50" s="266"/>
      <c r="E50" s="267"/>
      <c r="G50" s="542"/>
      <c r="H50" s="266"/>
      <c r="I50" s="266"/>
      <c r="J50" s="267"/>
      <c r="L50" s="542"/>
      <c r="M50" s="266"/>
      <c r="N50" s="266"/>
      <c r="O50" s="267"/>
    </row>
    <row r="51" spans="1:15" s="12" customFormat="1" ht="30.75" thickBot="1">
      <c r="A51" s="81"/>
      <c r="B51" s="82" t="s">
        <v>667</v>
      </c>
      <c r="C51" s="133">
        <f>SUM(C43:C45)+SUM(C48:C49)</f>
        <v>0</v>
      </c>
      <c r="D51" s="133">
        <f>SUM(D43:D45)+SUM(D48:D49)</f>
        <v>0</v>
      </c>
      <c r="E51" s="134">
        <f>SUM(E43:E45)+SUM(E48:E49)</f>
        <v>0</v>
      </c>
      <c r="G51" s="82" t="s">
        <v>667</v>
      </c>
      <c r="H51" s="133">
        <f>SUM(H43:H45)+SUM(H48:H49)</f>
        <v>0</v>
      </c>
      <c r="I51" s="133">
        <f>SUM(I43:I45)+SUM(I48:I49)</f>
        <v>0</v>
      </c>
      <c r="J51" s="134">
        <f>SUM(J43:J45)+SUM(J48:J49)</f>
        <v>0</v>
      </c>
      <c r="L51" s="82" t="s">
        <v>667</v>
      </c>
      <c r="M51" s="133">
        <f>SUM(M43:M45)+SUM(M48:M49)</f>
        <v>0</v>
      </c>
      <c r="N51" s="133">
        <f>SUM(N43:N45)+SUM(N48:N49)</f>
        <v>0</v>
      </c>
      <c r="O51" s="134">
        <f>SUM(O43:O45)+SUM(O48:O49)</f>
        <v>0</v>
      </c>
    </row>
    <row r="52" spans="1:15" ht="8.25" customHeight="1">
      <c r="A52" s="45"/>
      <c r="C52" s="259"/>
      <c r="D52" s="259"/>
      <c r="E52" s="259"/>
    </row>
    <row r="53" spans="1:15">
      <c r="A53" s="45"/>
      <c r="B53" s="80" t="s">
        <v>668</v>
      </c>
      <c r="C53" s="259"/>
      <c r="D53" s="259"/>
      <c r="E53" s="268" t="str">
        <f>IF((E40+E51)=0,"OK","ERROR")</f>
        <v>OK</v>
      </c>
      <c r="J53" s="268" t="str">
        <f>IF((J40+J51)=0,"OK","ERROR")</f>
        <v>OK</v>
      </c>
    </row>
    <row r="54" spans="1:15" ht="9.75" customHeight="1">
      <c r="A54" s="45"/>
      <c r="C54" s="259"/>
      <c r="D54" s="259"/>
      <c r="E54" s="268"/>
      <c r="J54" s="268"/>
    </row>
    <row r="55" spans="1:15">
      <c r="A55" s="269"/>
      <c r="B55" s="270"/>
      <c r="C55" s="271"/>
      <c r="D55" s="271"/>
      <c r="E55" s="272"/>
      <c r="F55" s="270"/>
      <c r="G55" s="270"/>
      <c r="H55" s="270"/>
      <c r="I55" s="270"/>
      <c r="J55" s="272"/>
      <c r="K55" s="270"/>
      <c r="L55" s="270"/>
      <c r="M55" s="270"/>
      <c r="N55" s="270"/>
      <c r="O55" s="270"/>
    </row>
    <row r="56" spans="1:15">
      <c r="A56" s="549"/>
      <c r="C56" s="259"/>
      <c r="D56" s="259"/>
      <c r="E56" s="268"/>
      <c r="J56" s="268"/>
    </row>
    <row r="57" spans="1:15" s="39" customFormat="1" ht="15.75">
      <c r="A57" s="622" t="s">
        <v>669</v>
      </c>
      <c r="B57" s="37"/>
      <c r="C57" s="37"/>
      <c r="D57" s="38"/>
      <c r="E57" s="37"/>
      <c r="F57" s="37"/>
      <c r="G57" s="37"/>
      <c r="H57" s="37"/>
      <c r="I57" s="37"/>
      <c r="J57" s="37"/>
      <c r="K57" s="37"/>
      <c r="L57" s="37"/>
      <c r="M57" s="37"/>
      <c r="N57" s="37"/>
      <c r="O57" s="37"/>
    </row>
    <row r="58" spans="1:15" s="39" customFormat="1" ht="15.75">
      <c r="A58" s="427"/>
      <c r="D58" s="428"/>
    </row>
    <row r="59" spans="1:15" s="73" customFormat="1">
      <c r="A59" s="45" t="s">
        <v>164</v>
      </c>
      <c r="D59" s="73">
        <v>1</v>
      </c>
      <c r="I59" s="73">
        <v>2</v>
      </c>
    </row>
    <row r="60" spans="1:15" ht="110.25" customHeight="1">
      <c r="A60" s="45"/>
      <c r="B60" s="1059" t="s">
        <v>670</v>
      </c>
      <c r="C60" s="1060"/>
      <c r="D60" s="307" t="s">
        <v>646</v>
      </c>
      <c r="E60" s="308" t="s">
        <v>671</v>
      </c>
      <c r="G60" s="1059" t="s">
        <v>672</v>
      </c>
      <c r="H60" s="1060"/>
      <c r="I60" s="307" t="s">
        <v>646</v>
      </c>
      <c r="J60" s="308" t="s">
        <v>671</v>
      </c>
    </row>
    <row r="61" spans="1:15" ht="30" customHeight="1">
      <c r="A61" s="45"/>
      <c r="B61" s="1040" t="s">
        <v>673</v>
      </c>
      <c r="C61" s="1041"/>
      <c r="D61" s="274"/>
      <c r="E61" s="273" t="s">
        <v>674</v>
      </c>
      <c r="G61" s="1040" t="s">
        <v>673</v>
      </c>
      <c r="H61" s="1041"/>
      <c r="I61" s="274"/>
      <c r="J61" s="273" t="s">
        <v>674</v>
      </c>
    </row>
    <row r="62" spans="1:15" ht="30" customHeight="1">
      <c r="A62" s="45"/>
      <c r="B62" s="1040" t="s">
        <v>675</v>
      </c>
      <c r="C62" s="1041"/>
      <c r="D62" s="274"/>
      <c r="E62" s="273" t="s">
        <v>674</v>
      </c>
      <c r="G62" s="1040" t="s">
        <v>675</v>
      </c>
      <c r="H62" s="1041"/>
      <c r="I62" s="274"/>
      <c r="J62" s="273" t="s">
        <v>674</v>
      </c>
    </row>
    <row r="63" spans="1:15" ht="30" customHeight="1">
      <c r="A63" s="45"/>
      <c r="B63" s="1040" t="s">
        <v>676</v>
      </c>
      <c r="C63" s="1041"/>
      <c r="D63" s="274"/>
      <c r="E63" s="273" t="s">
        <v>674</v>
      </c>
      <c r="G63" s="1040" t="s">
        <v>676</v>
      </c>
      <c r="H63" s="1041"/>
      <c r="I63" s="274"/>
      <c r="J63" s="273" t="s">
        <v>674</v>
      </c>
    </row>
    <row r="64" spans="1:15" ht="30" customHeight="1">
      <c r="A64" s="45"/>
      <c r="B64" s="1040" t="s">
        <v>677</v>
      </c>
      <c r="C64" s="1041"/>
      <c r="D64" s="274"/>
      <c r="E64" s="273" t="s">
        <v>674</v>
      </c>
      <c r="G64" s="1040" t="s">
        <v>677</v>
      </c>
      <c r="H64" s="1041"/>
      <c r="I64" s="274"/>
      <c r="J64" s="273" t="s">
        <v>674</v>
      </c>
    </row>
    <row r="65" spans="1:15" ht="30" customHeight="1">
      <c r="A65" s="45"/>
      <c r="B65" s="1040" t="s">
        <v>678</v>
      </c>
      <c r="C65" s="1041"/>
      <c r="D65" s="274"/>
      <c r="E65" s="273" t="s">
        <v>674</v>
      </c>
      <c r="G65" s="1040" t="s">
        <v>678</v>
      </c>
      <c r="H65" s="1041"/>
      <c r="I65" s="274"/>
      <c r="J65" s="273" t="s">
        <v>674</v>
      </c>
    </row>
    <row r="66" spans="1:15" ht="30" customHeight="1">
      <c r="A66" s="45"/>
      <c r="B66" s="1040" t="s">
        <v>679</v>
      </c>
      <c r="C66" s="1041"/>
      <c r="D66" s="274"/>
      <c r="E66" s="273" t="s">
        <v>674</v>
      </c>
      <c r="G66" s="1040" t="s">
        <v>679</v>
      </c>
      <c r="H66" s="1041"/>
      <c r="I66" s="274"/>
      <c r="J66" s="273" t="s">
        <v>674</v>
      </c>
    </row>
    <row r="67" spans="1:15" ht="30" customHeight="1">
      <c r="A67" s="45"/>
      <c r="B67" s="1040" t="s">
        <v>680</v>
      </c>
      <c r="C67" s="1041"/>
      <c r="D67" s="274"/>
      <c r="E67" s="273" t="s">
        <v>674</v>
      </c>
      <c r="G67" s="1040" t="s">
        <v>680</v>
      </c>
      <c r="H67" s="1041"/>
      <c r="I67" s="274"/>
      <c r="J67" s="273" t="s">
        <v>674</v>
      </c>
    </row>
    <row r="68" spans="1:15" ht="30" customHeight="1">
      <c r="A68" s="45"/>
      <c r="B68" s="1040" t="s">
        <v>658</v>
      </c>
      <c r="C68" s="1041"/>
      <c r="D68" s="274"/>
      <c r="E68" s="273" t="s">
        <v>674</v>
      </c>
      <c r="G68" s="1040" t="s">
        <v>658</v>
      </c>
      <c r="H68" s="1041"/>
      <c r="I68" s="274"/>
      <c r="J68" s="273" t="s">
        <v>674</v>
      </c>
    </row>
    <row r="69" spans="1:15" ht="30" customHeight="1">
      <c r="A69" s="45"/>
      <c r="B69" s="1040" t="s">
        <v>650</v>
      </c>
      <c r="C69" s="1041"/>
      <c r="D69" s="274"/>
      <c r="E69" s="273" t="s">
        <v>674</v>
      </c>
      <c r="G69" s="1040" t="s">
        <v>650</v>
      </c>
      <c r="H69" s="1041"/>
      <c r="I69" s="274"/>
      <c r="J69" s="273" t="s">
        <v>674</v>
      </c>
    </row>
    <row r="70" spans="1:15" ht="15.75" thickBot="1">
      <c r="A70" s="45"/>
      <c r="B70" s="1042" t="s">
        <v>681</v>
      </c>
      <c r="C70" s="1043"/>
      <c r="D70" s="135">
        <f>SUM(D61:D69)</f>
        <v>0</v>
      </c>
      <c r="E70" s="275"/>
      <c r="G70" s="1042" t="s">
        <v>681</v>
      </c>
      <c r="H70" s="1043"/>
      <c r="I70" s="135">
        <f>SUM(I61:I69)</f>
        <v>0</v>
      </c>
      <c r="J70" s="276"/>
    </row>
    <row r="71" spans="1:15" ht="15.75" thickTop="1">
      <c r="A71" s="45"/>
      <c r="B71" s="80"/>
    </row>
    <row r="72" spans="1:15" ht="30" customHeight="1">
      <c r="A72" s="45"/>
      <c r="B72" s="80" t="s">
        <v>682</v>
      </c>
      <c r="D72" s="268" t="str">
        <f>IF((D70-D51)=0,"OK","ERROR")</f>
        <v>OK</v>
      </c>
      <c r="I72" s="268" t="str">
        <f>IF((I70-I51)=0,"OK","ERROR")</f>
        <v>OK</v>
      </c>
    </row>
    <row r="73" spans="1:15">
      <c r="A73" s="45"/>
      <c r="B73" s="80"/>
    </row>
    <row r="74" spans="1:15" ht="32.25" customHeight="1">
      <c r="A74" s="45"/>
      <c r="B74" s="1044" t="s">
        <v>683</v>
      </c>
      <c r="C74" s="1044"/>
      <c r="D74" s="1044"/>
      <c r="E74" s="1044"/>
      <c r="F74" s="1044"/>
      <c r="G74" s="1044"/>
      <c r="H74" s="1044"/>
      <c r="I74" s="1044"/>
      <c r="J74" s="1044"/>
      <c r="K74" s="1044"/>
      <c r="L74" s="1044"/>
      <c r="M74" s="1044"/>
      <c r="N74" s="1044"/>
      <c r="O74" s="1044"/>
    </row>
    <row r="75" spans="1:15">
      <c r="A75" s="45"/>
      <c r="B75" s="80"/>
    </row>
    <row r="76" spans="1:15" s="7" customFormat="1" ht="18" customHeight="1">
      <c r="A76" s="704" t="s">
        <v>684</v>
      </c>
      <c r="B76" s="704"/>
      <c r="C76" s="704"/>
      <c r="D76" s="704"/>
      <c r="E76" s="704"/>
      <c r="F76" s="704"/>
      <c r="G76" s="704"/>
      <c r="H76" s="704"/>
      <c r="I76" s="704"/>
      <c r="J76" s="704"/>
      <c r="K76" s="704"/>
      <c r="L76" s="704"/>
      <c r="M76" s="704"/>
      <c r="N76" s="704"/>
      <c r="O76" s="704"/>
    </row>
    <row r="77" spans="1:15">
      <c r="A77" s="45"/>
      <c r="B77" s="80"/>
    </row>
    <row r="78" spans="1:15">
      <c r="A78" s="45"/>
      <c r="B78" s="641" t="s">
        <v>624</v>
      </c>
      <c r="C78" s="971" t="s">
        <v>65</v>
      </c>
      <c r="D78" s="1045"/>
      <c r="E78" s="1045"/>
      <c r="F78" s="972"/>
      <c r="G78" s="641" t="s">
        <v>66</v>
      </c>
      <c r="H78" s="641" t="s">
        <v>67</v>
      </c>
      <c r="I78" s="971" t="s">
        <v>48</v>
      </c>
      <c r="J78" s="1045"/>
      <c r="K78" s="1045"/>
      <c r="L78" s="1045"/>
      <c r="M78" s="1045"/>
      <c r="N78" s="1045"/>
      <c r="O78" s="972"/>
    </row>
    <row r="79" spans="1:15" ht="15" customHeight="1">
      <c r="A79" s="45"/>
      <c r="B79" s="300" t="s">
        <v>68</v>
      </c>
      <c r="C79" s="1046"/>
      <c r="D79" s="1046"/>
      <c r="E79" s="1046"/>
      <c r="F79" s="1046"/>
      <c r="G79" s="649"/>
      <c r="H79" s="649"/>
      <c r="I79" s="1054"/>
      <c r="J79" s="1054"/>
      <c r="K79" s="1054"/>
      <c r="L79" s="1054"/>
      <c r="M79" s="1054"/>
      <c r="N79" s="1054"/>
      <c r="O79" s="1054"/>
    </row>
    <row r="80" spans="1:15" ht="51.75" customHeight="1">
      <c r="A80" s="45"/>
      <c r="B80" s="526" t="s">
        <v>69</v>
      </c>
      <c r="C80" s="1017" t="s">
        <v>143</v>
      </c>
      <c r="D80" s="1047"/>
      <c r="E80" s="1047"/>
      <c r="F80" s="1018"/>
      <c r="G80" s="648"/>
      <c r="H80" s="648"/>
      <c r="I80" s="1039"/>
      <c r="J80" s="1039"/>
      <c r="K80" s="1039"/>
      <c r="L80" s="1039"/>
      <c r="M80" s="1039"/>
      <c r="N80" s="1039"/>
      <c r="O80" s="1039"/>
    </row>
    <row r="81" spans="1:15" ht="15" customHeight="1">
      <c r="A81" s="45"/>
      <c r="B81" s="527" t="s">
        <v>685</v>
      </c>
      <c r="C81" s="1046"/>
      <c r="D81" s="1046"/>
      <c r="E81" s="1046"/>
      <c r="F81" s="1046"/>
      <c r="G81" s="649"/>
      <c r="H81" s="649"/>
      <c r="I81" s="1054"/>
      <c r="J81" s="1054"/>
      <c r="K81" s="1054"/>
      <c r="L81" s="1054"/>
      <c r="M81" s="1054"/>
      <c r="N81" s="1054"/>
      <c r="O81" s="1054"/>
    </row>
    <row r="82" spans="1:15" ht="70.5" customHeight="1">
      <c r="A82" s="73"/>
      <c r="B82" s="493" t="s">
        <v>72</v>
      </c>
      <c r="C82" s="1048" t="s">
        <v>686</v>
      </c>
      <c r="D82" s="1049"/>
      <c r="E82" s="1049"/>
      <c r="F82" s="1050"/>
      <c r="G82" s="648"/>
      <c r="H82" s="648"/>
      <c r="I82" s="1039"/>
      <c r="J82" s="1039"/>
      <c r="K82" s="1039"/>
      <c r="L82" s="1039"/>
      <c r="M82" s="1039"/>
      <c r="N82" s="1039"/>
      <c r="O82" s="1039"/>
    </row>
    <row r="83" spans="1:15" ht="65.25" customHeight="1">
      <c r="A83" s="73"/>
      <c r="B83" s="493" t="s">
        <v>74</v>
      </c>
      <c r="C83" s="1048" t="s">
        <v>687</v>
      </c>
      <c r="D83" s="1049"/>
      <c r="E83" s="1049"/>
      <c r="F83" s="1050"/>
      <c r="G83" s="648"/>
      <c r="H83" s="648"/>
      <c r="I83" s="1039"/>
      <c r="J83" s="1039"/>
      <c r="K83" s="1039"/>
      <c r="L83" s="1039"/>
      <c r="M83" s="1039"/>
      <c r="N83" s="1039"/>
      <c r="O83" s="1039"/>
    </row>
    <row r="84" spans="1:15" ht="109.5" customHeight="1">
      <c r="A84" s="73"/>
      <c r="B84" s="493" t="s">
        <v>76</v>
      </c>
      <c r="C84" s="1051" t="s">
        <v>688</v>
      </c>
      <c r="D84" s="1052"/>
      <c r="E84" s="1052"/>
      <c r="F84" s="1053"/>
      <c r="G84" s="648"/>
      <c r="H84" s="648"/>
      <c r="I84" s="1039"/>
      <c r="J84" s="1039"/>
      <c r="K84" s="1039"/>
      <c r="L84" s="1039"/>
      <c r="M84" s="1039"/>
      <c r="N84" s="1039"/>
      <c r="O84" s="1039"/>
    </row>
    <row r="85" spans="1:15" ht="15" customHeight="1">
      <c r="A85" s="73"/>
      <c r="B85" s="300" t="s">
        <v>689</v>
      </c>
      <c r="C85" s="1046"/>
      <c r="D85" s="1046"/>
      <c r="E85" s="1046"/>
      <c r="F85" s="1046"/>
      <c r="G85" s="649"/>
      <c r="H85" s="649"/>
      <c r="I85" s="1054"/>
      <c r="J85" s="1054"/>
      <c r="K85" s="1054"/>
      <c r="L85" s="1054"/>
      <c r="M85" s="1054"/>
      <c r="N85" s="1054"/>
      <c r="O85" s="1054"/>
    </row>
    <row r="86" spans="1:15" ht="111" customHeight="1">
      <c r="A86" s="73"/>
      <c r="B86" s="493" t="s">
        <v>78</v>
      </c>
      <c r="C86" s="1048" t="s">
        <v>690</v>
      </c>
      <c r="D86" s="1049"/>
      <c r="E86" s="1049"/>
      <c r="F86" s="1050"/>
      <c r="G86" s="648"/>
      <c r="H86" s="648"/>
      <c r="I86" s="1039"/>
      <c r="J86" s="1039"/>
      <c r="K86" s="1039"/>
      <c r="L86" s="1039"/>
      <c r="M86" s="1039"/>
      <c r="N86" s="1039"/>
      <c r="O86" s="1039"/>
    </row>
    <row r="87" spans="1:15">
      <c r="A87" s="73"/>
      <c r="B87" s="80"/>
    </row>
    <row r="88" spans="1:15">
      <c r="A88" s="73"/>
      <c r="B88" s="80"/>
    </row>
    <row r="89" spans="1:15">
      <c r="A89" s="73"/>
      <c r="B89" s="80"/>
    </row>
    <row r="90" spans="1:15" hidden="1">
      <c r="A90" s="73"/>
      <c r="B90" s="80"/>
    </row>
    <row r="91" spans="1:15" hidden="1">
      <c r="A91" s="73"/>
      <c r="B91" s="80"/>
    </row>
    <row r="92" spans="1:15" hidden="1">
      <c r="A92" s="73"/>
      <c r="B92" s="80"/>
    </row>
    <row r="93" spans="1:15" hidden="1">
      <c r="A93" s="73"/>
      <c r="B93" s="80"/>
    </row>
    <row r="94" spans="1:15" hidden="1">
      <c r="A94" s="73" t="s">
        <v>634</v>
      </c>
      <c r="B94" s="80"/>
    </row>
    <row r="95" spans="1:15" hidden="1">
      <c r="A95" s="73"/>
      <c r="B95" s="80"/>
    </row>
    <row r="96" spans="1:15" hidden="1">
      <c r="A96" s="73"/>
      <c r="B96" s="80"/>
    </row>
    <row r="97" spans="1:2" hidden="1">
      <c r="A97" s="73"/>
      <c r="B97" s="80"/>
    </row>
    <row r="98" spans="1:2" hidden="1">
      <c r="A98" s="73"/>
      <c r="B98" s="80"/>
    </row>
    <row r="99" spans="1:2" hidden="1">
      <c r="A99" s="49"/>
      <c r="B99" s="80"/>
    </row>
    <row r="100" spans="1:2" hidden="1">
      <c r="A100" s="49"/>
      <c r="B100" s="80"/>
    </row>
    <row r="101" spans="1:2" hidden="1">
      <c r="A101" s="49"/>
      <c r="B101" s="80"/>
    </row>
    <row r="102" spans="1:2" hidden="1">
      <c r="A102" s="49"/>
      <c r="B102" s="80"/>
    </row>
    <row r="103" spans="1:2" hidden="1">
      <c r="A103" s="49"/>
      <c r="B103" s="80"/>
    </row>
    <row r="104" spans="1:2" hidden="1">
      <c r="A104" s="49"/>
      <c r="B104" s="80"/>
    </row>
    <row r="105" spans="1:2" hidden="1">
      <c r="A105" s="49"/>
      <c r="B105" s="80"/>
    </row>
    <row r="106" spans="1:2" hidden="1">
      <c r="A106" s="49"/>
      <c r="B106" s="80"/>
    </row>
    <row r="107" spans="1:2" hidden="1">
      <c r="A107" s="49"/>
      <c r="B107" s="80"/>
    </row>
    <row r="108" spans="1:2" hidden="1">
      <c r="A108" s="49"/>
      <c r="B108" s="80"/>
    </row>
    <row r="109" spans="1:2" hidden="1">
      <c r="A109" s="49"/>
      <c r="B109" s="80"/>
    </row>
    <row r="110" spans="1:2" hidden="1">
      <c r="A110" s="49"/>
      <c r="B110" s="80"/>
    </row>
    <row r="111" spans="1:2" hidden="1">
      <c r="A111" s="49"/>
      <c r="B111" s="80"/>
    </row>
    <row r="112" spans="1:2" hidden="1">
      <c r="A112" s="49"/>
      <c r="B112" s="80"/>
    </row>
    <row r="113" spans="1:2" hidden="1">
      <c r="A113" s="49"/>
      <c r="B113" s="80"/>
    </row>
    <row r="114" spans="1:2" hidden="1">
      <c r="A114" s="49"/>
      <c r="B114" s="80"/>
    </row>
    <row r="115" spans="1:2" hidden="1">
      <c r="A115" s="49"/>
      <c r="B115" s="80"/>
    </row>
    <row r="116" spans="1:2" hidden="1">
      <c r="A116" s="49"/>
      <c r="B116" s="80"/>
    </row>
    <row r="117" spans="1:2" hidden="1">
      <c r="A117" s="49"/>
      <c r="B117" s="80"/>
    </row>
    <row r="118" spans="1:2" hidden="1">
      <c r="A118" s="49"/>
      <c r="B118" s="80"/>
    </row>
    <row r="119" spans="1:2" hidden="1">
      <c r="A119" s="49"/>
      <c r="B119" s="80"/>
    </row>
    <row r="120" spans="1:2" hidden="1">
      <c r="A120" s="49"/>
      <c r="B120" s="80"/>
    </row>
    <row r="121" spans="1:2" hidden="1">
      <c r="A121" s="49"/>
      <c r="B121" s="80"/>
    </row>
    <row r="122" spans="1:2" hidden="1">
      <c r="A122" s="49"/>
      <c r="B122" s="80"/>
    </row>
    <row r="123" spans="1:2" hidden="1">
      <c r="A123" s="49"/>
      <c r="B123" s="80"/>
    </row>
    <row r="124" spans="1:2" hidden="1">
      <c r="A124" s="49"/>
      <c r="B124" s="80"/>
    </row>
    <row r="125" spans="1:2" hidden="1">
      <c r="A125" s="49"/>
      <c r="B125" s="80"/>
    </row>
    <row r="126" spans="1:2" hidden="1">
      <c r="A126" s="49"/>
      <c r="B126" s="80"/>
    </row>
    <row r="127" spans="1:2" hidden="1">
      <c r="A127" s="49"/>
      <c r="B127" s="80"/>
    </row>
    <row r="128" spans="1:2" hidden="1">
      <c r="A128" s="49"/>
      <c r="B128" s="80"/>
    </row>
    <row r="129" spans="1:2" hidden="1">
      <c r="A129" s="49"/>
      <c r="B129" s="80"/>
    </row>
    <row r="130" spans="1:2" hidden="1">
      <c r="A130" s="49"/>
      <c r="B130" s="80"/>
    </row>
    <row r="131" spans="1:2" hidden="1">
      <c r="A131" s="49"/>
      <c r="B131" s="80"/>
    </row>
    <row r="132" spans="1:2" hidden="1">
      <c r="A132" s="49"/>
      <c r="B132" s="80"/>
    </row>
    <row r="133" spans="1:2" hidden="1">
      <c r="A133" s="49"/>
      <c r="B133" s="80"/>
    </row>
    <row r="134" spans="1:2" hidden="1">
      <c r="A134" s="49"/>
      <c r="B134" s="80"/>
    </row>
    <row r="135" spans="1:2" hidden="1">
      <c r="A135" s="49"/>
      <c r="B135" s="80"/>
    </row>
    <row r="136" spans="1:2" hidden="1">
      <c r="A136" s="49"/>
      <c r="B136" s="80"/>
    </row>
    <row r="137" spans="1:2" hidden="1">
      <c r="A137" s="49"/>
      <c r="B137" s="80"/>
    </row>
    <row r="138" spans="1:2" hidden="1">
      <c r="A138" s="49"/>
      <c r="B138" s="80"/>
    </row>
    <row r="139" spans="1:2" hidden="1">
      <c r="A139" s="49"/>
      <c r="B139" s="80"/>
    </row>
    <row r="140" spans="1:2" hidden="1">
      <c r="A140" s="49"/>
      <c r="B140" s="80"/>
    </row>
    <row r="141" spans="1:2" hidden="1">
      <c r="A141" s="49"/>
      <c r="B141" s="80"/>
    </row>
    <row r="142" spans="1:2" hidden="1">
      <c r="A142" s="49"/>
      <c r="B142" s="80"/>
    </row>
    <row r="143" spans="1:2" hidden="1">
      <c r="A143" s="49"/>
      <c r="B143" s="80"/>
    </row>
    <row r="144" spans="1:2" hidden="1">
      <c r="A144" s="49"/>
      <c r="B144" s="80"/>
    </row>
    <row r="145" spans="1:2" hidden="1">
      <c r="A145" s="49"/>
      <c r="B145" s="80"/>
    </row>
    <row r="146" spans="1:2" hidden="1">
      <c r="A146" s="49"/>
      <c r="B146" s="80"/>
    </row>
    <row r="147" spans="1:2" hidden="1">
      <c r="A147" s="49"/>
      <c r="B147" s="80"/>
    </row>
    <row r="148" spans="1:2" hidden="1">
      <c r="A148" s="49"/>
      <c r="B148" s="80"/>
    </row>
    <row r="149" spans="1:2" hidden="1">
      <c r="A149" s="49"/>
      <c r="B149" s="80"/>
    </row>
    <row r="150" spans="1:2" hidden="1">
      <c r="A150" s="49"/>
      <c r="B150" s="80"/>
    </row>
    <row r="151" spans="1:2" hidden="1">
      <c r="A151" s="49"/>
      <c r="B151" s="80"/>
    </row>
    <row r="152" spans="1:2" hidden="1">
      <c r="A152" s="49"/>
      <c r="B152" s="80"/>
    </row>
    <row r="167"/>
    <row r="168"/>
  </sheetData>
  <mergeCells count="57">
    <mergeCell ref="B61:C61"/>
    <mergeCell ref="G61:H61"/>
    <mergeCell ref="B62:C62"/>
    <mergeCell ref="G62:H62"/>
    <mergeCell ref="B69:C69"/>
    <mergeCell ref="G69:H69"/>
    <mergeCell ref="B64:C64"/>
    <mergeCell ref="G64:H64"/>
    <mergeCell ref="B65:C65"/>
    <mergeCell ref="G65:H65"/>
    <mergeCell ref="B66:C66"/>
    <mergeCell ref="G66:H66"/>
    <mergeCell ref="G68:H68"/>
    <mergeCell ref="A1:B1"/>
    <mergeCell ref="B4:O4"/>
    <mergeCell ref="B60:C60"/>
    <mergeCell ref="G60:H60"/>
    <mergeCell ref="B9:C9"/>
    <mergeCell ref="B10:C10"/>
    <mergeCell ref="B11:C11"/>
    <mergeCell ref="B13:C13"/>
    <mergeCell ref="B14:C14"/>
    <mergeCell ref="B15:C15"/>
    <mergeCell ref="D9:F9"/>
    <mergeCell ref="D10:F10"/>
    <mergeCell ref="D11:F11"/>
    <mergeCell ref="D13:F13"/>
    <mergeCell ref="D14:F14"/>
    <mergeCell ref="D15:F15"/>
    <mergeCell ref="D12:F12"/>
    <mergeCell ref="A76:O76"/>
    <mergeCell ref="I86:O86"/>
    <mergeCell ref="C78:F78"/>
    <mergeCell ref="C79:F79"/>
    <mergeCell ref="C80:F80"/>
    <mergeCell ref="C81:F81"/>
    <mergeCell ref="C82:F82"/>
    <mergeCell ref="C83:F83"/>
    <mergeCell ref="C84:F84"/>
    <mergeCell ref="C85:F85"/>
    <mergeCell ref="C86:F86"/>
    <mergeCell ref="I81:O81"/>
    <mergeCell ref="I85:O85"/>
    <mergeCell ref="I78:O78"/>
    <mergeCell ref="I79:O79"/>
    <mergeCell ref="I83:O83"/>
    <mergeCell ref="I84:O84"/>
    <mergeCell ref="B63:C63"/>
    <mergeCell ref="G63:H63"/>
    <mergeCell ref="B67:C67"/>
    <mergeCell ref="G67:H67"/>
    <mergeCell ref="B68:C68"/>
    <mergeCell ref="B70:C70"/>
    <mergeCell ref="G70:H70"/>
    <mergeCell ref="B74:O74"/>
    <mergeCell ref="I80:O80"/>
    <mergeCell ref="I82:O82"/>
  </mergeCells>
  <printOptions horizontalCentered="1"/>
  <pageMargins left="0.23622047244094491" right="0.23622047244094491" top="0.74803149606299213" bottom="0.74803149606299213" header="0.31496062992125984" footer="0.31496062992125984"/>
  <pageSetup paperSize="8" scale="63" fitToHeight="2" orientation="landscape" r:id="rId1"/>
  <headerFooter>
    <oddHeader>&amp;C&amp;"-,Bold"&amp;KFF0000QDC CONTRACTOR DATABOOK | PILOT VERSION ISSUED SEPTEMBER 2017</oddHeader>
    <oddFooter>&amp;CPage &amp;P of &amp;N</oddFooter>
  </headerFooter>
  <rowBreaks count="1" manualBreakCount="1">
    <brk id="58"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WVN81"/>
  <sheetViews>
    <sheetView tabSelected="1" topLeftCell="A70" zoomScale="90" zoomScaleNormal="90" zoomScaleSheetLayoutView="70" workbookViewId="0">
      <selection activeCell="B77" sqref="B77"/>
    </sheetView>
  </sheetViews>
  <sheetFormatPr defaultColWidth="0" defaultRowHeight="15" zeroHeight="1"/>
  <cols>
    <col min="1" max="1" width="11.140625" style="35" customWidth="1"/>
    <col min="2" max="2" width="81.28515625" style="35" customWidth="1"/>
    <col min="3" max="3" width="18.85546875" style="36" customWidth="1"/>
    <col min="4" max="4" width="14.140625" style="35" customWidth="1"/>
    <col min="5" max="5" width="13.42578125" style="35" customWidth="1"/>
    <col min="6" max="6" width="89.85546875" style="35" customWidth="1"/>
    <col min="7" max="9" width="10.85546875" style="35" customWidth="1"/>
    <col min="10" max="10" width="10.85546875" style="35" hidden="1"/>
    <col min="11" max="256" width="9.140625" style="35" hidden="1"/>
    <col min="257" max="257" width="4.85546875" style="35" hidden="1"/>
    <col min="258" max="258" width="77.7109375" style="35" hidden="1"/>
    <col min="259" max="259" width="12.7109375" style="35" hidden="1"/>
    <col min="260" max="260" width="7.42578125" style="35" hidden="1"/>
    <col min="261" max="261" width="9.140625" style="35" hidden="1"/>
    <col min="262" max="262" width="29.140625" style="35" hidden="1"/>
    <col min="263" max="512" width="9.140625" style="35" hidden="1"/>
    <col min="513" max="513" width="4.85546875" style="35" hidden="1"/>
    <col min="514" max="514" width="77.7109375" style="35" hidden="1"/>
    <col min="515" max="515" width="12.7109375" style="35" hidden="1"/>
    <col min="516" max="516" width="7.42578125" style="35" hidden="1"/>
    <col min="517" max="517" width="9.140625" style="35" hidden="1"/>
    <col min="518" max="518" width="29.140625" style="35" hidden="1"/>
    <col min="519" max="768" width="9.140625" style="35" hidden="1"/>
    <col min="769" max="769" width="4.85546875" style="35" hidden="1"/>
    <col min="770" max="770" width="77.7109375" style="35" hidden="1"/>
    <col min="771" max="771" width="12.7109375" style="35" hidden="1"/>
    <col min="772" max="772" width="7.42578125" style="35" hidden="1"/>
    <col min="773" max="773" width="9.140625" style="35" hidden="1"/>
    <col min="774" max="774" width="29.140625" style="35" hidden="1"/>
    <col min="775" max="1024" width="9.140625" style="35" hidden="1"/>
    <col min="1025" max="1025" width="4.85546875" style="35" hidden="1"/>
    <col min="1026" max="1026" width="77.7109375" style="35" hidden="1"/>
    <col min="1027" max="1027" width="12.7109375" style="35" hidden="1"/>
    <col min="1028" max="1028" width="7.42578125" style="35" hidden="1"/>
    <col min="1029" max="1029" width="9.140625" style="35" hidden="1"/>
    <col min="1030" max="1030" width="29.140625" style="35" hidden="1"/>
    <col min="1031" max="1280" width="9.140625" style="35" hidden="1"/>
    <col min="1281" max="1281" width="4.85546875" style="35" hidden="1"/>
    <col min="1282" max="1282" width="77.7109375" style="35" hidden="1"/>
    <col min="1283" max="1283" width="12.7109375" style="35" hidden="1"/>
    <col min="1284" max="1284" width="7.42578125" style="35" hidden="1"/>
    <col min="1285" max="1285" width="9.140625" style="35" hidden="1"/>
    <col min="1286" max="1286" width="29.140625" style="35" hidden="1"/>
    <col min="1287" max="1536" width="9.140625" style="35" hidden="1"/>
    <col min="1537" max="1537" width="4.85546875" style="35" hidden="1"/>
    <col min="1538" max="1538" width="77.7109375" style="35" hidden="1"/>
    <col min="1539" max="1539" width="12.7109375" style="35" hidden="1"/>
    <col min="1540" max="1540" width="7.42578125" style="35" hidden="1"/>
    <col min="1541" max="1541" width="9.140625" style="35" hidden="1"/>
    <col min="1542" max="1542" width="29.140625" style="35" hidden="1"/>
    <col min="1543" max="1792" width="9.140625" style="35" hidden="1"/>
    <col min="1793" max="1793" width="4.85546875" style="35" hidden="1"/>
    <col min="1794" max="1794" width="77.7109375" style="35" hidden="1"/>
    <col min="1795" max="1795" width="12.7109375" style="35" hidden="1"/>
    <col min="1796" max="1796" width="7.42578125" style="35" hidden="1"/>
    <col min="1797" max="1797" width="9.140625" style="35" hidden="1"/>
    <col min="1798" max="1798" width="29.140625" style="35" hidden="1"/>
    <col min="1799" max="2048" width="9.140625" style="35" hidden="1"/>
    <col min="2049" max="2049" width="4.85546875" style="35" hidden="1"/>
    <col min="2050" max="2050" width="77.7109375" style="35" hidden="1"/>
    <col min="2051" max="2051" width="12.7109375" style="35" hidden="1"/>
    <col min="2052" max="2052" width="7.42578125" style="35" hidden="1"/>
    <col min="2053" max="2053" width="9.140625" style="35" hidden="1"/>
    <col min="2054" max="2054" width="29.140625" style="35" hidden="1"/>
    <col min="2055" max="2304" width="9.140625" style="35" hidden="1"/>
    <col min="2305" max="2305" width="4.85546875" style="35" hidden="1"/>
    <col min="2306" max="2306" width="77.7109375" style="35" hidden="1"/>
    <col min="2307" max="2307" width="12.7109375" style="35" hidden="1"/>
    <col min="2308" max="2308" width="7.42578125" style="35" hidden="1"/>
    <col min="2309" max="2309" width="9.140625" style="35" hidden="1"/>
    <col min="2310" max="2310" width="29.140625" style="35" hidden="1"/>
    <col min="2311" max="2560" width="9.140625" style="35" hidden="1"/>
    <col min="2561" max="2561" width="4.85546875" style="35" hidden="1"/>
    <col min="2562" max="2562" width="77.7109375" style="35" hidden="1"/>
    <col min="2563" max="2563" width="12.7109375" style="35" hidden="1"/>
    <col min="2564" max="2564" width="7.42578125" style="35" hidden="1"/>
    <col min="2565" max="2565" width="9.140625" style="35" hidden="1"/>
    <col min="2566" max="2566" width="29.140625" style="35" hidden="1"/>
    <col min="2567" max="2816" width="9.140625" style="35" hidden="1"/>
    <col min="2817" max="2817" width="4.85546875" style="35" hidden="1"/>
    <col min="2818" max="2818" width="77.7109375" style="35" hidden="1"/>
    <col min="2819" max="2819" width="12.7109375" style="35" hidden="1"/>
    <col min="2820" max="2820" width="7.42578125" style="35" hidden="1"/>
    <col min="2821" max="2821" width="9.140625" style="35" hidden="1"/>
    <col min="2822" max="2822" width="29.140625" style="35" hidden="1"/>
    <col min="2823" max="3072" width="9.140625" style="35" hidden="1"/>
    <col min="3073" max="3073" width="4.85546875" style="35" hidden="1"/>
    <col min="3074" max="3074" width="77.7109375" style="35" hidden="1"/>
    <col min="3075" max="3075" width="12.7109375" style="35" hidden="1"/>
    <col min="3076" max="3076" width="7.42578125" style="35" hidden="1"/>
    <col min="3077" max="3077" width="9.140625" style="35" hidden="1"/>
    <col min="3078" max="3078" width="29.140625" style="35" hidden="1"/>
    <col min="3079" max="3328" width="9.140625" style="35" hidden="1"/>
    <col min="3329" max="3329" width="4.85546875" style="35" hidden="1"/>
    <col min="3330" max="3330" width="77.7109375" style="35" hidden="1"/>
    <col min="3331" max="3331" width="12.7109375" style="35" hidden="1"/>
    <col min="3332" max="3332" width="7.42578125" style="35" hidden="1"/>
    <col min="3333" max="3333" width="9.140625" style="35" hidden="1"/>
    <col min="3334" max="3334" width="29.140625" style="35" hidden="1"/>
    <col min="3335" max="3584" width="9.140625" style="35" hidden="1"/>
    <col min="3585" max="3585" width="4.85546875" style="35" hidden="1"/>
    <col min="3586" max="3586" width="77.7109375" style="35" hidden="1"/>
    <col min="3587" max="3587" width="12.7109375" style="35" hidden="1"/>
    <col min="3588" max="3588" width="7.42578125" style="35" hidden="1"/>
    <col min="3589" max="3589" width="9.140625" style="35" hidden="1"/>
    <col min="3590" max="3590" width="29.140625" style="35" hidden="1"/>
    <col min="3591" max="3840" width="9.140625" style="35" hidden="1"/>
    <col min="3841" max="3841" width="4.85546875" style="35" hidden="1"/>
    <col min="3842" max="3842" width="77.7109375" style="35" hidden="1"/>
    <col min="3843" max="3843" width="12.7109375" style="35" hidden="1"/>
    <col min="3844" max="3844" width="7.42578125" style="35" hidden="1"/>
    <col min="3845" max="3845" width="9.140625" style="35" hidden="1"/>
    <col min="3846" max="3846" width="29.140625" style="35" hidden="1"/>
    <col min="3847" max="4096" width="9.140625" style="35" hidden="1"/>
    <col min="4097" max="4097" width="4.85546875" style="35" hidden="1"/>
    <col min="4098" max="4098" width="77.7109375" style="35" hidden="1"/>
    <col min="4099" max="4099" width="12.7109375" style="35" hidden="1"/>
    <col min="4100" max="4100" width="7.42578125" style="35" hidden="1"/>
    <col min="4101" max="4101" width="9.140625" style="35" hidden="1"/>
    <col min="4102" max="4102" width="29.140625" style="35" hidden="1"/>
    <col min="4103" max="4352" width="9.140625" style="35" hidden="1"/>
    <col min="4353" max="4353" width="4.85546875" style="35" hidden="1"/>
    <col min="4354" max="4354" width="77.7109375" style="35" hidden="1"/>
    <col min="4355" max="4355" width="12.7109375" style="35" hidden="1"/>
    <col min="4356" max="4356" width="7.42578125" style="35" hidden="1"/>
    <col min="4357" max="4357" width="9.140625" style="35" hidden="1"/>
    <col min="4358" max="4358" width="29.140625" style="35" hidden="1"/>
    <col min="4359" max="4608" width="9.140625" style="35" hidden="1"/>
    <col min="4609" max="4609" width="4.85546875" style="35" hidden="1"/>
    <col min="4610" max="4610" width="77.7109375" style="35" hidden="1"/>
    <col min="4611" max="4611" width="12.7109375" style="35" hidden="1"/>
    <col min="4612" max="4612" width="7.42578125" style="35" hidden="1"/>
    <col min="4613" max="4613" width="9.140625" style="35" hidden="1"/>
    <col min="4614" max="4614" width="29.140625" style="35" hidden="1"/>
    <col min="4615" max="4864" width="9.140625" style="35" hidden="1"/>
    <col min="4865" max="4865" width="4.85546875" style="35" hidden="1"/>
    <col min="4866" max="4866" width="77.7109375" style="35" hidden="1"/>
    <col min="4867" max="4867" width="12.7109375" style="35" hidden="1"/>
    <col min="4868" max="4868" width="7.42578125" style="35" hidden="1"/>
    <col min="4869" max="4869" width="9.140625" style="35" hidden="1"/>
    <col min="4870" max="4870" width="29.140625" style="35" hidden="1"/>
    <col min="4871" max="5120" width="9.140625" style="35" hidden="1"/>
    <col min="5121" max="5121" width="4.85546875" style="35" hidden="1"/>
    <col min="5122" max="5122" width="77.7109375" style="35" hidden="1"/>
    <col min="5123" max="5123" width="12.7109375" style="35" hidden="1"/>
    <col min="5124" max="5124" width="7.42578125" style="35" hidden="1"/>
    <col min="5125" max="5125" width="9.140625" style="35" hidden="1"/>
    <col min="5126" max="5126" width="29.140625" style="35" hidden="1"/>
    <col min="5127" max="5376" width="9.140625" style="35" hidden="1"/>
    <col min="5377" max="5377" width="4.85546875" style="35" hidden="1"/>
    <col min="5378" max="5378" width="77.7109375" style="35" hidden="1"/>
    <col min="5379" max="5379" width="12.7109375" style="35" hidden="1"/>
    <col min="5380" max="5380" width="7.42578125" style="35" hidden="1"/>
    <col min="5381" max="5381" width="9.140625" style="35" hidden="1"/>
    <col min="5382" max="5382" width="29.140625" style="35" hidden="1"/>
    <col min="5383" max="5632" width="9.140625" style="35" hidden="1"/>
    <col min="5633" max="5633" width="4.85546875" style="35" hidden="1"/>
    <col min="5634" max="5634" width="77.7109375" style="35" hidden="1"/>
    <col min="5635" max="5635" width="12.7109375" style="35" hidden="1"/>
    <col min="5636" max="5636" width="7.42578125" style="35" hidden="1"/>
    <col min="5637" max="5637" width="9.140625" style="35" hidden="1"/>
    <col min="5638" max="5638" width="29.140625" style="35" hidden="1"/>
    <col min="5639" max="5888" width="9.140625" style="35" hidden="1"/>
    <col min="5889" max="5889" width="4.85546875" style="35" hidden="1"/>
    <col min="5890" max="5890" width="77.7109375" style="35" hidden="1"/>
    <col min="5891" max="5891" width="12.7109375" style="35" hidden="1"/>
    <col min="5892" max="5892" width="7.42578125" style="35" hidden="1"/>
    <col min="5893" max="5893" width="9.140625" style="35" hidden="1"/>
    <col min="5894" max="5894" width="29.140625" style="35" hidden="1"/>
    <col min="5895" max="6144" width="9.140625" style="35" hidden="1"/>
    <col min="6145" max="6145" width="4.85546875" style="35" hidden="1"/>
    <col min="6146" max="6146" width="77.7109375" style="35" hidden="1"/>
    <col min="6147" max="6147" width="12.7109375" style="35" hidden="1"/>
    <col min="6148" max="6148" width="7.42578125" style="35" hidden="1"/>
    <col min="6149" max="6149" width="9.140625" style="35" hidden="1"/>
    <col min="6150" max="6150" width="29.140625" style="35" hidden="1"/>
    <col min="6151" max="6400" width="9.140625" style="35" hidden="1"/>
    <col min="6401" max="6401" width="4.85546875" style="35" hidden="1"/>
    <col min="6402" max="6402" width="77.7109375" style="35" hidden="1"/>
    <col min="6403" max="6403" width="12.7109375" style="35" hidden="1"/>
    <col min="6404" max="6404" width="7.42578125" style="35" hidden="1"/>
    <col min="6405" max="6405" width="9.140625" style="35" hidden="1"/>
    <col min="6406" max="6406" width="29.140625" style="35" hidden="1"/>
    <col min="6407" max="6656" width="9.140625" style="35" hidden="1"/>
    <col min="6657" max="6657" width="4.85546875" style="35" hidden="1"/>
    <col min="6658" max="6658" width="77.7109375" style="35" hidden="1"/>
    <col min="6659" max="6659" width="12.7109375" style="35" hidden="1"/>
    <col min="6660" max="6660" width="7.42578125" style="35" hidden="1"/>
    <col min="6661" max="6661" width="9.140625" style="35" hidden="1"/>
    <col min="6662" max="6662" width="29.140625" style="35" hidden="1"/>
    <col min="6663" max="6912" width="9.140625" style="35" hidden="1"/>
    <col min="6913" max="6913" width="4.85546875" style="35" hidden="1"/>
    <col min="6914" max="6914" width="77.7109375" style="35" hidden="1"/>
    <col min="6915" max="6915" width="12.7109375" style="35" hidden="1"/>
    <col min="6916" max="6916" width="7.42578125" style="35" hidden="1"/>
    <col min="6917" max="6917" width="9.140625" style="35" hidden="1"/>
    <col min="6918" max="6918" width="29.140625" style="35" hidden="1"/>
    <col min="6919" max="7168" width="9.140625" style="35" hidden="1"/>
    <col min="7169" max="7169" width="4.85546875" style="35" hidden="1"/>
    <col min="7170" max="7170" width="77.7109375" style="35" hidden="1"/>
    <col min="7171" max="7171" width="12.7109375" style="35" hidden="1"/>
    <col min="7172" max="7172" width="7.42578125" style="35" hidden="1"/>
    <col min="7173" max="7173" width="9.140625" style="35" hidden="1"/>
    <col min="7174" max="7174" width="29.140625" style="35" hidden="1"/>
    <col min="7175" max="7424" width="9.140625" style="35" hidden="1"/>
    <col min="7425" max="7425" width="4.85546875" style="35" hidden="1"/>
    <col min="7426" max="7426" width="77.7109375" style="35" hidden="1"/>
    <col min="7427" max="7427" width="12.7109375" style="35" hidden="1"/>
    <col min="7428" max="7428" width="7.42578125" style="35" hidden="1"/>
    <col min="7429" max="7429" width="9.140625" style="35" hidden="1"/>
    <col min="7430" max="7430" width="29.140625" style="35" hidden="1"/>
    <col min="7431" max="7680" width="9.140625" style="35" hidden="1"/>
    <col min="7681" max="7681" width="4.85546875" style="35" hidden="1"/>
    <col min="7682" max="7682" width="77.7109375" style="35" hidden="1"/>
    <col min="7683" max="7683" width="12.7109375" style="35" hidden="1"/>
    <col min="7684" max="7684" width="7.42578125" style="35" hidden="1"/>
    <col min="7685" max="7685" width="9.140625" style="35" hidden="1"/>
    <col min="7686" max="7686" width="29.140625" style="35" hidden="1"/>
    <col min="7687" max="7936" width="9.140625" style="35" hidden="1"/>
    <col min="7937" max="7937" width="4.85546875" style="35" hidden="1"/>
    <col min="7938" max="7938" width="77.7109375" style="35" hidden="1"/>
    <col min="7939" max="7939" width="12.7109375" style="35" hidden="1"/>
    <col min="7940" max="7940" width="7.42578125" style="35" hidden="1"/>
    <col min="7941" max="7941" width="9.140625" style="35" hidden="1"/>
    <col min="7942" max="7942" width="29.140625" style="35" hidden="1"/>
    <col min="7943" max="8192" width="9.140625" style="35" hidden="1"/>
    <col min="8193" max="8193" width="4.85546875" style="35" hidden="1"/>
    <col min="8194" max="8194" width="77.7109375" style="35" hidden="1"/>
    <col min="8195" max="8195" width="12.7109375" style="35" hidden="1"/>
    <col min="8196" max="8196" width="7.42578125" style="35" hidden="1"/>
    <col min="8197" max="8197" width="9.140625" style="35" hidden="1"/>
    <col min="8198" max="8198" width="29.140625" style="35" hidden="1"/>
    <col min="8199" max="8448" width="9.140625" style="35" hidden="1"/>
    <col min="8449" max="8449" width="4.85546875" style="35" hidden="1"/>
    <col min="8450" max="8450" width="77.7109375" style="35" hidden="1"/>
    <col min="8451" max="8451" width="12.7109375" style="35" hidden="1"/>
    <col min="8452" max="8452" width="7.42578125" style="35" hidden="1"/>
    <col min="8453" max="8453" width="9.140625" style="35" hidden="1"/>
    <col min="8454" max="8454" width="29.140625" style="35" hidden="1"/>
    <col min="8455" max="8704" width="9.140625" style="35" hidden="1"/>
    <col min="8705" max="8705" width="4.85546875" style="35" hidden="1"/>
    <col min="8706" max="8706" width="77.7109375" style="35" hidden="1"/>
    <col min="8707" max="8707" width="12.7109375" style="35" hidden="1"/>
    <col min="8708" max="8708" width="7.42578125" style="35" hidden="1"/>
    <col min="8709" max="8709" width="9.140625" style="35" hidden="1"/>
    <col min="8710" max="8710" width="29.140625" style="35" hidden="1"/>
    <col min="8711" max="8960" width="9.140625" style="35" hidden="1"/>
    <col min="8961" max="8961" width="4.85546875" style="35" hidden="1"/>
    <col min="8962" max="8962" width="77.7109375" style="35" hidden="1"/>
    <col min="8963" max="8963" width="12.7109375" style="35" hidden="1"/>
    <col min="8964" max="8964" width="7.42578125" style="35" hidden="1"/>
    <col min="8965" max="8965" width="9.140625" style="35" hidden="1"/>
    <col min="8966" max="8966" width="29.140625" style="35" hidden="1"/>
    <col min="8967" max="9216" width="9.140625" style="35" hidden="1"/>
    <col min="9217" max="9217" width="4.85546875" style="35" hidden="1"/>
    <col min="9218" max="9218" width="77.7109375" style="35" hidden="1"/>
    <col min="9219" max="9219" width="12.7109375" style="35" hidden="1"/>
    <col min="9220" max="9220" width="7.42578125" style="35" hidden="1"/>
    <col min="9221" max="9221" width="9.140625" style="35" hidden="1"/>
    <col min="9222" max="9222" width="29.140625" style="35" hidden="1"/>
    <col min="9223" max="9472" width="9.140625" style="35" hidden="1"/>
    <col min="9473" max="9473" width="4.85546875" style="35" hidden="1"/>
    <col min="9474" max="9474" width="77.7109375" style="35" hidden="1"/>
    <col min="9475" max="9475" width="12.7109375" style="35" hidden="1"/>
    <col min="9476" max="9476" width="7.42578125" style="35" hidden="1"/>
    <col min="9477" max="9477" width="9.140625" style="35" hidden="1"/>
    <col min="9478" max="9478" width="29.140625" style="35" hidden="1"/>
    <col min="9479" max="9728" width="9.140625" style="35" hidden="1"/>
    <col min="9729" max="9729" width="4.85546875" style="35" hidden="1"/>
    <col min="9730" max="9730" width="77.7109375" style="35" hidden="1"/>
    <col min="9731" max="9731" width="12.7109375" style="35" hidden="1"/>
    <col min="9732" max="9732" width="7.42578125" style="35" hidden="1"/>
    <col min="9733" max="9733" width="9.140625" style="35" hidden="1"/>
    <col min="9734" max="9734" width="29.140625" style="35" hidden="1"/>
    <col min="9735" max="9984" width="9.140625" style="35" hidden="1"/>
    <col min="9985" max="9985" width="4.85546875" style="35" hidden="1"/>
    <col min="9986" max="9986" width="77.7109375" style="35" hidden="1"/>
    <col min="9987" max="9987" width="12.7109375" style="35" hidden="1"/>
    <col min="9988" max="9988" width="7.42578125" style="35" hidden="1"/>
    <col min="9989" max="9989" width="9.140625" style="35" hidden="1"/>
    <col min="9990" max="9990" width="29.140625" style="35" hidden="1"/>
    <col min="9991" max="10240" width="9.140625" style="35" hidden="1"/>
    <col min="10241" max="10241" width="4.85546875" style="35" hidden="1"/>
    <col min="10242" max="10242" width="77.7109375" style="35" hidden="1"/>
    <col min="10243" max="10243" width="12.7109375" style="35" hidden="1"/>
    <col min="10244" max="10244" width="7.42578125" style="35" hidden="1"/>
    <col min="10245" max="10245" width="9.140625" style="35" hidden="1"/>
    <col min="10246" max="10246" width="29.140625" style="35" hidden="1"/>
    <col min="10247" max="10496" width="9.140625" style="35" hidden="1"/>
    <col min="10497" max="10497" width="4.85546875" style="35" hidden="1"/>
    <col min="10498" max="10498" width="77.7109375" style="35" hidden="1"/>
    <col min="10499" max="10499" width="12.7109375" style="35" hidden="1"/>
    <col min="10500" max="10500" width="7.42578125" style="35" hidden="1"/>
    <col min="10501" max="10501" width="9.140625" style="35" hidden="1"/>
    <col min="10502" max="10502" width="29.140625" style="35" hidden="1"/>
    <col min="10503" max="10752" width="9.140625" style="35" hidden="1"/>
    <col min="10753" max="10753" width="4.85546875" style="35" hidden="1"/>
    <col min="10754" max="10754" width="77.7109375" style="35" hidden="1"/>
    <col min="10755" max="10755" width="12.7109375" style="35" hidden="1"/>
    <col min="10756" max="10756" width="7.42578125" style="35" hidden="1"/>
    <col min="10757" max="10757" width="9.140625" style="35" hidden="1"/>
    <col min="10758" max="10758" width="29.140625" style="35" hidden="1"/>
    <col min="10759" max="11008" width="9.140625" style="35" hidden="1"/>
    <col min="11009" max="11009" width="4.85546875" style="35" hidden="1"/>
    <col min="11010" max="11010" width="77.7109375" style="35" hidden="1"/>
    <col min="11011" max="11011" width="12.7109375" style="35" hidden="1"/>
    <col min="11012" max="11012" width="7.42578125" style="35" hidden="1"/>
    <col min="11013" max="11013" width="9.140625" style="35" hidden="1"/>
    <col min="11014" max="11014" width="29.140625" style="35" hidden="1"/>
    <col min="11015" max="11264" width="9.140625" style="35" hidden="1"/>
    <col min="11265" max="11265" width="4.85546875" style="35" hidden="1"/>
    <col min="11266" max="11266" width="77.7109375" style="35" hidden="1"/>
    <col min="11267" max="11267" width="12.7109375" style="35" hidden="1"/>
    <col min="11268" max="11268" width="7.42578125" style="35" hidden="1"/>
    <col min="11269" max="11269" width="9.140625" style="35" hidden="1"/>
    <col min="11270" max="11270" width="29.140625" style="35" hidden="1"/>
    <col min="11271" max="11520" width="9.140625" style="35" hidden="1"/>
    <col min="11521" max="11521" width="4.85546875" style="35" hidden="1"/>
    <col min="11522" max="11522" width="77.7109375" style="35" hidden="1"/>
    <col min="11523" max="11523" width="12.7109375" style="35" hidden="1"/>
    <col min="11524" max="11524" width="7.42578125" style="35" hidden="1"/>
    <col min="11525" max="11525" width="9.140625" style="35" hidden="1"/>
    <col min="11526" max="11526" width="29.140625" style="35" hidden="1"/>
    <col min="11527" max="11776" width="9.140625" style="35" hidden="1"/>
    <col min="11777" max="11777" width="4.85546875" style="35" hidden="1"/>
    <col min="11778" max="11778" width="77.7109375" style="35" hidden="1"/>
    <col min="11779" max="11779" width="12.7109375" style="35" hidden="1"/>
    <col min="11780" max="11780" width="7.42578125" style="35" hidden="1"/>
    <col min="11781" max="11781" width="9.140625" style="35" hidden="1"/>
    <col min="11782" max="11782" width="29.140625" style="35" hidden="1"/>
    <col min="11783" max="12032" width="9.140625" style="35" hidden="1"/>
    <col min="12033" max="12033" width="4.85546875" style="35" hidden="1"/>
    <col min="12034" max="12034" width="77.7109375" style="35" hidden="1"/>
    <col min="12035" max="12035" width="12.7109375" style="35" hidden="1"/>
    <col min="12036" max="12036" width="7.42578125" style="35" hidden="1"/>
    <col min="12037" max="12037" width="9.140625" style="35" hidden="1"/>
    <col min="12038" max="12038" width="29.140625" style="35" hidden="1"/>
    <col min="12039" max="12288" width="9.140625" style="35" hidden="1"/>
    <col min="12289" max="12289" width="4.85546875" style="35" hidden="1"/>
    <col min="12290" max="12290" width="77.7109375" style="35" hidden="1"/>
    <col min="12291" max="12291" width="12.7109375" style="35" hidden="1"/>
    <col min="12292" max="12292" width="7.42578125" style="35" hidden="1"/>
    <col min="12293" max="12293" width="9.140625" style="35" hidden="1"/>
    <col min="12294" max="12294" width="29.140625" style="35" hidden="1"/>
    <col min="12295" max="12544" width="9.140625" style="35" hidden="1"/>
    <col min="12545" max="12545" width="4.85546875" style="35" hidden="1"/>
    <col min="12546" max="12546" width="77.7109375" style="35" hidden="1"/>
    <col min="12547" max="12547" width="12.7109375" style="35" hidden="1"/>
    <col min="12548" max="12548" width="7.42578125" style="35" hidden="1"/>
    <col min="12549" max="12549" width="9.140625" style="35" hidden="1"/>
    <col min="12550" max="12550" width="29.140625" style="35" hidden="1"/>
    <col min="12551" max="12800" width="9.140625" style="35" hidden="1"/>
    <col min="12801" max="12801" width="4.85546875" style="35" hidden="1"/>
    <col min="12802" max="12802" width="77.7109375" style="35" hidden="1"/>
    <col min="12803" max="12803" width="12.7109375" style="35" hidden="1"/>
    <col min="12804" max="12804" width="7.42578125" style="35" hidden="1"/>
    <col min="12805" max="12805" width="9.140625" style="35" hidden="1"/>
    <col min="12806" max="12806" width="29.140625" style="35" hidden="1"/>
    <col min="12807" max="13056" width="9.140625" style="35" hidden="1"/>
    <col min="13057" max="13057" width="4.85546875" style="35" hidden="1"/>
    <col min="13058" max="13058" width="77.7109375" style="35" hidden="1"/>
    <col min="13059" max="13059" width="12.7109375" style="35" hidden="1"/>
    <col min="13060" max="13060" width="7.42578125" style="35" hidden="1"/>
    <col min="13061" max="13061" width="9.140625" style="35" hidden="1"/>
    <col min="13062" max="13062" width="29.140625" style="35" hidden="1"/>
    <col min="13063" max="13312" width="9.140625" style="35" hidden="1"/>
    <col min="13313" max="13313" width="4.85546875" style="35" hidden="1"/>
    <col min="13314" max="13314" width="77.7109375" style="35" hidden="1"/>
    <col min="13315" max="13315" width="12.7109375" style="35" hidden="1"/>
    <col min="13316" max="13316" width="7.42578125" style="35" hidden="1"/>
    <col min="13317" max="13317" width="9.140625" style="35" hidden="1"/>
    <col min="13318" max="13318" width="29.140625" style="35" hidden="1"/>
    <col min="13319" max="13568" width="9.140625" style="35" hidden="1"/>
    <col min="13569" max="13569" width="4.85546875" style="35" hidden="1"/>
    <col min="13570" max="13570" width="77.7109375" style="35" hidden="1"/>
    <col min="13571" max="13571" width="12.7109375" style="35" hidden="1"/>
    <col min="13572" max="13572" width="7.42578125" style="35" hidden="1"/>
    <col min="13573" max="13573" width="9.140625" style="35" hidden="1"/>
    <col min="13574" max="13574" width="29.140625" style="35" hidden="1"/>
    <col min="13575" max="13824" width="9.140625" style="35" hidden="1"/>
    <col min="13825" max="13825" width="4.85546875" style="35" hidden="1"/>
    <col min="13826" max="13826" width="77.7109375" style="35" hidden="1"/>
    <col min="13827" max="13827" width="12.7109375" style="35" hidden="1"/>
    <col min="13828" max="13828" width="7.42578125" style="35" hidden="1"/>
    <col min="13829" max="13829" width="9.140625" style="35" hidden="1"/>
    <col min="13830" max="13830" width="29.140625" style="35" hidden="1"/>
    <col min="13831" max="14080" width="9.140625" style="35" hidden="1"/>
    <col min="14081" max="14081" width="4.85546875" style="35" hidden="1"/>
    <col min="14082" max="14082" width="77.7109375" style="35" hidden="1"/>
    <col min="14083" max="14083" width="12.7109375" style="35" hidden="1"/>
    <col min="14084" max="14084" width="7.42578125" style="35" hidden="1"/>
    <col min="14085" max="14085" width="9.140625" style="35" hidden="1"/>
    <col min="14086" max="14086" width="29.140625" style="35" hidden="1"/>
    <col min="14087" max="14336" width="9.140625" style="35" hidden="1"/>
    <col min="14337" max="14337" width="4.85546875" style="35" hidden="1"/>
    <col min="14338" max="14338" width="77.7109375" style="35" hidden="1"/>
    <col min="14339" max="14339" width="12.7109375" style="35" hidden="1"/>
    <col min="14340" max="14340" width="7.42578125" style="35" hidden="1"/>
    <col min="14341" max="14341" width="9.140625" style="35" hidden="1"/>
    <col min="14342" max="14342" width="29.140625" style="35" hidden="1"/>
    <col min="14343" max="14592" width="9.140625" style="35" hidden="1"/>
    <col min="14593" max="14593" width="4.85546875" style="35" hidden="1"/>
    <col min="14594" max="14594" width="77.7109375" style="35" hidden="1"/>
    <col min="14595" max="14595" width="12.7109375" style="35" hidden="1"/>
    <col min="14596" max="14596" width="7.42578125" style="35" hidden="1"/>
    <col min="14597" max="14597" width="9.140625" style="35" hidden="1"/>
    <col min="14598" max="14598" width="29.140625" style="35" hidden="1"/>
    <col min="14599" max="14848" width="9.140625" style="35" hidden="1"/>
    <col min="14849" max="14849" width="4.85546875" style="35" hidden="1"/>
    <col min="14850" max="14850" width="77.7109375" style="35" hidden="1"/>
    <col min="14851" max="14851" width="12.7109375" style="35" hidden="1"/>
    <col min="14852" max="14852" width="7.42578125" style="35" hidden="1"/>
    <col min="14853" max="14853" width="9.140625" style="35" hidden="1"/>
    <col min="14854" max="14854" width="29.140625" style="35" hidden="1"/>
    <col min="14855" max="15104" width="9.140625" style="35" hidden="1"/>
    <col min="15105" max="15105" width="4.85546875" style="35" hidden="1"/>
    <col min="15106" max="15106" width="77.7109375" style="35" hidden="1"/>
    <col min="15107" max="15107" width="12.7109375" style="35" hidden="1"/>
    <col min="15108" max="15108" width="7.42578125" style="35" hidden="1"/>
    <col min="15109" max="15109" width="9.140625" style="35" hidden="1"/>
    <col min="15110" max="15110" width="29.140625" style="35" hidden="1"/>
    <col min="15111" max="15360" width="9.140625" style="35" hidden="1"/>
    <col min="15361" max="15361" width="4.85546875" style="35" hidden="1"/>
    <col min="15362" max="15362" width="77.7109375" style="35" hidden="1"/>
    <col min="15363" max="15363" width="12.7109375" style="35" hidden="1"/>
    <col min="15364" max="15364" width="7.42578125" style="35" hidden="1"/>
    <col min="15365" max="15365" width="9.140625" style="35" hidden="1"/>
    <col min="15366" max="15366" width="29.140625" style="35" hidden="1"/>
    <col min="15367" max="15616" width="9.140625" style="35" hidden="1"/>
    <col min="15617" max="15617" width="4.85546875" style="35" hidden="1"/>
    <col min="15618" max="15618" width="77.7109375" style="35" hidden="1"/>
    <col min="15619" max="15619" width="12.7109375" style="35" hidden="1"/>
    <col min="15620" max="15620" width="7.42578125" style="35" hidden="1"/>
    <col min="15621" max="15621" width="9.140625" style="35" hidden="1"/>
    <col min="15622" max="15622" width="29.140625" style="35" hidden="1"/>
    <col min="15623" max="15872" width="9.140625" style="35" hidden="1"/>
    <col min="15873" max="15873" width="4.85546875" style="35" hidden="1"/>
    <col min="15874" max="15874" width="77.7109375" style="35" hidden="1"/>
    <col min="15875" max="15875" width="12.7109375" style="35" hidden="1"/>
    <col min="15876" max="15876" width="7.42578125" style="35" hidden="1"/>
    <col min="15877" max="15877" width="9.140625" style="35" hidden="1"/>
    <col min="15878" max="15878" width="29.140625" style="35" hidden="1"/>
    <col min="15879" max="16128" width="9.140625" style="35" hidden="1"/>
    <col min="16129" max="16129" width="4.85546875" style="35" hidden="1"/>
    <col min="16130" max="16130" width="77.7109375" style="35" hidden="1"/>
    <col min="16131" max="16131" width="12.7109375" style="35" hidden="1"/>
    <col min="16132" max="16132" width="7.42578125" style="35" hidden="1"/>
    <col min="16133" max="16133" width="9.140625" style="35" hidden="1"/>
    <col min="16134" max="16134" width="29.140625" style="35" hidden="1"/>
    <col min="16135" max="16384" width="9.140625" style="35" hidden="1"/>
  </cols>
  <sheetData>
    <row r="1" spans="1:24" ht="21">
      <c r="A1" s="429" t="s">
        <v>691</v>
      </c>
      <c r="I1" s="41"/>
    </row>
    <row r="2" spans="1:24" ht="15" customHeight="1" thickBot="1">
      <c r="A2" s="48"/>
    </row>
    <row r="3" spans="1:24" s="85" customFormat="1" ht="255.75" customHeight="1" thickBot="1">
      <c r="A3" s="901" t="s">
        <v>692</v>
      </c>
      <c r="B3" s="902"/>
      <c r="C3" s="902"/>
      <c r="D3" s="902"/>
      <c r="E3" s="902"/>
      <c r="F3" s="902"/>
      <c r="G3" s="903"/>
      <c r="H3" s="295"/>
      <c r="I3" s="295"/>
    </row>
    <row r="4" spans="1:24" customFormat="1">
      <c r="A4" s="35"/>
      <c r="B4" s="84"/>
      <c r="C4" s="40"/>
      <c r="D4" s="40"/>
      <c r="E4" s="35"/>
      <c r="F4" s="35"/>
      <c r="G4" s="35"/>
      <c r="H4" s="35"/>
      <c r="I4" s="35"/>
    </row>
    <row r="5" spans="1:24" s="44" customFormat="1" ht="15" customHeight="1">
      <c r="A5" s="622" t="s">
        <v>31</v>
      </c>
      <c r="B5" s="106"/>
      <c r="C5" s="107"/>
      <c r="D5" s="108"/>
      <c r="E5" s="109"/>
      <c r="F5" s="109"/>
      <c r="G5" s="109"/>
      <c r="H5" s="106"/>
      <c r="X5" s="85"/>
    </row>
    <row r="6" spans="1:24" s="49" customFormat="1" ht="12.75" customHeight="1" thickBot="1">
      <c r="A6" s="50"/>
    </row>
    <row r="7" spans="1:24" s="49" customFormat="1">
      <c r="A7" s="73"/>
      <c r="B7" s="830" t="s">
        <v>32</v>
      </c>
      <c r="C7" s="1061"/>
      <c r="D7" s="759">
        <f>CONTRACTOR</f>
        <v>0</v>
      </c>
      <c r="E7" s="760"/>
      <c r="F7" s="761"/>
    </row>
    <row r="8" spans="1:24" s="49" customFormat="1">
      <c r="A8" s="73"/>
      <c r="B8" s="826" t="s">
        <v>33</v>
      </c>
      <c r="C8" s="673"/>
      <c r="D8" s="769">
        <f>CBU</f>
        <v>0</v>
      </c>
      <c r="E8" s="770"/>
      <c r="F8" s="771"/>
    </row>
    <row r="9" spans="1:24" s="49" customFormat="1">
      <c r="A9" s="73"/>
      <c r="B9" s="826" t="s">
        <v>34</v>
      </c>
      <c r="C9" s="673"/>
      <c r="D9" s="769">
        <f>CONTRAT_TITLE</f>
        <v>0</v>
      </c>
      <c r="E9" s="770"/>
      <c r="F9" s="771"/>
    </row>
    <row r="10" spans="1:24" s="49" customFormat="1">
      <c r="A10" s="73"/>
      <c r="B10" s="637" t="s">
        <v>35</v>
      </c>
      <c r="C10" s="619"/>
      <c r="D10" s="769">
        <f>CONTRACT_No</f>
        <v>0</v>
      </c>
      <c r="E10" s="770"/>
      <c r="F10" s="771"/>
    </row>
    <row r="11" spans="1:24" s="49" customFormat="1">
      <c r="A11" s="73"/>
      <c r="B11" s="826" t="s">
        <v>36</v>
      </c>
      <c r="C11" s="673"/>
      <c r="D11" s="693">
        <f>DATE_OF_ASSESSMENT</f>
        <v>0</v>
      </c>
      <c r="E11" s="694"/>
      <c r="F11" s="695"/>
    </row>
    <row r="12" spans="1:24" s="49" customFormat="1">
      <c r="A12" s="73"/>
      <c r="B12" s="826" t="s">
        <v>37</v>
      </c>
      <c r="C12" s="673"/>
      <c r="D12" s="693">
        <f>Name</f>
        <v>0</v>
      </c>
      <c r="E12" s="694"/>
      <c r="F12" s="695"/>
    </row>
    <row r="13" spans="1:24" s="49" customFormat="1" ht="15.75" thickBot="1">
      <c r="A13" s="73"/>
      <c r="B13" s="828" t="s">
        <v>38</v>
      </c>
      <c r="C13" s="1062"/>
      <c r="D13" s="1063">
        <f>POSITION</f>
        <v>0</v>
      </c>
      <c r="E13" s="1064"/>
      <c r="F13" s="1065"/>
    </row>
    <row r="14" spans="1:24" customFormat="1" ht="9.75" customHeight="1">
      <c r="A14" s="35"/>
      <c r="B14" s="87"/>
      <c r="C14" s="36"/>
      <c r="D14" s="35"/>
      <c r="E14" s="35"/>
      <c r="F14" s="35"/>
      <c r="G14" s="35"/>
      <c r="H14" s="35"/>
      <c r="I14" s="35"/>
    </row>
    <row r="15" spans="1:24" customFormat="1" ht="6" customHeight="1">
      <c r="A15" s="35"/>
      <c r="B15" s="87"/>
      <c r="C15" s="36"/>
      <c r="D15" s="35"/>
      <c r="E15" s="35"/>
      <c r="F15" s="35"/>
      <c r="G15" s="35"/>
      <c r="H15" s="35"/>
      <c r="I15" s="35"/>
    </row>
    <row r="16" spans="1:24" s="39" customFormat="1" ht="15.75">
      <c r="A16" s="622" t="s">
        <v>693</v>
      </c>
      <c r="B16" s="37"/>
      <c r="C16" s="37"/>
      <c r="D16" s="38"/>
      <c r="E16" s="37"/>
      <c r="F16" s="37"/>
      <c r="G16" s="37"/>
      <c r="H16" s="37"/>
      <c r="J16" s="37"/>
      <c r="K16" s="37"/>
      <c r="L16" s="37"/>
      <c r="M16" s="37"/>
      <c r="N16" s="37"/>
      <c r="O16" s="37"/>
    </row>
    <row r="17" spans="1:15" customFormat="1" ht="5.25" customHeight="1">
      <c r="A17" s="86"/>
      <c r="B17" s="277"/>
      <c r="C17" s="36"/>
      <c r="D17" s="35"/>
      <c r="E17" s="35"/>
      <c r="F17" s="35"/>
      <c r="G17" s="35"/>
      <c r="H17" s="35"/>
      <c r="I17" s="35"/>
    </row>
    <row r="18" spans="1:15" customFormat="1" ht="6" customHeight="1">
      <c r="A18" s="86"/>
      <c r="B18" s="277"/>
      <c r="C18" s="36"/>
      <c r="D18" s="35"/>
      <c r="E18" s="35"/>
      <c r="F18" s="35"/>
      <c r="G18" s="35"/>
      <c r="H18" s="35"/>
      <c r="I18" s="35"/>
    </row>
    <row r="19" spans="1:15" customFormat="1" ht="33" customHeight="1">
      <c r="A19" s="696" t="s">
        <v>694</v>
      </c>
      <c r="B19" s="696"/>
      <c r="C19" s="696"/>
      <c r="D19" s="696"/>
      <c r="E19" s="696"/>
      <c r="F19" s="696"/>
      <c r="G19" s="35"/>
      <c r="H19" s="35"/>
      <c r="I19" s="35"/>
    </row>
    <row r="20" spans="1:15" customFormat="1" ht="14.25" customHeight="1">
      <c r="A20" s="40"/>
      <c r="B20" s="277"/>
      <c r="C20" s="36"/>
      <c r="D20" s="35"/>
      <c r="E20" s="86"/>
      <c r="F20" s="35"/>
      <c r="G20" s="35"/>
      <c r="H20" s="35"/>
      <c r="I20" s="35"/>
    </row>
    <row r="21" spans="1:15" customFormat="1" ht="18.75" customHeight="1">
      <c r="A21" s="86"/>
      <c r="B21" s="499" t="s">
        <v>695</v>
      </c>
      <c r="C21" s="504"/>
      <c r="D21" s="1069" t="s">
        <v>696</v>
      </c>
      <c r="E21" s="1070"/>
      <c r="F21" s="1071"/>
      <c r="G21" s="35"/>
      <c r="H21" s="35"/>
      <c r="I21" s="35"/>
    </row>
    <row r="22" spans="1:15" ht="18.75" customHeight="1">
      <c r="A22" s="86"/>
      <c r="B22" s="293" t="s">
        <v>697</v>
      </c>
      <c r="C22" s="290"/>
      <c r="D22" s="1066"/>
      <c r="E22" s="1067"/>
      <c r="F22" s="1068"/>
    </row>
    <row r="23" spans="1:15" ht="18.75" customHeight="1">
      <c r="A23" s="86"/>
      <c r="B23" s="293" t="s">
        <v>698</v>
      </c>
      <c r="C23" s="505"/>
      <c r="D23" s="1066"/>
      <c r="E23" s="1067"/>
      <c r="F23" s="1068"/>
    </row>
    <row r="24" spans="1:15" ht="18.75" customHeight="1">
      <c r="A24" s="86"/>
      <c r="B24" s="293" t="s">
        <v>699</v>
      </c>
      <c r="C24" s="505"/>
      <c r="D24" s="1066"/>
      <c r="E24" s="1067"/>
      <c r="F24" s="1068"/>
    </row>
    <row r="25" spans="1:15" ht="18.75" customHeight="1">
      <c r="A25" s="86"/>
      <c r="B25" s="502"/>
      <c r="C25" s="503"/>
      <c r="E25" s="86"/>
    </row>
    <row r="26" spans="1:15" s="39" customFormat="1" ht="15.75">
      <c r="A26" s="622" t="s">
        <v>700</v>
      </c>
      <c r="B26" s="37"/>
      <c r="C26" s="37"/>
      <c r="D26" s="38"/>
      <c r="E26" s="37"/>
      <c r="F26" s="37"/>
      <c r="G26" s="37"/>
      <c r="H26" s="37"/>
      <c r="J26" s="37"/>
      <c r="K26" s="37"/>
      <c r="L26" s="37"/>
      <c r="M26" s="37"/>
      <c r="N26" s="37"/>
      <c r="O26" s="37"/>
    </row>
    <row r="27" spans="1:15" customFormat="1" ht="5.25" customHeight="1">
      <c r="A27" s="86"/>
      <c r="B27" s="277"/>
      <c r="C27" s="36"/>
      <c r="D27" s="35"/>
      <c r="E27" s="35"/>
      <c r="F27" s="35"/>
      <c r="G27" s="35"/>
      <c r="H27" s="35"/>
      <c r="I27" s="35"/>
    </row>
    <row r="28" spans="1:15" customFormat="1" ht="16.5" customHeight="1">
      <c r="A28" s="86"/>
      <c r="B28" s="277"/>
      <c r="C28" s="36"/>
      <c r="D28" s="35"/>
      <c r="E28" s="35"/>
      <c r="F28" s="35"/>
      <c r="G28" s="35"/>
      <c r="H28" s="35"/>
      <c r="I28" s="35"/>
    </row>
    <row r="29" spans="1:15" customFormat="1" ht="18.75" customHeight="1">
      <c r="A29" s="86">
        <v>1</v>
      </c>
      <c r="B29" s="1077" t="s">
        <v>701</v>
      </c>
      <c r="C29" s="1078"/>
      <c r="D29" s="35"/>
      <c r="E29" s="86"/>
      <c r="F29" s="35"/>
      <c r="G29" s="35"/>
      <c r="H29" s="35"/>
      <c r="I29" s="35"/>
    </row>
    <row r="30" spans="1:15" customFormat="1" ht="18.75" customHeight="1">
      <c r="A30" s="86">
        <v>2</v>
      </c>
      <c r="B30" s="1077" t="s">
        <v>702</v>
      </c>
      <c r="C30" s="1078"/>
      <c r="D30" s="35"/>
      <c r="E30" s="86"/>
      <c r="F30" s="35"/>
      <c r="G30" s="35"/>
      <c r="H30" s="35"/>
      <c r="I30" s="35"/>
    </row>
    <row r="31" spans="1:15" customFormat="1" ht="5.25" customHeight="1">
      <c r="A31" s="86"/>
      <c r="B31" s="35"/>
      <c r="C31" s="36"/>
      <c r="D31" s="35"/>
      <c r="E31" s="86"/>
      <c r="F31" s="35"/>
      <c r="G31" s="35"/>
      <c r="H31" s="35"/>
      <c r="I31" s="35"/>
    </row>
    <row r="32" spans="1:15" customFormat="1" ht="18.75" customHeight="1">
      <c r="A32" s="86"/>
      <c r="B32" s="1072" t="s">
        <v>703</v>
      </c>
      <c r="C32" s="1079"/>
      <c r="D32" s="35"/>
      <c r="E32" s="86"/>
      <c r="F32" s="35"/>
      <c r="G32" s="35"/>
      <c r="H32" s="35"/>
      <c r="I32" s="35"/>
    </row>
    <row r="33" spans="1:9" customFormat="1" ht="18.75" customHeight="1">
      <c r="A33" s="86">
        <v>3</v>
      </c>
      <c r="B33" s="278" t="s">
        <v>704</v>
      </c>
      <c r="C33" s="290">
        <v>0</v>
      </c>
      <c r="D33" s="35" t="s">
        <v>86</v>
      </c>
      <c r="E33" s="86"/>
      <c r="F33" s="35"/>
      <c r="G33" s="35"/>
      <c r="H33" s="35"/>
      <c r="I33" s="35"/>
    </row>
    <row r="34" spans="1:9" customFormat="1" ht="18.75" customHeight="1">
      <c r="A34" s="86">
        <v>4</v>
      </c>
      <c r="B34" s="278" t="s">
        <v>705</v>
      </c>
      <c r="C34" s="291">
        <v>0</v>
      </c>
      <c r="D34" s="35" t="s">
        <v>706</v>
      </c>
      <c r="E34" s="86"/>
      <c r="F34" s="35"/>
      <c r="G34" s="35"/>
      <c r="H34" s="35"/>
      <c r="I34" s="35"/>
    </row>
    <row r="35" spans="1:9" customFormat="1" ht="18.75" customHeight="1">
      <c r="A35" s="86">
        <v>5</v>
      </c>
      <c r="B35" s="279" t="s">
        <v>707</v>
      </c>
      <c r="C35" s="290">
        <v>0</v>
      </c>
      <c r="D35" s="35" t="s">
        <v>708</v>
      </c>
      <c r="E35" s="86"/>
      <c r="F35" s="35"/>
      <c r="G35" s="35"/>
      <c r="H35" s="35"/>
      <c r="I35" s="35"/>
    </row>
    <row r="36" spans="1:9" customFormat="1" ht="6" customHeight="1">
      <c r="A36" s="86"/>
      <c r="B36" s="35"/>
      <c r="C36" s="36"/>
      <c r="D36" s="35"/>
      <c r="E36" s="86"/>
      <c r="F36" s="35"/>
      <c r="G36" s="35"/>
      <c r="H36" s="35"/>
      <c r="I36" s="35"/>
    </row>
    <row r="37" spans="1:9" customFormat="1" ht="18.75" customHeight="1">
      <c r="A37" s="86"/>
      <c r="B37" s="1072" t="s">
        <v>709</v>
      </c>
      <c r="C37" s="1079"/>
      <c r="D37" s="35"/>
      <c r="E37" s="86"/>
      <c r="F37" s="35"/>
      <c r="G37" s="35"/>
      <c r="H37" s="35"/>
      <c r="I37" s="35"/>
    </row>
    <row r="38" spans="1:9" customFormat="1" ht="18.75" customHeight="1">
      <c r="A38" s="86">
        <v>6</v>
      </c>
      <c r="B38" s="280" t="s">
        <v>710</v>
      </c>
      <c r="C38" s="281">
        <v>0</v>
      </c>
      <c r="D38" s="347" t="s">
        <v>711</v>
      </c>
      <c r="E38" s="86"/>
      <c r="F38" s="35"/>
      <c r="G38" s="35"/>
      <c r="H38" s="347"/>
      <c r="I38" s="35"/>
    </row>
    <row r="39" spans="1:9" customFormat="1" ht="18.75" customHeight="1">
      <c r="A39" s="86">
        <v>7</v>
      </c>
      <c r="B39" s="280" t="s">
        <v>712</v>
      </c>
      <c r="C39" s="281">
        <v>0</v>
      </c>
      <c r="D39" s="347" t="s">
        <v>713</v>
      </c>
      <c r="E39" s="86"/>
      <c r="F39" s="35"/>
      <c r="G39" s="35"/>
      <c r="H39" s="347"/>
      <c r="I39" s="35"/>
    </row>
    <row r="40" spans="1:9" customFormat="1" ht="18.75" customHeight="1">
      <c r="A40" s="86"/>
      <c r="B40" s="292" t="s">
        <v>714</v>
      </c>
      <c r="C40" s="282">
        <f>IF(C38=0,0,C39+C38)</f>
        <v>0</v>
      </c>
      <c r="D40" s="35" t="s">
        <v>715</v>
      </c>
      <c r="E40" s="86"/>
      <c r="F40" s="35"/>
      <c r="G40" s="35"/>
      <c r="H40" s="35"/>
      <c r="I40" s="35"/>
    </row>
    <row r="41" spans="1:9" customFormat="1" ht="18.75" customHeight="1">
      <c r="A41" s="86">
        <v>8</v>
      </c>
      <c r="B41" s="283" t="s">
        <v>716</v>
      </c>
      <c r="C41" s="284">
        <v>0</v>
      </c>
      <c r="D41" s="347" t="s">
        <v>717</v>
      </c>
      <c r="E41" s="86"/>
      <c r="F41" s="35"/>
      <c r="G41" s="35"/>
      <c r="H41" s="347"/>
      <c r="I41" s="35"/>
    </row>
    <row r="42" spans="1:9" customFormat="1" ht="18.75" customHeight="1">
      <c r="A42" s="86"/>
      <c r="B42" s="292" t="s">
        <v>718</v>
      </c>
      <c r="C42" s="497" t="e">
        <f>C41/C40</f>
        <v>#DIV/0!</v>
      </c>
      <c r="D42" s="35" t="s">
        <v>719</v>
      </c>
      <c r="E42" s="35"/>
      <c r="F42" s="35"/>
      <c r="G42" s="35"/>
      <c r="H42" s="35"/>
      <c r="I42" s="35"/>
    </row>
    <row r="43" spans="1:9" customFormat="1" ht="4.5" customHeight="1">
      <c r="A43" s="86"/>
      <c r="B43" s="285"/>
      <c r="C43" s="36"/>
      <c r="D43" s="35"/>
      <c r="E43" s="35"/>
      <c r="F43" s="35"/>
      <c r="G43" s="35"/>
      <c r="H43" s="35"/>
      <c r="I43" s="35"/>
    </row>
    <row r="44" spans="1:9" customFormat="1" ht="18.75" customHeight="1">
      <c r="A44" s="86"/>
      <c r="B44" s="1072" t="s">
        <v>720</v>
      </c>
      <c r="C44" s="1079"/>
      <c r="D44" s="35"/>
      <c r="E44" s="35"/>
      <c r="F44" s="35"/>
      <c r="G44" s="35"/>
      <c r="H44" s="35"/>
      <c r="I44" s="35"/>
    </row>
    <row r="45" spans="1:9" customFormat="1" ht="18.75" customHeight="1">
      <c r="A45" s="86"/>
      <c r="B45" s="293" t="s">
        <v>721</v>
      </c>
      <c r="C45" s="286" t="e">
        <f>C38/C40</f>
        <v>#DIV/0!</v>
      </c>
      <c r="D45" s="35" t="s">
        <v>722</v>
      </c>
      <c r="E45" s="35"/>
      <c r="F45" s="35"/>
      <c r="G45" s="35"/>
      <c r="H45" s="35"/>
      <c r="I45" s="35" t="s">
        <v>2</v>
      </c>
    </row>
    <row r="46" spans="1:9" customFormat="1" ht="18.75" customHeight="1">
      <c r="A46" s="86"/>
      <c r="B46" s="293" t="s">
        <v>723</v>
      </c>
      <c r="C46" s="286" t="e">
        <f>(IF(C39&gt;0,C39,0))/C40</f>
        <v>#DIV/0!</v>
      </c>
      <c r="D46" s="35" t="s">
        <v>724</v>
      </c>
      <c r="E46" s="35"/>
      <c r="F46" s="35"/>
      <c r="G46" s="35"/>
      <c r="H46" s="35"/>
      <c r="I46" s="35"/>
    </row>
    <row r="47" spans="1:9" customFormat="1" ht="18.75" customHeight="1">
      <c r="A47" s="86"/>
      <c r="B47" s="293" t="s">
        <v>725</v>
      </c>
      <c r="C47" s="286" t="e">
        <f>(IF(C39&lt;0,C39,0))/C40</f>
        <v>#DIV/0!</v>
      </c>
      <c r="D47" s="35" t="s">
        <v>726</v>
      </c>
      <c r="E47" s="35"/>
      <c r="F47" s="35"/>
      <c r="G47" s="35"/>
      <c r="H47" s="35"/>
      <c r="I47" s="35"/>
    </row>
    <row r="48" spans="1:9" customFormat="1" ht="3.75" customHeight="1">
      <c r="A48" s="86"/>
      <c r="B48" s="40"/>
      <c r="C48" s="36"/>
      <c r="D48" s="35"/>
      <c r="E48" s="35"/>
      <c r="F48" s="35"/>
      <c r="G48" s="35"/>
      <c r="H48" s="35"/>
      <c r="I48" s="35"/>
    </row>
    <row r="49" spans="1:15" customFormat="1" ht="18.75" customHeight="1">
      <c r="A49" s="86"/>
      <c r="B49" s="1072" t="s">
        <v>727</v>
      </c>
      <c r="C49" s="1079"/>
      <c r="D49" s="35"/>
      <c r="E49" s="35"/>
      <c r="F49" s="35"/>
      <c r="G49" s="35"/>
      <c r="H49" s="35"/>
      <c r="I49" s="35"/>
    </row>
    <row r="50" spans="1:15" customFormat="1" ht="18.75" customHeight="1">
      <c r="A50" s="86"/>
      <c r="B50" s="280" t="s">
        <v>728</v>
      </c>
      <c r="C50" s="287" t="e">
        <f>C45*C33</f>
        <v>#DIV/0!</v>
      </c>
      <c r="D50" s="288" t="s">
        <v>729</v>
      </c>
      <c r="E50" s="35"/>
      <c r="F50" s="35"/>
      <c r="G50" s="35"/>
      <c r="H50" s="288"/>
      <c r="I50" s="35"/>
    </row>
    <row r="51" spans="1:15" customFormat="1" ht="18.75" customHeight="1">
      <c r="A51" s="86"/>
      <c r="B51" s="280" t="s">
        <v>730</v>
      </c>
      <c r="C51" s="287" t="e">
        <f>C46*C34</f>
        <v>#DIV/0!</v>
      </c>
      <c r="D51" s="288" t="s">
        <v>731</v>
      </c>
      <c r="E51" s="35"/>
      <c r="F51" s="35"/>
      <c r="G51" s="35"/>
      <c r="H51" s="288"/>
      <c r="I51" s="35"/>
    </row>
    <row r="52" spans="1:15" customFormat="1" ht="18.75" customHeight="1">
      <c r="A52" s="86"/>
      <c r="B52" s="280" t="s">
        <v>732</v>
      </c>
      <c r="C52" s="287" t="e">
        <f>C47*C35</f>
        <v>#DIV/0!</v>
      </c>
      <c r="D52" s="288" t="s">
        <v>733</v>
      </c>
      <c r="E52" s="35"/>
      <c r="F52" s="35"/>
      <c r="G52" s="35"/>
      <c r="H52" s="288"/>
      <c r="I52" s="35"/>
    </row>
    <row r="53" spans="1:15" customFormat="1" ht="18.75" customHeight="1">
      <c r="A53" s="86"/>
      <c r="B53" s="292" t="s">
        <v>734</v>
      </c>
      <c r="C53" s="287" t="e">
        <f>C52+C51+C50</f>
        <v>#DIV/0!</v>
      </c>
      <c r="D53" s="288" t="s">
        <v>735</v>
      </c>
      <c r="E53" s="35"/>
      <c r="F53" s="35"/>
      <c r="G53" s="35"/>
      <c r="H53" s="288"/>
      <c r="I53" s="35"/>
    </row>
    <row r="54" spans="1:15" customFormat="1" ht="5.25" customHeight="1">
      <c r="A54" s="86"/>
      <c r="B54" s="285"/>
      <c r="C54" s="36"/>
      <c r="D54" s="35"/>
      <c r="E54" s="35"/>
      <c r="F54" s="35"/>
      <c r="G54" s="35"/>
      <c r="H54" s="35"/>
      <c r="I54" s="35"/>
    </row>
    <row r="55" spans="1:15" customFormat="1" ht="18.75" customHeight="1">
      <c r="A55" s="86"/>
      <c r="B55" s="1072" t="s">
        <v>736</v>
      </c>
      <c r="C55" s="1080"/>
      <c r="D55" s="35"/>
      <c r="E55" s="35"/>
      <c r="F55" s="35"/>
      <c r="G55" s="35"/>
      <c r="H55" s="35"/>
      <c r="I55" s="35"/>
    </row>
    <row r="56" spans="1:15" customFormat="1" ht="18.75" customHeight="1">
      <c r="A56" s="86"/>
      <c r="B56" s="292" t="s">
        <v>737</v>
      </c>
      <c r="C56" s="294" t="e">
        <f>C53/C42</f>
        <v>#DIV/0!</v>
      </c>
      <c r="D56" s="288" t="s">
        <v>738</v>
      </c>
      <c r="E56" s="35"/>
      <c r="F56" s="35"/>
      <c r="G56" s="35"/>
      <c r="H56" s="288"/>
      <c r="I56" s="35"/>
    </row>
    <row r="57" spans="1:15"/>
    <row r="58" spans="1:15" s="39" customFormat="1" ht="15.75">
      <c r="A58" s="622" t="s">
        <v>739</v>
      </c>
      <c r="B58" s="37"/>
      <c r="C58" s="37"/>
      <c r="D58" s="38"/>
      <c r="E58" s="37"/>
      <c r="F58" s="37"/>
      <c r="G58" s="37"/>
      <c r="H58" s="37"/>
      <c r="J58" s="37"/>
      <c r="K58" s="37"/>
      <c r="L58" s="37"/>
      <c r="M58" s="37"/>
      <c r="N58" s="37"/>
      <c r="O58" s="37"/>
    </row>
    <row r="59" spans="1:15" ht="13.5" customHeight="1">
      <c r="B59" s="289"/>
    </row>
    <row r="60" spans="1:15" customFormat="1" ht="30">
      <c r="A60" s="641" t="s">
        <v>624</v>
      </c>
      <c r="B60" s="641" t="s">
        <v>65</v>
      </c>
      <c r="C60" s="641" t="s">
        <v>66</v>
      </c>
      <c r="D60" s="641" t="s">
        <v>67</v>
      </c>
      <c r="E60" s="971" t="s">
        <v>48</v>
      </c>
      <c r="F60" s="972"/>
      <c r="G60" s="35"/>
      <c r="H60" s="35"/>
      <c r="I60" s="35"/>
    </row>
    <row r="61" spans="1:15" customFormat="1">
      <c r="A61" s="1076" t="s">
        <v>68</v>
      </c>
      <c r="B61" s="1054"/>
      <c r="C61" s="1054"/>
      <c r="D61" s="1054"/>
      <c r="E61" s="1054"/>
      <c r="F61" s="1054"/>
      <c r="G61" s="35"/>
      <c r="H61" s="35"/>
      <c r="I61" s="35"/>
    </row>
    <row r="62" spans="1:15" s="496" customFormat="1" ht="29.25" customHeight="1">
      <c r="A62" s="493" t="s">
        <v>69</v>
      </c>
      <c r="B62" s="630" t="s">
        <v>740</v>
      </c>
      <c r="C62" s="500"/>
      <c r="D62" s="500"/>
      <c r="E62" s="1073"/>
      <c r="F62" s="1074"/>
      <c r="G62" s="12"/>
      <c r="H62" s="12"/>
      <c r="I62" s="12"/>
    </row>
    <row r="63" spans="1:15" customFormat="1">
      <c r="A63" s="521" t="s">
        <v>71</v>
      </c>
      <c r="B63" s="523"/>
      <c r="C63" s="523"/>
      <c r="D63" s="523"/>
      <c r="E63" s="1075"/>
      <c r="F63" s="1075"/>
      <c r="G63" s="35"/>
      <c r="H63" s="35"/>
      <c r="I63" s="35"/>
    </row>
    <row r="64" spans="1:15" s="496" customFormat="1" ht="19.5" customHeight="1">
      <c r="A64" s="493" t="s">
        <v>72</v>
      </c>
      <c r="B64" s="140" t="s">
        <v>741</v>
      </c>
      <c r="C64" s="500"/>
      <c r="D64" s="500"/>
      <c r="E64" s="1073"/>
      <c r="F64" s="1074"/>
      <c r="G64" s="12"/>
      <c r="H64" s="12"/>
      <c r="I64" s="12"/>
    </row>
    <row r="65" spans="1:9" s="496" customFormat="1" ht="24.75" customHeight="1">
      <c r="A65" s="493" t="s">
        <v>74</v>
      </c>
      <c r="B65" s="140" t="s">
        <v>742</v>
      </c>
      <c r="C65" s="500"/>
      <c r="D65" s="500"/>
      <c r="E65" s="1073"/>
      <c r="F65" s="1074"/>
      <c r="G65" s="12"/>
      <c r="H65" s="12"/>
      <c r="I65" s="12"/>
    </row>
    <row r="66" spans="1:9" s="496" customFormat="1" ht="45">
      <c r="A66" s="493" t="s">
        <v>76</v>
      </c>
      <c r="B66" s="501" t="s">
        <v>743</v>
      </c>
      <c r="C66" s="500"/>
      <c r="D66" s="500"/>
      <c r="E66" s="1073"/>
      <c r="F66" s="1074"/>
      <c r="G66" s="12"/>
      <c r="H66" s="12"/>
      <c r="I66" s="12"/>
    </row>
    <row r="67" spans="1:9" s="496" customFormat="1" ht="45">
      <c r="A67" s="493" t="s">
        <v>78</v>
      </c>
      <c r="B67" s="501" t="s">
        <v>744</v>
      </c>
      <c r="C67" s="500"/>
      <c r="D67" s="500"/>
      <c r="E67" s="1073"/>
      <c r="F67" s="1074"/>
      <c r="G67" s="12"/>
      <c r="H67" s="12"/>
      <c r="I67" s="12"/>
    </row>
    <row r="68" spans="1:9" s="496" customFormat="1" ht="45">
      <c r="A68" s="493" t="s">
        <v>80</v>
      </c>
      <c r="B68" s="501" t="s">
        <v>745</v>
      </c>
      <c r="C68" s="500"/>
      <c r="D68" s="500"/>
      <c r="E68" s="1073"/>
      <c r="F68" s="1074"/>
      <c r="G68" s="12"/>
      <c r="H68" s="12"/>
      <c r="I68" s="12"/>
    </row>
    <row r="69" spans="1:9" s="496" customFormat="1" ht="126" customHeight="1">
      <c r="A69" s="493" t="s">
        <v>82</v>
      </c>
      <c r="B69" s="630" t="s">
        <v>746</v>
      </c>
      <c r="C69" s="500"/>
      <c r="D69" s="500"/>
      <c r="E69" s="1073"/>
      <c r="F69" s="1074"/>
      <c r="G69" s="12"/>
      <c r="H69" s="12"/>
      <c r="I69" s="12"/>
    </row>
    <row r="70" spans="1:9" s="496" customFormat="1" ht="156.75" customHeight="1">
      <c r="A70" s="493" t="s">
        <v>84</v>
      </c>
      <c r="B70" s="630" t="s">
        <v>747</v>
      </c>
      <c r="C70" s="500"/>
      <c r="D70" s="500"/>
      <c r="E70" s="1073"/>
      <c r="F70" s="1074"/>
      <c r="G70" s="12"/>
      <c r="H70" s="12"/>
      <c r="I70" s="12"/>
    </row>
    <row r="71" spans="1:9" s="496" customFormat="1" ht="36.75" customHeight="1">
      <c r="A71" s="493" t="s">
        <v>86</v>
      </c>
      <c r="B71" s="630" t="s">
        <v>748</v>
      </c>
      <c r="C71" s="500"/>
      <c r="D71" s="500"/>
      <c r="E71" s="1073"/>
      <c r="F71" s="1074"/>
      <c r="G71" s="12"/>
      <c r="H71" s="12"/>
      <c r="I71" s="12"/>
    </row>
    <row r="72" spans="1:9">
      <c r="A72" s="36"/>
      <c r="B72" s="40"/>
      <c r="D72" s="36"/>
      <c r="E72" s="36"/>
    </row>
    <row r="73" spans="1:9"/>
    <row r="74" spans="1:9"/>
    <row r="75" spans="1:9"/>
    <row r="76" spans="1:9">
      <c r="A76" s="41"/>
    </row>
    <row r="77" spans="1:9">
      <c r="B77" s="35" t="s">
        <v>157</v>
      </c>
    </row>
    <row r="78" spans="1:9"/>
    <row r="79" spans="1:9"/>
    <row r="80" spans="1:9"/>
    <row r="81"/>
  </sheetData>
  <sheetProtection selectLockedCells="1"/>
  <mergeCells count="38">
    <mergeCell ref="E60:F60"/>
    <mergeCell ref="A19:F19"/>
    <mergeCell ref="E64:F64"/>
    <mergeCell ref="E63:F63"/>
    <mergeCell ref="E71:F71"/>
    <mergeCell ref="E70:F70"/>
    <mergeCell ref="E69:F69"/>
    <mergeCell ref="E68:F68"/>
    <mergeCell ref="E67:F67"/>
    <mergeCell ref="E66:F66"/>
    <mergeCell ref="E65:F65"/>
    <mergeCell ref="E62:F62"/>
    <mergeCell ref="A61:F61"/>
    <mergeCell ref="D24:F24"/>
    <mergeCell ref="B29:C29"/>
    <mergeCell ref="B30:C30"/>
    <mergeCell ref="D22:F22"/>
    <mergeCell ref="B55:C55"/>
    <mergeCell ref="B37:C37"/>
    <mergeCell ref="B44:C44"/>
    <mergeCell ref="B49:C49"/>
    <mergeCell ref="B32:C32"/>
    <mergeCell ref="D10:F10"/>
    <mergeCell ref="A3:G3"/>
    <mergeCell ref="D23:F23"/>
    <mergeCell ref="B11:C11"/>
    <mergeCell ref="D11:F11"/>
    <mergeCell ref="B12:C12"/>
    <mergeCell ref="D12:F12"/>
    <mergeCell ref="B13:C13"/>
    <mergeCell ref="D13:F13"/>
    <mergeCell ref="B7:C7"/>
    <mergeCell ref="D7:F7"/>
    <mergeCell ref="B8:C8"/>
    <mergeCell ref="D8:F8"/>
    <mergeCell ref="B9:C9"/>
    <mergeCell ref="D9:F9"/>
    <mergeCell ref="D21:F21"/>
  </mergeCells>
  <pageMargins left="0.23622047244094491" right="0.23622047244094491" top="0.74803149606299213" bottom="0.74803149606299213" header="0.31496062992125984" footer="0.31496062992125984"/>
  <pageSetup paperSize="8" scale="85" fitToHeight="3" orientation="landscape" r:id="rId1"/>
  <headerFooter>
    <oddHeader>&amp;C&amp;"-,Bold"&amp;KFF0000QDC CONTRACTOR DATABOOK | PILOT VERSION ISSUED SEPTEMBER 2017</oddHeader>
    <oddFooter>&amp;CPage &amp;P of &amp;N</oddFooter>
  </headerFooter>
  <rowBreaks count="1" manualBreakCount="1">
    <brk id="4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M68"/>
  <sheetViews>
    <sheetView topLeftCell="A26" zoomScale="90" zoomScaleNormal="90" zoomScaleSheetLayoutView="55" workbookViewId="0">
      <selection activeCell="K49" sqref="K49"/>
    </sheetView>
  </sheetViews>
  <sheetFormatPr defaultColWidth="0" defaultRowHeight="15" zeroHeight="1"/>
  <cols>
    <col min="1" max="1" width="1.28515625" style="12" customWidth="1"/>
    <col min="2" max="2" width="6.28515625" style="12" customWidth="1"/>
    <col min="3" max="3" width="17" style="12" bestFit="1" customWidth="1"/>
    <col min="4" max="4" width="57.7109375" style="12" customWidth="1"/>
    <col min="5" max="5" width="14.28515625" style="12" customWidth="1"/>
    <col min="6" max="6" width="17.28515625" style="12" customWidth="1"/>
    <col min="7" max="7" width="34.140625" style="12" customWidth="1"/>
    <col min="8" max="8" width="22.5703125" style="12" customWidth="1"/>
    <col min="9" max="9" width="21.85546875" style="12" customWidth="1"/>
    <col min="10" max="10" width="77.7109375" style="12" customWidth="1"/>
    <col min="11" max="13" width="9.140625" style="12" customWidth="1"/>
    <col min="14" max="16384" width="9.140625" style="12" hidden="1"/>
  </cols>
  <sheetData>
    <row r="1" spans="1:10" ht="21">
      <c r="A1" s="7" t="s">
        <v>29</v>
      </c>
      <c r="B1" s="7"/>
      <c r="G1" s="91"/>
    </row>
    <row r="2" spans="1:10" ht="15" customHeight="1" thickBot="1">
      <c r="B2" s="10"/>
    </row>
    <row r="3" spans="1:10" ht="174.75" customHeight="1" thickBot="1">
      <c r="B3" s="678" t="s">
        <v>30</v>
      </c>
      <c r="C3" s="679"/>
      <c r="D3" s="679"/>
      <c r="E3" s="679"/>
      <c r="F3" s="679"/>
      <c r="G3" s="679"/>
      <c r="H3" s="679"/>
      <c r="I3" s="679"/>
      <c r="J3" s="680"/>
    </row>
    <row r="4" spans="1:10" ht="26.25">
      <c r="B4" s="10"/>
    </row>
    <row r="5" spans="1:10" ht="18" customHeight="1">
      <c r="A5" s="704" t="s">
        <v>31</v>
      </c>
      <c r="B5" s="704"/>
      <c r="C5" s="704"/>
      <c r="D5" s="704"/>
      <c r="E5" s="704"/>
      <c r="F5" s="704"/>
      <c r="G5" s="704"/>
      <c r="H5" s="704"/>
      <c r="I5" s="704"/>
      <c r="J5" s="704"/>
    </row>
    <row r="6" spans="1:10" ht="14.25" customHeight="1" thickBot="1">
      <c r="B6" s="10"/>
    </row>
    <row r="7" spans="1:10" ht="18.75" customHeight="1">
      <c r="B7" s="10"/>
      <c r="D7" s="640" t="s">
        <v>32</v>
      </c>
      <c r="E7" s="684"/>
      <c r="F7" s="685"/>
      <c r="G7" s="686"/>
    </row>
    <row r="8" spans="1:10" ht="18.75" customHeight="1">
      <c r="B8" s="10"/>
      <c r="D8" s="637" t="s">
        <v>33</v>
      </c>
      <c r="E8" s="687"/>
      <c r="F8" s="688"/>
      <c r="G8" s="689"/>
    </row>
    <row r="9" spans="1:10" ht="18.75" customHeight="1">
      <c r="B9" s="10"/>
      <c r="D9" s="637" t="s">
        <v>34</v>
      </c>
      <c r="E9" s="690"/>
      <c r="F9" s="691"/>
      <c r="G9" s="692"/>
    </row>
    <row r="10" spans="1:10" ht="18.75" customHeight="1">
      <c r="B10" s="10"/>
      <c r="D10" s="637" t="s">
        <v>35</v>
      </c>
      <c r="E10" s="693"/>
      <c r="F10" s="694"/>
      <c r="G10" s="695"/>
    </row>
    <row r="11" spans="1:10" ht="18.75" customHeight="1">
      <c r="B11" s="10"/>
      <c r="D11" s="637" t="s">
        <v>36</v>
      </c>
      <c r="E11" s="687"/>
      <c r="F11" s="688"/>
      <c r="G11" s="689"/>
      <c r="I11" s="91"/>
    </row>
    <row r="12" spans="1:10" ht="18.75" customHeight="1">
      <c r="B12" s="10"/>
      <c r="D12" s="637" t="s">
        <v>37</v>
      </c>
      <c r="E12" s="690"/>
      <c r="F12" s="691"/>
      <c r="G12" s="692"/>
    </row>
    <row r="13" spans="1:10" ht="18.75" customHeight="1" thickBot="1">
      <c r="B13" s="10"/>
      <c r="D13" s="639" t="s">
        <v>38</v>
      </c>
      <c r="E13" s="693"/>
      <c r="F13" s="694"/>
      <c r="G13" s="695"/>
    </row>
    <row r="14" spans="1:10" ht="19.5" customHeight="1">
      <c r="B14" s="10"/>
    </row>
    <row r="15" spans="1:10" ht="36.75" customHeight="1">
      <c r="B15" s="10"/>
      <c r="C15" s="696" t="s">
        <v>39</v>
      </c>
      <c r="D15" s="696"/>
      <c r="E15" s="696"/>
      <c r="F15" s="696"/>
      <c r="G15" s="696"/>
      <c r="H15" s="696"/>
      <c r="I15" s="696"/>
      <c r="J15" s="696"/>
    </row>
    <row r="16" spans="1:10" ht="7.5" customHeight="1">
      <c r="B16" s="10"/>
    </row>
    <row r="17" spans="1:10" ht="30">
      <c r="B17" s="10"/>
      <c r="D17" s="488" t="s">
        <v>40</v>
      </c>
      <c r="E17" s="687"/>
      <c r="F17" s="688"/>
      <c r="G17" s="689"/>
    </row>
    <row r="18" spans="1:10" ht="33.75" customHeight="1" thickBot="1">
      <c r="B18" s="10"/>
      <c r="D18" s="487" t="s">
        <v>41</v>
      </c>
      <c r="E18" s="697"/>
      <c r="F18" s="698"/>
      <c r="G18" s="699"/>
    </row>
    <row r="19" spans="1:10" ht="19.5" customHeight="1">
      <c r="B19" s="10"/>
    </row>
    <row r="20" spans="1:10" ht="18.75" customHeight="1">
      <c r="B20" s="10"/>
      <c r="C20" s="703" t="s">
        <v>42</v>
      </c>
      <c r="D20" s="703"/>
      <c r="E20" s="703"/>
      <c r="F20" s="703"/>
      <c r="G20" s="703"/>
      <c r="H20" s="703"/>
      <c r="I20" s="703"/>
      <c r="J20" s="703"/>
    </row>
    <row r="21" spans="1:10" ht="7.5" customHeight="1">
      <c r="B21" s="10"/>
    </row>
    <row r="22" spans="1:10" ht="19.5" customHeight="1">
      <c r="B22" s="10"/>
      <c r="D22" s="637" t="s">
        <v>43</v>
      </c>
      <c r="E22" s="700"/>
      <c r="F22" s="701"/>
      <c r="G22" s="702"/>
    </row>
    <row r="23" spans="1:10" ht="19.5" customHeight="1" thickBot="1">
      <c r="B23" s="10"/>
      <c r="D23" s="546" t="s">
        <v>44</v>
      </c>
      <c r="E23" s="730"/>
      <c r="F23" s="730"/>
      <c r="G23" s="731"/>
    </row>
    <row r="24" spans="1:10" ht="19.5" customHeight="1">
      <c r="B24" s="10"/>
    </row>
    <row r="25" spans="1:10" ht="18" customHeight="1">
      <c r="A25" s="704" t="s">
        <v>45</v>
      </c>
      <c r="B25" s="704"/>
      <c r="C25" s="704"/>
      <c r="D25" s="704"/>
      <c r="E25" s="704"/>
      <c r="F25" s="704"/>
      <c r="G25" s="704"/>
      <c r="H25" s="704"/>
      <c r="I25" s="704"/>
      <c r="J25" s="704"/>
    </row>
    <row r="26" spans="1:10"/>
    <row r="27" spans="1:10" ht="36" customHeight="1">
      <c r="C27" s="681" t="s">
        <v>46</v>
      </c>
      <c r="D27" s="682"/>
      <c r="E27" s="682"/>
      <c r="F27" s="683"/>
      <c r="G27" s="620" t="s">
        <v>47</v>
      </c>
      <c r="H27" s="623" t="s">
        <v>48</v>
      </c>
      <c r="I27" s="558"/>
      <c r="J27" s="559"/>
    </row>
    <row r="28" spans="1:10" ht="19.5" customHeight="1">
      <c r="C28" s="672" t="s">
        <v>49</v>
      </c>
      <c r="D28" s="673"/>
      <c r="E28" s="673"/>
      <c r="F28" s="674"/>
      <c r="G28" s="560" t="e">
        <f>TAC</f>
        <v>#DIV/0!</v>
      </c>
      <c r="H28" s="551"/>
      <c r="I28" s="552"/>
      <c r="J28" s="553"/>
    </row>
    <row r="29" spans="1:10">
      <c r="D29" s="15"/>
      <c r="G29" s="550"/>
      <c r="H29" s="550"/>
      <c r="I29" s="550"/>
    </row>
    <row r="30" spans="1:10" ht="36" customHeight="1">
      <c r="B30" s="35"/>
      <c r="C30" s="620" t="s">
        <v>50</v>
      </c>
      <c r="D30" s="705" t="s">
        <v>12</v>
      </c>
      <c r="E30" s="706"/>
      <c r="F30" s="16" t="s">
        <v>51</v>
      </c>
      <c r="G30" s="620" t="s">
        <v>47</v>
      </c>
      <c r="H30" s="623" t="s">
        <v>48</v>
      </c>
      <c r="I30" s="558"/>
      <c r="J30" s="559"/>
    </row>
    <row r="31" spans="1:10" ht="19.5" customHeight="1">
      <c r="B31" s="35"/>
      <c r="C31" s="173">
        <v>1</v>
      </c>
      <c r="D31" s="707" t="s">
        <v>52</v>
      </c>
      <c r="E31" s="708"/>
      <c r="F31" s="586"/>
      <c r="G31" s="604">
        <f>F31</f>
        <v>0</v>
      </c>
      <c r="H31" s="715"/>
      <c r="I31" s="716"/>
      <c r="J31" s="717"/>
    </row>
    <row r="32" spans="1:10" ht="19.5" customHeight="1">
      <c r="B32" s="35"/>
      <c r="C32" s="585">
        <f>C31+1</f>
        <v>2</v>
      </c>
      <c r="D32" s="625" t="s">
        <v>53</v>
      </c>
      <c r="E32" s="550"/>
      <c r="F32" s="587"/>
      <c r="G32" s="605">
        <f>PCRA</f>
        <v>0</v>
      </c>
      <c r="H32" s="718"/>
      <c r="I32" s="719"/>
      <c r="J32" s="720"/>
    </row>
    <row r="33" spans="1:10" ht="19.5" customHeight="1">
      <c r="B33" s="35"/>
      <c r="C33" s="173">
        <f t="shared" ref="C33:C36" si="0">C32+1</f>
        <v>3</v>
      </c>
      <c r="D33" s="625" t="s">
        <v>54</v>
      </c>
      <c r="E33" s="550"/>
      <c r="F33" s="587"/>
      <c r="G33" s="604">
        <f>POCO</f>
        <v>0</v>
      </c>
      <c r="H33" s="718"/>
      <c r="I33" s="719"/>
      <c r="J33" s="720"/>
    </row>
    <row r="34" spans="1:10" ht="19.5" customHeight="1">
      <c r="B34" s="35"/>
      <c r="C34" s="173">
        <f t="shared" si="0"/>
        <v>4</v>
      </c>
      <c r="D34" s="721" t="s">
        <v>55</v>
      </c>
      <c r="E34" s="722"/>
      <c r="F34" s="348"/>
      <c r="G34" s="604">
        <f>F34</f>
        <v>0</v>
      </c>
      <c r="H34" s="715"/>
      <c r="I34" s="716"/>
      <c r="J34" s="717"/>
    </row>
    <row r="35" spans="1:10" ht="19.5" customHeight="1">
      <c r="B35" s="35"/>
      <c r="C35" s="173">
        <f t="shared" si="0"/>
        <v>5</v>
      </c>
      <c r="D35" s="625" t="s">
        <v>56</v>
      </c>
      <c r="E35" s="550"/>
      <c r="F35" s="587"/>
      <c r="G35" s="604">
        <f>INCENTIVE</f>
        <v>0</v>
      </c>
      <c r="H35" s="715"/>
      <c r="I35" s="716"/>
      <c r="J35" s="717"/>
    </row>
    <row r="36" spans="1:10" ht="19.5" customHeight="1">
      <c r="B36" s="35"/>
      <c r="C36" s="173">
        <f t="shared" si="0"/>
        <v>6</v>
      </c>
      <c r="D36" s="625" t="s">
        <v>57</v>
      </c>
      <c r="E36" s="550"/>
      <c r="F36" s="587"/>
      <c r="G36" s="604" t="e">
        <f>CSA</f>
        <v>#DIV/0!</v>
      </c>
      <c r="H36" s="715"/>
      <c r="I36" s="716"/>
      <c r="J36" s="717"/>
    </row>
    <row r="37" spans="1:10" ht="19.5" customHeight="1">
      <c r="D37" s="669" t="s">
        <v>58</v>
      </c>
      <c r="E37" s="670"/>
      <c r="F37" s="671"/>
      <c r="G37" s="606" t="e">
        <f>SUM(G31:G36)</f>
        <v>#DIV/0!</v>
      </c>
      <c r="H37" s="723" t="s">
        <v>59</v>
      </c>
      <c r="I37" s="724"/>
      <c r="J37" s="725"/>
    </row>
    <row r="38" spans="1:10" ht="19.5" customHeight="1">
      <c r="F38" s="561"/>
      <c r="G38" s="607"/>
      <c r="H38" s="726"/>
      <c r="I38" s="726"/>
      <c r="J38" s="726"/>
    </row>
    <row r="39" spans="1:10" ht="19.5" customHeight="1">
      <c r="D39" s="672" t="s">
        <v>60</v>
      </c>
      <c r="E39" s="673"/>
      <c r="F39" s="674"/>
      <c r="G39" s="652" t="e">
        <f>G28*G37</f>
        <v>#DIV/0!</v>
      </c>
      <c r="H39" s="727" t="s">
        <v>61</v>
      </c>
      <c r="I39" s="728"/>
      <c r="J39" s="729"/>
    </row>
    <row r="40" spans="1:10" ht="6" customHeight="1" thickBot="1">
      <c r="F40" s="93"/>
      <c r="G40" s="608"/>
      <c r="H40" s="554"/>
      <c r="I40" s="554"/>
    </row>
    <row r="41" spans="1:10" ht="19.5" customHeight="1" thickBot="1">
      <c r="D41" s="675" t="s">
        <v>62</v>
      </c>
      <c r="E41" s="676"/>
      <c r="F41" s="677"/>
      <c r="G41" s="653" t="e">
        <f>G28+G39</f>
        <v>#DIV/0!</v>
      </c>
      <c r="H41" s="555" t="s">
        <v>63</v>
      </c>
      <c r="I41" s="556"/>
      <c r="J41" s="557"/>
    </row>
    <row r="42" spans="1:10"/>
    <row r="43" spans="1:10"/>
    <row r="44" spans="1:10" ht="15.75">
      <c r="A44" s="704" t="s">
        <v>64</v>
      </c>
      <c r="B44" s="704"/>
      <c r="C44" s="704"/>
      <c r="D44" s="704"/>
      <c r="E44" s="704"/>
      <c r="F44" s="704"/>
      <c r="G44" s="704"/>
      <c r="H44" s="704"/>
      <c r="I44" s="704"/>
      <c r="J44" s="704"/>
    </row>
    <row r="45" spans="1:10" ht="15.75">
      <c r="C45" s="6"/>
      <c r="D45" s="6"/>
      <c r="E45" s="9"/>
      <c r="F45" s="6"/>
      <c r="G45" s="6"/>
      <c r="H45" s="6"/>
      <c r="I45" s="6"/>
      <c r="J45" s="6"/>
    </row>
    <row r="46" spans="1:10" ht="31.5" customHeight="1">
      <c r="C46" s="16" t="s">
        <v>65</v>
      </c>
      <c r="D46" s="714" t="s">
        <v>12</v>
      </c>
      <c r="E46" s="714"/>
      <c r="F46" s="714"/>
      <c r="G46" s="714"/>
      <c r="H46" s="16" t="s">
        <v>66</v>
      </c>
      <c r="I46" s="16" t="s">
        <v>67</v>
      </c>
      <c r="J46" s="16" t="s">
        <v>48</v>
      </c>
    </row>
    <row r="47" spans="1:10" ht="31.5" customHeight="1">
      <c r="C47" s="712" t="s">
        <v>68</v>
      </c>
      <c r="D47" s="713"/>
      <c r="E47" s="713"/>
      <c r="F47" s="713"/>
      <c r="G47" s="713"/>
      <c r="H47" s="713"/>
      <c r="I47" s="713"/>
      <c r="J47" s="713"/>
    </row>
    <row r="48" spans="1:10" ht="57.75" customHeight="1">
      <c r="C48" s="173" t="s">
        <v>69</v>
      </c>
      <c r="D48" s="709" t="s">
        <v>70</v>
      </c>
      <c r="E48" s="710"/>
      <c r="F48" s="710"/>
      <c r="G48" s="711"/>
      <c r="H48" s="174"/>
      <c r="I48" s="174"/>
      <c r="J48" s="621"/>
    </row>
    <row r="49" spans="3:10">
      <c r="C49" s="712" t="s">
        <v>71</v>
      </c>
      <c r="D49" s="713"/>
      <c r="E49" s="713"/>
      <c r="F49" s="713"/>
      <c r="G49" s="713"/>
      <c r="H49" s="713"/>
      <c r="I49" s="713"/>
      <c r="J49" s="713"/>
    </row>
    <row r="50" spans="3:10" ht="33" customHeight="1">
      <c r="C50" s="173" t="s">
        <v>72</v>
      </c>
      <c r="D50" s="709" t="s">
        <v>73</v>
      </c>
      <c r="E50" s="710"/>
      <c r="F50" s="710"/>
      <c r="G50" s="711"/>
      <c r="H50" s="174"/>
      <c r="I50" s="174"/>
      <c r="J50" s="621"/>
    </row>
    <row r="51" spans="3:10" ht="33" customHeight="1">
      <c r="C51" s="173" t="s">
        <v>74</v>
      </c>
      <c r="D51" s="709" t="s">
        <v>75</v>
      </c>
      <c r="E51" s="710"/>
      <c r="F51" s="710"/>
      <c r="G51" s="711"/>
      <c r="H51" s="174"/>
      <c r="I51" s="174"/>
      <c r="J51" s="621"/>
    </row>
    <row r="52" spans="3:10" ht="45" customHeight="1">
      <c r="C52" s="173" t="s">
        <v>76</v>
      </c>
      <c r="D52" s="709" t="s">
        <v>77</v>
      </c>
      <c r="E52" s="710"/>
      <c r="F52" s="710"/>
      <c r="G52" s="711"/>
      <c r="H52" s="174"/>
      <c r="I52" s="174"/>
      <c r="J52" s="621"/>
    </row>
    <row r="53" spans="3:10" ht="33" customHeight="1">
      <c r="C53" s="173" t="s">
        <v>78</v>
      </c>
      <c r="D53" s="709" t="s">
        <v>79</v>
      </c>
      <c r="E53" s="710"/>
      <c r="F53" s="710"/>
      <c r="G53" s="711"/>
      <c r="H53" s="174"/>
      <c r="I53" s="174"/>
      <c r="J53" s="621"/>
    </row>
    <row r="54" spans="3:10" ht="35.25" customHeight="1">
      <c r="C54" s="173" t="s">
        <v>80</v>
      </c>
      <c r="D54" s="709" t="s">
        <v>81</v>
      </c>
      <c r="E54" s="710"/>
      <c r="F54" s="710"/>
      <c r="G54" s="711"/>
      <c r="H54" s="174"/>
      <c r="I54" s="174"/>
      <c r="J54" s="621"/>
    </row>
    <row r="55" spans="3:10" ht="33" customHeight="1">
      <c r="C55" s="173" t="s">
        <v>82</v>
      </c>
      <c r="D55" s="709" t="s">
        <v>83</v>
      </c>
      <c r="E55" s="710"/>
      <c r="F55" s="710"/>
      <c r="G55" s="711"/>
      <c r="H55" s="174"/>
      <c r="I55" s="174"/>
      <c r="J55" s="621"/>
    </row>
    <row r="56" spans="3:10" ht="35.25" customHeight="1">
      <c r="C56" s="173" t="s">
        <v>84</v>
      </c>
      <c r="D56" s="709" t="s">
        <v>85</v>
      </c>
      <c r="E56" s="710"/>
      <c r="F56" s="710"/>
      <c r="G56" s="711"/>
      <c r="H56" s="174"/>
      <c r="I56" s="174"/>
      <c r="J56" s="621"/>
    </row>
    <row r="57" spans="3:10" ht="35.25" customHeight="1">
      <c r="C57" s="173" t="s">
        <v>86</v>
      </c>
      <c r="D57" s="709" t="s">
        <v>87</v>
      </c>
      <c r="E57" s="710"/>
      <c r="F57" s="710"/>
      <c r="G57" s="711"/>
      <c r="H57" s="174"/>
      <c r="I57" s="174"/>
      <c r="J57" s="621"/>
    </row>
    <row r="58" spans="3:10"/>
    <row r="59" spans="3:10"/>
    <row r="60" spans="3:10"/>
    <row r="61" spans="3:10" hidden="1">
      <c r="C61" s="52" t="s">
        <v>88</v>
      </c>
    </row>
    <row r="62" spans="3:10" hidden="1">
      <c r="C62" s="42" t="s">
        <v>89</v>
      </c>
    </row>
    <row r="63" spans="3:10" hidden="1">
      <c r="C63" s="42" t="s">
        <v>90</v>
      </c>
    </row>
    <row r="64" spans="3:10" hidden="1">
      <c r="C64" s="42" t="s">
        <v>91</v>
      </c>
    </row>
    <row r="65" spans="3:3" hidden="1">
      <c r="C65" s="42" t="s">
        <v>92</v>
      </c>
    </row>
    <row r="66" spans="3:3" hidden="1">
      <c r="C66" s="42" t="s">
        <v>93</v>
      </c>
    </row>
    <row r="67" spans="3:3" hidden="1">
      <c r="C67" s="42" t="s">
        <v>94</v>
      </c>
    </row>
    <row r="68" spans="3:3"/>
  </sheetData>
  <mergeCells count="46">
    <mergeCell ref="A44:J44"/>
    <mergeCell ref="C47:J47"/>
    <mergeCell ref="D46:G46"/>
    <mergeCell ref="D50:G50"/>
    <mergeCell ref="E10:G10"/>
    <mergeCell ref="H31:J31"/>
    <mergeCell ref="H32:J32"/>
    <mergeCell ref="H33:J33"/>
    <mergeCell ref="H34:J34"/>
    <mergeCell ref="D34:E34"/>
    <mergeCell ref="H35:J35"/>
    <mergeCell ref="H36:J36"/>
    <mergeCell ref="H37:J37"/>
    <mergeCell ref="H38:J38"/>
    <mergeCell ref="H39:J39"/>
    <mergeCell ref="E23:G23"/>
    <mergeCell ref="D56:G56"/>
    <mergeCell ref="D57:G57"/>
    <mergeCell ref="D54:G54"/>
    <mergeCell ref="D55:G55"/>
    <mergeCell ref="D48:G48"/>
    <mergeCell ref="D51:G51"/>
    <mergeCell ref="D52:G52"/>
    <mergeCell ref="D53:G53"/>
    <mergeCell ref="C49:J49"/>
    <mergeCell ref="A5:J5"/>
    <mergeCell ref="A25:J25"/>
    <mergeCell ref="D30:E30"/>
    <mergeCell ref="D31:E31"/>
    <mergeCell ref="C28:F28"/>
    <mergeCell ref="D37:F37"/>
    <mergeCell ref="D39:F39"/>
    <mergeCell ref="D41:F41"/>
    <mergeCell ref="B3:J3"/>
    <mergeCell ref="C27:F27"/>
    <mergeCell ref="E7:G7"/>
    <mergeCell ref="E8:G8"/>
    <mergeCell ref="E9:G9"/>
    <mergeCell ref="E11:G11"/>
    <mergeCell ref="E12:G12"/>
    <mergeCell ref="E13:G13"/>
    <mergeCell ref="E17:G17"/>
    <mergeCell ref="C15:J15"/>
    <mergeCell ref="E18:G18"/>
    <mergeCell ref="E22:G22"/>
    <mergeCell ref="C20:J20"/>
  </mergeCells>
  <conditionalFormatting sqref="F38">
    <cfRule type="cellIs" dxfId="12" priority="6" operator="lessThan">
      <formula>0</formula>
    </cfRule>
    <cfRule type="cellIs" dxfId="11" priority="7" operator="greaterThan">
      <formula>0.02</formula>
    </cfRule>
  </conditionalFormatting>
  <conditionalFormatting sqref="F32">
    <cfRule type="cellIs" priority="4" stopIfTrue="1" operator="notBetween">
      <formula>-25</formula>
      <formula>25</formula>
    </cfRule>
  </conditionalFormatting>
  <conditionalFormatting sqref="F33">
    <cfRule type="cellIs" priority="3" stopIfTrue="1" operator="notBetween">
      <formula>-25</formula>
      <formula>25</formula>
    </cfRule>
  </conditionalFormatting>
  <conditionalFormatting sqref="F35:F36">
    <cfRule type="cellIs" priority="1" stopIfTrue="1" operator="notBetween">
      <formula>-25</formula>
      <formula>25</formula>
    </cfRule>
  </conditionalFormatting>
  <dataValidations count="4">
    <dataValidation type="decimal" errorStyle="warning" allowBlank="1" showInputMessage="1" showErrorMessage="1" errorTitle="Warning" error="The incentive adjustment should not exceed 2%, and should not be less than zero_x000a_" sqref="F35" xr:uid="{00000000-0002-0000-0100-000000000000}">
      <formula1>0</formula1>
      <formula2>0.02</formula2>
    </dataValidation>
    <dataValidation type="decimal" operator="lessThanOrEqual" allowBlank="1" showInputMessage="1" showErrorMessage="1" errorTitle="Warning" error="The POCO adjustment should not be a positive percentage." sqref="F33" xr:uid="{00000000-0002-0000-0100-000001000000}">
      <formula1>0</formula1>
    </dataValidation>
    <dataValidation type="list" allowBlank="1" showInputMessage="1" showErrorMessage="1" sqref="E22:E23 F22:G22" xr:uid="{00000000-0002-0000-0100-000002000000}">
      <formula1>$C$62:$C$67</formula1>
    </dataValidation>
    <dataValidation type="whole" allowBlank="1" showInputMessage="1" showErrorMessage="1" errorTitle="Warnomg" error="TheCost Risk Adjustment should not exceed 25, and should not be less than -25" sqref="F32" xr:uid="{00000000-0002-0000-0100-000003000000}">
      <formula1>-25</formula1>
      <formula2>25</formula2>
    </dataValidation>
  </dataValidations>
  <pageMargins left="0.23622047244094491" right="0.23622047244094491" top="0.74803149606299213" bottom="0.74803149606299213" header="0.31496062992125984" footer="0.31496062992125984"/>
  <pageSetup paperSize="8" scale="75" fitToHeight="3" orientation="landscape" r:id="rId1"/>
  <headerFooter>
    <oddHeader>&amp;C&amp;"-,Bold"&amp;KFF0000QDC CONTRACTOR DATABOOK | PILOT VERSION ISSUED SEPTEMBER 2017</oddHeader>
    <oddFooter>&amp;CPage &amp;P of &amp;N</oddFooter>
  </headerFooter>
  <rowBreaks count="1" manualBreakCount="1">
    <brk id="4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P70"/>
  <sheetViews>
    <sheetView topLeftCell="A59" zoomScale="85" zoomScaleNormal="85" zoomScaleSheetLayoutView="75" workbookViewId="0">
      <selection activeCell="D53" sqref="D53"/>
    </sheetView>
  </sheetViews>
  <sheetFormatPr defaultColWidth="0" defaultRowHeight="15.75" zeroHeight="1"/>
  <cols>
    <col min="1" max="1" width="1.140625" style="6" customWidth="1"/>
    <col min="2" max="2" width="3.7109375" style="6" customWidth="1"/>
    <col min="3" max="3" width="3.28515625" style="2" customWidth="1"/>
    <col min="4" max="4" width="10.85546875" style="6" customWidth="1"/>
    <col min="5" max="5" width="60.5703125" style="6" customWidth="1"/>
    <col min="6" max="6" width="27" style="8" customWidth="1"/>
    <col min="7" max="11" width="27" style="6" customWidth="1"/>
    <col min="12" max="12" width="27" style="8" customWidth="1"/>
    <col min="13" max="13" width="47.42578125" style="8" customWidth="1"/>
    <col min="14" max="14" width="17" style="6" customWidth="1"/>
    <col min="15" max="15" width="11.28515625" style="6" customWidth="1"/>
    <col min="16" max="16" width="7.7109375" style="6" hidden="1" customWidth="1"/>
    <col min="17" max="16384" width="9.140625" style="6" hidden="1"/>
  </cols>
  <sheetData>
    <row r="1" spans="1:15" ht="26.25">
      <c r="A1" s="7" t="s">
        <v>95</v>
      </c>
      <c r="B1" s="7"/>
      <c r="F1" s="512"/>
      <c r="G1" s="11"/>
      <c r="H1" s="11"/>
      <c r="I1" s="11"/>
      <c r="J1" s="11"/>
      <c r="K1" s="11"/>
      <c r="L1" s="11"/>
      <c r="M1" s="11"/>
    </row>
    <row r="2" spans="1:15" ht="17.25" customHeight="1" thickBot="1">
      <c r="B2" s="10"/>
      <c r="F2" s="512"/>
      <c r="G2" s="11"/>
      <c r="H2" s="11"/>
      <c r="I2" s="11"/>
      <c r="J2" s="11"/>
      <c r="K2" s="11"/>
      <c r="L2" s="11"/>
      <c r="M2" s="11"/>
    </row>
    <row r="3" spans="1:15" ht="227.25" customHeight="1" thickBot="1">
      <c r="B3" s="753" t="s">
        <v>96</v>
      </c>
      <c r="C3" s="754"/>
      <c r="D3" s="754"/>
      <c r="E3" s="754"/>
      <c r="F3" s="754"/>
      <c r="G3" s="754"/>
      <c r="H3" s="754"/>
      <c r="I3" s="754"/>
      <c r="J3" s="754"/>
      <c r="K3" s="754"/>
      <c r="L3" s="754"/>
      <c r="M3" s="754"/>
      <c r="N3" s="14"/>
      <c r="O3" s="14"/>
    </row>
    <row r="4" spans="1:15" ht="12" customHeight="1"/>
    <row r="5" spans="1:15" ht="18" customHeight="1">
      <c r="A5" s="704" t="s">
        <v>31</v>
      </c>
      <c r="B5" s="704"/>
      <c r="C5" s="704"/>
      <c r="D5" s="704"/>
      <c r="E5" s="704"/>
      <c r="F5" s="704"/>
      <c r="G5" s="704"/>
      <c r="H5" s="704"/>
      <c r="I5" s="704"/>
      <c r="J5" s="704"/>
      <c r="K5" s="704"/>
      <c r="L5" s="704"/>
      <c r="M5" s="704"/>
    </row>
    <row r="6" spans="1:15" ht="12" customHeight="1" thickBot="1"/>
    <row r="7" spans="1:15" ht="18.75" customHeight="1">
      <c r="E7" s="640" t="s">
        <v>32</v>
      </c>
      <c r="F7" s="759">
        <f>CONTRACTOR</f>
        <v>0</v>
      </c>
      <c r="G7" s="760"/>
      <c r="H7" s="761"/>
      <c r="L7" s="6"/>
      <c r="M7" s="6"/>
    </row>
    <row r="8" spans="1:15" ht="18.75" customHeight="1">
      <c r="E8" s="637" t="s">
        <v>33</v>
      </c>
      <c r="F8" s="762">
        <f>CBU</f>
        <v>0</v>
      </c>
      <c r="G8" s="737"/>
      <c r="H8" s="763"/>
      <c r="L8" s="6"/>
      <c r="M8" s="6"/>
    </row>
    <row r="9" spans="1:15" ht="18.75" customHeight="1">
      <c r="E9" s="637" t="s">
        <v>34</v>
      </c>
      <c r="F9" s="764">
        <f>CONTRAT_TITLE</f>
        <v>0</v>
      </c>
      <c r="G9" s="765"/>
      <c r="H9" s="766"/>
      <c r="L9" s="6"/>
      <c r="M9" s="6"/>
    </row>
    <row r="10" spans="1:15" ht="18.75" customHeight="1">
      <c r="E10" s="637" t="s">
        <v>35</v>
      </c>
      <c r="F10" s="769">
        <f>CONTRACT_No</f>
        <v>0</v>
      </c>
      <c r="G10" s="770"/>
      <c r="H10" s="771"/>
      <c r="L10" s="6"/>
      <c r="M10" s="6"/>
    </row>
    <row r="11" spans="1:15" ht="18.75" customHeight="1">
      <c r="E11" s="637" t="s">
        <v>36</v>
      </c>
      <c r="F11" s="687">
        <f>DATE_OF_ASSESSMENT</f>
        <v>0</v>
      </c>
      <c r="G11" s="688"/>
      <c r="H11" s="689"/>
      <c r="L11" s="6"/>
      <c r="M11" s="6"/>
    </row>
    <row r="12" spans="1:15" ht="18.75" customHeight="1">
      <c r="E12" s="637" t="s">
        <v>37</v>
      </c>
      <c r="F12" s="690">
        <f>Name</f>
        <v>0</v>
      </c>
      <c r="G12" s="691"/>
      <c r="H12" s="692"/>
      <c r="L12" s="6"/>
      <c r="M12" s="6"/>
    </row>
    <row r="13" spans="1:15" ht="18.75" customHeight="1" thickBot="1">
      <c r="E13" s="639" t="s">
        <v>38</v>
      </c>
      <c r="F13" s="693">
        <f>POSITION</f>
        <v>0</v>
      </c>
      <c r="G13" s="694"/>
      <c r="H13" s="695"/>
      <c r="L13" s="6"/>
      <c r="M13" s="6"/>
    </row>
    <row r="14" spans="1:15" ht="12" customHeight="1">
      <c r="D14" s="15"/>
      <c r="L14" s="6"/>
      <c r="M14" s="6"/>
    </row>
    <row r="15" spans="1:15" ht="18" customHeight="1">
      <c r="A15" s="704" t="s">
        <v>45</v>
      </c>
      <c r="B15" s="704"/>
      <c r="C15" s="704"/>
      <c r="D15" s="704"/>
      <c r="E15" s="704"/>
      <c r="F15" s="704"/>
      <c r="G15" s="704"/>
      <c r="H15" s="704"/>
      <c r="I15" s="704"/>
      <c r="J15" s="704"/>
      <c r="K15" s="704"/>
      <c r="L15" s="704"/>
      <c r="M15" s="704"/>
    </row>
    <row r="16" spans="1:15" ht="12" customHeight="1" thickBot="1">
      <c r="D16" s="15"/>
      <c r="L16" s="6"/>
      <c r="M16" s="6"/>
    </row>
    <row r="17" spans="3:13" s="1" customFormat="1" ht="23.25" customHeight="1" thickBot="1">
      <c r="D17" s="755" t="s">
        <v>97</v>
      </c>
      <c r="E17" s="756"/>
      <c r="F17" s="149" t="s">
        <v>98</v>
      </c>
      <c r="G17" s="150" t="s">
        <v>99</v>
      </c>
      <c r="H17" s="151" t="s">
        <v>100</v>
      </c>
      <c r="I17" s="149" t="s">
        <v>101</v>
      </c>
      <c r="J17" s="390" t="s">
        <v>102</v>
      </c>
      <c r="K17" s="391" t="s">
        <v>103</v>
      </c>
      <c r="L17" s="152" t="s">
        <v>104</v>
      </c>
      <c r="M17" s="151" t="s">
        <v>105</v>
      </c>
    </row>
    <row r="18" spans="3:13" s="3" customFormat="1" ht="93.75" customHeight="1">
      <c r="D18" s="757" t="s">
        <v>106</v>
      </c>
      <c r="E18" s="758"/>
      <c r="F18" s="153" t="s">
        <v>107</v>
      </c>
      <c r="G18" s="154" t="s">
        <v>108</v>
      </c>
      <c r="H18" s="155" t="s">
        <v>109</v>
      </c>
      <c r="I18" s="153" t="s">
        <v>110</v>
      </c>
      <c r="J18" s="389" t="s">
        <v>111</v>
      </c>
      <c r="K18" s="156" t="s">
        <v>112</v>
      </c>
      <c r="L18" s="157" t="s">
        <v>113</v>
      </c>
      <c r="M18" s="385" t="s">
        <v>48</v>
      </c>
    </row>
    <row r="19" spans="3:13" ht="18.75" customHeight="1">
      <c r="D19" s="767" t="s">
        <v>114</v>
      </c>
      <c r="E19" s="768"/>
      <c r="F19" s="588"/>
      <c r="G19" s="589"/>
      <c r="H19" s="590"/>
      <c r="I19" s="591"/>
      <c r="J19" s="592"/>
      <c r="K19" s="592"/>
      <c r="L19" s="593"/>
      <c r="M19" s="594"/>
    </row>
    <row r="20" spans="3:13" s="89" customFormat="1" ht="18.75" customHeight="1">
      <c r="C20" s="88"/>
      <c r="D20" s="749" t="s">
        <v>115</v>
      </c>
      <c r="E20" s="750"/>
      <c r="F20" s="588"/>
      <c r="G20" s="597"/>
      <c r="H20" s="590"/>
      <c r="I20" s="591"/>
      <c r="J20" s="592"/>
      <c r="K20" s="592"/>
      <c r="L20" s="593"/>
      <c r="M20" s="598"/>
    </row>
    <row r="21" spans="3:13" s="89" customFormat="1" ht="18.75" customHeight="1">
      <c r="C21" s="88"/>
      <c r="D21" s="161"/>
      <c r="E21" s="162" t="s">
        <v>116</v>
      </c>
      <c r="F21" s="159"/>
      <c r="G21" s="160"/>
      <c r="H21" s="392">
        <f>F21*G21</f>
        <v>0</v>
      </c>
      <c r="I21" s="393"/>
      <c r="J21" s="394"/>
      <c r="K21" s="394"/>
      <c r="L21" s="392">
        <f>SUM(H21:K21)</f>
        <v>0</v>
      </c>
      <c r="M21" s="163"/>
    </row>
    <row r="22" spans="3:13" ht="18.75" customHeight="1">
      <c r="D22" s="164"/>
      <c r="E22" s="162" t="s">
        <v>117</v>
      </c>
      <c r="F22" s="159"/>
      <c r="G22" s="160"/>
      <c r="H22" s="392">
        <f t="shared" ref="H22:H39" si="0">F22*G22</f>
        <v>0</v>
      </c>
      <c r="I22" s="393"/>
      <c r="J22" s="394"/>
      <c r="K22" s="394"/>
      <c r="L22" s="392">
        <f t="shared" ref="L22:L30" si="1">SUM(H22:K22)</f>
        <v>0</v>
      </c>
      <c r="M22" s="163"/>
    </row>
    <row r="23" spans="3:13" ht="18.75" customHeight="1">
      <c r="D23" s="161"/>
      <c r="E23" s="162" t="s">
        <v>118</v>
      </c>
      <c r="F23" s="159"/>
      <c r="G23" s="160"/>
      <c r="H23" s="392">
        <f t="shared" si="0"/>
        <v>0</v>
      </c>
      <c r="I23" s="393"/>
      <c r="J23" s="394"/>
      <c r="K23" s="394"/>
      <c r="L23" s="392">
        <f t="shared" si="1"/>
        <v>0</v>
      </c>
      <c r="M23" s="163"/>
    </row>
    <row r="24" spans="3:13" ht="18.75" customHeight="1">
      <c r="D24" s="161"/>
      <c r="E24" s="162" t="s">
        <v>119</v>
      </c>
      <c r="F24" s="159"/>
      <c r="G24" s="160"/>
      <c r="H24" s="392">
        <f t="shared" si="0"/>
        <v>0</v>
      </c>
      <c r="I24" s="393"/>
      <c r="J24" s="394"/>
      <c r="K24" s="394"/>
      <c r="L24" s="392">
        <f t="shared" si="1"/>
        <v>0</v>
      </c>
      <c r="M24" s="163"/>
    </row>
    <row r="25" spans="3:13" ht="18.75" customHeight="1">
      <c r="D25" s="161"/>
      <c r="E25" s="162" t="s">
        <v>120</v>
      </c>
      <c r="F25" s="159"/>
      <c r="G25" s="160"/>
      <c r="H25" s="392">
        <f>F25*G25</f>
        <v>0</v>
      </c>
      <c r="I25" s="393"/>
      <c r="J25" s="394"/>
      <c r="K25" s="394"/>
      <c r="L25" s="392">
        <f t="shared" si="1"/>
        <v>0</v>
      </c>
      <c r="M25" s="163"/>
    </row>
    <row r="26" spans="3:13" ht="18.75" customHeight="1">
      <c r="D26" s="161"/>
      <c r="E26" s="162" t="s">
        <v>121</v>
      </c>
      <c r="F26" s="159"/>
      <c r="G26" s="165"/>
      <c r="H26" s="392">
        <f t="shared" ref="H26:H30" si="2">F26*G26</f>
        <v>0</v>
      </c>
      <c r="I26" s="393"/>
      <c r="J26" s="394"/>
      <c r="K26" s="394"/>
      <c r="L26" s="392">
        <f t="shared" si="1"/>
        <v>0</v>
      </c>
      <c r="M26" s="163"/>
    </row>
    <row r="27" spans="3:13" ht="18.75" customHeight="1">
      <c r="D27" s="161"/>
      <c r="E27" s="162" t="s">
        <v>122</v>
      </c>
      <c r="F27" s="159"/>
      <c r="G27" s="165"/>
      <c r="H27" s="392">
        <f t="shared" si="2"/>
        <v>0</v>
      </c>
      <c r="I27" s="393"/>
      <c r="J27" s="394"/>
      <c r="K27" s="394"/>
      <c r="L27" s="392">
        <f t="shared" si="1"/>
        <v>0</v>
      </c>
      <c r="M27" s="163"/>
    </row>
    <row r="28" spans="3:13" ht="18.75" customHeight="1">
      <c r="D28" s="161"/>
      <c r="E28" s="162" t="s">
        <v>123</v>
      </c>
      <c r="F28" s="159"/>
      <c r="G28" s="165"/>
      <c r="H28" s="392">
        <f t="shared" si="2"/>
        <v>0</v>
      </c>
      <c r="I28" s="393"/>
      <c r="J28" s="395"/>
      <c r="K28" s="395"/>
      <c r="L28" s="392">
        <f t="shared" si="1"/>
        <v>0</v>
      </c>
      <c r="M28" s="163"/>
    </row>
    <row r="29" spans="3:13" ht="18.75" customHeight="1">
      <c r="D29" s="161"/>
      <c r="E29" s="162" t="s">
        <v>124</v>
      </c>
      <c r="F29" s="159"/>
      <c r="G29" s="165"/>
      <c r="H29" s="392">
        <f t="shared" si="2"/>
        <v>0</v>
      </c>
      <c r="I29" s="393"/>
      <c r="J29" s="395"/>
      <c r="K29" s="395"/>
      <c r="L29" s="392">
        <f t="shared" si="1"/>
        <v>0</v>
      </c>
      <c r="M29" s="163"/>
    </row>
    <row r="30" spans="3:13" ht="18.75" customHeight="1">
      <c r="D30" s="751" t="s">
        <v>125</v>
      </c>
      <c r="E30" s="752"/>
      <c r="F30" s="159"/>
      <c r="G30" s="166"/>
      <c r="H30" s="392">
        <f t="shared" si="2"/>
        <v>0</v>
      </c>
      <c r="I30" s="393"/>
      <c r="J30" s="394"/>
      <c r="K30" s="394"/>
      <c r="L30" s="392">
        <f t="shared" si="1"/>
        <v>0</v>
      </c>
      <c r="M30" s="163"/>
    </row>
    <row r="31" spans="3:13" ht="18.75" customHeight="1">
      <c r="D31" s="749" t="s">
        <v>126</v>
      </c>
      <c r="E31" s="750"/>
      <c r="F31" s="588"/>
      <c r="G31" s="589"/>
      <c r="H31" s="590"/>
      <c r="I31" s="595"/>
      <c r="J31" s="596"/>
      <c r="K31" s="596"/>
      <c r="L31" s="590"/>
      <c r="M31" s="594"/>
    </row>
    <row r="32" spans="3:13" ht="18.75" customHeight="1">
      <c r="D32" s="161"/>
      <c r="E32" s="162" t="s">
        <v>118</v>
      </c>
      <c r="F32" s="159"/>
      <c r="G32" s="160"/>
      <c r="H32" s="392">
        <f t="shared" si="0"/>
        <v>0</v>
      </c>
      <c r="I32" s="393"/>
      <c r="J32" s="395"/>
      <c r="K32" s="395"/>
      <c r="L32" s="392">
        <f>SUM(H32:K32)</f>
        <v>0</v>
      </c>
      <c r="M32" s="163"/>
    </row>
    <row r="33" spans="1:15" ht="18.75" customHeight="1">
      <c r="D33" s="161"/>
      <c r="E33" s="162" t="s">
        <v>119</v>
      </c>
      <c r="F33" s="159"/>
      <c r="G33" s="160"/>
      <c r="H33" s="392">
        <f t="shared" si="0"/>
        <v>0</v>
      </c>
      <c r="I33" s="393" t="s">
        <v>2</v>
      </c>
      <c r="J33" s="395"/>
      <c r="K33" s="395"/>
      <c r="L33" s="392">
        <f t="shared" ref="L33:L39" si="3">SUM(H33:K33)</f>
        <v>0</v>
      </c>
      <c r="M33" s="163"/>
    </row>
    <row r="34" spans="1:15" ht="18.75" customHeight="1">
      <c r="D34" s="167"/>
      <c r="E34" s="162" t="s">
        <v>120</v>
      </c>
      <c r="F34" s="159"/>
      <c r="G34" s="160"/>
      <c r="H34" s="392">
        <f t="shared" si="0"/>
        <v>0</v>
      </c>
      <c r="I34" s="393"/>
      <c r="J34" s="395"/>
      <c r="K34" s="395"/>
      <c r="L34" s="392">
        <f t="shared" si="3"/>
        <v>0</v>
      </c>
      <c r="M34" s="163"/>
    </row>
    <row r="35" spans="1:15" ht="18.75" customHeight="1">
      <c r="D35" s="168"/>
      <c r="E35" s="162" t="s">
        <v>127</v>
      </c>
      <c r="F35" s="159"/>
      <c r="G35" s="165"/>
      <c r="H35" s="392">
        <f t="shared" si="0"/>
        <v>0</v>
      </c>
      <c r="I35" s="393"/>
      <c r="J35" s="395"/>
      <c r="K35" s="395"/>
      <c r="L35" s="392">
        <f t="shared" si="3"/>
        <v>0</v>
      </c>
      <c r="M35" s="163"/>
    </row>
    <row r="36" spans="1:15" ht="18.75" customHeight="1">
      <c r="D36" s="168"/>
      <c r="E36" s="162" t="s">
        <v>128</v>
      </c>
      <c r="F36" s="159"/>
      <c r="G36" s="165"/>
      <c r="H36" s="392">
        <f t="shared" si="0"/>
        <v>0</v>
      </c>
      <c r="I36" s="393"/>
      <c r="J36" s="395"/>
      <c r="K36" s="395"/>
      <c r="L36" s="392">
        <f t="shared" si="3"/>
        <v>0</v>
      </c>
      <c r="M36" s="163"/>
    </row>
    <row r="37" spans="1:15" ht="18.75" customHeight="1">
      <c r="D37" s="168"/>
      <c r="E37" s="162" t="s">
        <v>129</v>
      </c>
      <c r="F37" s="159"/>
      <c r="G37" s="165"/>
      <c r="H37" s="392">
        <f t="shared" si="0"/>
        <v>0</v>
      </c>
      <c r="I37" s="393"/>
      <c r="J37" s="395"/>
      <c r="K37" s="395"/>
      <c r="L37" s="392">
        <f t="shared" si="3"/>
        <v>0</v>
      </c>
      <c r="M37" s="163"/>
    </row>
    <row r="38" spans="1:15" ht="18.75" customHeight="1">
      <c r="D38" s="168"/>
      <c r="E38" s="169" t="s">
        <v>124</v>
      </c>
      <c r="F38" s="159"/>
      <c r="G38" s="165"/>
      <c r="H38" s="392">
        <f t="shared" si="0"/>
        <v>0</v>
      </c>
      <c r="I38" s="393"/>
      <c r="J38" s="395"/>
      <c r="K38" s="395"/>
      <c r="L38" s="392">
        <f t="shared" si="3"/>
        <v>0</v>
      </c>
      <c r="M38" s="163"/>
    </row>
    <row r="39" spans="1:15" ht="18.75" customHeight="1" thickBot="1">
      <c r="D39" s="751" t="s">
        <v>125</v>
      </c>
      <c r="E39" s="752"/>
      <c r="F39" s="159"/>
      <c r="G39" s="166"/>
      <c r="H39" s="392">
        <f t="shared" si="0"/>
        <v>0</v>
      </c>
      <c r="I39" s="393"/>
      <c r="J39" s="394"/>
      <c r="K39" s="394"/>
      <c r="L39" s="392">
        <f t="shared" si="3"/>
        <v>0</v>
      </c>
      <c r="M39" s="163"/>
    </row>
    <row r="40" spans="1:15" s="4" customFormat="1" ht="29.25" customHeight="1" thickBot="1">
      <c r="D40" s="738" t="s">
        <v>130</v>
      </c>
      <c r="E40" s="739"/>
      <c r="F40" s="397">
        <f>SUM(F21:F30)+SUM(F32:F39)</f>
        <v>0</v>
      </c>
      <c r="G40" s="170"/>
      <c r="H40" s="397">
        <f>SUM(H21:H30)+SUM(H32:H39)</f>
        <v>0</v>
      </c>
      <c r="I40" s="397">
        <f>SUM(I21:I30)+SUM(I32:I39)</f>
        <v>0</v>
      </c>
      <c r="J40" s="397">
        <f>SUM(J21:J30)+SUM(J32:J39)</f>
        <v>0</v>
      </c>
      <c r="K40" s="397">
        <f>SUM(K21:K30)+SUM(K32:K39)</f>
        <v>0</v>
      </c>
      <c r="L40" s="397">
        <f>SUM(L21:L30)+SUM(L32:L39)</f>
        <v>0</v>
      </c>
      <c r="M40" s="171"/>
    </row>
    <row r="41" spans="1:15" s="4" customFormat="1" ht="16.5" customHeight="1" thickBot="1">
      <c r="D41" s="508"/>
      <c r="E41" s="508"/>
      <c r="F41" s="175"/>
      <c r="G41" s="175"/>
      <c r="H41" s="175"/>
      <c r="I41" s="175"/>
      <c r="J41" s="175"/>
      <c r="K41" s="175"/>
      <c r="L41" s="175"/>
      <c r="M41" s="175"/>
      <c r="N41" s="6"/>
    </row>
    <row r="42" spans="1:15" ht="82.5" customHeight="1" thickBot="1">
      <c r="C42" s="6"/>
      <c r="D42" s="741" t="s">
        <v>131</v>
      </c>
      <c r="E42" s="742"/>
      <c r="F42" s="743"/>
      <c r="G42" s="387" t="s">
        <v>132</v>
      </c>
      <c r="H42" s="158" t="s">
        <v>133</v>
      </c>
      <c r="I42" s="627" t="s">
        <v>134</v>
      </c>
      <c r="J42" s="386"/>
      <c r="K42" s="296"/>
      <c r="L42" s="158" t="s">
        <v>135</v>
      </c>
      <c r="M42" s="158" t="s">
        <v>48</v>
      </c>
    </row>
    <row r="43" spans="1:15" s="4" customFormat="1" ht="45" customHeight="1" thickBot="1">
      <c r="D43" s="744" t="s">
        <v>136</v>
      </c>
      <c r="E43" s="745"/>
      <c r="F43" s="746"/>
      <c r="G43" s="599" t="e">
        <f>UPLIFT1</f>
        <v>#DIV/0!</v>
      </c>
      <c r="H43" s="388" t="s">
        <v>137</v>
      </c>
      <c r="I43" s="600">
        <f>L40</f>
        <v>0</v>
      </c>
      <c r="J43" s="170"/>
      <c r="K43" s="170"/>
      <c r="L43" s="396" t="e">
        <f>G43*I43</f>
        <v>#DIV/0!</v>
      </c>
      <c r="M43" s="301" t="s">
        <v>138</v>
      </c>
    </row>
    <row r="44" spans="1:15" s="4" customFormat="1" ht="45" customHeight="1" thickBot="1">
      <c r="D44" s="744" t="s">
        <v>139</v>
      </c>
      <c r="E44" s="745"/>
      <c r="F44" s="746"/>
      <c r="G44" s="599" t="e">
        <f>UPLIFT2</f>
        <v>#DIV/0!</v>
      </c>
      <c r="H44" s="388" t="s">
        <v>140</v>
      </c>
      <c r="I44" s="600">
        <f>I40+J40</f>
        <v>0</v>
      </c>
      <c r="J44" s="170"/>
      <c r="K44" s="170"/>
      <c r="L44" s="396" t="e">
        <f>G44*I44</f>
        <v>#DIV/0!</v>
      </c>
      <c r="M44" s="301" t="s">
        <v>141</v>
      </c>
    </row>
    <row r="45" spans="1:15" ht="16.5" thickBot="1">
      <c r="C45" s="6"/>
      <c r="D45" s="12"/>
      <c r="E45" s="12"/>
      <c r="F45" s="12"/>
      <c r="G45" s="12"/>
      <c r="H45" s="12"/>
      <c r="I45" s="12"/>
      <c r="J45" s="12"/>
      <c r="K45" s="12"/>
      <c r="L45" s="384"/>
      <c r="M45" s="12"/>
    </row>
    <row r="46" spans="1:15" s="4" customFormat="1" ht="29.25" customHeight="1" thickBot="1">
      <c r="D46" s="738" t="s">
        <v>142</v>
      </c>
      <c r="E46" s="739"/>
      <c r="F46" s="740"/>
      <c r="G46" s="172"/>
      <c r="H46" s="172"/>
      <c r="I46" s="172"/>
      <c r="J46" s="172"/>
      <c r="K46" s="172"/>
      <c r="L46" s="304" t="e">
        <f>SUM(L40+L43+L44)</f>
        <v>#DIV/0!</v>
      </c>
      <c r="M46" s="172"/>
      <c r="N46" s="6"/>
    </row>
    <row r="47" spans="1:15" s="4" customFormat="1" ht="18.75">
      <c r="D47" s="13"/>
      <c r="E47" s="13"/>
      <c r="F47" s="6"/>
      <c r="N47" s="6"/>
      <c r="O47" s="6"/>
    </row>
    <row r="48" spans="1:15" s="7" customFormat="1" ht="18" customHeight="1">
      <c r="A48" s="704" t="s">
        <v>64</v>
      </c>
      <c r="B48" s="704"/>
      <c r="C48" s="704"/>
      <c r="D48" s="704"/>
      <c r="E48" s="704"/>
      <c r="F48" s="704"/>
      <c r="G48" s="704"/>
      <c r="H48" s="704"/>
      <c r="I48" s="704"/>
      <c r="J48" s="704"/>
      <c r="K48" s="704"/>
      <c r="L48" s="704"/>
      <c r="M48" s="704"/>
    </row>
    <row r="49" spans="4:13">
      <c r="F49" s="9"/>
      <c r="L49" s="6"/>
      <c r="M49" s="6"/>
    </row>
    <row r="50" spans="4:13" s="2" customFormat="1" ht="26.25" customHeight="1">
      <c r="D50" s="16" t="s">
        <v>65</v>
      </c>
      <c r="E50" s="714" t="s">
        <v>12</v>
      </c>
      <c r="F50" s="714"/>
      <c r="G50" s="714"/>
      <c r="H50" s="714"/>
      <c r="I50" s="16" t="s">
        <v>66</v>
      </c>
      <c r="J50" s="16" t="s">
        <v>67</v>
      </c>
      <c r="K50" s="714" t="s">
        <v>48</v>
      </c>
      <c r="L50" s="714"/>
      <c r="M50" s="714"/>
    </row>
    <row r="51" spans="4:13" s="2" customFormat="1" ht="26.25" customHeight="1">
      <c r="D51" s="712" t="s">
        <v>68</v>
      </c>
      <c r="E51" s="747"/>
      <c r="F51" s="747"/>
      <c r="G51" s="747"/>
      <c r="H51" s="747"/>
      <c r="I51" s="747"/>
      <c r="J51" s="747"/>
      <c r="K51" s="747"/>
      <c r="L51" s="747"/>
      <c r="M51" s="748"/>
    </row>
    <row r="52" spans="4:13" s="2" customFormat="1" ht="39" customHeight="1">
      <c r="D52" s="173" t="s">
        <v>69</v>
      </c>
      <c r="E52" s="709" t="s">
        <v>143</v>
      </c>
      <c r="F52" s="710"/>
      <c r="G52" s="710"/>
      <c r="H52" s="711"/>
      <c r="I52" s="174"/>
      <c r="J52" s="621"/>
      <c r="K52" s="688"/>
      <c r="L52" s="688"/>
      <c r="M52" s="688"/>
    </row>
    <row r="53" spans="4:13" s="2" customFormat="1" ht="26.25" customHeight="1">
      <c r="D53" s="624" t="s">
        <v>71</v>
      </c>
      <c r="E53" s="628"/>
      <c r="F53" s="628"/>
      <c r="G53" s="628"/>
      <c r="H53" s="628"/>
      <c r="I53" s="628"/>
      <c r="J53" s="628"/>
      <c r="K53" s="628"/>
      <c r="L53" s="628"/>
      <c r="M53" s="629"/>
    </row>
    <row r="54" spans="4:13" s="5" customFormat="1" ht="150" customHeight="1">
      <c r="D54" s="173" t="s">
        <v>72</v>
      </c>
      <c r="E54" s="709" t="s">
        <v>144</v>
      </c>
      <c r="F54" s="710"/>
      <c r="G54" s="710"/>
      <c r="H54" s="711"/>
      <c r="I54" s="174"/>
      <c r="J54" s="621"/>
      <c r="K54" s="688"/>
      <c r="L54" s="688"/>
      <c r="M54" s="688"/>
    </row>
    <row r="55" spans="4:13" s="5" customFormat="1" ht="42" customHeight="1">
      <c r="D55" s="173" t="s">
        <v>74</v>
      </c>
      <c r="E55" s="709" t="s">
        <v>145</v>
      </c>
      <c r="F55" s="710"/>
      <c r="G55" s="710"/>
      <c r="H55" s="711"/>
      <c r="I55" s="174"/>
      <c r="J55" s="621"/>
      <c r="K55" s="688"/>
      <c r="L55" s="688"/>
      <c r="M55" s="688"/>
    </row>
    <row r="56" spans="4:13" s="5" customFormat="1" ht="132" customHeight="1">
      <c r="D56" s="173" t="s">
        <v>76</v>
      </c>
      <c r="E56" s="709" t="s">
        <v>146</v>
      </c>
      <c r="F56" s="710"/>
      <c r="G56" s="710"/>
      <c r="H56" s="711"/>
      <c r="I56" s="174"/>
      <c r="J56" s="621"/>
      <c r="K56" s="688"/>
      <c r="L56" s="688"/>
      <c r="M56" s="688"/>
    </row>
    <row r="57" spans="4:13" s="5" customFormat="1" ht="40.5" customHeight="1">
      <c r="D57" s="173" t="s">
        <v>78</v>
      </c>
      <c r="E57" s="734" t="s">
        <v>147</v>
      </c>
      <c r="F57" s="735"/>
      <c r="G57" s="735"/>
      <c r="H57" s="736"/>
      <c r="I57" s="302"/>
      <c r="J57" s="626"/>
      <c r="K57" s="737"/>
      <c r="L57" s="737"/>
      <c r="M57" s="737"/>
    </row>
    <row r="58" spans="4:13" s="5" customFormat="1" ht="40.5" customHeight="1">
      <c r="D58" s="173" t="s">
        <v>78</v>
      </c>
      <c r="E58" s="709" t="s">
        <v>148</v>
      </c>
      <c r="F58" s="710"/>
      <c r="G58" s="710"/>
      <c r="H58" s="711"/>
      <c r="I58" s="174"/>
      <c r="J58" s="621"/>
      <c r="K58" s="688"/>
      <c r="L58" s="688"/>
      <c r="M58" s="688"/>
    </row>
    <row r="59" spans="4:13" s="5" customFormat="1" ht="40.5" customHeight="1">
      <c r="D59" s="173" t="s">
        <v>149</v>
      </c>
      <c r="E59" s="709" t="s">
        <v>150</v>
      </c>
      <c r="F59" s="710"/>
      <c r="G59" s="710"/>
      <c r="H59" s="711"/>
      <c r="I59" s="174"/>
      <c r="J59" s="621"/>
      <c r="K59" s="688"/>
      <c r="L59" s="688"/>
      <c r="M59" s="688"/>
    </row>
    <row r="60" spans="4:13" ht="40.5" customHeight="1">
      <c r="D60" s="173" t="s">
        <v>86</v>
      </c>
      <c r="E60" s="709" t="s">
        <v>151</v>
      </c>
      <c r="F60" s="710"/>
      <c r="G60" s="710"/>
      <c r="H60" s="711"/>
      <c r="I60" s="174"/>
      <c r="J60" s="621"/>
      <c r="K60" s="688"/>
      <c r="L60" s="688"/>
      <c r="M60" s="688"/>
    </row>
    <row r="61" spans="4:13" ht="40.5" customHeight="1">
      <c r="D61" s="173" t="s">
        <v>149</v>
      </c>
      <c r="E61" s="734" t="s">
        <v>152</v>
      </c>
      <c r="F61" s="735"/>
      <c r="G61" s="735"/>
      <c r="H61" s="736"/>
      <c r="I61" s="302"/>
      <c r="J61" s="626"/>
      <c r="K61" s="737"/>
      <c r="L61" s="737"/>
      <c r="M61" s="737"/>
    </row>
    <row r="62" spans="4:13" ht="40.5" customHeight="1">
      <c r="D62" s="173" t="s">
        <v>153</v>
      </c>
      <c r="E62" s="709" t="s">
        <v>154</v>
      </c>
      <c r="F62" s="710"/>
      <c r="G62" s="710"/>
      <c r="H62" s="711"/>
      <c r="I62" s="174"/>
      <c r="J62" s="621"/>
      <c r="K62" s="688"/>
      <c r="L62" s="688"/>
      <c r="M62" s="688"/>
    </row>
    <row r="63" spans="4:13" ht="105.75" customHeight="1">
      <c r="D63" s="173" t="s">
        <v>155</v>
      </c>
      <c r="E63" s="709" t="s">
        <v>156</v>
      </c>
      <c r="F63" s="710"/>
      <c r="G63" s="710"/>
      <c r="H63" s="711"/>
      <c r="I63" s="174"/>
      <c r="J63" s="621"/>
      <c r="K63" s="688"/>
      <c r="L63" s="688"/>
      <c r="M63" s="688"/>
    </row>
    <row r="64" spans="4:13" ht="41.25" customHeight="1">
      <c r="D64" s="173" t="s">
        <v>157</v>
      </c>
      <c r="E64" s="709" t="s">
        <v>158</v>
      </c>
      <c r="F64" s="710"/>
      <c r="G64" s="710"/>
      <c r="H64" s="711"/>
      <c r="I64" s="174"/>
      <c r="J64" s="621"/>
      <c r="K64" s="732"/>
      <c r="L64" s="733"/>
      <c r="M64" s="733"/>
    </row>
    <row r="65" spans="3:3">
      <c r="C65" s="2" t="s">
        <v>159</v>
      </c>
    </row>
    <row r="66" spans="3:3"/>
    <row r="67" spans="3:3"/>
    <row r="68" spans="3:3"/>
    <row r="69" spans="3:3"/>
    <row r="70" spans="3:3"/>
  </sheetData>
  <mergeCells count="50">
    <mergeCell ref="B3:M3"/>
    <mergeCell ref="D17:E17"/>
    <mergeCell ref="D18:E18"/>
    <mergeCell ref="D20:E20"/>
    <mergeCell ref="F7:H7"/>
    <mergeCell ref="F8:H8"/>
    <mergeCell ref="F9:H9"/>
    <mergeCell ref="F11:H11"/>
    <mergeCell ref="A5:M5"/>
    <mergeCell ref="A15:M15"/>
    <mergeCell ref="D19:E19"/>
    <mergeCell ref="F10:H10"/>
    <mergeCell ref="D31:E31"/>
    <mergeCell ref="D39:E39"/>
    <mergeCell ref="F12:H12"/>
    <mergeCell ref="F13:H13"/>
    <mergeCell ref="D40:E40"/>
    <mergeCell ref="D30:E30"/>
    <mergeCell ref="D46:F46"/>
    <mergeCell ref="E50:H50"/>
    <mergeCell ref="E54:H54"/>
    <mergeCell ref="D42:F42"/>
    <mergeCell ref="D43:F43"/>
    <mergeCell ref="D44:F44"/>
    <mergeCell ref="A48:M48"/>
    <mergeCell ref="D51:M51"/>
    <mergeCell ref="E52:H52"/>
    <mergeCell ref="K52:M52"/>
    <mergeCell ref="K50:M50"/>
    <mergeCell ref="K54:M54"/>
    <mergeCell ref="K55:M55"/>
    <mergeCell ref="K56:M56"/>
    <mergeCell ref="K57:M57"/>
    <mergeCell ref="E55:H55"/>
    <mergeCell ref="E56:H56"/>
    <mergeCell ref="E57:H57"/>
    <mergeCell ref="E58:H58"/>
    <mergeCell ref="K58:M58"/>
    <mergeCell ref="K62:M62"/>
    <mergeCell ref="K63:M63"/>
    <mergeCell ref="E64:H64"/>
    <mergeCell ref="K64:M64"/>
    <mergeCell ref="E63:H63"/>
    <mergeCell ref="E62:H62"/>
    <mergeCell ref="E60:H60"/>
    <mergeCell ref="E61:H61"/>
    <mergeCell ref="K60:M60"/>
    <mergeCell ref="K61:M61"/>
    <mergeCell ref="E59:H59"/>
    <mergeCell ref="K59:M59"/>
  </mergeCells>
  <printOptions horizontalCentered="1"/>
  <pageMargins left="0.23622047244094491" right="0.23622047244094491" top="0.74803149606299213" bottom="0.74803149606299213" header="0.31496062992125984" footer="0.31496062992125984"/>
  <pageSetup paperSize="8" scale="62" fitToHeight="2" orientation="landscape" r:id="rId1"/>
  <headerFooter>
    <oddHeader>&amp;C&amp;"-,Bold"&amp;KFF0000QDC CONTRACTOR DATABOOK | PILOT VERSION ISSUED SEPTEMBER 2017</oddHeader>
    <oddFooter>&amp;CPage &amp;P of &amp;N</oddFooter>
  </headerFooter>
  <rowBreaks count="1" manualBreakCount="1">
    <brk id="46" max="12" man="1"/>
  </rowBreaks>
  <extLst>
    <ext xmlns:x14="http://schemas.microsoft.com/office/spreadsheetml/2009/9/main" uri="{CCE6A557-97BC-4b89-ADB6-D9C93CAAB3DF}">
      <x14:dataValidations xmlns:xm="http://schemas.microsoft.com/office/excel/2006/main" count="1">
        <x14:dataValidation type="whole" operator="equal" allowBlank="1" showInputMessage="1" showErrorMessage="1" errorTitle="Warning" error="Total Allowable Cost (Must agree to DB1. QDC-QSC Price Summary Sheet)" xr:uid="{00000000-0002-0000-0200-000000000000}">
          <x14:formula1>
            <xm:f>'DB1.1 QDC-QSC Price Summary'!G28</xm:f>
          </x14:formula1>
          <xm:sqref>L46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Y101"/>
  <sheetViews>
    <sheetView topLeftCell="A73" zoomScale="85" zoomScaleNormal="85" zoomScaleSheetLayoutView="85" workbookViewId="0">
      <selection activeCell="B69" sqref="B69"/>
    </sheetView>
  </sheetViews>
  <sheetFormatPr defaultColWidth="0" defaultRowHeight="15.75" zeroHeight="1"/>
  <cols>
    <col min="1" max="1" width="1.28515625" style="6" customWidth="1"/>
    <col min="2" max="2" width="13.42578125" style="2" customWidth="1"/>
    <col min="3" max="3" width="55.5703125" style="6" customWidth="1"/>
    <col min="4" max="4" width="15.7109375" style="6" customWidth="1"/>
    <col min="5" max="5" width="24.5703125" style="6" customWidth="1"/>
    <col min="6" max="6" width="15.7109375" style="6" customWidth="1"/>
    <col min="7" max="7" width="15.7109375" style="8" customWidth="1"/>
    <col min="8" max="8" width="15.7109375" style="6" customWidth="1"/>
    <col min="9" max="9" width="16.5703125" style="8" customWidth="1"/>
    <col min="10" max="15" width="15.7109375" style="6" customWidth="1"/>
    <col min="16" max="16" width="22" style="6" bestFit="1" customWidth="1"/>
    <col min="17" max="18" width="17.28515625" style="8" bestFit="1" customWidth="1"/>
    <col min="19" max="19" width="16.140625" style="6" customWidth="1"/>
    <col min="20" max="20" width="15.7109375" style="349" customWidth="1"/>
    <col min="21" max="21" width="79" style="6" customWidth="1"/>
    <col min="22" max="22" width="1.28515625" style="6" customWidth="1"/>
    <col min="23" max="24" width="9.140625" style="6" customWidth="1"/>
    <col min="25" max="25" width="0" style="6" hidden="1" customWidth="1"/>
    <col min="26" max="16384" width="9.140625" style="6" hidden="1"/>
  </cols>
  <sheetData>
    <row r="1" spans="1:22" ht="21">
      <c r="A1" s="7" t="s">
        <v>160</v>
      </c>
      <c r="B1" s="7"/>
    </row>
    <row r="2" spans="1:22">
      <c r="B2" s="91"/>
    </row>
    <row r="3" spans="1:22" ht="15" customHeight="1" thickBot="1">
      <c r="B3" s="350"/>
      <c r="C3" s="350"/>
      <c r="G3" s="6"/>
    </row>
    <row r="4" spans="1:22" ht="309.75" customHeight="1" thickBot="1">
      <c r="B4" s="678" t="s">
        <v>161</v>
      </c>
      <c r="C4" s="775"/>
      <c r="D4" s="775"/>
      <c r="E4" s="775"/>
      <c r="F4" s="775"/>
      <c r="G4" s="775"/>
      <c r="H4" s="775"/>
      <c r="I4" s="775"/>
      <c r="J4" s="775"/>
      <c r="K4" s="775"/>
      <c r="L4" s="775"/>
      <c r="M4" s="775"/>
      <c r="N4" s="775"/>
      <c r="O4" s="775"/>
      <c r="P4" s="775"/>
      <c r="Q4" s="775"/>
      <c r="R4" s="775"/>
      <c r="S4" s="775"/>
      <c r="T4" s="775"/>
      <c r="U4" s="776"/>
      <c r="V4" s="92"/>
    </row>
    <row r="5" spans="1:22"/>
    <row r="6" spans="1:22" ht="18" customHeight="1">
      <c r="A6" s="704" t="s">
        <v>31</v>
      </c>
      <c r="B6" s="704"/>
      <c r="C6" s="704"/>
      <c r="D6" s="704"/>
      <c r="E6" s="704"/>
      <c r="F6" s="704"/>
      <c r="G6" s="704"/>
      <c r="H6" s="704"/>
      <c r="I6" s="704"/>
      <c r="J6" s="704"/>
      <c r="K6" s="704"/>
      <c r="L6" s="704"/>
      <c r="M6" s="704"/>
      <c r="N6" s="704"/>
      <c r="O6" s="704"/>
      <c r="P6" s="704"/>
      <c r="Q6" s="704"/>
      <c r="R6" s="704"/>
      <c r="S6" s="704"/>
      <c r="T6" s="704"/>
      <c r="U6" s="704"/>
    </row>
    <row r="7" spans="1:22" ht="16.5" thickBot="1">
      <c r="C7" s="12"/>
      <c r="D7" s="12"/>
      <c r="E7" s="12"/>
      <c r="F7" s="12"/>
    </row>
    <row r="8" spans="1:22" ht="17.25" customHeight="1">
      <c r="C8" s="640" t="s">
        <v>32</v>
      </c>
      <c r="D8" s="759">
        <f>CONTRACTOR</f>
        <v>0</v>
      </c>
      <c r="E8" s="760"/>
      <c r="F8" s="761"/>
      <c r="G8" s="6"/>
      <c r="I8" s="6"/>
      <c r="P8" s="89"/>
      <c r="Q8" s="6"/>
      <c r="R8" s="6"/>
      <c r="T8" s="6"/>
    </row>
    <row r="9" spans="1:22" ht="17.25" customHeight="1">
      <c r="C9" s="637" t="s">
        <v>33</v>
      </c>
      <c r="D9" s="762">
        <f>CBU</f>
        <v>0</v>
      </c>
      <c r="E9" s="737"/>
      <c r="F9" s="763"/>
      <c r="G9" s="6"/>
      <c r="I9" s="6"/>
      <c r="P9" s="89"/>
      <c r="Q9" s="6"/>
      <c r="R9" s="6"/>
      <c r="T9" s="6"/>
    </row>
    <row r="10" spans="1:22" ht="17.25" customHeight="1">
      <c r="C10" s="637" t="s">
        <v>34</v>
      </c>
      <c r="D10" s="764">
        <f>CONTRAT_TITLE</f>
        <v>0</v>
      </c>
      <c r="E10" s="765"/>
      <c r="F10" s="766"/>
      <c r="G10" s="6"/>
      <c r="I10" s="6"/>
      <c r="P10" s="89"/>
      <c r="Q10" s="6"/>
      <c r="R10" s="6"/>
      <c r="T10" s="6"/>
    </row>
    <row r="11" spans="1:22" ht="17.25" customHeight="1">
      <c r="C11" s="637" t="s">
        <v>35</v>
      </c>
      <c r="D11" s="769">
        <f>CONTRACT_No</f>
        <v>0</v>
      </c>
      <c r="E11" s="770"/>
      <c r="F11" s="771"/>
      <c r="G11" s="6"/>
      <c r="I11" s="6"/>
      <c r="P11" s="89"/>
      <c r="Q11" s="6"/>
      <c r="R11" s="6"/>
      <c r="T11" s="6"/>
    </row>
    <row r="12" spans="1:22" ht="17.25" customHeight="1">
      <c r="C12" s="637" t="s">
        <v>36</v>
      </c>
      <c r="D12" s="687">
        <f>DATE_OF_ASSESSMENT</f>
        <v>0</v>
      </c>
      <c r="E12" s="688"/>
      <c r="F12" s="689"/>
      <c r="G12" s="6"/>
      <c r="I12" s="6"/>
      <c r="P12" s="89"/>
      <c r="Q12" s="6"/>
      <c r="R12" s="6"/>
      <c r="T12" s="6"/>
    </row>
    <row r="13" spans="1:22" ht="17.25" customHeight="1">
      <c r="C13" s="637" t="s">
        <v>37</v>
      </c>
      <c r="D13" s="690">
        <f>Name</f>
        <v>0</v>
      </c>
      <c r="E13" s="691"/>
      <c r="F13" s="692"/>
      <c r="G13" s="6"/>
      <c r="I13" s="6"/>
      <c r="P13" s="89"/>
      <c r="Q13" s="6"/>
      <c r="R13" s="6"/>
      <c r="T13" s="6"/>
    </row>
    <row r="14" spans="1:22" ht="17.25" customHeight="1" thickBot="1">
      <c r="C14" s="639" t="s">
        <v>38</v>
      </c>
      <c r="D14" s="693">
        <f>POSITION</f>
        <v>0</v>
      </c>
      <c r="E14" s="694"/>
      <c r="F14" s="695"/>
      <c r="G14" s="6"/>
      <c r="I14" s="6"/>
      <c r="P14" s="89"/>
      <c r="Q14" s="6"/>
      <c r="R14" s="6"/>
      <c r="T14" s="6"/>
    </row>
    <row r="15" spans="1:22" ht="17.25" customHeight="1">
      <c r="C15" s="35"/>
      <c r="D15" s="35"/>
      <c r="E15" s="35"/>
      <c r="F15" s="35"/>
      <c r="G15" s="6"/>
      <c r="I15" s="6"/>
      <c r="P15" s="89"/>
      <c r="Q15" s="6"/>
      <c r="R15" s="6"/>
      <c r="T15" s="6"/>
    </row>
    <row r="16" spans="1:22" ht="17.25" customHeight="1">
      <c r="C16" s="35"/>
      <c r="D16" s="35"/>
      <c r="E16" s="35"/>
      <c r="F16" s="35"/>
      <c r="G16" s="6"/>
      <c r="I16" s="6"/>
      <c r="P16" s="89"/>
      <c r="Q16" s="6"/>
      <c r="R16" s="6"/>
      <c r="T16" s="6"/>
    </row>
    <row r="17" spans="1:22" ht="17.25" customHeight="1">
      <c r="C17" s="140" t="s">
        <v>162</v>
      </c>
      <c r="D17" s="781" t="s">
        <v>163</v>
      </c>
      <c r="E17" s="782"/>
      <c r="F17" s="783"/>
      <c r="G17" s="6"/>
      <c r="I17" s="6"/>
      <c r="P17" s="89"/>
      <c r="Q17" s="6"/>
      <c r="R17" s="6"/>
      <c r="T17" s="6"/>
    </row>
    <row r="18" spans="1:22"/>
    <row r="19" spans="1:22" ht="18" customHeight="1">
      <c r="A19" s="704" t="s">
        <v>45</v>
      </c>
      <c r="B19" s="704"/>
      <c r="C19" s="704"/>
      <c r="D19" s="704"/>
      <c r="E19" s="704"/>
      <c r="F19" s="704"/>
      <c r="G19" s="704"/>
      <c r="H19" s="704"/>
      <c r="I19" s="704"/>
      <c r="J19" s="704"/>
      <c r="K19" s="704"/>
      <c r="L19" s="704"/>
      <c r="M19" s="704"/>
      <c r="N19" s="704"/>
      <c r="Q19" s="6"/>
      <c r="R19" s="6"/>
      <c r="T19" s="6"/>
    </row>
    <row r="20" spans="1:22"/>
    <row r="21" spans="1:22" s="1" customFormat="1" ht="23.25" customHeight="1" thickBot="1">
      <c r="B21" s="352" t="s">
        <v>164</v>
      </c>
      <c r="C21" s="353">
        <v>1</v>
      </c>
      <c r="D21" s="353">
        <v>2</v>
      </c>
      <c r="E21" s="353">
        <v>3</v>
      </c>
      <c r="F21" s="353">
        <v>4</v>
      </c>
      <c r="G21" s="353">
        <v>5</v>
      </c>
      <c r="H21" s="353">
        <v>6</v>
      </c>
      <c r="I21" s="353">
        <v>7</v>
      </c>
      <c r="J21" s="353">
        <v>8</v>
      </c>
      <c r="K21" s="353" t="s">
        <v>165</v>
      </c>
      <c r="L21" s="353" t="s">
        <v>166</v>
      </c>
      <c r="M21" s="353" t="s">
        <v>167</v>
      </c>
      <c r="N21" s="353" t="s">
        <v>168</v>
      </c>
      <c r="O21" s="353" t="s">
        <v>169</v>
      </c>
      <c r="P21" s="353">
        <v>10</v>
      </c>
      <c r="Q21" s="353">
        <v>11</v>
      </c>
      <c r="R21" s="353">
        <v>12</v>
      </c>
      <c r="S21" s="353">
        <v>13</v>
      </c>
      <c r="T21" s="353">
        <v>14</v>
      </c>
      <c r="U21" s="353">
        <v>15</v>
      </c>
      <c r="V21" s="354"/>
    </row>
    <row r="22" spans="1:22" s="3" customFormat="1" ht="97.5" customHeight="1">
      <c r="B22" s="355"/>
      <c r="C22" s="176" t="s">
        <v>170</v>
      </c>
      <c r="D22" s="177" t="s">
        <v>171</v>
      </c>
      <c r="E22" s="636" t="s">
        <v>172</v>
      </c>
      <c r="F22" s="636" t="s">
        <v>173</v>
      </c>
      <c r="G22" s="635" t="s">
        <v>174</v>
      </c>
      <c r="H22" s="34" t="s">
        <v>175</v>
      </c>
      <c r="I22" s="636" t="s">
        <v>176</v>
      </c>
      <c r="J22" s="34" t="s">
        <v>177</v>
      </c>
      <c r="K22" s="178" t="s">
        <v>178</v>
      </c>
      <c r="L22" s="178" t="s">
        <v>179</v>
      </c>
      <c r="M22" s="178" t="s">
        <v>180</v>
      </c>
      <c r="N22" s="178" t="s">
        <v>181</v>
      </c>
      <c r="O22" s="178" t="s">
        <v>182</v>
      </c>
      <c r="P22" s="34" t="s">
        <v>183</v>
      </c>
      <c r="Q22" s="34" t="s">
        <v>184</v>
      </c>
      <c r="R22" s="34" t="s">
        <v>185</v>
      </c>
      <c r="S22" s="34" t="s">
        <v>175</v>
      </c>
      <c r="T22" s="179" t="s">
        <v>186</v>
      </c>
      <c r="U22" s="34" t="s">
        <v>187</v>
      </c>
    </row>
    <row r="23" spans="1:22" s="351" customFormat="1" ht="16.5" customHeight="1">
      <c r="B23" s="144"/>
      <c r="C23" s="787"/>
      <c r="D23" s="788"/>
      <c r="E23" s="789"/>
      <c r="F23" s="110" t="s">
        <v>188</v>
      </c>
      <c r="G23" s="180"/>
      <c r="H23" s="111" t="s">
        <v>189</v>
      </c>
      <c r="I23" s="634"/>
      <c r="J23" s="111" t="s">
        <v>190</v>
      </c>
      <c r="K23" s="790"/>
      <c r="L23" s="791"/>
      <c r="M23" s="791"/>
      <c r="N23" s="791"/>
      <c r="O23" s="791"/>
      <c r="P23" s="111" t="s">
        <v>191</v>
      </c>
      <c r="Q23" s="180"/>
      <c r="R23" s="180"/>
      <c r="S23" s="111" t="s">
        <v>192</v>
      </c>
      <c r="T23" s="110" t="s">
        <v>193</v>
      </c>
      <c r="U23" s="180"/>
    </row>
    <row r="24" spans="1:22" s="89" customFormat="1">
      <c r="B24" s="81"/>
      <c r="C24" s="181" t="s">
        <v>194</v>
      </c>
      <c r="D24" s="398"/>
      <c r="E24" s="399"/>
      <c r="F24" s="400">
        <f>D24-E24</f>
        <v>0</v>
      </c>
      <c r="G24" s="401"/>
      <c r="H24" s="402">
        <f>F24-G24</f>
        <v>0</v>
      </c>
      <c r="I24" s="399"/>
      <c r="J24" s="402">
        <f>H24-I24</f>
        <v>0</v>
      </c>
      <c r="K24" s="403"/>
      <c r="L24" s="398"/>
      <c r="M24" s="398"/>
      <c r="N24" s="398"/>
      <c r="O24" s="398"/>
      <c r="P24" s="402">
        <f t="shared" ref="P24:P48" si="0">SUM(I24,K24:O24)</f>
        <v>0</v>
      </c>
      <c r="Q24" s="401"/>
      <c r="R24" s="401"/>
      <c r="S24" s="402">
        <f>SUM(P24:R24)</f>
        <v>0</v>
      </c>
      <c r="T24" s="182">
        <f t="shared" ref="T24:T48" si="1">H24-S24</f>
        <v>0</v>
      </c>
      <c r="U24" s="305" t="s">
        <v>195</v>
      </c>
    </row>
    <row r="25" spans="1:22" s="89" customFormat="1">
      <c r="B25" s="81"/>
      <c r="C25" s="181" t="s">
        <v>196</v>
      </c>
      <c r="D25" s="398"/>
      <c r="E25" s="399"/>
      <c r="F25" s="400">
        <f t="shared" ref="F25:F48" si="2">D25-E25</f>
        <v>0</v>
      </c>
      <c r="G25" s="401"/>
      <c r="H25" s="402">
        <f t="shared" ref="H25:H48" si="3">F25-G25</f>
        <v>0</v>
      </c>
      <c r="I25" s="399"/>
      <c r="J25" s="402">
        <f t="shared" ref="J25:J48" si="4">H25-I25</f>
        <v>0</v>
      </c>
      <c r="K25" s="403"/>
      <c r="L25" s="398"/>
      <c r="M25" s="398"/>
      <c r="N25" s="398"/>
      <c r="O25" s="398"/>
      <c r="P25" s="402">
        <f t="shared" si="0"/>
        <v>0</v>
      </c>
      <c r="Q25" s="401"/>
      <c r="R25" s="401"/>
      <c r="S25" s="402">
        <f t="shared" ref="S25:S48" si="5">SUM(P25:R25)</f>
        <v>0</v>
      </c>
      <c r="T25" s="182">
        <f t="shared" si="1"/>
        <v>0</v>
      </c>
      <c r="U25" s="305"/>
    </row>
    <row r="26" spans="1:22" s="89" customFormat="1">
      <c r="B26" s="81"/>
      <c r="C26" s="181" t="s">
        <v>197</v>
      </c>
      <c r="D26" s="398"/>
      <c r="E26" s="399"/>
      <c r="F26" s="400">
        <f t="shared" si="2"/>
        <v>0</v>
      </c>
      <c r="G26" s="399"/>
      <c r="H26" s="402">
        <f t="shared" si="3"/>
        <v>0</v>
      </c>
      <c r="I26" s="399"/>
      <c r="J26" s="402">
        <f t="shared" si="4"/>
        <v>0</v>
      </c>
      <c r="K26" s="403"/>
      <c r="L26" s="398"/>
      <c r="M26" s="398"/>
      <c r="N26" s="398"/>
      <c r="O26" s="398"/>
      <c r="P26" s="402">
        <f t="shared" si="0"/>
        <v>0</v>
      </c>
      <c r="Q26" s="401"/>
      <c r="R26" s="401"/>
      <c r="S26" s="402">
        <f t="shared" si="5"/>
        <v>0</v>
      </c>
      <c r="T26" s="182">
        <f t="shared" si="1"/>
        <v>0</v>
      </c>
      <c r="U26" s="183"/>
    </row>
    <row r="27" spans="1:22" ht="18" customHeight="1">
      <c r="B27" s="93"/>
      <c r="C27" s="181" t="s">
        <v>198</v>
      </c>
      <c r="D27" s="398"/>
      <c r="E27" s="399"/>
      <c r="F27" s="400">
        <f t="shared" si="2"/>
        <v>0</v>
      </c>
      <c r="G27" s="399"/>
      <c r="H27" s="402">
        <f t="shared" si="3"/>
        <v>0</v>
      </c>
      <c r="I27" s="404"/>
      <c r="J27" s="402">
        <f t="shared" si="4"/>
        <v>0</v>
      </c>
      <c r="K27" s="403"/>
      <c r="L27" s="398"/>
      <c r="M27" s="398"/>
      <c r="N27" s="398"/>
      <c r="O27" s="398"/>
      <c r="P27" s="402">
        <f t="shared" si="0"/>
        <v>0</v>
      </c>
      <c r="Q27" s="401"/>
      <c r="R27" s="401"/>
      <c r="S27" s="402">
        <f t="shared" si="5"/>
        <v>0</v>
      </c>
      <c r="T27" s="182">
        <f t="shared" si="1"/>
        <v>0</v>
      </c>
      <c r="U27" s="305"/>
    </row>
    <row r="28" spans="1:22" ht="15.75" customHeight="1">
      <c r="B28" s="93"/>
      <c r="C28" s="181" t="s">
        <v>199</v>
      </c>
      <c r="D28" s="398"/>
      <c r="E28" s="399"/>
      <c r="F28" s="400">
        <f t="shared" si="2"/>
        <v>0</v>
      </c>
      <c r="G28" s="399"/>
      <c r="H28" s="402">
        <f t="shared" si="3"/>
        <v>0</v>
      </c>
      <c r="I28" s="404"/>
      <c r="J28" s="402">
        <f t="shared" si="4"/>
        <v>0</v>
      </c>
      <c r="K28" s="403"/>
      <c r="L28" s="398"/>
      <c r="M28" s="398"/>
      <c r="N28" s="398"/>
      <c r="O28" s="398"/>
      <c r="P28" s="402">
        <f t="shared" si="0"/>
        <v>0</v>
      </c>
      <c r="Q28" s="401"/>
      <c r="R28" s="401"/>
      <c r="S28" s="402">
        <f t="shared" si="5"/>
        <v>0</v>
      </c>
      <c r="T28" s="182">
        <f t="shared" si="1"/>
        <v>0</v>
      </c>
      <c r="U28" s="305"/>
    </row>
    <row r="29" spans="1:22">
      <c r="B29" s="93"/>
      <c r="C29" s="181" t="s">
        <v>200</v>
      </c>
      <c r="D29" s="398"/>
      <c r="E29" s="399"/>
      <c r="F29" s="400">
        <f t="shared" si="2"/>
        <v>0</v>
      </c>
      <c r="G29" s="399"/>
      <c r="H29" s="402">
        <f t="shared" si="3"/>
        <v>0</v>
      </c>
      <c r="I29" s="399"/>
      <c r="J29" s="402">
        <f t="shared" si="4"/>
        <v>0</v>
      </c>
      <c r="K29" s="403"/>
      <c r="L29" s="398"/>
      <c r="M29" s="398"/>
      <c r="N29" s="398"/>
      <c r="O29" s="398"/>
      <c r="P29" s="402">
        <f t="shared" si="0"/>
        <v>0</v>
      </c>
      <c r="Q29" s="401"/>
      <c r="R29" s="401"/>
      <c r="S29" s="402">
        <f t="shared" si="5"/>
        <v>0</v>
      </c>
      <c r="T29" s="182">
        <f t="shared" si="1"/>
        <v>0</v>
      </c>
      <c r="U29" s="305"/>
    </row>
    <row r="30" spans="1:22">
      <c r="B30" s="12"/>
      <c r="C30" s="181" t="s">
        <v>201</v>
      </c>
      <c r="D30" s="405"/>
      <c r="E30" s="399"/>
      <c r="F30" s="400">
        <f t="shared" si="2"/>
        <v>0</v>
      </c>
      <c r="G30" s="406"/>
      <c r="H30" s="402">
        <f t="shared" si="3"/>
        <v>0</v>
      </c>
      <c r="I30" s="399"/>
      <c r="J30" s="402">
        <f t="shared" si="4"/>
        <v>0</v>
      </c>
      <c r="K30" s="403"/>
      <c r="L30" s="398"/>
      <c r="M30" s="398"/>
      <c r="N30" s="398"/>
      <c r="O30" s="398"/>
      <c r="P30" s="402">
        <f t="shared" si="0"/>
        <v>0</v>
      </c>
      <c r="Q30" s="401"/>
      <c r="R30" s="401"/>
      <c r="S30" s="402">
        <f t="shared" si="5"/>
        <v>0</v>
      </c>
      <c r="T30" s="182">
        <f t="shared" si="1"/>
        <v>0</v>
      </c>
      <c r="U30" s="305"/>
    </row>
    <row r="31" spans="1:22">
      <c r="B31" s="12"/>
      <c r="C31" s="181" t="s">
        <v>202</v>
      </c>
      <c r="D31" s="405"/>
      <c r="E31" s="399"/>
      <c r="F31" s="400">
        <f t="shared" si="2"/>
        <v>0</v>
      </c>
      <c r="G31" s="406"/>
      <c r="H31" s="402">
        <f t="shared" si="3"/>
        <v>0</v>
      </c>
      <c r="I31" s="399"/>
      <c r="J31" s="402">
        <f t="shared" si="4"/>
        <v>0</v>
      </c>
      <c r="K31" s="403"/>
      <c r="L31" s="398"/>
      <c r="M31" s="398"/>
      <c r="N31" s="398"/>
      <c r="O31" s="398"/>
      <c r="P31" s="402">
        <f t="shared" si="0"/>
        <v>0</v>
      </c>
      <c r="Q31" s="401"/>
      <c r="R31" s="401"/>
      <c r="S31" s="402">
        <f t="shared" si="5"/>
        <v>0</v>
      </c>
      <c r="T31" s="182">
        <f t="shared" si="1"/>
        <v>0</v>
      </c>
      <c r="U31" s="183"/>
    </row>
    <row r="32" spans="1:22">
      <c r="B32" s="12"/>
      <c r="C32" s="181" t="s">
        <v>203</v>
      </c>
      <c r="D32" s="405"/>
      <c r="E32" s="399"/>
      <c r="F32" s="400">
        <f t="shared" si="2"/>
        <v>0</v>
      </c>
      <c r="G32" s="406"/>
      <c r="H32" s="402">
        <f t="shared" si="3"/>
        <v>0</v>
      </c>
      <c r="I32" s="399"/>
      <c r="J32" s="402">
        <f t="shared" si="4"/>
        <v>0</v>
      </c>
      <c r="K32" s="403"/>
      <c r="L32" s="398"/>
      <c r="M32" s="398"/>
      <c r="N32" s="398"/>
      <c r="O32" s="398"/>
      <c r="P32" s="402">
        <f t="shared" si="0"/>
        <v>0</v>
      </c>
      <c r="Q32" s="401"/>
      <c r="R32" s="401"/>
      <c r="S32" s="402">
        <f t="shared" si="5"/>
        <v>0</v>
      </c>
      <c r="T32" s="182">
        <f t="shared" si="1"/>
        <v>0</v>
      </c>
      <c r="U32" s="183"/>
    </row>
    <row r="33" spans="2:21">
      <c r="B33" s="12"/>
      <c r="C33" s="181" t="s">
        <v>204</v>
      </c>
      <c r="D33" s="405"/>
      <c r="E33" s="399"/>
      <c r="F33" s="400">
        <f t="shared" si="2"/>
        <v>0</v>
      </c>
      <c r="G33" s="406"/>
      <c r="H33" s="402">
        <f t="shared" si="3"/>
        <v>0</v>
      </c>
      <c r="I33" s="399"/>
      <c r="J33" s="402">
        <f t="shared" si="4"/>
        <v>0</v>
      </c>
      <c r="K33" s="403"/>
      <c r="L33" s="398"/>
      <c r="M33" s="398"/>
      <c r="N33" s="398"/>
      <c r="O33" s="398"/>
      <c r="P33" s="402">
        <f t="shared" si="0"/>
        <v>0</v>
      </c>
      <c r="Q33" s="401"/>
      <c r="R33" s="401"/>
      <c r="S33" s="402">
        <f t="shared" si="5"/>
        <v>0</v>
      </c>
      <c r="T33" s="182">
        <f t="shared" si="1"/>
        <v>0</v>
      </c>
      <c r="U33" s="183"/>
    </row>
    <row r="34" spans="2:21">
      <c r="B34" s="12"/>
      <c r="C34" s="181" t="s">
        <v>205</v>
      </c>
      <c r="D34" s="405"/>
      <c r="E34" s="399"/>
      <c r="F34" s="400">
        <f t="shared" si="2"/>
        <v>0</v>
      </c>
      <c r="G34" s="406"/>
      <c r="H34" s="402">
        <f t="shared" si="3"/>
        <v>0</v>
      </c>
      <c r="I34" s="399"/>
      <c r="J34" s="402">
        <f t="shared" si="4"/>
        <v>0</v>
      </c>
      <c r="K34" s="403"/>
      <c r="L34" s="398"/>
      <c r="M34" s="398"/>
      <c r="N34" s="398"/>
      <c r="O34" s="398"/>
      <c r="P34" s="402">
        <f t="shared" si="0"/>
        <v>0</v>
      </c>
      <c r="Q34" s="401"/>
      <c r="R34" s="401"/>
      <c r="S34" s="402">
        <f t="shared" si="5"/>
        <v>0</v>
      </c>
      <c r="T34" s="182">
        <f t="shared" si="1"/>
        <v>0</v>
      </c>
      <c r="U34" s="183"/>
    </row>
    <row r="35" spans="2:21">
      <c r="B35" s="12"/>
      <c r="C35" s="181" t="s">
        <v>206</v>
      </c>
      <c r="D35" s="405"/>
      <c r="E35" s="399"/>
      <c r="F35" s="400">
        <f t="shared" si="2"/>
        <v>0</v>
      </c>
      <c r="G35" s="406"/>
      <c r="H35" s="402">
        <f t="shared" si="3"/>
        <v>0</v>
      </c>
      <c r="I35" s="399"/>
      <c r="J35" s="402">
        <f t="shared" si="4"/>
        <v>0</v>
      </c>
      <c r="K35" s="403"/>
      <c r="L35" s="398"/>
      <c r="M35" s="398"/>
      <c r="N35" s="398"/>
      <c r="O35" s="398"/>
      <c r="P35" s="402">
        <f t="shared" si="0"/>
        <v>0</v>
      </c>
      <c r="Q35" s="401"/>
      <c r="R35" s="401"/>
      <c r="S35" s="402">
        <f t="shared" si="5"/>
        <v>0</v>
      </c>
      <c r="T35" s="182">
        <f t="shared" si="1"/>
        <v>0</v>
      </c>
      <c r="U35" s="183"/>
    </row>
    <row r="36" spans="2:21">
      <c r="B36" s="12"/>
      <c r="C36" s="181" t="s">
        <v>207</v>
      </c>
      <c r="D36" s="405"/>
      <c r="E36" s="399"/>
      <c r="F36" s="400">
        <f t="shared" si="2"/>
        <v>0</v>
      </c>
      <c r="G36" s="406"/>
      <c r="H36" s="402">
        <f t="shared" si="3"/>
        <v>0</v>
      </c>
      <c r="I36" s="399"/>
      <c r="J36" s="402">
        <f t="shared" si="4"/>
        <v>0</v>
      </c>
      <c r="K36" s="403"/>
      <c r="L36" s="398"/>
      <c r="M36" s="398"/>
      <c r="N36" s="398"/>
      <c r="O36" s="398"/>
      <c r="P36" s="402">
        <f t="shared" si="0"/>
        <v>0</v>
      </c>
      <c r="Q36" s="401"/>
      <c r="R36" s="401"/>
      <c r="S36" s="402">
        <f t="shared" si="5"/>
        <v>0</v>
      </c>
      <c r="T36" s="182">
        <f t="shared" si="1"/>
        <v>0</v>
      </c>
      <c r="U36" s="183"/>
    </row>
    <row r="37" spans="2:21">
      <c r="B37" s="12"/>
      <c r="C37" s="181" t="s">
        <v>208</v>
      </c>
      <c r="D37" s="405"/>
      <c r="E37" s="399"/>
      <c r="F37" s="400">
        <f t="shared" si="2"/>
        <v>0</v>
      </c>
      <c r="G37" s="406"/>
      <c r="H37" s="402">
        <f t="shared" si="3"/>
        <v>0</v>
      </c>
      <c r="I37" s="399"/>
      <c r="J37" s="402">
        <f t="shared" si="4"/>
        <v>0</v>
      </c>
      <c r="K37" s="403"/>
      <c r="L37" s="398"/>
      <c r="M37" s="398"/>
      <c r="N37" s="398"/>
      <c r="O37" s="398"/>
      <c r="P37" s="402">
        <f t="shared" si="0"/>
        <v>0</v>
      </c>
      <c r="Q37" s="401"/>
      <c r="R37" s="401"/>
      <c r="S37" s="402">
        <f t="shared" si="5"/>
        <v>0</v>
      </c>
      <c r="T37" s="182">
        <f t="shared" si="1"/>
        <v>0</v>
      </c>
      <c r="U37" s="183"/>
    </row>
    <row r="38" spans="2:21">
      <c r="B38" s="12"/>
      <c r="C38" s="181" t="s">
        <v>209</v>
      </c>
      <c r="D38" s="405"/>
      <c r="E38" s="399"/>
      <c r="F38" s="400">
        <f t="shared" si="2"/>
        <v>0</v>
      </c>
      <c r="G38" s="406"/>
      <c r="H38" s="402">
        <f t="shared" si="3"/>
        <v>0</v>
      </c>
      <c r="I38" s="399"/>
      <c r="J38" s="402">
        <f t="shared" si="4"/>
        <v>0</v>
      </c>
      <c r="K38" s="403"/>
      <c r="L38" s="398"/>
      <c r="M38" s="398"/>
      <c r="N38" s="398"/>
      <c r="O38" s="398"/>
      <c r="P38" s="402">
        <f t="shared" si="0"/>
        <v>0</v>
      </c>
      <c r="Q38" s="401"/>
      <c r="R38" s="401"/>
      <c r="S38" s="402">
        <f t="shared" si="5"/>
        <v>0</v>
      </c>
      <c r="T38" s="182">
        <f t="shared" si="1"/>
        <v>0</v>
      </c>
      <c r="U38" s="183"/>
    </row>
    <row r="39" spans="2:21">
      <c r="B39" s="12"/>
      <c r="C39" s="181" t="s">
        <v>210</v>
      </c>
      <c r="D39" s="405"/>
      <c r="E39" s="399"/>
      <c r="F39" s="400">
        <f t="shared" si="2"/>
        <v>0</v>
      </c>
      <c r="G39" s="406"/>
      <c r="H39" s="402">
        <f t="shared" si="3"/>
        <v>0</v>
      </c>
      <c r="I39" s="399"/>
      <c r="J39" s="402">
        <f t="shared" si="4"/>
        <v>0</v>
      </c>
      <c r="K39" s="403"/>
      <c r="L39" s="398"/>
      <c r="M39" s="398"/>
      <c r="N39" s="398"/>
      <c r="O39" s="398"/>
      <c r="P39" s="402">
        <f t="shared" si="0"/>
        <v>0</v>
      </c>
      <c r="Q39" s="401"/>
      <c r="R39" s="401"/>
      <c r="S39" s="402">
        <f t="shared" si="5"/>
        <v>0</v>
      </c>
      <c r="T39" s="182">
        <f t="shared" si="1"/>
        <v>0</v>
      </c>
      <c r="U39" s="183"/>
    </row>
    <row r="40" spans="2:21">
      <c r="B40" s="12"/>
      <c r="C40" s="181" t="s">
        <v>211</v>
      </c>
      <c r="D40" s="398"/>
      <c r="E40" s="399"/>
      <c r="F40" s="400">
        <f t="shared" si="2"/>
        <v>0</v>
      </c>
      <c r="G40" s="406"/>
      <c r="H40" s="402">
        <f t="shared" si="3"/>
        <v>0</v>
      </c>
      <c r="I40" s="399"/>
      <c r="J40" s="402">
        <f t="shared" si="4"/>
        <v>0</v>
      </c>
      <c r="K40" s="403"/>
      <c r="L40" s="398"/>
      <c r="M40" s="398"/>
      <c r="N40" s="398"/>
      <c r="O40" s="398"/>
      <c r="P40" s="402">
        <f t="shared" si="0"/>
        <v>0</v>
      </c>
      <c r="Q40" s="401"/>
      <c r="R40" s="401"/>
      <c r="S40" s="402">
        <f t="shared" si="5"/>
        <v>0</v>
      </c>
      <c r="T40" s="182">
        <f t="shared" si="1"/>
        <v>0</v>
      </c>
      <c r="U40" s="183"/>
    </row>
    <row r="41" spans="2:21">
      <c r="B41" s="12"/>
      <c r="C41" s="181" t="s">
        <v>212</v>
      </c>
      <c r="D41" s="398"/>
      <c r="E41" s="399"/>
      <c r="F41" s="400">
        <f t="shared" si="2"/>
        <v>0</v>
      </c>
      <c r="G41" s="401"/>
      <c r="H41" s="402">
        <f t="shared" si="3"/>
        <v>0</v>
      </c>
      <c r="I41" s="404"/>
      <c r="J41" s="402">
        <f t="shared" si="4"/>
        <v>0</v>
      </c>
      <c r="K41" s="403"/>
      <c r="L41" s="398"/>
      <c r="M41" s="398"/>
      <c r="N41" s="398"/>
      <c r="O41" s="398"/>
      <c r="P41" s="402">
        <f t="shared" si="0"/>
        <v>0</v>
      </c>
      <c r="Q41" s="401"/>
      <c r="R41" s="401"/>
      <c r="S41" s="402">
        <f t="shared" si="5"/>
        <v>0</v>
      </c>
      <c r="T41" s="182">
        <f t="shared" si="1"/>
        <v>0</v>
      </c>
      <c r="U41" s="183"/>
    </row>
    <row r="42" spans="2:21">
      <c r="B42" s="12"/>
      <c r="C42" s="181" t="s">
        <v>213</v>
      </c>
      <c r="D42" s="398"/>
      <c r="E42" s="399"/>
      <c r="F42" s="400">
        <f t="shared" si="2"/>
        <v>0</v>
      </c>
      <c r="G42" s="401"/>
      <c r="H42" s="402">
        <f t="shared" si="3"/>
        <v>0</v>
      </c>
      <c r="I42" s="404"/>
      <c r="J42" s="402">
        <f t="shared" si="4"/>
        <v>0</v>
      </c>
      <c r="K42" s="403"/>
      <c r="L42" s="398"/>
      <c r="M42" s="398"/>
      <c r="N42" s="398"/>
      <c r="O42" s="398"/>
      <c r="P42" s="402">
        <f t="shared" si="0"/>
        <v>0</v>
      </c>
      <c r="Q42" s="401"/>
      <c r="R42" s="401"/>
      <c r="S42" s="402">
        <f t="shared" si="5"/>
        <v>0</v>
      </c>
      <c r="T42" s="182">
        <f t="shared" si="1"/>
        <v>0</v>
      </c>
      <c r="U42" s="183"/>
    </row>
    <row r="43" spans="2:21">
      <c r="B43" s="12"/>
      <c r="C43" s="181" t="s">
        <v>214</v>
      </c>
      <c r="D43" s="398"/>
      <c r="E43" s="399"/>
      <c r="F43" s="400">
        <f t="shared" si="2"/>
        <v>0</v>
      </c>
      <c r="G43" s="401"/>
      <c r="H43" s="402">
        <f t="shared" si="3"/>
        <v>0</v>
      </c>
      <c r="I43" s="404"/>
      <c r="J43" s="402">
        <f t="shared" si="4"/>
        <v>0</v>
      </c>
      <c r="K43" s="403"/>
      <c r="L43" s="398"/>
      <c r="M43" s="398"/>
      <c r="N43" s="398"/>
      <c r="O43" s="398"/>
      <c r="P43" s="402">
        <f t="shared" si="0"/>
        <v>0</v>
      </c>
      <c r="Q43" s="401"/>
      <c r="R43" s="401"/>
      <c r="S43" s="402">
        <f t="shared" si="5"/>
        <v>0</v>
      </c>
      <c r="T43" s="182">
        <f t="shared" si="1"/>
        <v>0</v>
      </c>
      <c r="U43" s="183"/>
    </row>
    <row r="44" spans="2:21">
      <c r="B44" s="12"/>
      <c r="C44" s="181" t="s">
        <v>215</v>
      </c>
      <c r="D44" s="398"/>
      <c r="E44" s="399"/>
      <c r="F44" s="400">
        <f t="shared" si="2"/>
        <v>0</v>
      </c>
      <c r="G44" s="401"/>
      <c r="H44" s="402">
        <f t="shared" si="3"/>
        <v>0</v>
      </c>
      <c r="I44" s="404"/>
      <c r="J44" s="402">
        <f t="shared" si="4"/>
        <v>0</v>
      </c>
      <c r="K44" s="403"/>
      <c r="L44" s="398"/>
      <c r="M44" s="398"/>
      <c r="N44" s="398"/>
      <c r="O44" s="398"/>
      <c r="P44" s="402">
        <f t="shared" si="0"/>
        <v>0</v>
      </c>
      <c r="Q44" s="401"/>
      <c r="R44" s="401"/>
      <c r="S44" s="402">
        <f t="shared" si="5"/>
        <v>0</v>
      </c>
      <c r="T44" s="182">
        <f t="shared" si="1"/>
        <v>0</v>
      </c>
      <c r="U44" s="183"/>
    </row>
    <row r="45" spans="2:21">
      <c r="B45" s="12"/>
      <c r="C45" s="181" t="s">
        <v>216</v>
      </c>
      <c r="D45" s="398"/>
      <c r="E45" s="399"/>
      <c r="F45" s="400">
        <f t="shared" si="2"/>
        <v>0</v>
      </c>
      <c r="G45" s="401"/>
      <c r="H45" s="402">
        <f t="shared" si="3"/>
        <v>0</v>
      </c>
      <c r="I45" s="404"/>
      <c r="J45" s="402">
        <f t="shared" si="4"/>
        <v>0</v>
      </c>
      <c r="K45" s="403"/>
      <c r="L45" s="398"/>
      <c r="M45" s="398"/>
      <c r="N45" s="398"/>
      <c r="O45" s="398"/>
      <c r="P45" s="402">
        <f t="shared" si="0"/>
        <v>0</v>
      </c>
      <c r="Q45" s="401"/>
      <c r="R45" s="401"/>
      <c r="S45" s="402">
        <f t="shared" si="5"/>
        <v>0</v>
      </c>
      <c r="T45" s="182">
        <f t="shared" si="1"/>
        <v>0</v>
      </c>
      <c r="U45" s="183"/>
    </row>
    <row r="46" spans="2:21">
      <c r="B46" s="93"/>
      <c r="C46" s="181" t="s">
        <v>217</v>
      </c>
      <c r="D46" s="398"/>
      <c r="E46" s="399"/>
      <c r="F46" s="400">
        <f t="shared" si="2"/>
        <v>0</v>
      </c>
      <c r="G46" s="401"/>
      <c r="H46" s="402">
        <f t="shared" si="3"/>
        <v>0</v>
      </c>
      <c r="I46" s="404"/>
      <c r="J46" s="402">
        <f t="shared" si="4"/>
        <v>0</v>
      </c>
      <c r="K46" s="403"/>
      <c r="L46" s="398"/>
      <c r="M46" s="398"/>
      <c r="N46" s="398"/>
      <c r="O46" s="398"/>
      <c r="P46" s="402">
        <f t="shared" si="0"/>
        <v>0</v>
      </c>
      <c r="Q46" s="401"/>
      <c r="R46" s="401"/>
      <c r="S46" s="402">
        <f t="shared" si="5"/>
        <v>0</v>
      </c>
      <c r="T46" s="182">
        <f t="shared" si="1"/>
        <v>0</v>
      </c>
      <c r="U46" s="183"/>
    </row>
    <row r="47" spans="2:21">
      <c r="B47" s="93"/>
      <c r="C47" s="181" t="s">
        <v>218</v>
      </c>
      <c r="D47" s="398"/>
      <c r="E47" s="399"/>
      <c r="F47" s="400">
        <f t="shared" si="2"/>
        <v>0</v>
      </c>
      <c r="G47" s="401"/>
      <c r="H47" s="402">
        <f t="shared" si="3"/>
        <v>0</v>
      </c>
      <c r="I47" s="404"/>
      <c r="J47" s="402">
        <f t="shared" si="4"/>
        <v>0</v>
      </c>
      <c r="K47" s="403"/>
      <c r="L47" s="398"/>
      <c r="M47" s="398"/>
      <c r="N47" s="398"/>
      <c r="O47" s="398"/>
      <c r="P47" s="402">
        <f t="shared" si="0"/>
        <v>0</v>
      </c>
      <c r="Q47" s="401"/>
      <c r="R47" s="401"/>
      <c r="S47" s="402">
        <f t="shared" si="5"/>
        <v>0</v>
      </c>
      <c r="T47" s="182">
        <f t="shared" si="1"/>
        <v>0</v>
      </c>
      <c r="U47" s="183"/>
    </row>
    <row r="48" spans="2:21" ht="16.5" thickBot="1">
      <c r="B48" s="93"/>
      <c r="C48" s="184" t="s">
        <v>219</v>
      </c>
      <c r="D48" s="407"/>
      <c r="E48" s="408"/>
      <c r="F48" s="409">
        <f t="shared" si="2"/>
        <v>0</v>
      </c>
      <c r="G48" s="410"/>
      <c r="H48" s="409">
        <f t="shared" si="3"/>
        <v>0</v>
      </c>
      <c r="I48" s="411"/>
      <c r="J48" s="409">
        <f t="shared" si="4"/>
        <v>0</v>
      </c>
      <c r="K48" s="412"/>
      <c r="L48" s="407"/>
      <c r="M48" s="407"/>
      <c r="N48" s="407"/>
      <c r="O48" s="407"/>
      <c r="P48" s="409">
        <f t="shared" si="0"/>
        <v>0</v>
      </c>
      <c r="Q48" s="410"/>
      <c r="R48" s="410"/>
      <c r="S48" s="409">
        <f t="shared" si="5"/>
        <v>0</v>
      </c>
      <c r="T48" s="185">
        <f t="shared" si="1"/>
        <v>0</v>
      </c>
      <c r="U48" s="186"/>
    </row>
    <row r="49" spans="1:21" s="4" customFormat="1" ht="28.5" customHeight="1" thickTop="1">
      <c r="B49" s="172"/>
      <c r="C49" s="187" t="s">
        <v>220</v>
      </c>
      <c r="D49" s="413">
        <f t="shared" ref="D49:T49" si="6">SUM(D24:D48)</f>
        <v>0</v>
      </c>
      <c r="E49" s="414">
        <f t="shared" si="6"/>
        <v>0</v>
      </c>
      <c r="F49" s="400">
        <f t="shared" si="6"/>
        <v>0</v>
      </c>
      <c r="G49" s="402">
        <f t="shared" si="6"/>
        <v>0</v>
      </c>
      <c r="H49" s="402">
        <f t="shared" si="6"/>
        <v>0</v>
      </c>
      <c r="I49" s="400">
        <f t="shared" si="6"/>
        <v>0</v>
      </c>
      <c r="J49" s="402">
        <f t="shared" si="6"/>
        <v>0</v>
      </c>
      <c r="K49" s="415">
        <f t="shared" si="6"/>
        <v>0</v>
      </c>
      <c r="L49" s="415">
        <f t="shared" si="6"/>
        <v>0</v>
      </c>
      <c r="M49" s="415">
        <f t="shared" si="6"/>
        <v>0</v>
      </c>
      <c r="N49" s="415">
        <f>SUM(N24:N48)</f>
        <v>0</v>
      </c>
      <c r="O49" s="415">
        <f t="shared" si="6"/>
        <v>0</v>
      </c>
      <c r="P49" s="415">
        <f t="shared" si="6"/>
        <v>0</v>
      </c>
      <c r="Q49" s="416">
        <f t="shared" si="6"/>
        <v>0</v>
      </c>
      <c r="R49" s="417">
        <f t="shared" si="6"/>
        <v>0</v>
      </c>
      <c r="S49" s="400">
        <f t="shared" si="6"/>
        <v>0</v>
      </c>
      <c r="T49" s="188">
        <f t="shared" si="6"/>
        <v>0</v>
      </c>
      <c r="U49" s="189"/>
    </row>
    <row r="50" spans="1:21" s="8" customFormat="1">
      <c r="B50" s="81" t="s">
        <v>221</v>
      </c>
      <c r="C50" s="190"/>
      <c r="D50" s="191"/>
      <c r="E50" s="192"/>
      <c r="F50" s="193"/>
      <c r="G50" s="419">
        <f>G49-'DB3.3 Disallowed Costs Cur. Yr'!D54</f>
        <v>0</v>
      </c>
      <c r="H50" s="193"/>
      <c r="I50" s="193"/>
      <c r="J50" s="194"/>
      <c r="K50" s="195"/>
      <c r="L50" s="195"/>
      <c r="M50" s="195"/>
      <c r="N50" s="195"/>
      <c r="O50" s="195"/>
      <c r="P50" s="194"/>
      <c r="Q50" s="196"/>
      <c r="R50" s="193"/>
      <c r="S50" s="193"/>
      <c r="T50" s="197"/>
      <c r="U50" s="198"/>
    </row>
    <row r="51" spans="1:21" s="8" customFormat="1">
      <c r="B51" s="102" t="s">
        <v>222</v>
      </c>
      <c r="C51" s="190"/>
      <c r="D51" s="191"/>
      <c r="E51" s="192"/>
      <c r="F51" s="193"/>
      <c r="G51" s="194"/>
      <c r="H51" s="193"/>
      <c r="I51" s="199" t="e">
        <f>I49/$P$49</f>
        <v>#DIV/0!</v>
      </c>
      <c r="J51" s="194"/>
      <c r="K51" s="199" t="e">
        <f>K49/$P$49</f>
        <v>#DIV/0!</v>
      </c>
      <c r="L51" s="199" t="e">
        <f>L49/$P$49</f>
        <v>#DIV/0!</v>
      </c>
      <c r="M51" s="199" t="e">
        <f>M49/$P$49</f>
        <v>#DIV/0!</v>
      </c>
      <c r="N51" s="199" t="e">
        <f>N49/$P$49</f>
        <v>#DIV/0!</v>
      </c>
      <c r="O51" s="199" t="e">
        <f>O49/$P$49</f>
        <v>#DIV/0!</v>
      </c>
      <c r="P51" s="199" t="e">
        <f>SUM(I51,K51:O51)</f>
        <v>#DIV/0!</v>
      </c>
      <c r="Q51" s="196"/>
      <c r="R51" s="193"/>
      <c r="S51" s="193"/>
      <c r="T51" s="197"/>
      <c r="U51" s="198"/>
    </row>
    <row r="52" spans="1:21" s="8" customFormat="1">
      <c r="B52" s="102"/>
      <c r="C52" s="190"/>
      <c r="D52" s="191"/>
      <c r="E52" s="192"/>
      <c r="F52" s="193"/>
      <c r="G52" s="194"/>
      <c r="H52" s="193"/>
      <c r="I52" s="193"/>
      <c r="J52" s="194"/>
      <c r="K52" s="195"/>
      <c r="L52" s="195"/>
      <c r="M52" s="195"/>
      <c r="N52" s="195"/>
      <c r="O52" s="195"/>
      <c r="P52" s="194"/>
      <c r="Q52" s="196"/>
      <c r="R52" s="193"/>
      <c r="S52" s="193"/>
      <c r="T52" s="197"/>
      <c r="U52" s="198"/>
    </row>
    <row r="53" spans="1:21" s="8" customFormat="1">
      <c r="B53" s="102" t="s">
        <v>223</v>
      </c>
      <c r="C53" s="190" t="s">
        <v>224</v>
      </c>
      <c r="D53" s="191"/>
      <c r="E53" s="192"/>
      <c r="F53" s="193"/>
      <c r="G53" s="194"/>
      <c r="H53" s="193"/>
      <c r="I53" s="193"/>
      <c r="J53" s="194"/>
      <c r="K53" s="418" t="e">
        <f>'DB3.2 Dir. Labour Hrs Cur. Yr'!W32</f>
        <v>#DIV/0!</v>
      </c>
      <c r="L53" s="418" t="e">
        <f>'DB3.2 Dir. Labour Hrs Cur. Yr'!W33</f>
        <v>#DIV/0!</v>
      </c>
      <c r="M53" s="418" t="e">
        <f>'DB3.2 Dir. Labour Hrs Cur. Yr'!W34</f>
        <v>#DIV/0!</v>
      </c>
      <c r="N53" s="418" t="e">
        <f>'DB3.2 Dir. Labour Hrs Cur. Yr'!W35</f>
        <v>#DIV/0!</v>
      </c>
      <c r="O53" s="418" t="e">
        <f>'DB3.2 Dir. Labour Hrs Cur. Yr'!W36</f>
        <v>#DIV/0!</v>
      </c>
      <c r="P53" s="194"/>
      <c r="Q53" s="196"/>
      <c r="R53" s="193"/>
      <c r="S53" s="193"/>
      <c r="T53" s="197"/>
      <c r="U53" s="198"/>
    </row>
    <row r="54" spans="1:21" s="562" customFormat="1">
      <c r="B54" s="563"/>
      <c r="C54" s="564"/>
      <c r="D54" s="565"/>
      <c r="E54" s="566"/>
      <c r="F54" s="197"/>
      <c r="G54" s="197"/>
      <c r="H54" s="197"/>
      <c r="I54" s="197"/>
      <c r="J54" s="200"/>
      <c r="K54" s="567"/>
      <c r="L54" s="567"/>
      <c r="M54" s="568"/>
      <c r="N54" s="568"/>
      <c r="O54" s="568"/>
      <c r="P54" s="200"/>
      <c r="Q54" s="201"/>
      <c r="R54" s="197"/>
      <c r="S54" s="197"/>
      <c r="T54" s="200"/>
      <c r="U54" s="569"/>
    </row>
    <row r="55" spans="1:21" s="8" customFormat="1">
      <c r="B55" s="102" t="s">
        <v>225</v>
      </c>
      <c r="C55" s="190" t="s">
        <v>226</v>
      </c>
      <c r="D55" s="191"/>
      <c r="E55" s="192"/>
      <c r="F55" s="193"/>
      <c r="G55" s="194"/>
      <c r="H55" s="193"/>
      <c r="I55" s="193"/>
      <c r="J55" s="194"/>
      <c r="K55" s="202" t="e">
        <f>K49/K53</f>
        <v>#DIV/0!</v>
      </c>
      <c r="L55" s="203" t="e">
        <f>L49/L53</f>
        <v>#DIV/0!</v>
      </c>
      <c r="M55" s="203" t="e">
        <f>M49/M53</f>
        <v>#DIV/0!</v>
      </c>
      <c r="N55" s="203" t="e">
        <f>N49/N53</f>
        <v>#DIV/0!</v>
      </c>
      <c r="O55" s="203" t="e">
        <f>O49/O53</f>
        <v>#DIV/0!</v>
      </c>
      <c r="P55" s="194"/>
      <c r="Q55" s="196"/>
      <c r="R55" s="193"/>
      <c r="S55" s="193"/>
      <c r="T55" s="200"/>
      <c r="U55" s="198"/>
    </row>
    <row r="56" spans="1:21" s="8" customFormat="1">
      <c r="B56" s="81"/>
      <c r="C56" s="190"/>
      <c r="D56" s="191"/>
      <c r="E56" s="192"/>
      <c r="F56" s="193"/>
      <c r="G56" s="194"/>
      <c r="H56" s="193"/>
      <c r="I56" s="193"/>
      <c r="J56" s="194"/>
      <c r="K56" s="204"/>
      <c r="L56" s="205"/>
      <c r="M56" s="205"/>
      <c r="N56" s="205"/>
      <c r="O56" s="205"/>
      <c r="P56" s="194"/>
      <c r="Q56" s="196"/>
      <c r="R56" s="196"/>
      <c r="S56" s="194"/>
      <c r="T56" s="200"/>
      <c r="U56" s="198"/>
    </row>
    <row r="57" spans="1:21" s="8" customFormat="1" ht="33" customHeight="1">
      <c r="B57" s="102" t="s">
        <v>227</v>
      </c>
      <c r="C57" s="190" t="s">
        <v>228</v>
      </c>
      <c r="D57" s="206"/>
      <c r="E57" s="207"/>
      <c r="F57" s="208"/>
      <c r="G57" s="209"/>
      <c r="H57" s="208"/>
      <c r="I57" s="208"/>
      <c r="J57" s="209"/>
      <c r="K57" s="210"/>
      <c r="L57" s="211"/>
      <c r="M57" s="211"/>
      <c r="N57" s="211"/>
      <c r="O57" s="211"/>
      <c r="P57" s="209"/>
      <c r="Q57" s="420"/>
      <c r="R57" s="420"/>
      <c r="S57" s="194"/>
      <c r="T57" s="200"/>
      <c r="U57" s="421" t="s">
        <v>229</v>
      </c>
    </row>
    <row r="58" spans="1:21" s="8" customFormat="1">
      <c r="B58" s="102" t="s">
        <v>230</v>
      </c>
      <c r="C58" s="190" t="s">
        <v>231</v>
      </c>
      <c r="D58" s="191"/>
      <c r="E58" s="192"/>
      <c r="F58" s="193"/>
      <c r="G58" s="194"/>
      <c r="H58" s="193"/>
      <c r="I58" s="193"/>
      <c r="J58" s="194"/>
      <c r="K58" s="204"/>
      <c r="L58" s="205"/>
      <c r="M58" s="205"/>
      <c r="N58" s="205"/>
      <c r="O58" s="205"/>
      <c r="P58" s="194"/>
      <c r="Q58" s="212" t="e">
        <f>Q49/Q57</f>
        <v>#DIV/0!</v>
      </c>
      <c r="R58" s="212" t="e">
        <f>R49/R57</f>
        <v>#DIV/0!</v>
      </c>
      <c r="S58" s="194"/>
      <c r="T58" s="200"/>
      <c r="U58" s="198"/>
    </row>
    <row r="59" spans="1:21" s="8" customFormat="1">
      <c r="B59" s="81" t="s">
        <v>221</v>
      </c>
      <c r="C59" s="570" t="s">
        <v>232</v>
      </c>
      <c r="D59" s="191"/>
      <c r="E59" s="192"/>
      <c r="F59" s="193"/>
      <c r="G59" s="194"/>
      <c r="H59" s="193"/>
      <c r="I59" s="193"/>
      <c r="J59" s="194"/>
      <c r="K59" s="204"/>
      <c r="L59" s="205"/>
      <c r="M59" s="205"/>
      <c r="N59" s="205"/>
      <c r="O59" s="205"/>
      <c r="P59" s="194"/>
      <c r="Q59" s="201"/>
      <c r="R59" s="201"/>
      <c r="S59" s="194"/>
      <c r="T59" s="200"/>
      <c r="U59" s="198"/>
    </row>
    <row r="60" spans="1:21" s="8" customFormat="1">
      <c r="B60" s="102" t="s">
        <v>233</v>
      </c>
      <c r="C60" s="190" t="s">
        <v>234</v>
      </c>
      <c r="D60" s="191"/>
      <c r="E60" s="192"/>
      <c r="F60" s="193"/>
      <c r="G60" s="194"/>
      <c r="H60" s="193"/>
      <c r="I60" s="193"/>
      <c r="J60" s="194"/>
      <c r="K60" s="422" t="s">
        <v>235</v>
      </c>
      <c r="L60" s="422" t="s">
        <v>235</v>
      </c>
      <c r="M60" s="422" t="s">
        <v>235</v>
      </c>
      <c r="N60" s="422" t="s">
        <v>235</v>
      </c>
      <c r="O60" s="422" t="s">
        <v>235</v>
      </c>
      <c r="P60" s="194"/>
      <c r="Q60" s="513" t="s">
        <v>235</v>
      </c>
      <c r="R60" s="514" t="s">
        <v>235</v>
      </c>
      <c r="S60" s="194"/>
      <c r="T60" s="200"/>
      <c r="U60" s="198"/>
    </row>
    <row r="61" spans="1:21" ht="16.5" thickBot="1">
      <c r="B61" s="93"/>
      <c r="C61" s="213"/>
      <c r="D61" s="214"/>
      <c r="E61" s="215"/>
      <c r="F61" s="216"/>
      <c r="G61" s="217"/>
      <c r="H61" s="218"/>
      <c r="I61" s="219"/>
      <c r="J61" s="220"/>
      <c r="K61" s="221"/>
      <c r="L61" s="222"/>
      <c r="M61" s="222"/>
      <c r="N61" s="222"/>
      <c r="O61" s="222"/>
      <c r="P61" s="218"/>
      <c r="Q61" s="217"/>
      <c r="R61" s="217"/>
      <c r="S61" s="218"/>
      <c r="T61" s="223"/>
      <c r="U61" s="224"/>
    </row>
    <row r="62" spans="1:21">
      <c r="G62" s="9"/>
    </row>
    <row r="63" spans="1:21" s="7" customFormat="1" ht="18" customHeight="1">
      <c r="A63" s="704" t="s">
        <v>64</v>
      </c>
      <c r="B63" s="704"/>
      <c r="C63" s="704"/>
      <c r="D63" s="704"/>
      <c r="E63" s="704"/>
      <c r="F63" s="704"/>
      <c r="G63" s="704"/>
      <c r="H63" s="704"/>
      <c r="I63" s="704"/>
      <c r="J63" s="704"/>
      <c r="K63" s="704"/>
      <c r="L63" s="704"/>
      <c r="M63" s="704"/>
      <c r="N63" s="704"/>
      <c r="O63" s="704"/>
      <c r="P63" s="704"/>
      <c r="Q63" s="704"/>
      <c r="R63" s="704"/>
      <c r="S63" s="704"/>
      <c r="T63" s="704"/>
      <c r="U63" s="704"/>
    </row>
    <row r="64" spans="1:21" ht="8.25" customHeight="1">
      <c r="G64" s="9"/>
      <c r="I64" s="6"/>
      <c r="Q64" s="6"/>
      <c r="R64" s="6"/>
      <c r="T64" s="6"/>
    </row>
    <row r="65" spans="3:20" s="2" customFormat="1" ht="26.25" customHeight="1">
      <c r="C65" s="641" t="s">
        <v>65</v>
      </c>
      <c r="D65" s="778" t="s">
        <v>65</v>
      </c>
      <c r="E65" s="778"/>
      <c r="F65" s="778"/>
      <c r="G65" s="778"/>
      <c r="H65" s="778"/>
      <c r="I65" s="778"/>
      <c r="J65" s="778"/>
      <c r="K65" s="778"/>
      <c r="L65" s="641" t="s">
        <v>66</v>
      </c>
      <c r="M65" s="641" t="s">
        <v>67</v>
      </c>
      <c r="N65" s="778" t="s">
        <v>48</v>
      </c>
      <c r="O65" s="778"/>
      <c r="P65" s="778"/>
      <c r="Q65" s="778"/>
      <c r="R65" s="778"/>
      <c r="S65" s="778"/>
      <c r="T65" s="778"/>
    </row>
    <row r="66" spans="3:20" s="2" customFormat="1" ht="26.25" customHeight="1">
      <c r="C66" s="712" t="s">
        <v>68</v>
      </c>
      <c r="D66" s="747"/>
      <c r="E66" s="747"/>
      <c r="F66" s="747"/>
      <c r="G66" s="747"/>
      <c r="H66" s="747"/>
      <c r="I66" s="747"/>
      <c r="J66" s="747"/>
      <c r="K66" s="747"/>
      <c r="L66" s="747"/>
      <c r="M66" s="747"/>
      <c r="N66" s="747"/>
      <c r="O66" s="747"/>
      <c r="P66" s="747"/>
      <c r="Q66" s="747"/>
      <c r="R66" s="747"/>
      <c r="S66" s="747"/>
      <c r="T66" s="748"/>
    </row>
    <row r="67" spans="3:20" s="2" customFormat="1" ht="33.75" customHeight="1">
      <c r="C67" s="225" t="s">
        <v>69</v>
      </c>
      <c r="D67" s="709" t="s">
        <v>236</v>
      </c>
      <c r="E67" s="710"/>
      <c r="F67" s="710"/>
      <c r="G67" s="710"/>
      <c r="H67" s="772"/>
      <c r="I67" s="772"/>
      <c r="J67" s="772"/>
      <c r="K67" s="773"/>
      <c r="L67" s="632"/>
      <c r="M67" s="632"/>
      <c r="N67" s="786"/>
      <c r="O67" s="786"/>
      <c r="P67" s="786"/>
      <c r="Q67" s="786"/>
      <c r="R67" s="786"/>
      <c r="S67" s="786"/>
      <c r="T67" s="786"/>
    </row>
    <row r="68" spans="3:20" s="2" customFormat="1" ht="33" customHeight="1">
      <c r="C68" s="712" t="s">
        <v>71</v>
      </c>
      <c r="D68" s="747"/>
      <c r="E68" s="747"/>
      <c r="F68" s="747"/>
      <c r="G68" s="747"/>
      <c r="H68" s="747"/>
      <c r="I68" s="747"/>
      <c r="J68" s="747"/>
      <c r="K68" s="747"/>
      <c r="L68" s="747"/>
      <c r="M68" s="747"/>
      <c r="N68" s="747"/>
      <c r="O68" s="747"/>
      <c r="P68" s="747"/>
      <c r="Q68" s="747"/>
      <c r="R68" s="747"/>
      <c r="S68" s="747"/>
      <c r="T68" s="748"/>
    </row>
    <row r="69" spans="3:20" s="5" customFormat="1" ht="58.5" customHeight="1">
      <c r="C69" s="225" t="s">
        <v>72</v>
      </c>
      <c r="D69" s="774" t="s">
        <v>237</v>
      </c>
      <c r="E69" s="774"/>
      <c r="F69" s="774"/>
      <c r="G69" s="774"/>
      <c r="H69" s="774"/>
      <c r="I69" s="774"/>
      <c r="J69" s="774"/>
      <c r="K69" s="774"/>
      <c r="L69" s="632"/>
      <c r="M69" s="632"/>
      <c r="N69" s="784"/>
      <c r="O69" s="784"/>
      <c r="P69" s="784"/>
      <c r="Q69" s="784"/>
      <c r="R69" s="784"/>
      <c r="S69" s="784"/>
      <c r="T69" s="784"/>
    </row>
    <row r="70" spans="3:20" s="5" customFormat="1" ht="60" customHeight="1">
      <c r="C70" s="225" t="s">
        <v>74</v>
      </c>
      <c r="D70" s="774" t="s">
        <v>238</v>
      </c>
      <c r="E70" s="774"/>
      <c r="F70" s="774"/>
      <c r="G70" s="774"/>
      <c r="H70" s="774"/>
      <c r="I70" s="774"/>
      <c r="J70" s="774"/>
      <c r="K70" s="774"/>
      <c r="L70" s="632"/>
      <c r="M70" s="632"/>
      <c r="N70" s="784"/>
      <c r="O70" s="784"/>
      <c r="P70" s="784"/>
      <c r="Q70" s="784"/>
      <c r="R70" s="784"/>
      <c r="S70" s="784"/>
      <c r="T70" s="784"/>
    </row>
    <row r="71" spans="3:20" s="5" customFormat="1" ht="37.5" customHeight="1">
      <c r="C71" s="225" t="s">
        <v>76</v>
      </c>
      <c r="D71" s="774" t="s">
        <v>239</v>
      </c>
      <c r="E71" s="774"/>
      <c r="F71" s="774"/>
      <c r="G71" s="774"/>
      <c r="H71" s="774"/>
      <c r="I71" s="774"/>
      <c r="J71" s="774"/>
      <c r="K71" s="774"/>
      <c r="L71" s="632"/>
      <c r="M71" s="632"/>
      <c r="N71" s="784"/>
      <c r="O71" s="784"/>
      <c r="P71" s="784"/>
      <c r="Q71" s="784"/>
      <c r="R71" s="784"/>
      <c r="S71" s="784"/>
      <c r="T71" s="784"/>
    </row>
    <row r="72" spans="3:20" s="5" customFormat="1" ht="36.75" customHeight="1">
      <c r="C72" s="225" t="s">
        <v>78</v>
      </c>
      <c r="D72" s="777" t="s">
        <v>240</v>
      </c>
      <c r="E72" s="777"/>
      <c r="F72" s="777"/>
      <c r="G72" s="777"/>
      <c r="H72" s="777"/>
      <c r="I72" s="777"/>
      <c r="J72" s="777"/>
      <c r="K72" s="777"/>
      <c r="L72" s="631"/>
      <c r="M72" s="631"/>
      <c r="N72" s="780"/>
      <c r="O72" s="780"/>
      <c r="P72" s="780"/>
      <c r="Q72" s="780"/>
      <c r="R72" s="780"/>
      <c r="S72" s="780"/>
      <c r="T72" s="780"/>
    </row>
    <row r="73" spans="3:20" s="5" customFormat="1" ht="61.5" customHeight="1">
      <c r="C73" s="225" t="s">
        <v>80</v>
      </c>
      <c r="D73" s="792" t="s">
        <v>241</v>
      </c>
      <c r="E73" s="792"/>
      <c r="F73" s="792"/>
      <c r="G73" s="792"/>
      <c r="H73" s="792"/>
      <c r="I73" s="792"/>
      <c r="J73" s="792"/>
      <c r="K73" s="792"/>
      <c r="L73" s="632"/>
      <c r="M73" s="632"/>
      <c r="N73" s="784"/>
      <c r="O73" s="784"/>
      <c r="P73" s="784"/>
      <c r="Q73" s="784"/>
      <c r="R73" s="784"/>
      <c r="S73" s="784"/>
      <c r="T73" s="784"/>
    </row>
    <row r="74" spans="3:20" s="5" customFormat="1" ht="36.75" customHeight="1">
      <c r="C74" s="225" t="s">
        <v>82</v>
      </c>
      <c r="D74" s="777" t="s">
        <v>242</v>
      </c>
      <c r="E74" s="777"/>
      <c r="F74" s="777"/>
      <c r="G74" s="777"/>
      <c r="H74" s="777"/>
      <c r="I74" s="777"/>
      <c r="J74" s="777"/>
      <c r="K74" s="777"/>
      <c r="L74" s="631"/>
      <c r="M74" s="631"/>
      <c r="N74" s="780"/>
      <c r="O74" s="780"/>
      <c r="P74" s="780"/>
      <c r="Q74" s="780"/>
      <c r="R74" s="780"/>
      <c r="S74" s="780"/>
      <c r="T74" s="780"/>
    </row>
    <row r="75" spans="3:20" s="5" customFormat="1" ht="53.25" customHeight="1">
      <c r="C75" s="225" t="s">
        <v>84</v>
      </c>
      <c r="D75" s="774" t="s">
        <v>243</v>
      </c>
      <c r="E75" s="774"/>
      <c r="F75" s="774"/>
      <c r="G75" s="774"/>
      <c r="H75" s="774"/>
      <c r="I75" s="774"/>
      <c r="J75" s="774"/>
      <c r="K75" s="774"/>
      <c r="L75" s="632"/>
      <c r="M75" s="632"/>
      <c r="N75" s="784"/>
      <c r="O75" s="784"/>
      <c r="P75" s="784"/>
      <c r="Q75" s="784"/>
      <c r="R75" s="784"/>
      <c r="S75" s="784"/>
      <c r="T75" s="784"/>
    </row>
    <row r="76" spans="3:20" s="5" customFormat="1" ht="36.75" customHeight="1">
      <c r="C76" s="225" t="s">
        <v>86</v>
      </c>
      <c r="D76" s="777" t="s">
        <v>244</v>
      </c>
      <c r="E76" s="777"/>
      <c r="F76" s="777"/>
      <c r="G76" s="777"/>
      <c r="H76" s="777"/>
      <c r="I76" s="777"/>
      <c r="J76" s="777"/>
      <c r="K76" s="777"/>
      <c r="L76" s="631"/>
      <c r="M76" s="631"/>
      <c r="N76" s="780"/>
      <c r="O76" s="780"/>
      <c r="P76" s="780"/>
      <c r="Q76" s="780"/>
      <c r="R76" s="780"/>
      <c r="S76" s="780"/>
      <c r="T76" s="780"/>
    </row>
    <row r="77" spans="3:20" s="5" customFormat="1" ht="76.5" customHeight="1">
      <c r="C77" s="225" t="s">
        <v>149</v>
      </c>
      <c r="D77" s="774" t="s">
        <v>245</v>
      </c>
      <c r="E77" s="774"/>
      <c r="F77" s="774"/>
      <c r="G77" s="774"/>
      <c r="H77" s="774"/>
      <c r="I77" s="774"/>
      <c r="J77" s="774"/>
      <c r="K77" s="774"/>
      <c r="L77" s="632"/>
      <c r="M77" s="632"/>
      <c r="N77" s="784"/>
      <c r="O77" s="784"/>
      <c r="P77" s="784"/>
      <c r="Q77" s="784"/>
      <c r="R77" s="784"/>
      <c r="S77" s="784"/>
      <c r="T77" s="784"/>
    </row>
    <row r="78" spans="3:20" s="5" customFormat="1" ht="51.75" customHeight="1">
      <c r="C78" s="225" t="s">
        <v>153</v>
      </c>
      <c r="D78" s="777" t="s">
        <v>246</v>
      </c>
      <c r="E78" s="777"/>
      <c r="F78" s="777"/>
      <c r="G78" s="777"/>
      <c r="H78" s="777"/>
      <c r="I78" s="777"/>
      <c r="J78" s="777"/>
      <c r="K78" s="777"/>
      <c r="L78" s="631"/>
      <c r="M78" s="631"/>
      <c r="N78" s="780"/>
      <c r="O78" s="780"/>
      <c r="P78" s="780"/>
      <c r="Q78" s="780"/>
      <c r="R78" s="780"/>
      <c r="S78" s="780"/>
      <c r="T78" s="780"/>
    </row>
    <row r="79" spans="3:20" s="5" customFormat="1" ht="65.25" customHeight="1">
      <c r="C79" s="225" t="s">
        <v>155</v>
      </c>
      <c r="D79" s="774" t="s">
        <v>247</v>
      </c>
      <c r="E79" s="774"/>
      <c r="F79" s="774"/>
      <c r="G79" s="774"/>
      <c r="H79" s="774"/>
      <c r="I79" s="774"/>
      <c r="J79" s="774"/>
      <c r="K79" s="774"/>
      <c r="L79" s="632"/>
      <c r="M79" s="632"/>
      <c r="N79" s="784"/>
      <c r="O79" s="784"/>
      <c r="P79" s="784"/>
      <c r="Q79" s="784"/>
      <c r="R79" s="784"/>
      <c r="S79" s="784"/>
      <c r="T79" s="784"/>
    </row>
    <row r="80" spans="3:20" s="5" customFormat="1" ht="39.75" customHeight="1">
      <c r="C80" s="225" t="s">
        <v>157</v>
      </c>
      <c r="D80" s="779" t="s">
        <v>248</v>
      </c>
      <c r="E80" s="777"/>
      <c r="F80" s="777"/>
      <c r="G80" s="777"/>
      <c r="H80" s="777"/>
      <c r="I80" s="777"/>
      <c r="J80" s="777"/>
      <c r="K80" s="777"/>
      <c r="L80" s="631"/>
      <c r="M80" s="631"/>
      <c r="N80" s="780"/>
      <c r="O80" s="780"/>
      <c r="P80" s="780"/>
      <c r="Q80" s="780"/>
      <c r="R80" s="780"/>
      <c r="S80" s="780"/>
      <c r="T80" s="780"/>
    </row>
    <row r="81" spans="2:20" s="5" customFormat="1" ht="39.75" customHeight="1">
      <c r="C81" s="225" t="s">
        <v>157</v>
      </c>
      <c r="D81" s="777" t="s">
        <v>249</v>
      </c>
      <c r="E81" s="777"/>
      <c r="F81" s="777"/>
      <c r="G81" s="777"/>
      <c r="H81" s="777"/>
      <c r="I81" s="777"/>
      <c r="J81" s="777"/>
      <c r="K81" s="777"/>
      <c r="L81" s="631"/>
      <c r="M81" s="631"/>
      <c r="N81" s="780"/>
      <c r="O81" s="780"/>
      <c r="P81" s="780"/>
      <c r="Q81" s="780"/>
      <c r="R81" s="780"/>
      <c r="S81" s="780"/>
      <c r="T81" s="780"/>
    </row>
    <row r="82" spans="2:20" s="5" customFormat="1" ht="39.75" customHeight="1">
      <c r="C82" s="225" t="s">
        <v>250</v>
      </c>
      <c r="D82" s="774" t="s">
        <v>251</v>
      </c>
      <c r="E82" s="774"/>
      <c r="F82" s="774"/>
      <c r="G82" s="774"/>
      <c r="H82" s="774"/>
      <c r="I82" s="774"/>
      <c r="J82" s="774"/>
      <c r="K82" s="774"/>
      <c r="L82" s="632"/>
      <c r="M82" s="632"/>
      <c r="N82" s="784"/>
      <c r="O82" s="784"/>
      <c r="P82" s="784"/>
      <c r="Q82" s="784"/>
      <c r="R82" s="784"/>
      <c r="S82" s="784"/>
      <c r="T82" s="784"/>
    </row>
    <row r="83" spans="2:20" s="5" customFormat="1" ht="80.25" customHeight="1">
      <c r="C83" s="225" t="s">
        <v>252</v>
      </c>
      <c r="D83" s="777" t="s">
        <v>253</v>
      </c>
      <c r="E83" s="777"/>
      <c r="F83" s="777"/>
      <c r="G83" s="777"/>
      <c r="H83" s="777"/>
      <c r="I83" s="777"/>
      <c r="J83" s="777"/>
      <c r="K83" s="777"/>
      <c r="L83" s="631"/>
      <c r="M83" s="631"/>
      <c r="N83" s="780"/>
      <c r="O83" s="780"/>
      <c r="P83" s="780"/>
      <c r="Q83" s="780"/>
      <c r="R83" s="780"/>
      <c r="S83" s="780"/>
      <c r="T83" s="780"/>
    </row>
    <row r="84" spans="2:20" s="5" customFormat="1" ht="39.75" customHeight="1">
      <c r="C84" s="225" t="s">
        <v>254</v>
      </c>
      <c r="D84" s="777" t="s">
        <v>255</v>
      </c>
      <c r="E84" s="777"/>
      <c r="F84" s="777"/>
      <c r="G84" s="777"/>
      <c r="H84" s="777"/>
      <c r="I84" s="777"/>
      <c r="J84" s="777"/>
      <c r="K84" s="777"/>
      <c r="L84" s="631"/>
      <c r="M84" s="631"/>
      <c r="N84" s="780"/>
      <c r="O84" s="780"/>
      <c r="P84" s="780"/>
      <c r="Q84" s="780"/>
      <c r="R84" s="780"/>
      <c r="S84" s="780"/>
      <c r="T84" s="780"/>
    </row>
    <row r="85" spans="2:20" s="5" customFormat="1" ht="54.75" customHeight="1">
      <c r="C85" s="225" t="s">
        <v>256</v>
      </c>
      <c r="D85" s="774" t="s">
        <v>257</v>
      </c>
      <c r="E85" s="774"/>
      <c r="F85" s="774"/>
      <c r="G85" s="774"/>
      <c r="H85" s="774"/>
      <c r="I85" s="774"/>
      <c r="J85" s="774"/>
      <c r="K85" s="774"/>
      <c r="L85" s="632"/>
      <c r="M85" s="632"/>
      <c r="N85" s="784"/>
      <c r="O85" s="784"/>
      <c r="P85" s="784"/>
      <c r="Q85" s="784"/>
      <c r="R85" s="784"/>
      <c r="S85" s="784"/>
      <c r="T85" s="784"/>
    </row>
    <row r="86" spans="2:20" s="5" customFormat="1" ht="39.75" customHeight="1">
      <c r="C86" s="225" t="s">
        <v>258</v>
      </c>
      <c r="D86" s="777" t="s">
        <v>259</v>
      </c>
      <c r="E86" s="777"/>
      <c r="F86" s="777"/>
      <c r="G86" s="777"/>
      <c r="H86" s="777"/>
      <c r="I86" s="777"/>
      <c r="J86" s="777"/>
      <c r="K86" s="777"/>
      <c r="L86" s="631"/>
      <c r="M86" s="631"/>
      <c r="N86" s="780"/>
      <c r="O86" s="780"/>
      <c r="P86" s="780"/>
      <c r="Q86" s="780"/>
      <c r="R86" s="780"/>
      <c r="S86" s="780"/>
      <c r="T86" s="780"/>
    </row>
    <row r="87" spans="2:20" s="5" customFormat="1" ht="39.75" customHeight="1">
      <c r="C87" s="225" t="s">
        <v>260</v>
      </c>
      <c r="D87" s="785" t="s">
        <v>261</v>
      </c>
      <c r="E87" s="785"/>
      <c r="F87" s="785"/>
      <c r="G87" s="785"/>
      <c r="H87" s="785"/>
      <c r="I87" s="785"/>
      <c r="J87" s="785"/>
      <c r="K87" s="785"/>
      <c r="L87" s="632"/>
      <c r="M87" s="632"/>
      <c r="N87" s="784"/>
      <c r="O87" s="784"/>
      <c r="P87" s="784"/>
      <c r="Q87" s="784"/>
      <c r="R87" s="784"/>
      <c r="S87" s="784"/>
      <c r="T87" s="784"/>
    </row>
    <row r="88" spans="2:20"/>
    <row r="89" spans="2:20" ht="16.5" customHeight="1"/>
    <row r="90" spans="2:20" s="517" customFormat="1" ht="12.75" hidden="1">
      <c r="B90" s="515"/>
      <c r="C90" s="516" t="s">
        <v>88</v>
      </c>
      <c r="G90" s="516"/>
      <c r="I90" s="516"/>
      <c r="Q90" s="516"/>
      <c r="R90" s="516"/>
      <c r="T90" s="518"/>
    </row>
    <row r="91" spans="2:20" s="517" customFormat="1" ht="12.75" hidden="1">
      <c r="B91" s="515"/>
      <c r="C91" s="517" t="s">
        <v>235</v>
      </c>
      <c r="G91" s="516"/>
      <c r="I91" s="516"/>
      <c r="Q91" s="516"/>
      <c r="R91" s="516"/>
      <c r="T91" s="518"/>
    </row>
    <row r="92" spans="2:20" s="517" customFormat="1" ht="12.75" hidden="1">
      <c r="B92" s="515"/>
      <c r="C92" s="517" t="s">
        <v>262</v>
      </c>
      <c r="G92" s="516"/>
      <c r="I92" s="516"/>
      <c r="Q92" s="516"/>
      <c r="R92" s="516"/>
      <c r="T92" s="518"/>
    </row>
    <row r="93" spans="2:20" s="517" customFormat="1" ht="12.75" hidden="1">
      <c r="B93" s="515"/>
      <c r="C93" s="517" t="s">
        <v>263</v>
      </c>
      <c r="G93" s="516"/>
      <c r="I93" s="516"/>
      <c r="Q93" s="516"/>
      <c r="R93" s="516"/>
      <c r="T93" s="518"/>
    </row>
    <row r="94" spans="2:20"/>
    <row r="95" spans="2:20"/>
    <row r="96" spans="2:20"/>
    <row r="97"/>
    <row r="98"/>
    <row r="99"/>
    <row r="100"/>
    <row r="101"/>
  </sheetData>
  <sheetProtection selectLockedCells="1"/>
  <mergeCells count="58">
    <mergeCell ref="D85:K85"/>
    <mergeCell ref="N85:T85"/>
    <mergeCell ref="A19:N19"/>
    <mergeCell ref="A63:U63"/>
    <mergeCell ref="N84:T84"/>
    <mergeCell ref="D84:K84"/>
    <mergeCell ref="C23:E23"/>
    <mergeCell ref="D75:K75"/>
    <mergeCell ref="K23:O23"/>
    <mergeCell ref="D76:K76"/>
    <mergeCell ref="D77:K77"/>
    <mergeCell ref="D78:K78"/>
    <mergeCell ref="D70:K70"/>
    <mergeCell ref="D71:K71"/>
    <mergeCell ref="D72:K72"/>
    <mergeCell ref="D73:K73"/>
    <mergeCell ref="N86:T86"/>
    <mergeCell ref="N87:T87"/>
    <mergeCell ref="N78:T78"/>
    <mergeCell ref="N79:T79"/>
    <mergeCell ref="N81:T81"/>
    <mergeCell ref="N82:T82"/>
    <mergeCell ref="N83:T83"/>
    <mergeCell ref="D86:K86"/>
    <mergeCell ref="D87:K87"/>
    <mergeCell ref="N65:T65"/>
    <mergeCell ref="N67:T67"/>
    <mergeCell ref="N74:T74"/>
    <mergeCell ref="N75:T75"/>
    <mergeCell ref="N76:T76"/>
    <mergeCell ref="N77:T77"/>
    <mergeCell ref="N70:T70"/>
    <mergeCell ref="N71:T71"/>
    <mergeCell ref="N72:T72"/>
    <mergeCell ref="N73:T73"/>
    <mergeCell ref="D83:K83"/>
    <mergeCell ref="D79:K79"/>
    <mergeCell ref="D81:K81"/>
    <mergeCell ref="D82:K82"/>
    <mergeCell ref="D74:K74"/>
    <mergeCell ref="D65:K65"/>
    <mergeCell ref="D80:K80"/>
    <mergeCell ref="N80:T80"/>
    <mergeCell ref="D14:F14"/>
    <mergeCell ref="D17:F17"/>
    <mergeCell ref="N69:T69"/>
    <mergeCell ref="C66:T66"/>
    <mergeCell ref="C68:T68"/>
    <mergeCell ref="B4:U4"/>
    <mergeCell ref="A6:U6"/>
    <mergeCell ref="D8:F8"/>
    <mergeCell ref="D9:F9"/>
    <mergeCell ref="D10:F10"/>
    <mergeCell ref="D11:F11"/>
    <mergeCell ref="D12:F12"/>
    <mergeCell ref="D13:F13"/>
    <mergeCell ref="D67:K67"/>
    <mergeCell ref="D69:K69"/>
  </mergeCells>
  <dataValidations count="1">
    <dataValidation type="list" allowBlank="1" showInputMessage="1" showErrorMessage="1" sqref="K60:O60 Q60:R60" xr:uid="{00000000-0002-0000-0300-000000000000}">
      <formula1>$C$91:$C$93</formula1>
    </dataValidation>
  </dataValidations>
  <printOptions horizontalCentered="1"/>
  <pageMargins left="0.23622047244094491" right="0.23622047244094491" top="0.74803149606299213" bottom="0.74803149606299213" header="0.31496062992125984" footer="0.31496062992125984"/>
  <pageSetup paperSize="8" scale="47" fitToHeight="2" orientation="landscape" r:id="rId1"/>
  <headerFooter>
    <oddHeader>&amp;C&amp;"-,Bold"&amp;KFF0000QDC CONTRACTOR DATABOOK | PILOT VERSION ISSUED SEPTEMBER 2017</oddHeader>
    <oddFooter>&amp;CPage &amp;P of &amp;N</oddFooter>
  </headerFooter>
  <rowBreaks count="1" manualBreakCount="1">
    <brk id="62"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WVV171"/>
  <sheetViews>
    <sheetView topLeftCell="A67" zoomScale="90" zoomScaleNormal="90" zoomScaleSheetLayoutView="70" workbookViewId="0">
      <selection activeCell="C59" sqref="C59:O59"/>
    </sheetView>
  </sheetViews>
  <sheetFormatPr defaultColWidth="0" defaultRowHeight="15.75" zeroHeight="1"/>
  <cols>
    <col min="1" max="1" width="4.7109375" style="358" customWidth="1"/>
    <col min="2" max="2" width="7.42578125" style="358" customWidth="1"/>
    <col min="3" max="3" width="38.42578125" style="358" customWidth="1"/>
    <col min="4" max="4" width="13.5703125" style="359" customWidth="1"/>
    <col min="5" max="5" width="20.5703125" style="358" customWidth="1"/>
    <col min="6" max="6" width="17.28515625" style="358" customWidth="1"/>
    <col min="7" max="7" width="15.7109375" style="358" customWidth="1"/>
    <col min="8" max="8" width="17.5703125" style="358" customWidth="1"/>
    <col min="9" max="11" width="15.7109375" style="358" customWidth="1"/>
    <col min="12" max="12" width="19.85546875" style="358" customWidth="1"/>
    <col min="13" max="13" width="15.5703125" style="358" customWidth="1"/>
    <col min="14" max="14" width="18.42578125" style="358" customWidth="1"/>
    <col min="15" max="18" width="17.5703125" style="358" customWidth="1"/>
    <col min="19" max="22" width="15.7109375" style="358" customWidth="1"/>
    <col min="23" max="23" width="18.42578125" style="358" customWidth="1"/>
    <col min="24" max="26" width="4.7109375" style="358" customWidth="1"/>
    <col min="27" max="254" width="4.7109375" style="358" hidden="1"/>
    <col min="255" max="255" width="12.7109375" style="358" hidden="1"/>
    <col min="256" max="256" width="9.85546875" style="358" hidden="1"/>
    <col min="257" max="259" width="11.140625" style="358" hidden="1"/>
    <col min="260" max="260" width="12.42578125" style="358" hidden="1"/>
    <col min="261" max="261" width="12" style="358" hidden="1"/>
    <col min="262" max="262" width="13.7109375" style="358" hidden="1"/>
    <col min="263" max="263" width="11.7109375" style="358" hidden="1"/>
    <col min="264" max="264" width="12.42578125" style="358" hidden="1"/>
    <col min="265" max="265" width="15" style="358" hidden="1"/>
    <col min="266" max="267" width="12.42578125" style="358" hidden="1"/>
    <col min="268" max="268" width="15" style="358" hidden="1"/>
    <col min="269" max="269" width="13.7109375" style="358" hidden="1"/>
    <col min="270" max="270" width="15" style="358" hidden="1"/>
    <col min="271" max="510" width="4.7109375" style="358" hidden="1"/>
    <col min="511" max="511" width="12.7109375" style="358" hidden="1"/>
    <col min="512" max="512" width="9.85546875" style="358" hidden="1"/>
    <col min="513" max="515" width="11.140625" style="358" hidden="1"/>
    <col min="516" max="516" width="12.42578125" style="358" hidden="1"/>
    <col min="517" max="517" width="12" style="358" hidden="1"/>
    <col min="518" max="518" width="13.7109375" style="358" hidden="1"/>
    <col min="519" max="519" width="11.7109375" style="358" hidden="1"/>
    <col min="520" max="520" width="12.42578125" style="358" hidden="1"/>
    <col min="521" max="521" width="15" style="358" hidden="1"/>
    <col min="522" max="523" width="12.42578125" style="358" hidden="1"/>
    <col min="524" max="524" width="15" style="358" hidden="1"/>
    <col min="525" max="525" width="13.7109375" style="358" hidden="1"/>
    <col min="526" max="526" width="15" style="358" hidden="1"/>
    <col min="527" max="766" width="4.7109375" style="358" hidden="1"/>
    <col min="767" max="767" width="12.7109375" style="358" hidden="1"/>
    <col min="768" max="768" width="9.85546875" style="358" hidden="1"/>
    <col min="769" max="771" width="11.140625" style="358" hidden="1"/>
    <col min="772" max="772" width="12.42578125" style="358" hidden="1"/>
    <col min="773" max="773" width="12" style="358" hidden="1"/>
    <col min="774" max="774" width="13.7109375" style="358" hidden="1"/>
    <col min="775" max="775" width="11.7109375" style="358" hidden="1"/>
    <col min="776" max="776" width="12.42578125" style="358" hidden="1"/>
    <col min="777" max="777" width="15" style="358" hidden="1"/>
    <col min="778" max="779" width="12.42578125" style="358" hidden="1"/>
    <col min="780" max="780" width="15" style="358" hidden="1"/>
    <col min="781" max="781" width="13.7109375" style="358" hidden="1"/>
    <col min="782" max="782" width="15" style="358" hidden="1"/>
    <col min="783" max="1022" width="4.7109375" style="358" hidden="1"/>
    <col min="1023" max="1023" width="12.7109375" style="358" hidden="1"/>
    <col min="1024" max="1024" width="9.85546875" style="358" hidden="1"/>
    <col min="1025" max="1027" width="11.140625" style="358" hidden="1"/>
    <col min="1028" max="1028" width="12.42578125" style="358" hidden="1"/>
    <col min="1029" max="1029" width="12" style="358" hidden="1"/>
    <col min="1030" max="1030" width="13.7109375" style="358" hidden="1"/>
    <col min="1031" max="1031" width="11.7109375" style="358" hidden="1"/>
    <col min="1032" max="1032" width="12.42578125" style="358" hidden="1"/>
    <col min="1033" max="1033" width="15" style="358" hidden="1"/>
    <col min="1034" max="1035" width="12.42578125" style="358" hidden="1"/>
    <col min="1036" max="1036" width="15" style="358" hidden="1"/>
    <col min="1037" max="1037" width="13.7109375" style="358" hidden="1"/>
    <col min="1038" max="1038" width="15" style="358" hidden="1"/>
    <col min="1039" max="1278" width="4.7109375" style="358" hidden="1"/>
    <col min="1279" max="1279" width="12.7109375" style="358" hidden="1"/>
    <col min="1280" max="1280" width="9.85546875" style="358" hidden="1"/>
    <col min="1281" max="1283" width="11.140625" style="358" hidden="1"/>
    <col min="1284" max="1284" width="12.42578125" style="358" hidden="1"/>
    <col min="1285" max="1285" width="12" style="358" hidden="1"/>
    <col min="1286" max="1286" width="13.7109375" style="358" hidden="1"/>
    <col min="1287" max="1287" width="11.7109375" style="358" hidden="1"/>
    <col min="1288" max="1288" width="12.42578125" style="358" hidden="1"/>
    <col min="1289" max="1289" width="15" style="358" hidden="1"/>
    <col min="1290" max="1291" width="12.42578125" style="358" hidden="1"/>
    <col min="1292" max="1292" width="15" style="358" hidden="1"/>
    <col min="1293" max="1293" width="13.7109375" style="358" hidden="1"/>
    <col min="1294" max="1294" width="15" style="358" hidden="1"/>
    <col min="1295" max="1534" width="4.7109375" style="358" hidden="1"/>
    <col min="1535" max="1535" width="12.7109375" style="358" hidden="1"/>
    <col min="1536" max="1536" width="9.85546875" style="358" hidden="1"/>
    <col min="1537" max="1539" width="11.140625" style="358" hidden="1"/>
    <col min="1540" max="1540" width="12.42578125" style="358" hidden="1"/>
    <col min="1541" max="1541" width="12" style="358" hidden="1"/>
    <col min="1542" max="1542" width="13.7109375" style="358" hidden="1"/>
    <col min="1543" max="1543" width="11.7109375" style="358" hidden="1"/>
    <col min="1544" max="1544" width="12.42578125" style="358" hidden="1"/>
    <col min="1545" max="1545" width="15" style="358" hidden="1"/>
    <col min="1546" max="1547" width="12.42578125" style="358" hidden="1"/>
    <col min="1548" max="1548" width="15" style="358" hidden="1"/>
    <col min="1549" max="1549" width="13.7109375" style="358" hidden="1"/>
    <col min="1550" max="1550" width="15" style="358" hidden="1"/>
    <col min="1551" max="1790" width="4.7109375" style="358" hidden="1"/>
    <col min="1791" max="1791" width="12.7109375" style="358" hidden="1"/>
    <col min="1792" max="1792" width="9.85546875" style="358" hidden="1"/>
    <col min="1793" max="1795" width="11.140625" style="358" hidden="1"/>
    <col min="1796" max="1796" width="12.42578125" style="358" hidden="1"/>
    <col min="1797" max="1797" width="12" style="358" hidden="1"/>
    <col min="1798" max="1798" width="13.7109375" style="358" hidden="1"/>
    <col min="1799" max="1799" width="11.7109375" style="358" hidden="1"/>
    <col min="1800" max="1800" width="12.42578125" style="358" hidden="1"/>
    <col min="1801" max="1801" width="15" style="358" hidden="1"/>
    <col min="1802" max="1803" width="12.42578125" style="358" hidden="1"/>
    <col min="1804" max="1804" width="15" style="358" hidden="1"/>
    <col min="1805" max="1805" width="13.7109375" style="358" hidden="1"/>
    <col min="1806" max="1806" width="15" style="358" hidden="1"/>
    <col min="1807" max="2046" width="4.7109375" style="358" hidden="1"/>
    <col min="2047" max="2047" width="12.7109375" style="358" hidden="1"/>
    <col min="2048" max="2048" width="9.85546875" style="358" hidden="1"/>
    <col min="2049" max="2051" width="11.140625" style="358" hidden="1"/>
    <col min="2052" max="2052" width="12.42578125" style="358" hidden="1"/>
    <col min="2053" max="2053" width="12" style="358" hidden="1"/>
    <col min="2054" max="2054" width="13.7109375" style="358" hidden="1"/>
    <col min="2055" max="2055" width="11.7109375" style="358" hidden="1"/>
    <col min="2056" max="2056" width="12.42578125" style="358" hidden="1"/>
    <col min="2057" max="2057" width="15" style="358" hidden="1"/>
    <col min="2058" max="2059" width="12.42578125" style="358" hidden="1"/>
    <col min="2060" max="2060" width="15" style="358" hidden="1"/>
    <col min="2061" max="2061" width="13.7109375" style="358" hidden="1"/>
    <col min="2062" max="2062" width="15" style="358" hidden="1"/>
    <col min="2063" max="2302" width="4.7109375" style="358" hidden="1"/>
    <col min="2303" max="2303" width="12.7109375" style="358" hidden="1"/>
    <col min="2304" max="2304" width="9.85546875" style="358" hidden="1"/>
    <col min="2305" max="2307" width="11.140625" style="358" hidden="1"/>
    <col min="2308" max="2308" width="12.42578125" style="358" hidden="1"/>
    <col min="2309" max="2309" width="12" style="358" hidden="1"/>
    <col min="2310" max="2310" width="13.7109375" style="358" hidden="1"/>
    <col min="2311" max="2311" width="11.7109375" style="358" hidden="1"/>
    <col min="2312" max="2312" width="12.42578125" style="358" hidden="1"/>
    <col min="2313" max="2313" width="15" style="358" hidden="1"/>
    <col min="2314" max="2315" width="12.42578125" style="358" hidden="1"/>
    <col min="2316" max="2316" width="15" style="358" hidden="1"/>
    <col min="2317" max="2317" width="13.7109375" style="358" hidden="1"/>
    <col min="2318" max="2318" width="15" style="358" hidden="1"/>
    <col min="2319" max="2558" width="4.7109375" style="358" hidden="1"/>
    <col min="2559" max="2559" width="12.7109375" style="358" hidden="1"/>
    <col min="2560" max="2560" width="9.85546875" style="358" hidden="1"/>
    <col min="2561" max="2563" width="11.140625" style="358" hidden="1"/>
    <col min="2564" max="2564" width="12.42578125" style="358" hidden="1"/>
    <col min="2565" max="2565" width="12" style="358" hidden="1"/>
    <col min="2566" max="2566" width="13.7109375" style="358" hidden="1"/>
    <col min="2567" max="2567" width="11.7109375" style="358" hidden="1"/>
    <col min="2568" max="2568" width="12.42578125" style="358" hidden="1"/>
    <col min="2569" max="2569" width="15" style="358" hidden="1"/>
    <col min="2570" max="2571" width="12.42578125" style="358" hidden="1"/>
    <col min="2572" max="2572" width="15" style="358" hidden="1"/>
    <col min="2573" max="2573" width="13.7109375" style="358" hidden="1"/>
    <col min="2574" max="2574" width="15" style="358" hidden="1"/>
    <col min="2575" max="2814" width="4.7109375" style="358" hidden="1"/>
    <col min="2815" max="2815" width="12.7109375" style="358" hidden="1"/>
    <col min="2816" max="2816" width="9.85546875" style="358" hidden="1"/>
    <col min="2817" max="2819" width="11.140625" style="358" hidden="1"/>
    <col min="2820" max="2820" width="12.42578125" style="358" hidden="1"/>
    <col min="2821" max="2821" width="12" style="358" hidden="1"/>
    <col min="2822" max="2822" width="13.7109375" style="358" hidden="1"/>
    <col min="2823" max="2823" width="11.7109375" style="358" hidden="1"/>
    <col min="2824" max="2824" width="12.42578125" style="358" hidden="1"/>
    <col min="2825" max="2825" width="15" style="358" hidden="1"/>
    <col min="2826" max="2827" width="12.42578125" style="358" hidden="1"/>
    <col min="2828" max="2828" width="15" style="358" hidden="1"/>
    <col min="2829" max="2829" width="13.7109375" style="358" hidden="1"/>
    <col min="2830" max="2830" width="15" style="358" hidden="1"/>
    <col min="2831" max="3070" width="4.7109375" style="358" hidden="1"/>
    <col min="3071" max="3071" width="12.7109375" style="358" hidden="1"/>
    <col min="3072" max="3072" width="9.85546875" style="358" hidden="1"/>
    <col min="3073" max="3075" width="11.140625" style="358" hidden="1"/>
    <col min="3076" max="3076" width="12.42578125" style="358" hidden="1"/>
    <col min="3077" max="3077" width="12" style="358" hidden="1"/>
    <col min="3078" max="3078" width="13.7109375" style="358" hidden="1"/>
    <col min="3079" max="3079" width="11.7109375" style="358" hidden="1"/>
    <col min="3080" max="3080" width="12.42578125" style="358" hidden="1"/>
    <col min="3081" max="3081" width="15" style="358" hidden="1"/>
    <col min="3082" max="3083" width="12.42578125" style="358" hidden="1"/>
    <col min="3084" max="3084" width="15" style="358" hidden="1"/>
    <col min="3085" max="3085" width="13.7109375" style="358" hidden="1"/>
    <col min="3086" max="3086" width="15" style="358" hidden="1"/>
    <col min="3087" max="3326" width="4.7109375" style="358" hidden="1"/>
    <col min="3327" max="3327" width="12.7109375" style="358" hidden="1"/>
    <col min="3328" max="3328" width="9.85546875" style="358" hidden="1"/>
    <col min="3329" max="3331" width="11.140625" style="358" hidden="1"/>
    <col min="3332" max="3332" width="12.42578125" style="358" hidden="1"/>
    <col min="3333" max="3333" width="12" style="358" hidden="1"/>
    <col min="3334" max="3334" width="13.7109375" style="358" hidden="1"/>
    <col min="3335" max="3335" width="11.7109375" style="358" hidden="1"/>
    <col min="3336" max="3336" width="12.42578125" style="358" hidden="1"/>
    <col min="3337" max="3337" width="15" style="358" hidden="1"/>
    <col min="3338" max="3339" width="12.42578125" style="358" hidden="1"/>
    <col min="3340" max="3340" width="15" style="358" hidden="1"/>
    <col min="3341" max="3341" width="13.7109375" style="358" hidden="1"/>
    <col min="3342" max="3342" width="15" style="358" hidden="1"/>
    <col min="3343" max="3582" width="4.7109375" style="358" hidden="1"/>
    <col min="3583" max="3583" width="12.7109375" style="358" hidden="1"/>
    <col min="3584" max="3584" width="9.85546875" style="358" hidden="1"/>
    <col min="3585" max="3587" width="11.140625" style="358" hidden="1"/>
    <col min="3588" max="3588" width="12.42578125" style="358" hidden="1"/>
    <col min="3589" max="3589" width="12" style="358" hidden="1"/>
    <col min="3590" max="3590" width="13.7109375" style="358" hidden="1"/>
    <col min="3591" max="3591" width="11.7109375" style="358" hidden="1"/>
    <col min="3592" max="3592" width="12.42578125" style="358" hidden="1"/>
    <col min="3593" max="3593" width="15" style="358" hidden="1"/>
    <col min="3594" max="3595" width="12.42578125" style="358" hidden="1"/>
    <col min="3596" max="3596" width="15" style="358" hidden="1"/>
    <col min="3597" max="3597" width="13.7109375" style="358" hidden="1"/>
    <col min="3598" max="3598" width="15" style="358" hidden="1"/>
    <col min="3599" max="3838" width="4.7109375" style="358" hidden="1"/>
    <col min="3839" max="3839" width="12.7109375" style="358" hidden="1"/>
    <col min="3840" max="3840" width="9.85546875" style="358" hidden="1"/>
    <col min="3841" max="3843" width="11.140625" style="358" hidden="1"/>
    <col min="3844" max="3844" width="12.42578125" style="358" hidden="1"/>
    <col min="3845" max="3845" width="12" style="358" hidden="1"/>
    <col min="3846" max="3846" width="13.7109375" style="358" hidden="1"/>
    <col min="3847" max="3847" width="11.7109375" style="358" hidden="1"/>
    <col min="3848" max="3848" width="12.42578125" style="358" hidden="1"/>
    <col min="3849" max="3849" width="15" style="358" hidden="1"/>
    <col min="3850" max="3851" width="12.42578125" style="358" hidden="1"/>
    <col min="3852" max="3852" width="15" style="358" hidden="1"/>
    <col min="3853" max="3853" width="13.7109375" style="358" hidden="1"/>
    <col min="3854" max="3854" width="15" style="358" hidden="1"/>
    <col min="3855" max="4094" width="4.7109375" style="358" hidden="1"/>
    <col min="4095" max="4095" width="12.7109375" style="358" hidden="1"/>
    <col min="4096" max="4096" width="9.85546875" style="358" hidden="1"/>
    <col min="4097" max="4099" width="11.140625" style="358" hidden="1"/>
    <col min="4100" max="4100" width="12.42578125" style="358" hidden="1"/>
    <col min="4101" max="4101" width="12" style="358" hidden="1"/>
    <col min="4102" max="4102" width="13.7109375" style="358" hidden="1"/>
    <col min="4103" max="4103" width="11.7109375" style="358" hidden="1"/>
    <col min="4104" max="4104" width="12.42578125" style="358" hidden="1"/>
    <col min="4105" max="4105" width="15" style="358" hidden="1"/>
    <col min="4106" max="4107" width="12.42578125" style="358" hidden="1"/>
    <col min="4108" max="4108" width="15" style="358" hidden="1"/>
    <col min="4109" max="4109" width="13.7109375" style="358" hidden="1"/>
    <col min="4110" max="4110" width="15" style="358" hidden="1"/>
    <col min="4111" max="4350" width="4.7109375" style="358" hidden="1"/>
    <col min="4351" max="4351" width="12.7109375" style="358" hidden="1"/>
    <col min="4352" max="4352" width="9.85546875" style="358" hidden="1"/>
    <col min="4353" max="4355" width="11.140625" style="358" hidden="1"/>
    <col min="4356" max="4356" width="12.42578125" style="358" hidden="1"/>
    <col min="4357" max="4357" width="12" style="358" hidden="1"/>
    <col min="4358" max="4358" width="13.7109375" style="358" hidden="1"/>
    <col min="4359" max="4359" width="11.7109375" style="358" hidden="1"/>
    <col min="4360" max="4360" width="12.42578125" style="358" hidden="1"/>
    <col min="4361" max="4361" width="15" style="358" hidden="1"/>
    <col min="4362" max="4363" width="12.42578125" style="358" hidden="1"/>
    <col min="4364" max="4364" width="15" style="358" hidden="1"/>
    <col min="4365" max="4365" width="13.7109375" style="358" hidden="1"/>
    <col min="4366" max="4366" width="15" style="358" hidden="1"/>
    <col min="4367" max="4606" width="4.7109375" style="358" hidden="1"/>
    <col min="4607" max="4607" width="12.7109375" style="358" hidden="1"/>
    <col min="4608" max="4608" width="9.85546875" style="358" hidden="1"/>
    <col min="4609" max="4611" width="11.140625" style="358" hidden="1"/>
    <col min="4612" max="4612" width="12.42578125" style="358" hidden="1"/>
    <col min="4613" max="4613" width="12" style="358" hidden="1"/>
    <col min="4614" max="4614" width="13.7109375" style="358" hidden="1"/>
    <col min="4615" max="4615" width="11.7109375" style="358" hidden="1"/>
    <col min="4616" max="4616" width="12.42578125" style="358" hidden="1"/>
    <col min="4617" max="4617" width="15" style="358" hidden="1"/>
    <col min="4618" max="4619" width="12.42578125" style="358" hidden="1"/>
    <col min="4620" max="4620" width="15" style="358" hidden="1"/>
    <col min="4621" max="4621" width="13.7109375" style="358" hidden="1"/>
    <col min="4622" max="4622" width="15" style="358" hidden="1"/>
    <col min="4623" max="4862" width="4.7109375" style="358" hidden="1"/>
    <col min="4863" max="4863" width="12.7109375" style="358" hidden="1"/>
    <col min="4864" max="4864" width="9.85546875" style="358" hidden="1"/>
    <col min="4865" max="4867" width="11.140625" style="358" hidden="1"/>
    <col min="4868" max="4868" width="12.42578125" style="358" hidden="1"/>
    <col min="4869" max="4869" width="12" style="358" hidden="1"/>
    <col min="4870" max="4870" width="13.7109375" style="358" hidden="1"/>
    <col min="4871" max="4871" width="11.7109375" style="358" hidden="1"/>
    <col min="4872" max="4872" width="12.42578125" style="358" hidden="1"/>
    <col min="4873" max="4873" width="15" style="358" hidden="1"/>
    <col min="4874" max="4875" width="12.42578125" style="358" hidden="1"/>
    <col min="4876" max="4876" width="15" style="358" hidden="1"/>
    <col min="4877" max="4877" width="13.7109375" style="358" hidden="1"/>
    <col min="4878" max="4878" width="15" style="358" hidden="1"/>
    <col min="4879" max="5118" width="4.7109375" style="358" hidden="1"/>
    <col min="5119" max="5119" width="12.7109375" style="358" hidden="1"/>
    <col min="5120" max="5120" width="9.85546875" style="358" hidden="1"/>
    <col min="5121" max="5123" width="11.140625" style="358" hidden="1"/>
    <col min="5124" max="5124" width="12.42578125" style="358" hidden="1"/>
    <col min="5125" max="5125" width="12" style="358" hidden="1"/>
    <col min="5126" max="5126" width="13.7109375" style="358" hidden="1"/>
    <col min="5127" max="5127" width="11.7109375" style="358" hidden="1"/>
    <col min="5128" max="5128" width="12.42578125" style="358" hidden="1"/>
    <col min="5129" max="5129" width="15" style="358" hidden="1"/>
    <col min="5130" max="5131" width="12.42578125" style="358" hidden="1"/>
    <col min="5132" max="5132" width="15" style="358" hidden="1"/>
    <col min="5133" max="5133" width="13.7109375" style="358" hidden="1"/>
    <col min="5134" max="5134" width="15" style="358" hidden="1"/>
    <col min="5135" max="5374" width="4.7109375" style="358" hidden="1"/>
    <col min="5375" max="5375" width="12.7109375" style="358" hidden="1"/>
    <col min="5376" max="5376" width="9.85546875" style="358" hidden="1"/>
    <col min="5377" max="5379" width="11.140625" style="358" hidden="1"/>
    <col min="5380" max="5380" width="12.42578125" style="358" hidden="1"/>
    <col min="5381" max="5381" width="12" style="358" hidden="1"/>
    <col min="5382" max="5382" width="13.7109375" style="358" hidden="1"/>
    <col min="5383" max="5383" width="11.7109375" style="358" hidden="1"/>
    <col min="5384" max="5384" width="12.42578125" style="358" hidden="1"/>
    <col min="5385" max="5385" width="15" style="358" hidden="1"/>
    <col min="5386" max="5387" width="12.42578125" style="358" hidden="1"/>
    <col min="5388" max="5388" width="15" style="358" hidden="1"/>
    <col min="5389" max="5389" width="13.7109375" style="358" hidden="1"/>
    <col min="5390" max="5390" width="15" style="358" hidden="1"/>
    <col min="5391" max="5630" width="4.7109375" style="358" hidden="1"/>
    <col min="5631" max="5631" width="12.7109375" style="358" hidden="1"/>
    <col min="5632" max="5632" width="9.85546875" style="358" hidden="1"/>
    <col min="5633" max="5635" width="11.140625" style="358" hidden="1"/>
    <col min="5636" max="5636" width="12.42578125" style="358" hidden="1"/>
    <col min="5637" max="5637" width="12" style="358" hidden="1"/>
    <col min="5638" max="5638" width="13.7109375" style="358" hidden="1"/>
    <col min="5639" max="5639" width="11.7109375" style="358" hidden="1"/>
    <col min="5640" max="5640" width="12.42578125" style="358" hidden="1"/>
    <col min="5641" max="5641" width="15" style="358" hidden="1"/>
    <col min="5642" max="5643" width="12.42578125" style="358" hidden="1"/>
    <col min="5644" max="5644" width="15" style="358" hidden="1"/>
    <col min="5645" max="5645" width="13.7109375" style="358" hidden="1"/>
    <col min="5646" max="5646" width="15" style="358" hidden="1"/>
    <col min="5647" max="5886" width="4.7109375" style="358" hidden="1"/>
    <col min="5887" max="5887" width="12.7109375" style="358" hidden="1"/>
    <col min="5888" max="5888" width="9.85546875" style="358" hidden="1"/>
    <col min="5889" max="5891" width="11.140625" style="358" hidden="1"/>
    <col min="5892" max="5892" width="12.42578125" style="358" hidden="1"/>
    <col min="5893" max="5893" width="12" style="358" hidden="1"/>
    <col min="5894" max="5894" width="13.7109375" style="358" hidden="1"/>
    <col min="5895" max="5895" width="11.7109375" style="358" hidden="1"/>
    <col min="5896" max="5896" width="12.42578125" style="358" hidden="1"/>
    <col min="5897" max="5897" width="15" style="358" hidden="1"/>
    <col min="5898" max="5899" width="12.42578125" style="358" hidden="1"/>
    <col min="5900" max="5900" width="15" style="358" hidden="1"/>
    <col min="5901" max="5901" width="13.7109375" style="358" hidden="1"/>
    <col min="5902" max="5902" width="15" style="358" hidden="1"/>
    <col min="5903" max="6142" width="4.7109375" style="358" hidden="1"/>
    <col min="6143" max="6143" width="12.7109375" style="358" hidden="1"/>
    <col min="6144" max="6144" width="9.85546875" style="358" hidden="1"/>
    <col min="6145" max="6147" width="11.140625" style="358" hidden="1"/>
    <col min="6148" max="6148" width="12.42578125" style="358" hidden="1"/>
    <col min="6149" max="6149" width="12" style="358" hidden="1"/>
    <col min="6150" max="6150" width="13.7109375" style="358" hidden="1"/>
    <col min="6151" max="6151" width="11.7109375" style="358" hidden="1"/>
    <col min="6152" max="6152" width="12.42578125" style="358" hidden="1"/>
    <col min="6153" max="6153" width="15" style="358" hidden="1"/>
    <col min="6154" max="6155" width="12.42578125" style="358" hidden="1"/>
    <col min="6156" max="6156" width="15" style="358" hidden="1"/>
    <col min="6157" max="6157" width="13.7109375" style="358" hidden="1"/>
    <col min="6158" max="6158" width="15" style="358" hidden="1"/>
    <col min="6159" max="6398" width="4.7109375" style="358" hidden="1"/>
    <col min="6399" max="6399" width="12.7109375" style="358" hidden="1"/>
    <col min="6400" max="6400" width="9.85546875" style="358" hidden="1"/>
    <col min="6401" max="6403" width="11.140625" style="358" hidden="1"/>
    <col min="6404" max="6404" width="12.42578125" style="358" hidden="1"/>
    <col min="6405" max="6405" width="12" style="358" hidden="1"/>
    <col min="6406" max="6406" width="13.7109375" style="358" hidden="1"/>
    <col min="6407" max="6407" width="11.7109375" style="358" hidden="1"/>
    <col min="6408" max="6408" width="12.42578125" style="358" hidden="1"/>
    <col min="6409" max="6409" width="15" style="358" hidden="1"/>
    <col min="6410" max="6411" width="12.42578125" style="358" hidden="1"/>
    <col min="6412" max="6412" width="15" style="358" hidden="1"/>
    <col min="6413" max="6413" width="13.7109375" style="358" hidden="1"/>
    <col min="6414" max="6414" width="15" style="358" hidden="1"/>
    <col min="6415" max="6654" width="4.7109375" style="358" hidden="1"/>
    <col min="6655" max="6655" width="12.7109375" style="358" hidden="1"/>
    <col min="6656" max="6656" width="9.85546875" style="358" hidden="1"/>
    <col min="6657" max="6659" width="11.140625" style="358" hidden="1"/>
    <col min="6660" max="6660" width="12.42578125" style="358" hidden="1"/>
    <col min="6661" max="6661" width="12" style="358" hidden="1"/>
    <col min="6662" max="6662" width="13.7109375" style="358" hidden="1"/>
    <col min="6663" max="6663" width="11.7109375" style="358" hidden="1"/>
    <col min="6664" max="6664" width="12.42578125" style="358" hidden="1"/>
    <col min="6665" max="6665" width="15" style="358" hidden="1"/>
    <col min="6666" max="6667" width="12.42578125" style="358" hidden="1"/>
    <col min="6668" max="6668" width="15" style="358" hidden="1"/>
    <col min="6669" max="6669" width="13.7109375" style="358" hidden="1"/>
    <col min="6670" max="6670" width="15" style="358" hidden="1"/>
    <col min="6671" max="6910" width="4.7109375" style="358" hidden="1"/>
    <col min="6911" max="6911" width="12.7109375" style="358" hidden="1"/>
    <col min="6912" max="6912" width="9.85546875" style="358" hidden="1"/>
    <col min="6913" max="6915" width="11.140625" style="358" hidden="1"/>
    <col min="6916" max="6916" width="12.42578125" style="358" hidden="1"/>
    <col min="6917" max="6917" width="12" style="358" hidden="1"/>
    <col min="6918" max="6918" width="13.7109375" style="358" hidden="1"/>
    <col min="6919" max="6919" width="11.7109375" style="358" hidden="1"/>
    <col min="6920" max="6920" width="12.42578125" style="358" hidden="1"/>
    <col min="6921" max="6921" width="15" style="358" hidden="1"/>
    <col min="6922" max="6923" width="12.42578125" style="358" hidden="1"/>
    <col min="6924" max="6924" width="15" style="358" hidden="1"/>
    <col min="6925" max="6925" width="13.7109375" style="358" hidden="1"/>
    <col min="6926" max="6926" width="15" style="358" hidden="1"/>
    <col min="6927" max="7166" width="4.7109375" style="358" hidden="1"/>
    <col min="7167" max="7167" width="12.7109375" style="358" hidden="1"/>
    <col min="7168" max="7168" width="9.85546875" style="358" hidden="1"/>
    <col min="7169" max="7171" width="11.140625" style="358" hidden="1"/>
    <col min="7172" max="7172" width="12.42578125" style="358" hidden="1"/>
    <col min="7173" max="7173" width="12" style="358" hidden="1"/>
    <col min="7174" max="7174" width="13.7109375" style="358" hidden="1"/>
    <col min="7175" max="7175" width="11.7109375" style="358" hidden="1"/>
    <col min="7176" max="7176" width="12.42578125" style="358" hidden="1"/>
    <col min="7177" max="7177" width="15" style="358" hidden="1"/>
    <col min="7178" max="7179" width="12.42578125" style="358" hidden="1"/>
    <col min="7180" max="7180" width="15" style="358" hidden="1"/>
    <col min="7181" max="7181" width="13.7109375" style="358" hidden="1"/>
    <col min="7182" max="7182" width="15" style="358" hidden="1"/>
    <col min="7183" max="7422" width="4.7109375" style="358" hidden="1"/>
    <col min="7423" max="7423" width="12.7109375" style="358" hidden="1"/>
    <col min="7424" max="7424" width="9.85546875" style="358" hidden="1"/>
    <col min="7425" max="7427" width="11.140625" style="358" hidden="1"/>
    <col min="7428" max="7428" width="12.42578125" style="358" hidden="1"/>
    <col min="7429" max="7429" width="12" style="358" hidden="1"/>
    <col min="7430" max="7430" width="13.7109375" style="358" hidden="1"/>
    <col min="7431" max="7431" width="11.7109375" style="358" hidden="1"/>
    <col min="7432" max="7432" width="12.42578125" style="358" hidden="1"/>
    <col min="7433" max="7433" width="15" style="358" hidden="1"/>
    <col min="7434" max="7435" width="12.42578125" style="358" hidden="1"/>
    <col min="7436" max="7436" width="15" style="358" hidden="1"/>
    <col min="7437" max="7437" width="13.7109375" style="358" hidden="1"/>
    <col min="7438" max="7438" width="15" style="358" hidden="1"/>
    <col min="7439" max="7678" width="4.7109375" style="358" hidden="1"/>
    <col min="7679" max="7679" width="12.7109375" style="358" hidden="1"/>
    <col min="7680" max="7680" width="9.85546875" style="358" hidden="1"/>
    <col min="7681" max="7683" width="11.140625" style="358" hidden="1"/>
    <col min="7684" max="7684" width="12.42578125" style="358" hidden="1"/>
    <col min="7685" max="7685" width="12" style="358" hidden="1"/>
    <col min="7686" max="7686" width="13.7109375" style="358" hidden="1"/>
    <col min="7687" max="7687" width="11.7109375" style="358" hidden="1"/>
    <col min="7688" max="7688" width="12.42578125" style="358" hidden="1"/>
    <col min="7689" max="7689" width="15" style="358" hidden="1"/>
    <col min="7690" max="7691" width="12.42578125" style="358" hidden="1"/>
    <col min="7692" max="7692" width="15" style="358" hidden="1"/>
    <col min="7693" max="7693" width="13.7109375" style="358" hidden="1"/>
    <col min="7694" max="7694" width="15" style="358" hidden="1"/>
    <col min="7695" max="7934" width="4.7109375" style="358" hidden="1"/>
    <col min="7935" max="7935" width="12.7109375" style="358" hidden="1"/>
    <col min="7936" max="7936" width="9.85546875" style="358" hidden="1"/>
    <col min="7937" max="7939" width="11.140625" style="358" hidden="1"/>
    <col min="7940" max="7940" width="12.42578125" style="358" hidden="1"/>
    <col min="7941" max="7941" width="12" style="358" hidden="1"/>
    <col min="7942" max="7942" width="13.7109375" style="358" hidden="1"/>
    <col min="7943" max="7943" width="11.7109375" style="358" hidden="1"/>
    <col min="7944" max="7944" width="12.42578125" style="358" hidden="1"/>
    <col min="7945" max="7945" width="15" style="358" hidden="1"/>
    <col min="7946" max="7947" width="12.42578125" style="358" hidden="1"/>
    <col min="7948" max="7948" width="15" style="358" hidden="1"/>
    <col min="7949" max="7949" width="13.7109375" style="358" hidden="1"/>
    <col min="7950" max="7950" width="15" style="358" hidden="1"/>
    <col min="7951" max="8190" width="4.7109375" style="358" hidden="1"/>
    <col min="8191" max="8191" width="12.7109375" style="358" hidden="1"/>
    <col min="8192" max="8192" width="9.85546875" style="358" hidden="1"/>
    <col min="8193" max="8195" width="11.140625" style="358" hidden="1"/>
    <col min="8196" max="8196" width="12.42578125" style="358" hidden="1"/>
    <col min="8197" max="8197" width="12" style="358" hidden="1"/>
    <col min="8198" max="8198" width="13.7109375" style="358" hidden="1"/>
    <col min="8199" max="8199" width="11.7109375" style="358" hidden="1"/>
    <col min="8200" max="8200" width="12.42578125" style="358" hidden="1"/>
    <col min="8201" max="8201" width="15" style="358" hidden="1"/>
    <col min="8202" max="8203" width="12.42578125" style="358" hidden="1"/>
    <col min="8204" max="8204" width="15" style="358" hidden="1"/>
    <col min="8205" max="8205" width="13.7109375" style="358" hidden="1"/>
    <col min="8206" max="8206" width="15" style="358" hidden="1"/>
    <col min="8207" max="8446" width="4.7109375" style="358" hidden="1"/>
    <col min="8447" max="8447" width="12.7109375" style="358" hidden="1"/>
    <col min="8448" max="8448" width="9.85546875" style="358" hidden="1"/>
    <col min="8449" max="8451" width="11.140625" style="358" hidden="1"/>
    <col min="8452" max="8452" width="12.42578125" style="358" hidden="1"/>
    <col min="8453" max="8453" width="12" style="358" hidden="1"/>
    <col min="8454" max="8454" width="13.7109375" style="358" hidden="1"/>
    <col min="8455" max="8455" width="11.7109375" style="358" hidden="1"/>
    <col min="8456" max="8456" width="12.42578125" style="358" hidden="1"/>
    <col min="8457" max="8457" width="15" style="358" hidden="1"/>
    <col min="8458" max="8459" width="12.42578125" style="358" hidden="1"/>
    <col min="8460" max="8460" width="15" style="358" hidden="1"/>
    <col min="8461" max="8461" width="13.7109375" style="358" hidden="1"/>
    <col min="8462" max="8462" width="15" style="358" hidden="1"/>
    <col min="8463" max="8702" width="4.7109375" style="358" hidden="1"/>
    <col min="8703" max="8703" width="12.7109375" style="358" hidden="1"/>
    <col min="8704" max="8704" width="9.85546875" style="358" hidden="1"/>
    <col min="8705" max="8707" width="11.140625" style="358" hidden="1"/>
    <col min="8708" max="8708" width="12.42578125" style="358" hidden="1"/>
    <col min="8709" max="8709" width="12" style="358" hidden="1"/>
    <col min="8710" max="8710" width="13.7109375" style="358" hidden="1"/>
    <col min="8711" max="8711" width="11.7109375" style="358" hidden="1"/>
    <col min="8712" max="8712" width="12.42578125" style="358" hidden="1"/>
    <col min="8713" max="8713" width="15" style="358" hidden="1"/>
    <col min="8714" max="8715" width="12.42578125" style="358" hidden="1"/>
    <col min="8716" max="8716" width="15" style="358" hidden="1"/>
    <col min="8717" max="8717" width="13.7109375" style="358" hidden="1"/>
    <col min="8718" max="8718" width="15" style="358" hidden="1"/>
    <col min="8719" max="8958" width="4.7109375" style="358" hidden="1"/>
    <col min="8959" max="8959" width="12.7109375" style="358" hidden="1"/>
    <col min="8960" max="8960" width="9.85546875" style="358" hidden="1"/>
    <col min="8961" max="8963" width="11.140625" style="358" hidden="1"/>
    <col min="8964" max="8964" width="12.42578125" style="358" hidden="1"/>
    <col min="8965" max="8965" width="12" style="358" hidden="1"/>
    <col min="8966" max="8966" width="13.7109375" style="358" hidden="1"/>
    <col min="8967" max="8967" width="11.7109375" style="358" hidden="1"/>
    <col min="8968" max="8968" width="12.42578125" style="358" hidden="1"/>
    <col min="8969" max="8969" width="15" style="358" hidden="1"/>
    <col min="8970" max="8971" width="12.42578125" style="358" hidden="1"/>
    <col min="8972" max="8972" width="15" style="358" hidden="1"/>
    <col min="8973" max="8973" width="13.7109375" style="358" hidden="1"/>
    <col min="8974" max="8974" width="15" style="358" hidden="1"/>
    <col min="8975" max="9214" width="4.7109375" style="358" hidden="1"/>
    <col min="9215" max="9215" width="12.7109375" style="358" hidden="1"/>
    <col min="9216" max="9216" width="9.85546875" style="358" hidden="1"/>
    <col min="9217" max="9219" width="11.140625" style="358" hidden="1"/>
    <col min="9220" max="9220" width="12.42578125" style="358" hidden="1"/>
    <col min="9221" max="9221" width="12" style="358" hidden="1"/>
    <col min="9222" max="9222" width="13.7109375" style="358" hidden="1"/>
    <col min="9223" max="9223" width="11.7109375" style="358" hidden="1"/>
    <col min="9224" max="9224" width="12.42578125" style="358" hidden="1"/>
    <col min="9225" max="9225" width="15" style="358" hidden="1"/>
    <col min="9226" max="9227" width="12.42578125" style="358" hidden="1"/>
    <col min="9228" max="9228" width="15" style="358" hidden="1"/>
    <col min="9229" max="9229" width="13.7109375" style="358" hidden="1"/>
    <col min="9230" max="9230" width="15" style="358" hidden="1"/>
    <col min="9231" max="9470" width="4.7109375" style="358" hidden="1"/>
    <col min="9471" max="9471" width="12.7109375" style="358" hidden="1"/>
    <col min="9472" max="9472" width="9.85546875" style="358" hidden="1"/>
    <col min="9473" max="9475" width="11.140625" style="358" hidden="1"/>
    <col min="9476" max="9476" width="12.42578125" style="358" hidden="1"/>
    <col min="9477" max="9477" width="12" style="358" hidden="1"/>
    <col min="9478" max="9478" width="13.7109375" style="358" hidden="1"/>
    <col min="9479" max="9479" width="11.7109375" style="358" hidden="1"/>
    <col min="9480" max="9480" width="12.42578125" style="358" hidden="1"/>
    <col min="9481" max="9481" width="15" style="358" hidden="1"/>
    <col min="9482" max="9483" width="12.42578125" style="358" hidden="1"/>
    <col min="9484" max="9484" width="15" style="358" hidden="1"/>
    <col min="9485" max="9485" width="13.7109375" style="358" hidden="1"/>
    <col min="9486" max="9486" width="15" style="358" hidden="1"/>
    <col min="9487" max="9726" width="4.7109375" style="358" hidden="1"/>
    <col min="9727" max="9727" width="12.7109375" style="358" hidden="1"/>
    <col min="9728" max="9728" width="9.85546875" style="358" hidden="1"/>
    <col min="9729" max="9731" width="11.140625" style="358" hidden="1"/>
    <col min="9732" max="9732" width="12.42578125" style="358" hidden="1"/>
    <col min="9733" max="9733" width="12" style="358" hidden="1"/>
    <col min="9734" max="9734" width="13.7109375" style="358" hidden="1"/>
    <col min="9735" max="9735" width="11.7109375" style="358" hidden="1"/>
    <col min="9736" max="9736" width="12.42578125" style="358" hidden="1"/>
    <col min="9737" max="9737" width="15" style="358" hidden="1"/>
    <col min="9738" max="9739" width="12.42578125" style="358" hidden="1"/>
    <col min="9740" max="9740" width="15" style="358" hidden="1"/>
    <col min="9741" max="9741" width="13.7109375" style="358" hidden="1"/>
    <col min="9742" max="9742" width="15" style="358" hidden="1"/>
    <col min="9743" max="9982" width="4.7109375" style="358" hidden="1"/>
    <col min="9983" max="9983" width="12.7109375" style="358" hidden="1"/>
    <col min="9984" max="9984" width="9.85546875" style="358" hidden="1"/>
    <col min="9985" max="9987" width="11.140625" style="358" hidden="1"/>
    <col min="9988" max="9988" width="12.42578125" style="358" hidden="1"/>
    <col min="9989" max="9989" width="12" style="358" hidden="1"/>
    <col min="9990" max="9990" width="13.7109375" style="358" hidden="1"/>
    <col min="9991" max="9991" width="11.7109375" style="358" hidden="1"/>
    <col min="9992" max="9992" width="12.42578125" style="358" hidden="1"/>
    <col min="9993" max="9993" width="15" style="358" hidden="1"/>
    <col min="9994" max="9995" width="12.42578125" style="358" hidden="1"/>
    <col min="9996" max="9996" width="15" style="358" hidden="1"/>
    <col min="9997" max="9997" width="13.7109375" style="358" hidden="1"/>
    <col min="9998" max="9998" width="15" style="358" hidden="1"/>
    <col min="9999" max="10238" width="4.7109375" style="358" hidden="1"/>
    <col min="10239" max="10239" width="12.7109375" style="358" hidden="1"/>
    <col min="10240" max="10240" width="9.85546875" style="358" hidden="1"/>
    <col min="10241" max="10243" width="11.140625" style="358" hidden="1"/>
    <col min="10244" max="10244" width="12.42578125" style="358" hidden="1"/>
    <col min="10245" max="10245" width="12" style="358" hidden="1"/>
    <col min="10246" max="10246" width="13.7109375" style="358" hidden="1"/>
    <col min="10247" max="10247" width="11.7109375" style="358" hidden="1"/>
    <col min="10248" max="10248" width="12.42578125" style="358" hidden="1"/>
    <col min="10249" max="10249" width="15" style="358" hidden="1"/>
    <col min="10250" max="10251" width="12.42578125" style="358" hidden="1"/>
    <col min="10252" max="10252" width="15" style="358" hidden="1"/>
    <col min="10253" max="10253" width="13.7109375" style="358" hidden="1"/>
    <col min="10254" max="10254" width="15" style="358" hidden="1"/>
    <col min="10255" max="10494" width="4.7109375" style="358" hidden="1"/>
    <col min="10495" max="10495" width="12.7109375" style="358" hidden="1"/>
    <col min="10496" max="10496" width="9.85546875" style="358" hidden="1"/>
    <col min="10497" max="10499" width="11.140625" style="358" hidden="1"/>
    <col min="10500" max="10500" width="12.42578125" style="358" hidden="1"/>
    <col min="10501" max="10501" width="12" style="358" hidden="1"/>
    <col min="10502" max="10502" width="13.7109375" style="358" hidden="1"/>
    <col min="10503" max="10503" width="11.7109375" style="358" hidden="1"/>
    <col min="10504" max="10504" width="12.42578125" style="358" hidden="1"/>
    <col min="10505" max="10505" width="15" style="358" hidden="1"/>
    <col min="10506" max="10507" width="12.42578125" style="358" hidden="1"/>
    <col min="10508" max="10508" width="15" style="358" hidden="1"/>
    <col min="10509" max="10509" width="13.7109375" style="358" hidden="1"/>
    <col min="10510" max="10510" width="15" style="358" hidden="1"/>
    <col min="10511" max="10750" width="4.7109375" style="358" hidden="1"/>
    <col min="10751" max="10751" width="12.7109375" style="358" hidden="1"/>
    <col min="10752" max="10752" width="9.85546875" style="358" hidden="1"/>
    <col min="10753" max="10755" width="11.140625" style="358" hidden="1"/>
    <col min="10756" max="10756" width="12.42578125" style="358" hidden="1"/>
    <col min="10757" max="10757" width="12" style="358" hidden="1"/>
    <col min="10758" max="10758" width="13.7109375" style="358" hidden="1"/>
    <col min="10759" max="10759" width="11.7109375" style="358" hidden="1"/>
    <col min="10760" max="10760" width="12.42578125" style="358" hidden="1"/>
    <col min="10761" max="10761" width="15" style="358" hidden="1"/>
    <col min="10762" max="10763" width="12.42578125" style="358" hidden="1"/>
    <col min="10764" max="10764" width="15" style="358" hidden="1"/>
    <col min="10765" max="10765" width="13.7109375" style="358" hidden="1"/>
    <col min="10766" max="10766" width="15" style="358" hidden="1"/>
    <col min="10767" max="11006" width="4.7109375" style="358" hidden="1"/>
    <col min="11007" max="11007" width="12.7109375" style="358" hidden="1"/>
    <col min="11008" max="11008" width="9.85546875" style="358" hidden="1"/>
    <col min="11009" max="11011" width="11.140625" style="358" hidden="1"/>
    <col min="11012" max="11012" width="12.42578125" style="358" hidden="1"/>
    <col min="11013" max="11013" width="12" style="358" hidden="1"/>
    <col min="11014" max="11014" width="13.7109375" style="358" hidden="1"/>
    <col min="11015" max="11015" width="11.7109375" style="358" hidden="1"/>
    <col min="11016" max="11016" width="12.42578125" style="358" hidden="1"/>
    <col min="11017" max="11017" width="15" style="358" hidden="1"/>
    <col min="11018" max="11019" width="12.42578125" style="358" hidden="1"/>
    <col min="11020" max="11020" width="15" style="358" hidden="1"/>
    <col min="11021" max="11021" width="13.7109375" style="358" hidden="1"/>
    <col min="11022" max="11022" width="15" style="358" hidden="1"/>
    <col min="11023" max="11262" width="4.7109375" style="358" hidden="1"/>
    <col min="11263" max="11263" width="12.7109375" style="358" hidden="1"/>
    <col min="11264" max="11264" width="9.85546875" style="358" hidden="1"/>
    <col min="11265" max="11267" width="11.140625" style="358" hidden="1"/>
    <col min="11268" max="11268" width="12.42578125" style="358" hidden="1"/>
    <col min="11269" max="11269" width="12" style="358" hidden="1"/>
    <col min="11270" max="11270" width="13.7109375" style="358" hidden="1"/>
    <col min="11271" max="11271" width="11.7109375" style="358" hidden="1"/>
    <col min="11272" max="11272" width="12.42578125" style="358" hidden="1"/>
    <col min="11273" max="11273" width="15" style="358" hidden="1"/>
    <col min="11274" max="11275" width="12.42578125" style="358" hidden="1"/>
    <col min="11276" max="11276" width="15" style="358" hidden="1"/>
    <col min="11277" max="11277" width="13.7109375" style="358" hidden="1"/>
    <col min="11278" max="11278" width="15" style="358" hidden="1"/>
    <col min="11279" max="11518" width="4.7109375" style="358" hidden="1"/>
    <col min="11519" max="11519" width="12.7109375" style="358" hidden="1"/>
    <col min="11520" max="11520" width="9.85546875" style="358" hidden="1"/>
    <col min="11521" max="11523" width="11.140625" style="358" hidden="1"/>
    <col min="11524" max="11524" width="12.42578125" style="358" hidden="1"/>
    <col min="11525" max="11525" width="12" style="358" hidden="1"/>
    <col min="11526" max="11526" width="13.7109375" style="358" hidden="1"/>
    <col min="11527" max="11527" width="11.7109375" style="358" hidden="1"/>
    <col min="11528" max="11528" width="12.42578125" style="358" hidden="1"/>
    <col min="11529" max="11529" width="15" style="358" hidden="1"/>
    <col min="11530" max="11531" width="12.42578125" style="358" hidden="1"/>
    <col min="11532" max="11532" width="15" style="358" hidden="1"/>
    <col min="11533" max="11533" width="13.7109375" style="358" hidden="1"/>
    <col min="11534" max="11534" width="15" style="358" hidden="1"/>
    <col min="11535" max="11774" width="4.7109375" style="358" hidden="1"/>
    <col min="11775" max="11775" width="12.7109375" style="358" hidden="1"/>
    <col min="11776" max="11776" width="9.85546875" style="358" hidden="1"/>
    <col min="11777" max="11779" width="11.140625" style="358" hidden="1"/>
    <col min="11780" max="11780" width="12.42578125" style="358" hidden="1"/>
    <col min="11781" max="11781" width="12" style="358" hidden="1"/>
    <col min="11782" max="11782" width="13.7109375" style="358" hidden="1"/>
    <col min="11783" max="11783" width="11.7109375" style="358" hidden="1"/>
    <col min="11784" max="11784" width="12.42578125" style="358" hidden="1"/>
    <col min="11785" max="11785" width="15" style="358" hidden="1"/>
    <col min="11786" max="11787" width="12.42578125" style="358" hidden="1"/>
    <col min="11788" max="11788" width="15" style="358" hidden="1"/>
    <col min="11789" max="11789" width="13.7109375" style="358" hidden="1"/>
    <col min="11790" max="11790" width="15" style="358" hidden="1"/>
    <col min="11791" max="12030" width="4.7109375" style="358" hidden="1"/>
    <col min="12031" max="12031" width="12.7109375" style="358" hidden="1"/>
    <col min="12032" max="12032" width="9.85546875" style="358" hidden="1"/>
    <col min="12033" max="12035" width="11.140625" style="358" hidden="1"/>
    <col min="12036" max="12036" width="12.42578125" style="358" hidden="1"/>
    <col min="12037" max="12037" width="12" style="358" hidden="1"/>
    <col min="12038" max="12038" width="13.7109375" style="358" hidden="1"/>
    <col min="12039" max="12039" width="11.7109375" style="358" hidden="1"/>
    <col min="12040" max="12040" width="12.42578125" style="358" hidden="1"/>
    <col min="12041" max="12041" width="15" style="358" hidden="1"/>
    <col min="12042" max="12043" width="12.42578125" style="358" hidden="1"/>
    <col min="12044" max="12044" width="15" style="358" hidden="1"/>
    <col min="12045" max="12045" width="13.7109375" style="358" hidden="1"/>
    <col min="12046" max="12046" width="15" style="358" hidden="1"/>
    <col min="12047" max="12286" width="4.7109375" style="358" hidden="1"/>
    <col min="12287" max="12287" width="12.7109375" style="358" hidden="1"/>
    <col min="12288" max="12288" width="9.85546875" style="358" hidden="1"/>
    <col min="12289" max="12291" width="11.140625" style="358" hidden="1"/>
    <col min="12292" max="12292" width="12.42578125" style="358" hidden="1"/>
    <col min="12293" max="12293" width="12" style="358" hidden="1"/>
    <col min="12294" max="12294" width="13.7109375" style="358" hidden="1"/>
    <col min="12295" max="12295" width="11.7109375" style="358" hidden="1"/>
    <col min="12296" max="12296" width="12.42578125" style="358" hidden="1"/>
    <col min="12297" max="12297" width="15" style="358" hidden="1"/>
    <col min="12298" max="12299" width="12.42578125" style="358" hidden="1"/>
    <col min="12300" max="12300" width="15" style="358" hidden="1"/>
    <col min="12301" max="12301" width="13.7109375" style="358" hidden="1"/>
    <col min="12302" max="12302" width="15" style="358" hidden="1"/>
    <col min="12303" max="12542" width="4.7109375" style="358" hidden="1"/>
    <col min="12543" max="12543" width="12.7109375" style="358" hidden="1"/>
    <col min="12544" max="12544" width="9.85546875" style="358" hidden="1"/>
    <col min="12545" max="12547" width="11.140625" style="358" hidden="1"/>
    <col min="12548" max="12548" width="12.42578125" style="358" hidden="1"/>
    <col min="12549" max="12549" width="12" style="358" hidden="1"/>
    <col min="12550" max="12550" width="13.7109375" style="358" hidden="1"/>
    <col min="12551" max="12551" width="11.7109375" style="358" hidden="1"/>
    <col min="12552" max="12552" width="12.42578125" style="358" hidden="1"/>
    <col min="12553" max="12553" width="15" style="358" hidden="1"/>
    <col min="12554" max="12555" width="12.42578125" style="358" hidden="1"/>
    <col min="12556" max="12556" width="15" style="358" hidden="1"/>
    <col min="12557" max="12557" width="13.7109375" style="358" hidden="1"/>
    <col min="12558" max="12558" width="15" style="358" hidden="1"/>
    <col min="12559" max="12798" width="4.7109375" style="358" hidden="1"/>
    <col min="12799" max="12799" width="12.7109375" style="358" hidden="1"/>
    <col min="12800" max="12800" width="9.85546875" style="358" hidden="1"/>
    <col min="12801" max="12803" width="11.140625" style="358" hidden="1"/>
    <col min="12804" max="12804" width="12.42578125" style="358" hidden="1"/>
    <col min="12805" max="12805" width="12" style="358" hidden="1"/>
    <col min="12806" max="12806" width="13.7109375" style="358" hidden="1"/>
    <col min="12807" max="12807" width="11.7109375" style="358" hidden="1"/>
    <col min="12808" max="12808" width="12.42578125" style="358" hidden="1"/>
    <col min="12809" max="12809" width="15" style="358" hidden="1"/>
    <col min="12810" max="12811" width="12.42578125" style="358" hidden="1"/>
    <col min="12812" max="12812" width="15" style="358" hidden="1"/>
    <col min="12813" max="12813" width="13.7109375" style="358" hidden="1"/>
    <col min="12814" max="12814" width="15" style="358" hidden="1"/>
    <col min="12815" max="13054" width="4.7109375" style="358" hidden="1"/>
    <col min="13055" max="13055" width="12.7109375" style="358" hidden="1"/>
    <col min="13056" max="13056" width="9.85546875" style="358" hidden="1"/>
    <col min="13057" max="13059" width="11.140625" style="358" hidden="1"/>
    <col min="13060" max="13060" width="12.42578125" style="358" hidden="1"/>
    <col min="13061" max="13061" width="12" style="358" hidden="1"/>
    <col min="13062" max="13062" width="13.7109375" style="358" hidden="1"/>
    <col min="13063" max="13063" width="11.7109375" style="358" hidden="1"/>
    <col min="13064" max="13064" width="12.42578125" style="358" hidden="1"/>
    <col min="13065" max="13065" width="15" style="358" hidden="1"/>
    <col min="13066" max="13067" width="12.42578125" style="358" hidden="1"/>
    <col min="13068" max="13068" width="15" style="358" hidden="1"/>
    <col min="13069" max="13069" width="13.7109375" style="358" hidden="1"/>
    <col min="13070" max="13070" width="15" style="358" hidden="1"/>
    <col min="13071" max="13310" width="4.7109375" style="358" hidden="1"/>
    <col min="13311" max="13311" width="12.7109375" style="358" hidden="1"/>
    <col min="13312" max="13312" width="9.85546875" style="358" hidden="1"/>
    <col min="13313" max="13315" width="11.140625" style="358" hidden="1"/>
    <col min="13316" max="13316" width="12.42578125" style="358" hidden="1"/>
    <col min="13317" max="13317" width="12" style="358" hidden="1"/>
    <col min="13318" max="13318" width="13.7109375" style="358" hidden="1"/>
    <col min="13319" max="13319" width="11.7109375" style="358" hidden="1"/>
    <col min="13320" max="13320" width="12.42578125" style="358" hidden="1"/>
    <col min="13321" max="13321" width="15" style="358" hidden="1"/>
    <col min="13322" max="13323" width="12.42578125" style="358" hidden="1"/>
    <col min="13324" max="13324" width="15" style="358" hidden="1"/>
    <col min="13325" max="13325" width="13.7109375" style="358" hidden="1"/>
    <col min="13326" max="13326" width="15" style="358" hidden="1"/>
    <col min="13327" max="13566" width="4.7109375" style="358" hidden="1"/>
    <col min="13567" max="13567" width="12.7109375" style="358" hidden="1"/>
    <col min="13568" max="13568" width="9.85546875" style="358" hidden="1"/>
    <col min="13569" max="13571" width="11.140625" style="358" hidden="1"/>
    <col min="13572" max="13572" width="12.42578125" style="358" hidden="1"/>
    <col min="13573" max="13573" width="12" style="358" hidden="1"/>
    <col min="13574" max="13574" width="13.7109375" style="358" hidden="1"/>
    <col min="13575" max="13575" width="11.7109375" style="358" hidden="1"/>
    <col min="13576" max="13576" width="12.42578125" style="358" hidden="1"/>
    <col min="13577" max="13577" width="15" style="358" hidden="1"/>
    <col min="13578" max="13579" width="12.42578125" style="358" hidden="1"/>
    <col min="13580" max="13580" width="15" style="358" hidden="1"/>
    <col min="13581" max="13581" width="13.7109375" style="358" hidden="1"/>
    <col min="13582" max="13582" width="15" style="358" hidden="1"/>
    <col min="13583" max="13822" width="4.7109375" style="358" hidden="1"/>
    <col min="13823" max="13823" width="12.7109375" style="358" hidden="1"/>
    <col min="13824" max="13824" width="9.85546875" style="358" hidden="1"/>
    <col min="13825" max="13827" width="11.140625" style="358" hidden="1"/>
    <col min="13828" max="13828" width="12.42578125" style="358" hidden="1"/>
    <col min="13829" max="13829" width="12" style="358" hidden="1"/>
    <col min="13830" max="13830" width="13.7109375" style="358" hidden="1"/>
    <col min="13831" max="13831" width="11.7109375" style="358" hidden="1"/>
    <col min="13832" max="13832" width="12.42578125" style="358" hidden="1"/>
    <col min="13833" max="13833" width="15" style="358" hidden="1"/>
    <col min="13834" max="13835" width="12.42578125" style="358" hidden="1"/>
    <col min="13836" max="13836" width="15" style="358" hidden="1"/>
    <col min="13837" max="13837" width="13.7109375" style="358" hidden="1"/>
    <col min="13838" max="13838" width="15" style="358" hidden="1"/>
    <col min="13839" max="14078" width="4.7109375" style="358" hidden="1"/>
    <col min="14079" max="14079" width="12.7109375" style="358" hidden="1"/>
    <col min="14080" max="14080" width="9.85546875" style="358" hidden="1"/>
    <col min="14081" max="14083" width="11.140625" style="358" hidden="1"/>
    <col min="14084" max="14084" width="12.42578125" style="358" hidden="1"/>
    <col min="14085" max="14085" width="12" style="358" hidden="1"/>
    <col min="14086" max="14086" width="13.7109375" style="358" hidden="1"/>
    <col min="14087" max="14087" width="11.7109375" style="358" hidden="1"/>
    <col min="14088" max="14088" width="12.42578125" style="358" hidden="1"/>
    <col min="14089" max="14089" width="15" style="358" hidden="1"/>
    <col min="14090" max="14091" width="12.42578125" style="358" hidden="1"/>
    <col min="14092" max="14092" width="15" style="358" hidden="1"/>
    <col min="14093" max="14093" width="13.7109375" style="358" hidden="1"/>
    <col min="14094" max="14094" width="15" style="358" hidden="1"/>
    <col min="14095" max="14334" width="4.7109375" style="358" hidden="1"/>
    <col min="14335" max="14335" width="12.7109375" style="358" hidden="1"/>
    <col min="14336" max="14336" width="9.85546875" style="358" hidden="1"/>
    <col min="14337" max="14339" width="11.140625" style="358" hidden="1"/>
    <col min="14340" max="14340" width="12.42578125" style="358" hidden="1"/>
    <col min="14341" max="14341" width="12" style="358" hidden="1"/>
    <col min="14342" max="14342" width="13.7109375" style="358" hidden="1"/>
    <col min="14343" max="14343" width="11.7109375" style="358" hidden="1"/>
    <col min="14344" max="14344" width="12.42578125" style="358" hidden="1"/>
    <col min="14345" max="14345" width="15" style="358" hidden="1"/>
    <col min="14346" max="14347" width="12.42578125" style="358" hidden="1"/>
    <col min="14348" max="14348" width="15" style="358" hidden="1"/>
    <col min="14349" max="14349" width="13.7109375" style="358" hidden="1"/>
    <col min="14350" max="14350" width="15" style="358" hidden="1"/>
    <col min="14351" max="14590" width="4.7109375" style="358" hidden="1"/>
    <col min="14591" max="14591" width="12.7109375" style="358" hidden="1"/>
    <col min="14592" max="14592" width="9.85546875" style="358" hidden="1"/>
    <col min="14593" max="14595" width="11.140625" style="358" hidden="1"/>
    <col min="14596" max="14596" width="12.42578125" style="358" hidden="1"/>
    <col min="14597" max="14597" width="12" style="358" hidden="1"/>
    <col min="14598" max="14598" width="13.7109375" style="358" hidden="1"/>
    <col min="14599" max="14599" width="11.7109375" style="358" hidden="1"/>
    <col min="14600" max="14600" width="12.42578125" style="358" hidden="1"/>
    <col min="14601" max="14601" width="15" style="358" hidden="1"/>
    <col min="14602" max="14603" width="12.42578125" style="358" hidden="1"/>
    <col min="14604" max="14604" width="15" style="358" hidden="1"/>
    <col min="14605" max="14605" width="13.7109375" style="358" hidden="1"/>
    <col min="14606" max="14606" width="15" style="358" hidden="1"/>
    <col min="14607" max="14846" width="4.7109375" style="358" hidden="1"/>
    <col min="14847" max="14847" width="12.7109375" style="358" hidden="1"/>
    <col min="14848" max="14848" width="9.85546875" style="358" hidden="1"/>
    <col min="14849" max="14851" width="11.140625" style="358" hidden="1"/>
    <col min="14852" max="14852" width="12.42578125" style="358" hidden="1"/>
    <col min="14853" max="14853" width="12" style="358" hidden="1"/>
    <col min="14854" max="14854" width="13.7109375" style="358" hidden="1"/>
    <col min="14855" max="14855" width="11.7109375" style="358" hidden="1"/>
    <col min="14856" max="14856" width="12.42578125" style="358" hidden="1"/>
    <col min="14857" max="14857" width="15" style="358" hidden="1"/>
    <col min="14858" max="14859" width="12.42578125" style="358" hidden="1"/>
    <col min="14860" max="14860" width="15" style="358" hidden="1"/>
    <col min="14861" max="14861" width="13.7109375" style="358" hidden="1"/>
    <col min="14862" max="14862" width="15" style="358" hidden="1"/>
    <col min="14863" max="15102" width="4.7109375" style="358" hidden="1"/>
    <col min="15103" max="15103" width="12.7109375" style="358" hidden="1"/>
    <col min="15104" max="15104" width="9.85546875" style="358" hidden="1"/>
    <col min="15105" max="15107" width="11.140625" style="358" hidden="1"/>
    <col min="15108" max="15108" width="12.42578125" style="358" hidden="1"/>
    <col min="15109" max="15109" width="12" style="358" hidden="1"/>
    <col min="15110" max="15110" width="13.7109375" style="358" hidden="1"/>
    <col min="15111" max="15111" width="11.7109375" style="358" hidden="1"/>
    <col min="15112" max="15112" width="12.42578125" style="358" hidden="1"/>
    <col min="15113" max="15113" width="15" style="358" hidden="1"/>
    <col min="15114" max="15115" width="12.42578125" style="358" hidden="1"/>
    <col min="15116" max="15116" width="15" style="358" hidden="1"/>
    <col min="15117" max="15117" width="13.7109375" style="358" hidden="1"/>
    <col min="15118" max="15118" width="15" style="358" hidden="1"/>
    <col min="15119" max="15358" width="4.7109375" style="358" hidden="1"/>
    <col min="15359" max="15359" width="12.7109375" style="358" hidden="1"/>
    <col min="15360" max="15360" width="9.85546875" style="358" hidden="1"/>
    <col min="15361" max="15363" width="11.140625" style="358" hidden="1"/>
    <col min="15364" max="15364" width="12.42578125" style="358" hidden="1"/>
    <col min="15365" max="15365" width="12" style="358" hidden="1"/>
    <col min="15366" max="15366" width="13.7109375" style="358" hidden="1"/>
    <col min="15367" max="15367" width="11.7109375" style="358" hidden="1"/>
    <col min="15368" max="15368" width="12.42578125" style="358" hidden="1"/>
    <col min="15369" max="15369" width="15" style="358" hidden="1"/>
    <col min="15370" max="15371" width="12.42578125" style="358" hidden="1"/>
    <col min="15372" max="15372" width="15" style="358" hidden="1"/>
    <col min="15373" max="15373" width="13.7109375" style="358" hidden="1"/>
    <col min="15374" max="15374" width="15" style="358" hidden="1"/>
    <col min="15375" max="15614" width="4.7109375" style="358" hidden="1"/>
    <col min="15615" max="15615" width="12.7109375" style="358" hidden="1"/>
    <col min="15616" max="15616" width="9.85546875" style="358" hidden="1"/>
    <col min="15617" max="15619" width="11.140625" style="358" hidden="1"/>
    <col min="15620" max="15620" width="12.42578125" style="358" hidden="1"/>
    <col min="15621" max="15621" width="12" style="358" hidden="1"/>
    <col min="15622" max="15622" width="13.7109375" style="358" hidden="1"/>
    <col min="15623" max="15623" width="11.7109375" style="358" hidden="1"/>
    <col min="15624" max="15624" width="12.42578125" style="358" hidden="1"/>
    <col min="15625" max="15625" width="15" style="358" hidden="1"/>
    <col min="15626" max="15627" width="12.42578125" style="358" hidden="1"/>
    <col min="15628" max="15628" width="15" style="358" hidden="1"/>
    <col min="15629" max="15629" width="13.7109375" style="358" hidden="1"/>
    <col min="15630" max="15630" width="15" style="358" hidden="1"/>
    <col min="15631" max="15870" width="4.7109375" style="358" hidden="1"/>
    <col min="15871" max="15871" width="12.7109375" style="358" hidden="1"/>
    <col min="15872" max="15872" width="9.85546875" style="358" hidden="1"/>
    <col min="15873" max="15875" width="11.140625" style="358" hidden="1"/>
    <col min="15876" max="15876" width="12.42578125" style="358" hidden="1"/>
    <col min="15877" max="15877" width="12" style="358" hidden="1"/>
    <col min="15878" max="15878" width="13.7109375" style="358" hidden="1"/>
    <col min="15879" max="15879" width="11.7109375" style="358" hidden="1"/>
    <col min="15880" max="15880" width="12.42578125" style="358" hidden="1"/>
    <col min="15881" max="15881" width="15" style="358" hidden="1"/>
    <col min="15882" max="15883" width="12.42578125" style="358" hidden="1"/>
    <col min="15884" max="15884" width="15" style="358" hidden="1"/>
    <col min="15885" max="15885" width="13.7109375" style="358" hidden="1"/>
    <col min="15886" max="15886" width="15" style="358" hidden="1"/>
    <col min="15887" max="16126" width="4.7109375" style="358" hidden="1"/>
    <col min="16127" max="16127" width="12.7109375" style="358" hidden="1"/>
    <col min="16128" max="16128" width="9.85546875" style="358" hidden="1"/>
    <col min="16129" max="16131" width="11.140625" style="358" hidden="1"/>
    <col min="16132" max="16132" width="12.42578125" style="358" hidden="1"/>
    <col min="16133" max="16133" width="12" style="358" hidden="1"/>
    <col min="16134" max="16134" width="13.7109375" style="358" hidden="1"/>
    <col min="16135" max="16135" width="11.7109375" style="358" hidden="1"/>
    <col min="16136" max="16136" width="12.42578125" style="358" hidden="1"/>
    <col min="16137" max="16137" width="15" style="358" hidden="1"/>
    <col min="16138" max="16139" width="12.42578125" style="358" hidden="1"/>
    <col min="16140" max="16140" width="15" style="358" hidden="1"/>
    <col min="16141" max="16141" width="13.7109375" style="358" hidden="1"/>
    <col min="16142" max="16142" width="15" style="358" hidden="1"/>
    <col min="16143" max="16384" width="4.7109375" style="358" hidden="1"/>
  </cols>
  <sheetData>
    <row r="1" spans="1:22" ht="21">
      <c r="A1" s="139" t="s">
        <v>264</v>
      </c>
      <c r="B1" s="359"/>
      <c r="D1" s="358"/>
    </row>
    <row r="2" spans="1:22" ht="16.5" thickBot="1">
      <c r="A2" s="17"/>
      <c r="B2" s="91"/>
      <c r="D2" s="358"/>
    </row>
    <row r="3" spans="1:22">
      <c r="C3" s="832" t="s">
        <v>265</v>
      </c>
      <c r="D3" s="833"/>
      <c r="E3" s="833"/>
      <c r="F3" s="833"/>
      <c r="G3" s="833"/>
      <c r="H3" s="833"/>
      <c r="I3" s="833"/>
      <c r="J3" s="833"/>
      <c r="K3" s="833"/>
      <c r="L3" s="833"/>
      <c r="M3" s="834"/>
    </row>
    <row r="4" spans="1:22">
      <c r="C4" s="666"/>
      <c r="D4" s="667"/>
      <c r="E4" s="667"/>
      <c r="F4" s="667"/>
      <c r="G4" s="667"/>
      <c r="H4" s="667"/>
      <c r="I4" s="667"/>
      <c r="J4" s="667"/>
      <c r="K4" s="667"/>
      <c r="L4" s="667"/>
      <c r="M4" s="835"/>
    </row>
    <row r="5" spans="1:22">
      <c r="C5" s="666"/>
      <c r="D5" s="667"/>
      <c r="E5" s="667"/>
      <c r="F5" s="667"/>
      <c r="G5" s="667"/>
      <c r="H5" s="667"/>
      <c r="I5" s="667"/>
      <c r="J5" s="667"/>
      <c r="K5" s="667"/>
      <c r="L5" s="667"/>
      <c r="M5" s="835"/>
    </row>
    <row r="6" spans="1:22">
      <c r="C6" s="666"/>
      <c r="D6" s="667"/>
      <c r="E6" s="667"/>
      <c r="F6" s="667"/>
      <c r="G6" s="667"/>
      <c r="H6" s="667"/>
      <c r="I6" s="667"/>
      <c r="J6" s="667"/>
      <c r="K6" s="667"/>
      <c r="L6" s="667"/>
      <c r="M6" s="835"/>
    </row>
    <row r="7" spans="1:22" ht="144" customHeight="1" thickBot="1">
      <c r="C7" s="662"/>
      <c r="D7" s="836"/>
      <c r="E7" s="836"/>
      <c r="F7" s="836"/>
      <c r="G7" s="836"/>
      <c r="H7" s="836"/>
      <c r="I7" s="836"/>
      <c r="J7" s="836"/>
      <c r="K7" s="836"/>
      <c r="L7" s="836"/>
      <c r="M7" s="837"/>
    </row>
    <row r="8" spans="1:22">
      <c r="C8" s="375"/>
      <c r="D8" s="375"/>
      <c r="E8" s="375"/>
      <c r="F8" s="375"/>
      <c r="G8" s="375"/>
      <c r="H8" s="375"/>
      <c r="I8" s="375"/>
      <c r="J8" s="375"/>
      <c r="K8" s="375"/>
      <c r="L8" s="375"/>
      <c r="M8" s="375"/>
    </row>
    <row r="9" spans="1:22" s="6" customFormat="1" ht="18" customHeight="1">
      <c r="A9" s="704" t="s">
        <v>31</v>
      </c>
      <c r="B9" s="704"/>
      <c r="C9" s="704"/>
      <c r="D9" s="704"/>
      <c r="E9" s="704"/>
      <c r="F9" s="704"/>
      <c r="G9" s="704"/>
      <c r="H9" s="704"/>
      <c r="I9" s="704"/>
      <c r="J9" s="704"/>
      <c r="K9" s="704"/>
      <c r="L9" s="704"/>
      <c r="M9" s="704"/>
      <c r="N9" s="704"/>
      <c r="O9" s="704"/>
      <c r="P9" s="704"/>
      <c r="Q9" s="704"/>
      <c r="R9" s="704"/>
      <c r="S9" s="704"/>
      <c r="T9" s="704"/>
      <c r="U9" s="704"/>
      <c r="V9" s="519"/>
    </row>
    <row r="10" spans="1:22" ht="16.5" thickBot="1">
      <c r="C10" s="375"/>
      <c r="D10" s="375"/>
      <c r="E10" s="375"/>
      <c r="F10" s="375"/>
      <c r="G10" s="375"/>
      <c r="H10" s="375"/>
      <c r="I10" s="375"/>
      <c r="J10" s="375"/>
      <c r="K10" s="375"/>
      <c r="L10" s="375"/>
      <c r="M10" s="375"/>
    </row>
    <row r="11" spans="1:22" ht="17.25" customHeight="1">
      <c r="C11" s="830" t="s">
        <v>32</v>
      </c>
      <c r="D11" s="831"/>
      <c r="E11" s="759">
        <f>CONTRACTOR</f>
        <v>0</v>
      </c>
      <c r="F11" s="760"/>
      <c r="G11" s="761"/>
      <c r="H11" s="375"/>
      <c r="I11" s="375"/>
      <c r="J11" s="375"/>
      <c r="K11" s="375"/>
      <c r="L11" s="375"/>
      <c r="M11" s="375"/>
    </row>
    <row r="12" spans="1:22" ht="17.25" customHeight="1">
      <c r="C12" s="826" t="s">
        <v>33</v>
      </c>
      <c r="D12" s="827"/>
      <c r="E12" s="762">
        <f>CBU</f>
        <v>0</v>
      </c>
      <c r="F12" s="737"/>
      <c r="G12" s="763"/>
      <c r="H12" s="375"/>
      <c r="I12" s="375"/>
      <c r="J12" s="375"/>
      <c r="K12" s="375"/>
      <c r="L12" s="375"/>
      <c r="M12" s="375"/>
    </row>
    <row r="13" spans="1:22" ht="17.25" customHeight="1">
      <c r="C13" s="826" t="s">
        <v>266</v>
      </c>
      <c r="D13" s="827"/>
      <c r="E13" s="764">
        <f>CONTRAT_TITLE</f>
        <v>0</v>
      </c>
      <c r="F13" s="765"/>
      <c r="G13" s="766"/>
      <c r="H13" s="375"/>
      <c r="I13" s="375"/>
      <c r="J13" s="375"/>
      <c r="K13" s="375"/>
      <c r="L13" s="375"/>
      <c r="M13" s="375"/>
    </row>
    <row r="14" spans="1:22" ht="17.25" customHeight="1">
      <c r="C14" s="637" t="s">
        <v>35</v>
      </c>
      <c r="D14" s="638"/>
      <c r="E14" s="769">
        <f>CONTRACT_No</f>
        <v>0</v>
      </c>
      <c r="F14" s="770"/>
      <c r="G14" s="771"/>
      <c r="H14" s="375"/>
      <c r="I14" s="375"/>
      <c r="J14" s="375"/>
      <c r="K14" s="375"/>
      <c r="L14" s="375"/>
      <c r="M14" s="375"/>
    </row>
    <row r="15" spans="1:22" ht="17.25" customHeight="1">
      <c r="C15" s="826" t="s">
        <v>36</v>
      </c>
      <c r="D15" s="827"/>
      <c r="E15" s="687">
        <f>DATE_OF_ASSESSMENT</f>
        <v>0</v>
      </c>
      <c r="F15" s="688"/>
      <c r="G15" s="689"/>
      <c r="H15" s="375"/>
      <c r="I15" s="375"/>
      <c r="J15" s="375"/>
      <c r="K15" s="375"/>
      <c r="L15" s="375"/>
      <c r="M15" s="375"/>
    </row>
    <row r="16" spans="1:22" ht="17.25" customHeight="1">
      <c r="C16" s="826" t="s">
        <v>37</v>
      </c>
      <c r="D16" s="827"/>
      <c r="E16" s="690">
        <f>Name</f>
        <v>0</v>
      </c>
      <c r="F16" s="691"/>
      <c r="G16" s="692"/>
      <c r="H16" s="375"/>
      <c r="I16" s="375"/>
      <c r="J16" s="375"/>
      <c r="K16" s="375"/>
      <c r="L16" s="375"/>
      <c r="M16" s="375"/>
    </row>
    <row r="17" spans="1:23" ht="17.25" customHeight="1" thickBot="1">
      <c r="C17" s="828" t="s">
        <v>38</v>
      </c>
      <c r="D17" s="829"/>
      <c r="E17" s="693">
        <f>POSITION</f>
        <v>0</v>
      </c>
      <c r="F17" s="694"/>
      <c r="G17" s="695"/>
      <c r="H17" s="375"/>
      <c r="I17" s="375"/>
      <c r="J17" s="375"/>
      <c r="K17" s="375"/>
      <c r="L17" s="375"/>
      <c r="M17" s="375"/>
    </row>
    <row r="18" spans="1:23" ht="17.25" customHeight="1">
      <c r="C18" s="35"/>
      <c r="D18" s="35"/>
      <c r="E18" s="35"/>
      <c r="F18" s="35"/>
      <c r="G18" s="35"/>
      <c r="H18" s="375"/>
      <c r="I18" s="375"/>
      <c r="J18" s="375"/>
      <c r="K18" s="375"/>
      <c r="L18" s="375"/>
      <c r="M18" s="375"/>
    </row>
    <row r="19" spans="1:23" ht="17.25" customHeight="1">
      <c r="C19" s="35"/>
      <c r="D19" s="35"/>
      <c r="E19" s="35"/>
      <c r="F19" s="35"/>
      <c r="G19" s="35"/>
      <c r="H19" s="375"/>
      <c r="I19" s="375"/>
      <c r="J19" s="375"/>
      <c r="K19" s="375"/>
      <c r="L19" s="375"/>
      <c r="M19" s="375"/>
    </row>
    <row r="20" spans="1:23" ht="17.25" customHeight="1">
      <c r="C20" s="838" t="s">
        <v>162</v>
      </c>
      <c r="D20" s="839"/>
      <c r="E20" s="781" t="s">
        <v>163</v>
      </c>
      <c r="F20" s="782"/>
      <c r="G20" s="783"/>
      <c r="H20" s="375"/>
      <c r="I20" s="375"/>
      <c r="J20" s="375"/>
      <c r="K20" s="375"/>
      <c r="L20" s="375"/>
      <c r="M20" s="375"/>
    </row>
    <row r="21" spans="1:23"/>
    <row r="22" spans="1:23" s="6" customFormat="1" ht="18" customHeight="1">
      <c r="A22" s="704" t="s">
        <v>45</v>
      </c>
      <c r="B22" s="704"/>
      <c r="C22" s="704"/>
      <c r="D22" s="704"/>
      <c r="E22" s="704"/>
      <c r="F22" s="704"/>
      <c r="G22" s="704"/>
      <c r="H22" s="704"/>
      <c r="I22" s="704"/>
      <c r="J22" s="704"/>
      <c r="K22" s="704"/>
      <c r="L22" s="704"/>
      <c r="M22" s="704"/>
      <c r="N22" s="704"/>
      <c r="O22" s="704"/>
      <c r="P22" s="704"/>
      <c r="Q22" s="704"/>
      <c r="R22" s="704"/>
      <c r="S22" s="704"/>
      <c r="T22" s="704"/>
      <c r="U22" s="704"/>
      <c r="V22" s="519"/>
    </row>
    <row r="23" spans="1:23"/>
    <row r="24" spans="1:23" s="374" customFormat="1" ht="16.5" thickBot="1">
      <c r="A24" s="366"/>
      <c r="B24" s="367" t="s">
        <v>164</v>
      </c>
      <c r="C24" s="353">
        <v>1</v>
      </c>
      <c r="D24" s="353">
        <v>2</v>
      </c>
      <c r="E24" s="353">
        <v>3</v>
      </c>
      <c r="F24" s="353">
        <v>4</v>
      </c>
      <c r="G24" s="353">
        <v>5</v>
      </c>
      <c r="H24" s="353">
        <v>6</v>
      </c>
      <c r="I24" s="353">
        <v>7</v>
      </c>
      <c r="J24" s="353">
        <v>8</v>
      </c>
      <c r="K24" s="353">
        <v>9</v>
      </c>
      <c r="L24" s="353">
        <v>10</v>
      </c>
      <c r="M24" s="353">
        <v>11</v>
      </c>
      <c r="N24" s="353">
        <v>12</v>
      </c>
      <c r="O24" s="353">
        <v>13</v>
      </c>
      <c r="P24" s="353">
        <v>14</v>
      </c>
      <c r="Q24" s="353">
        <v>15</v>
      </c>
      <c r="R24" s="353">
        <v>16</v>
      </c>
      <c r="S24" s="353">
        <v>17</v>
      </c>
      <c r="T24" s="353">
        <v>18</v>
      </c>
      <c r="U24" s="353">
        <v>19</v>
      </c>
      <c r="V24" s="353">
        <v>20</v>
      </c>
      <c r="W24" s="580">
        <v>21</v>
      </c>
    </row>
    <row r="25" spans="1:23" s="383" customFormat="1" ht="31.5" customHeight="1" thickBot="1">
      <c r="A25" s="368"/>
      <c r="B25" s="368"/>
      <c r="C25" s="481"/>
      <c r="D25" s="801" t="s">
        <v>267</v>
      </c>
      <c r="E25" s="802"/>
      <c r="F25" s="802"/>
      <c r="G25" s="802"/>
      <c r="H25" s="802"/>
      <c r="I25" s="802"/>
      <c r="J25" s="802"/>
      <c r="K25" s="802"/>
      <c r="L25" s="802"/>
      <c r="M25" s="802"/>
      <c r="N25" s="802"/>
      <c r="O25" s="802"/>
      <c r="P25" s="803"/>
      <c r="Q25" s="804" t="s">
        <v>268</v>
      </c>
      <c r="R25" s="805"/>
      <c r="S25" s="805"/>
      <c r="T25" s="805"/>
      <c r="U25" s="805"/>
      <c r="V25" s="805"/>
      <c r="W25" s="805"/>
    </row>
    <row r="26" spans="1:23" s="369" customFormat="1" ht="37.5" customHeight="1">
      <c r="C26" s="482"/>
      <c r="D26" s="571"/>
      <c r="E26" s="573"/>
      <c r="F26" s="572"/>
      <c r="G26" s="806" t="s">
        <v>269</v>
      </c>
      <c r="H26" s="806"/>
      <c r="I26" s="806"/>
      <c r="J26" s="807"/>
      <c r="K26" s="635" t="s">
        <v>220</v>
      </c>
      <c r="L26" s="808" t="s">
        <v>270</v>
      </c>
      <c r="M26" s="806"/>
      <c r="N26" s="806"/>
      <c r="O26" s="806"/>
      <c r="P26" s="34" t="s">
        <v>271</v>
      </c>
      <c r="Q26" s="808" t="s">
        <v>272</v>
      </c>
      <c r="R26" s="806"/>
      <c r="S26" s="807"/>
      <c r="T26" s="34" t="s">
        <v>271</v>
      </c>
      <c r="U26" s="808" t="s">
        <v>273</v>
      </c>
      <c r="V26" s="806"/>
      <c r="W26" s="34" t="s">
        <v>271</v>
      </c>
    </row>
    <row r="27" spans="1:23" s="356" customFormat="1" ht="31.5" customHeight="1">
      <c r="C27" s="809" t="s">
        <v>274</v>
      </c>
      <c r="D27" s="811" t="s">
        <v>275</v>
      </c>
      <c r="E27" s="814" t="s">
        <v>276</v>
      </c>
      <c r="F27" s="798" t="s">
        <v>277</v>
      </c>
      <c r="G27" s="817" t="s">
        <v>278</v>
      </c>
      <c r="H27" s="816" t="s">
        <v>279</v>
      </c>
      <c r="I27" s="814" t="s">
        <v>280</v>
      </c>
      <c r="J27" s="820" t="s">
        <v>281</v>
      </c>
      <c r="K27" s="822" t="s">
        <v>282</v>
      </c>
      <c r="L27" s="817" t="s">
        <v>283</v>
      </c>
      <c r="M27" s="816" t="s">
        <v>284</v>
      </c>
      <c r="N27" s="816" t="s">
        <v>285</v>
      </c>
      <c r="O27" s="823" t="s">
        <v>286</v>
      </c>
      <c r="P27" s="794" t="s">
        <v>287</v>
      </c>
      <c r="Q27" s="819" t="s">
        <v>288</v>
      </c>
      <c r="R27" s="819" t="s">
        <v>289</v>
      </c>
      <c r="S27" s="820" t="s">
        <v>290</v>
      </c>
      <c r="T27" s="793" t="s">
        <v>291</v>
      </c>
      <c r="U27" s="813" t="s">
        <v>292</v>
      </c>
      <c r="V27" s="823" t="s">
        <v>293</v>
      </c>
      <c r="W27" s="793" t="s">
        <v>294</v>
      </c>
    </row>
    <row r="28" spans="1:23" s="356" customFormat="1" ht="15.75" customHeight="1">
      <c r="C28" s="810"/>
      <c r="D28" s="812" t="s">
        <v>2</v>
      </c>
      <c r="E28" s="815"/>
      <c r="F28" s="799"/>
      <c r="G28" s="818" t="s">
        <v>295</v>
      </c>
      <c r="H28" s="819" t="s">
        <v>295</v>
      </c>
      <c r="I28" s="815"/>
      <c r="J28" s="821"/>
      <c r="K28" s="822"/>
      <c r="L28" s="818"/>
      <c r="M28" s="819"/>
      <c r="N28" s="819"/>
      <c r="O28" s="824"/>
      <c r="P28" s="794"/>
      <c r="Q28" s="819"/>
      <c r="R28" s="819"/>
      <c r="S28" s="821"/>
      <c r="T28" s="794"/>
      <c r="U28" s="854"/>
      <c r="V28" s="824"/>
      <c r="W28" s="794"/>
    </row>
    <row r="29" spans="1:23" s="356" customFormat="1" ht="15" customHeight="1">
      <c r="C29" s="810"/>
      <c r="D29" s="812" t="s">
        <v>296</v>
      </c>
      <c r="E29" s="815"/>
      <c r="F29" s="799"/>
      <c r="G29" s="818"/>
      <c r="H29" s="819"/>
      <c r="I29" s="815"/>
      <c r="J29" s="821"/>
      <c r="K29" s="822"/>
      <c r="L29" s="818"/>
      <c r="M29" s="819"/>
      <c r="N29" s="819"/>
      <c r="O29" s="824"/>
      <c r="P29" s="794"/>
      <c r="Q29" s="819"/>
      <c r="R29" s="819"/>
      <c r="S29" s="821"/>
      <c r="T29" s="794"/>
      <c r="U29" s="854"/>
      <c r="V29" s="824"/>
      <c r="W29" s="794"/>
    </row>
    <row r="30" spans="1:23" s="356" customFormat="1" ht="32.25" customHeight="1">
      <c r="C30" s="793"/>
      <c r="D30" s="813" t="s">
        <v>297</v>
      </c>
      <c r="E30" s="816"/>
      <c r="F30" s="800"/>
      <c r="G30" s="818"/>
      <c r="H30" s="819"/>
      <c r="I30" s="816"/>
      <c r="J30" s="821"/>
      <c r="K30" s="822"/>
      <c r="L30" s="818"/>
      <c r="M30" s="819"/>
      <c r="N30" s="819"/>
      <c r="O30" s="824"/>
      <c r="P30" s="794"/>
      <c r="Q30" s="819"/>
      <c r="R30" s="819"/>
      <c r="S30" s="821"/>
      <c r="T30" s="794"/>
      <c r="U30" s="854"/>
      <c r="V30" s="824"/>
      <c r="W30" s="794"/>
    </row>
    <row r="31" spans="1:23" s="370" customFormat="1" ht="24" customHeight="1">
      <c r="C31" s="483" t="s">
        <v>298</v>
      </c>
      <c r="D31" s="574"/>
      <c r="E31" s="33"/>
      <c r="F31" s="32"/>
      <c r="G31" s="33"/>
      <c r="H31" s="33"/>
      <c r="I31" s="33"/>
      <c r="J31" s="29" t="s">
        <v>299</v>
      </c>
      <c r="K31" s="110" t="s">
        <v>300</v>
      </c>
      <c r="L31" s="30"/>
      <c r="M31" s="112" t="s">
        <v>301</v>
      </c>
      <c r="N31" s="31"/>
      <c r="O31" s="484" t="s">
        <v>302</v>
      </c>
      <c r="P31" s="114" t="s">
        <v>303</v>
      </c>
      <c r="Q31" s="30"/>
      <c r="R31" s="113" t="s">
        <v>304</v>
      </c>
      <c r="S31" s="29"/>
      <c r="T31" s="114" t="s">
        <v>305</v>
      </c>
      <c r="U31" s="28"/>
      <c r="V31" s="29" t="s">
        <v>306</v>
      </c>
      <c r="W31" s="111" t="s">
        <v>307</v>
      </c>
    </row>
    <row r="32" spans="1:23" s="371" customFormat="1" ht="18" customHeight="1">
      <c r="C32" s="306" t="s">
        <v>308</v>
      </c>
      <c r="D32" s="575">
        <v>52</v>
      </c>
      <c r="E32" s="118"/>
      <c r="F32" s="576"/>
      <c r="G32" s="119"/>
      <c r="H32" s="120"/>
      <c r="I32" s="475"/>
      <c r="J32" s="479">
        <f>G32+H32+I32</f>
        <v>0</v>
      </c>
      <c r="K32" s="27">
        <f>D32*E32*J32</f>
        <v>0</v>
      </c>
      <c r="L32" s="125"/>
      <c r="M32" s="303" t="e">
        <f>J32*L32*(E32/F32)</f>
        <v>#DIV/0!</v>
      </c>
      <c r="N32" s="126"/>
      <c r="O32" s="485" t="e">
        <f xml:space="preserve"> (E32/F32)*J32*N32</f>
        <v>#DIV/0!</v>
      </c>
      <c r="P32" s="26" t="e">
        <f>K32-(M32+O32)</f>
        <v>#DIV/0!</v>
      </c>
      <c r="Q32" s="127"/>
      <c r="R32" s="303" t="e">
        <f>P32*Q32</f>
        <v>#DIV/0!</v>
      </c>
      <c r="S32" s="131"/>
      <c r="T32" s="26" t="e">
        <f>P32-R32+S32</f>
        <v>#DIV/0!</v>
      </c>
      <c r="U32" s="127"/>
      <c r="V32" s="303" t="e">
        <f>T32*U32</f>
        <v>#DIV/0!</v>
      </c>
      <c r="W32" s="25" t="e">
        <f>T32-V32</f>
        <v>#DIV/0!</v>
      </c>
    </row>
    <row r="33" spans="1:23" s="371" customFormat="1" ht="18" customHeight="1">
      <c r="C33" s="306" t="s">
        <v>309</v>
      </c>
      <c r="D33" s="575">
        <v>52</v>
      </c>
      <c r="E33" s="118"/>
      <c r="F33" s="576"/>
      <c r="G33" s="119"/>
      <c r="H33" s="119"/>
      <c r="I33" s="476"/>
      <c r="J33" s="479">
        <f>G33+H33+I33</f>
        <v>0</v>
      </c>
      <c r="K33" s="27">
        <f>D33*E33*J33</f>
        <v>0</v>
      </c>
      <c r="L33" s="125"/>
      <c r="M33" s="303" t="e">
        <f t="shared" ref="M33:M36" si="0">J33*L33*(E33/F33)</f>
        <v>#DIV/0!</v>
      </c>
      <c r="N33" s="126"/>
      <c r="O33" s="485" t="e">
        <f xml:space="preserve"> (E33/F33)*J33*N33</f>
        <v>#DIV/0!</v>
      </c>
      <c r="P33" s="26" t="e">
        <f>K33-(M33+O33)</f>
        <v>#DIV/0!</v>
      </c>
      <c r="Q33" s="127"/>
      <c r="R33" s="303" t="e">
        <f>P33*Q33</f>
        <v>#DIV/0!</v>
      </c>
      <c r="S33" s="131"/>
      <c r="T33" s="26" t="e">
        <f t="shared" ref="T33:T36" si="1">P33-R33+S33</f>
        <v>#DIV/0!</v>
      </c>
      <c r="U33" s="127"/>
      <c r="V33" s="303" t="e">
        <f>T33*U33</f>
        <v>#DIV/0!</v>
      </c>
      <c r="W33" s="25" t="e">
        <f>T33-V33</f>
        <v>#DIV/0!</v>
      </c>
    </row>
    <row r="34" spans="1:23" s="371" customFormat="1" ht="18" customHeight="1">
      <c r="C34" s="306" t="s">
        <v>310</v>
      </c>
      <c r="D34" s="575">
        <v>52</v>
      </c>
      <c r="E34" s="118"/>
      <c r="F34" s="576"/>
      <c r="G34" s="121"/>
      <c r="H34" s="121"/>
      <c r="I34" s="122"/>
      <c r="J34" s="479">
        <f>G34+H34+I34</f>
        <v>0</v>
      </c>
      <c r="K34" s="27">
        <f>D34*E34*J34</f>
        <v>0</v>
      </c>
      <c r="L34" s="125"/>
      <c r="M34" s="303" t="e">
        <f t="shared" si="0"/>
        <v>#DIV/0!</v>
      </c>
      <c r="N34" s="126"/>
      <c r="O34" s="485" t="e">
        <f xml:space="preserve"> (E34/F34)*J34*N34</f>
        <v>#DIV/0!</v>
      </c>
      <c r="P34" s="26" t="e">
        <f>K34-(M34+O34)</f>
        <v>#DIV/0!</v>
      </c>
      <c r="Q34" s="128"/>
      <c r="R34" s="303" t="e">
        <f>P34*Q34</f>
        <v>#DIV/0!</v>
      </c>
      <c r="S34" s="131"/>
      <c r="T34" s="26" t="e">
        <f t="shared" si="1"/>
        <v>#DIV/0!</v>
      </c>
      <c r="U34" s="128"/>
      <c r="V34" s="303" t="e">
        <f>T34*U34</f>
        <v>#DIV/0!</v>
      </c>
      <c r="W34" s="25" t="e">
        <f>T34-V34</f>
        <v>#DIV/0!</v>
      </c>
    </row>
    <row r="35" spans="1:23" s="371" customFormat="1" ht="18" customHeight="1">
      <c r="C35" s="306" t="s">
        <v>311</v>
      </c>
      <c r="D35" s="575">
        <v>52</v>
      </c>
      <c r="E35" s="118"/>
      <c r="F35" s="576"/>
      <c r="G35" s="123"/>
      <c r="H35" s="123"/>
      <c r="I35" s="124"/>
      <c r="J35" s="479">
        <f>G35+H35+I35</f>
        <v>0</v>
      </c>
      <c r="K35" s="27">
        <f>D35*E35*J35</f>
        <v>0</v>
      </c>
      <c r="L35" s="125"/>
      <c r="M35" s="303" t="e">
        <f t="shared" si="0"/>
        <v>#DIV/0!</v>
      </c>
      <c r="N35" s="126"/>
      <c r="O35" s="485" t="e">
        <f xml:space="preserve"> (E35/F35)*J35*N35</f>
        <v>#DIV/0!</v>
      </c>
      <c r="P35" s="26" t="e">
        <f>K35-(M35+O35)</f>
        <v>#DIV/0!</v>
      </c>
      <c r="Q35" s="129"/>
      <c r="R35" s="303" t="e">
        <f>P35*Q35</f>
        <v>#DIV/0!</v>
      </c>
      <c r="S35" s="131"/>
      <c r="T35" s="26" t="e">
        <f t="shared" si="1"/>
        <v>#DIV/0!</v>
      </c>
      <c r="U35" s="129"/>
      <c r="V35" s="303" t="e">
        <f>T35*U35</f>
        <v>#DIV/0!</v>
      </c>
      <c r="W35" s="25" t="e">
        <f>T35-V35</f>
        <v>#DIV/0!</v>
      </c>
    </row>
    <row r="36" spans="1:23" s="371" customFormat="1" ht="18" customHeight="1" thickBot="1">
      <c r="C36" s="306" t="s">
        <v>312</v>
      </c>
      <c r="D36" s="577">
        <v>52</v>
      </c>
      <c r="E36" s="578"/>
      <c r="F36" s="579"/>
      <c r="G36" s="123"/>
      <c r="H36" s="123"/>
      <c r="I36" s="477"/>
      <c r="J36" s="480">
        <f>G36+H36+I36</f>
        <v>0</v>
      </c>
      <c r="K36" s="24">
        <f>D36*E36*J36</f>
        <v>0</v>
      </c>
      <c r="L36" s="125"/>
      <c r="M36" s="303" t="e">
        <f t="shared" si="0"/>
        <v>#DIV/0!</v>
      </c>
      <c r="N36" s="126"/>
      <c r="O36" s="485" t="e">
        <f xml:space="preserve"> (E36/F36)*J36*N36</f>
        <v>#DIV/0!</v>
      </c>
      <c r="P36" s="23" t="e">
        <f>K36-(M36+O36)</f>
        <v>#DIV/0!</v>
      </c>
      <c r="Q36" s="130"/>
      <c r="R36" s="303" t="e">
        <f>P36*Q36</f>
        <v>#DIV/0!</v>
      </c>
      <c r="S36" s="131"/>
      <c r="T36" s="26" t="e">
        <f t="shared" si="1"/>
        <v>#DIV/0!</v>
      </c>
      <c r="U36" s="130"/>
      <c r="V36" s="303" t="e">
        <f>T36*U36</f>
        <v>#DIV/0!</v>
      </c>
      <c r="W36" s="22" t="e">
        <f>T36-V36</f>
        <v>#DIV/0!</v>
      </c>
    </row>
    <row r="37" spans="1:23" s="376" customFormat="1" ht="22.15" customHeight="1" thickTop="1" thickBot="1">
      <c r="A37" s="372"/>
      <c r="B37" s="372"/>
      <c r="C37" s="795" t="s">
        <v>220</v>
      </c>
      <c r="D37" s="796"/>
      <c r="E37" s="796"/>
      <c r="F37" s="797"/>
      <c r="G37" s="227">
        <f t="shared" ref="G37:O37" si="2">SUM(G32:G36)</f>
        <v>0</v>
      </c>
      <c r="H37" s="478">
        <f t="shared" si="2"/>
        <v>0</v>
      </c>
      <c r="I37" s="228">
        <f t="shared" si="2"/>
        <v>0</v>
      </c>
      <c r="J37" s="230">
        <f t="shared" si="2"/>
        <v>0</v>
      </c>
      <c r="K37" s="226">
        <f t="shared" si="2"/>
        <v>0</v>
      </c>
      <c r="L37" s="231">
        <f t="shared" si="2"/>
        <v>0</v>
      </c>
      <c r="M37" s="227" t="e">
        <f t="shared" si="2"/>
        <v>#DIV/0!</v>
      </c>
      <c r="N37" s="478">
        <f t="shared" si="2"/>
        <v>0</v>
      </c>
      <c r="O37" s="229" t="e">
        <f t="shared" si="2"/>
        <v>#DIV/0!</v>
      </c>
      <c r="P37" s="489">
        <f>IFERROR(AVERAGE(P32:P36),0)</f>
        <v>0</v>
      </c>
      <c r="Q37" s="602">
        <f>SUM(Q32:Q36)</f>
        <v>0</v>
      </c>
      <c r="R37" s="230" t="e">
        <f>SUM(R32:R36)</f>
        <v>#DIV/0!</v>
      </c>
      <c r="S37" s="230">
        <f>SUM(S32:S36)</f>
        <v>0</v>
      </c>
      <c r="T37" s="489">
        <f>IFERROR(AVERAGE(T32:T36),0)</f>
        <v>0</v>
      </c>
      <c r="U37" s="230">
        <f>SUM(U32:U36)</f>
        <v>0</v>
      </c>
      <c r="V37" s="230" t="e">
        <f>SUM(V32:V36)</f>
        <v>#DIV/0!</v>
      </c>
      <c r="W37" s="230" t="e">
        <f>SUM(W32:W36)</f>
        <v>#DIV/0!</v>
      </c>
    </row>
    <row r="38" spans="1:23" s="376" customFormat="1" ht="16.5" customHeight="1">
      <c r="A38" s="372"/>
      <c r="B38" s="372"/>
      <c r="C38" s="232"/>
      <c r="D38" s="232"/>
      <c r="E38" s="232"/>
      <c r="F38" s="232"/>
      <c r="G38" s="232"/>
      <c r="H38" s="232"/>
      <c r="I38" s="232"/>
      <c r="J38" s="232"/>
      <c r="K38" s="232"/>
      <c r="L38" s="232"/>
      <c r="M38" s="232"/>
      <c r="N38" s="232"/>
      <c r="O38" s="232"/>
      <c r="P38" s="232"/>
      <c r="Q38" s="232"/>
      <c r="R38" s="232"/>
      <c r="S38" s="232"/>
      <c r="T38" s="232"/>
      <c r="U38" s="232"/>
      <c r="V38" s="232"/>
    </row>
    <row r="39" spans="1:23" s="356" customFormat="1" ht="31.5" customHeight="1">
      <c r="C39" s="825" t="s">
        <v>313</v>
      </c>
      <c r="D39" s="825"/>
      <c r="E39" s="825"/>
      <c r="F39" s="825"/>
      <c r="G39" s="825"/>
      <c r="H39" s="825"/>
      <c r="I39" s="825"/>
      <c r="J39" s="825"/>
      <c r="K39" s="377" t="s">
        <v>2</v>
      </c>
      <c r="L39" s="378" t="s">
        <v>2</v>
      </c>
      <c r="M39" s="364"/>
    </row>
    <row r="40" spans="1:23" s="356" customFormat="1" ht="19.899999999999999" customHeight="1" thickBot="1">
      <c r="C40" s="353"/>
      <c r="D40" s="353">
        <v>22</v>
      </c>
      <c r="E40" s="353">
        <v>23</v>
      </c>
      <c r="F40" s="353">
        <v>24</v>
      </c>
      <c r="G40" s="353">
        <v>25</v>
      </c>
      <c r="H40" s="353">
        <v>26</v>
      </c>
      <c r="I40" s="353">
        <v>27</v>
      </c>
      <c r="J40" s="353">
        <v>28</v>
      </c>
      <c r="K40" s="363"/>
      <c r="L40" s="363"/>
      <c r="M40" s="364"/>
      <c r="N40" s="365"/>
    </row>
    <row r="41" spans="1:23" s="356" customFormat="1" ht="15">
      <c r="C41" s="851" t="s">
        <v>314</v>
      </c>
      <c r="D41" s="847" t="s">
        <v>315</v>
      </c>
      <c r="E41" s="847" t="s">
        <v>316</v>
      </c>
      <c r="F41" s="847" t="s">
        <v>317</v>
      </c>
      <c r="G41" s="847" t="s">
        <v>318</v>
      </c>
      <c r="H41" s="847" t="s">
        <v>319</v>
      </c>
      <c r="I41" s="847" t="s">
        <v>320</v>
      </c>
      <c r="J41" s="849" t="s">
        <v>321</v>
      </c>
      <c r="M41" s="364"/>
    </row>
    <row r="42" spans="1:23" s="356" customFormat="1" ht="15">
      <c r="C42" s="852"/>
      <c r="D42" s="848"/>
      <c r="E42" s="848"/>
      <c r="F42" s="848"/>
      <c r="G42" s="848"/>
      <c r="H42" s="848"/>
      <c r="I42" s="848"/>
      <c r="J42" s="850"/>
      <c r="T42" s="356" t="s">
        <v>322</v>
      </c>
    </row>
    <row r="43" spans="1:23" s="356" customFormat="1" ht="15">
      <c r="C43" s="852"/>
      <c r="D43" s="848"/>
      <c r="E43" s="848"/>
      <c r="F43" s="848"/>
      <c r="G43" s="848"/>
      <c r="H43" s="848"/>
      <c r="I43" s="848"/>
      <c r="J43" s="850"/>
    </row>
    <row r="44" spans="1:23" s="356" customFormat="1" ht="15">
      <c r="C44" s="852"/>
      <c r="D44" s="848"/>
      <c r="E44" s="848"/>
      <c r="F44" s="848"/>
      <c r="G44" s="848"/>
      <c r="H44" s="848"/>
      <c r="I44" s="848"/>
      <c r="J44" s="850"/>
    </row>
    <row r="45" spans="1:23" s="373" customFormat="1" ht="24" customHeight="1">
      <c r="C45" s="21"/>
      <c r="D45" s="115" t="s">
        <v>323</v>
      </c>
      <c r="E45" s="116" t="s">
        <v>324</v>
      </c>
      <c r="F45" s="116" t="s">
        <v>325</v>
      </c>
      <c r="G45" s="116" t="s">
        <v>326</v>
      </c>
      <c r="H45" s="116" t="s">
        <v>327</v>
      </c>
      <c r="I45" s="116" t="s">
        <v>328</v>
      </c>
      <c r="J45" s="117" t="s">
        <v>329</v>
      </c>
      <c r="K45" s="379"/>
      <c r="L45" s="379"/>
    </row>
    <row r="46" spans="1:23" s="356" customFormat="1" ht="18" customHeight="1">
      <c r="C46" s="582" t="str">
        <f>C32</f>
        <v>HOURLY RECOVERY RATE POOL 1</v>
      </c>
      <c r="D46" s="20" t="e">
        <f>IF(P32=0,0,P32/E32)</f>
        <v>#DIV/0!</v>
      </c>
      <c r="E46" s="19">
        <f>IF(K32=0,0,(M32+O32)/K32)</f>
        <v>0</v>
      </c>
      <c r="F46" s="19" t="e">
        <f>IF(P32=0,0,R32/P32)</f>
        <v>#DIV/0!</v>
      </c>
      <c r="G46" s="19" t="e">
        <f>IF(P32=0,0,S32/P32)</f>
        <v>#DIV/0!</v>
      </c>
      <c r="H46" s="19" t="e">
        <f>IF(P32=0,0,T32/P32)</f>
        <v>#DIV/0!</v>
      </c>
      <c r="I46" s="19" t="e">
        <f>IF(T32=0,0,+V32/T32)</f>
        <v>#DIV/0!</v>
      </c>
      <c r="J46" s="18" t="e">
        <f>IF(T32=0,0,W32/T32)</f>
        <v>#DIV/0!</v>
      </c>
      <c r="K46" s="363"/>
      <c r="L46" s="363"/>
      <c r="M46" s="363"/>
    </row>
    <row r="47" spans="1:23" s="356" customFormat="1" ht="18" customHeight="1">
      <c r="C47" s="583" t="str">
        <f t="shared" ref="C47:C50" si="3">C33</f>
        <v>HOURLY RECOVERY RATE POOL 2</v>
      </c>
      <c r="D47" s="20" t="e">
        <f t="shared" ref="D47:D50" si="4">IF(P33=0,0,P33/E33)</f>
        <v>#DIV/0!</v>
      </c>
      <c r="E47" s="19">
        <f t="shared" ref="E47:E50" si="5">IF(K33=0,0,(M33+O33)/K33)</f>
        <v>0</v>
      </c>
      <c r="F47" s="19" t="e">
        <f t="shared" ref="F47:F50" si="6">IF(P33=0,0,R33/P33)</f>
        <v>#DIV/0!</v>
      </c>
      <c r="G47" s="19" t="e">
        <f t="shared" ref="G47:G50" si="7">IF(P33=0,0,S33/P33)</f>
        <v>#DIV/0!</v>
      </c>
      <c r="H47" s="19" t="e">
        <f t="shared" ref="H47:H50" si="8">IF(P33=0,0,T33/P33)</f>
        <v>#DIV/0!</v>
      </c>
      <c r="I47" s="19" t="e">
        <f t="shared" ref="I47:I50" si="9">IF(T33=0,0,+V33/T33)</f>
        <v>#DIV/0!</v>
      </c>
      <c r="J47" s="18" t="e">
        <f>IF(T33=0,0,W33/T33)</f>
        <v>#DIV/0!</v>
      </c>
      <c r="K47" s="363"/>
      <c r="L47" s="363"/>
      <c r="M47" s="363"/>
    </row>
    <row r="48" spans="1:23" s="356" customFormat="1" ht="18" customHeight="1">
      <c r="C48" s="583" t="str">
        <f t="shared" si="3"/>
        <v>HOURLY RECOVERY RATE POOL 3</v>
      </c>
      <c r="D48" s="20" t="e">
        <f t="shared" si="4"/>
        <v>#DIV/0!</v>
      </c>
      <c r="E48" s="19">
        <f t="shared" si="5"/>
        <v>0</v>
      </c>
      <c r="F48" s="19" t="e">
        <f t="shared" si="6"/>
        <v>#DIV/0!</v>
      </c>
      <c r="G48" s="19" t="e">
        <f t="shared" si="7"/>
        <v>#DIV/0!</v>
      </c>
      <c r="H48" s="19" t="e">
        <f t="shared" si="8"/>
        <v>#DIV/0!</v>
      </c>
      <c r="I48" s="19" t="e">
        <f t="shared" si="9"/>
        <v>#DIV/0!</v>
      </c>
      <c r="J48" s="18" t="e">
        <f>IF(T34=0,0,W34/T34)</f>
        <v>#DIV/0!</v>
      </c>
      <c r="K48" s="363"/>
      <c r="L48" s="363"/>
      <c r="M48" s="363"/>
    </row>
    <row r="49" spans="1:22" s="356" customFormat="1" ht="18" customHeight="1">
      <c r="C49" s="583" t="str">
        <f t="shared" si="3"/>
        <v>HOURLY RECOVERY RATE POOL 4</v>
      </c>
      <c r="D49" s="20" t="e">
        <f t="shared" si="4"/>
        <v>#DIV/0!</v>
      </c>
      <c r="E49" s="19">
        <f t="shared" si="5"/>
        <v>0</v>
      </c>
      <c r="F49" s="19" t="e">
        <f t="shared" si="6"/>
        <v>#DIV/0!</v>
      </c>
      <c r="G49" s="19" t="e">
        <f t="shared" si="7"/>
        <v>#DIV/0!</v>
      </c>
      <c r="H49" s="19" t="e">
        <f t="shared" si="8"/>
        <v>#DIV/0!</v>
      </c>
      <c r="I49" s="19" t="e">
        <f t="shared" si="9"/>
        <v>#DIV/0!</v>
      </c>
      <c r="J49" s="18" t="e">
        <f>IF(T35=0,0,W35/T35)</f>
        <v>#DIV/0!</v>
      </c>
      <c r="K49" s="363"/>
      <c r="L49" s="363"/>
      <c r="M49" s="363"/>
    </row>
    <row r="50" spans="1:22" s="356" customFormat="1" ht="18" customHeight="1" thickBot="1">
      <c r="C50" s="584" t="str">
        <f t="shared" si="3"/>
        <v>HOURLY RECOVERY RATE POOL 5</v>
      </c>
      <c r="D50" s="20" t="e">
        <f t="shared" si="4"/>
        <v>#DIV/0!</v>
      </c>
      <c r="E50" s="19">
        <f t="shared" si="5"/>
        <v>0</v>
      </c>
      <c r="F50" s="19" t="e">
        <f t="shared" si="6"/>
        <v>#DIV/0!</v>
      </c>
      <c r="G50" s="19" t="e">
        <f t="shared" si="7"/>
        <v>#DIV/0!</v>
      </c>
      <c r="H50" s="19" t="e">
        <f t="shared" si="8"/>
        <v>#DIV/0!</v>
      </c>
      <c r="I50" s="19" t="e">
        <f t="shared" si="9"/>
        <v>#DIV/0!</v>
      </c>
      <c r="J50" s="18" t="e">
        <f>IF(T36=0,0,W36/T36)</f>
        <v>#DIV/0!</v>
      </c>
      <c r="K50" s="363"/>
      <c r="L50" s="363"/>
      <c r="M50" s="363"/>
    </row>
    <row r="51" spans="1:22" s="382" customFormat="1" ht="22.15" customHeight="1" thickTop="1" thickBot="1">
      <c r="A51" s="370"/>
      <c r="B51" s="370"/>
      <c r="C51" s="581" t="s">
        <v>330</v>
      </c>
      <c r="D51" s="233" t="e">
        <f>SUM(D46:D50)</f>
        <v>#DIV/0!</v>
      </c>
      <c r="E51" s="603">
        <f>AVERAGE(E46:E50)</f>
        <v>0</v>
      </c>
      <c r="F51" s="234" t="e">
        <f t="shared" ref="F51:J51" si="10">AVERAGE(F46:F50)</f>
        <v>#DIV/0!</v>
      </c>
      <c r="G51" s="234" t="e">
        <f t="shared" si="10"/>
        <v>#DIV/0!</v>
      </c>
      <c r="H51" s="234" t="e">
        <f t="shared" si="10"/>
        <v>#DIV/0!</v>
      </c>
      <c r="I51" s="234" t="e">
        <f t="shared" si="10"/>
        <v>#DIV/0!</v>
      </c>
      <c r="J51" s="234" t="e">
        <f t="shared" si="10"/>
        <v>#DIV/0!</v>
      </c>
      <c r="K51" s="380"/>
      <c r="L51" s="380"/>
      <c r="M51" s="381"/>
      <c r="N51" s="381"/>
      <c r="O51" s="370"/>
      <c r="P51" s="370"/>
      <c r="Q51" s="370"/>
      <c r="R51" s="370"/>
      <c r="S51" s="370"/>
      <c r="T51" s="370"/>
      <c r="U51" s="370"/>
      <c r="V51" s="370"/>
    </row>
    <row r="52" spans="1:22" s="356" customFormat="1" ht="15">
      <c r="C52" s="361"/>
      <c r="D52" s="362"/>
      <c r="E52" s="361"/>
      <c r="F52" s="361"/>
      <c r="G52" s="361"/>
      <c r="H52" s="361"/>
      <c r="I52" s="361"/>
      <c r="J52" s="361"/>
      <c r="K52" s="361"/>
      <c r="L52" s="361"/>
      <c r="M52" s="361"/>
      <c r="N52" s="361"/>
      <c r="O52" s="361"/>
      <c r="P52" s="361"/>
      <c r="Q52" s="361"/>
      <c r="R52" s="361"/>
    </row>
    <row r="53" spans="1:22" s="356" customFormat="1" ht="15">
      <c r="C53" s="361"/>
      <c r="D53" s="362"/>
      <c r="E53" s="361"/>
      <c r="F53" s="361"/>
      <c r="G53" s="361"/>
      <c r="H53" s="361"/>
      <c r="I53" s="361"/>
      <c r="J53" s="361"/>
      <c r="K53" s="361"/>
      <c r="L53" s="361"/>
      <c r="O53" s="361"/>
      <c r="P53" s="361"/>
      <c r="Q53" s="361"/>
      <c r="R53" s="361"/>
    </row>
    <row r="54" spans="1:22" s="7" customFormat="1" ht="18" customHeight="1">
      <c r="A54" s="704" t="s">
        <v>64</v>
      </c>
      <c r="B54" s="704"/>
      <c r="C54" s="704"/>
      <c r="D54" s="704"/>
      <c r="E54" s="704"/>
      <c r="F54" s="704"/>
      <c r="G54" s="704"/>
      <c r="H54" s="704"/>
      <c r="I54" s="704"/>
      <c r="J54" s="704"/>
      <c r="K54" s="704"/>
      <c r="L54" s="704"/>
      <c r="M54" s="704"/>
      <c r="N54" s="704"/>
      <c r="O54" s="704"/>
      <c r="P54" s="704"/>
      <c r="Q54" s="704"/>
      <c r="R54" s="704"/>
      <c r="S54" s="704"/>
      <c r="T54" s="704"/>
      <c r="U54" s="704"/>
      <c r="V54" s="520"/>
    </row>
    <row r="55" spans="1:22" s="356" customFormat="1">
      <c r="C55" s="39"/>
      <c r="D55" s="64"/>
      <c r="E55" s="39"/>
      <c r="F55" s="39"/>
      <c r="G55" s="39"/>
      <c r="H55" s="39"/>
      <c r="I55" s="39"/>
      <c r="J55" s="39"/>
      <c r="K55" s="39"/>
      <c r="L55" s="39"/>
      <c r="M55" s="39"/>
      <c r="N55" s="39"/>
    </row>
    <row r="56" spans="1:22" s="360" customFormat="1" ht="18.75">
      <c r="C56" s="641" t="s">
        <v>65</v>
      </c>
      <c r="D56" s="843" t="s">
        <v>65</v>
      </c>
      <c r="E56" s="843"/>
      <c r="F56" s="843"/>
      <c r="G56" s="843"/>
      <c r="H56" s="843"/>
      <c r="I56" s="843"/>
      <c r="J56" s="641" t="s">
        <v>66</v>
      </c>
      <c r="K56" s="641" t="s">
        <v>67</v>
      </c>
      <c r="L56" s="843" t="s">
        <v>48</v>
      </c>
      <c r="M56" s="843"/>
      <c r="N56" s="843"/>
      <c r="O56" s="843"/>
    </row>
    <row r="57" spans="1:22" s="360" customFormat="1" ht="18.75">
      <c r="C57" s="712" t="s">
        <v>68</v>
      </c>
      <c r="D57" s="747"/>
      <c r="E57" s="747"/>
      <c r="F57" s="747"/>
      <c r="G57" s="747"/>
      <c r="H57" s="747"/>
      <c r="I57" s="747"/>
      <c r="J57" s="747"/>
      <c r="K57" s="747"/>
      <c r="L57" s="747"/>
      <c r="M57" s="747"/>
      <c r="N57" s="747"/>
      <c r="O57" s="748"/>
    </row>
    <row r="58" spans="1:22" s="360" customFormat="1" ht="51.95" customHeight="1">
      <c r="C58" s="225" t="s">
        <v>69</v>
      </c>
      <c r="D58" s="709" t="s">
        <v>331</v>
      </c>
      <c r="E58" s="772"/>
      <c r="F58" s="772"/>
      <c r="G58" s="772"/>
      <c r="H58" s="772"/>
      <c r="I58" s="772"/>
      <c r="J58" s="236"/>
      <c r="K58" s="236"/>
      <c r="L58" s="844"/>
      <c r="M58" s="845"/>
      <c r="N58" s="845"/>
      <c r="O58" s="846"/>
    </row>
    <row r="59" spans="1:22" s="360" customFormat="1" ht="21" customHeight="1">
      <c r="C59" s="712" t="s">
        <v>71</v>
      </c>
      <c r="D59" s="747"/>
      <c r="E59" s="747"/>
      <c r="F59" s="747"/>
      <c r="G59" s="747"/>
      <c r="H59" s="747"/>
      <c r="I59" s="747"/>
      <c r="J59" s="747"/>
      <c r="K59" s="747"/>
      <c r="L59" s="747"/>
      <c r="M59" s="747"/>
      <c r="N59" s="747"/>
      <c r="O59" s="748"/>
    </row>
    <row r="60" spans="1:22" s="356" customFormat="1" ht="48.75" customHeight="1">
      <c r="C60" s="225" t="s">
        <v>72</v>
      </c>
      <c r="D60" s="785" t="s">
        <v>332</v>
      </c>
      <c r="E60" s="785"/>
      <c r="F60" s="785"/>
      <c r="G60" s="785"/>
      <c r="H60" s="785"/>
      <c r="I60" s="785"/>
      <c r="J60" s="236"/>
      <c r="K60" s="236"/>
      <c r="L60" s="844"/>
      <c r="M60" s="845"/>
      <c r="N60" s="845"/>
      <c r="O60" s="846"/>
    </row>
    <row r="61" spans="1:22" s="356" customFormat="1" ht="48.75" customHeight="1">
      <c r="C61" s="225" t="s">
        <v>74</v>
      </c>
      <c r="D61" s="774" t="s">
        <v>333</v>
      </c>
      <c r="E61" s="774"/>
      <c r="F61" s="774"/>
      <c r="G61" s="774"/>
      <c r="H61" s="774"/>
      <c r="I61" s="774"/>
      <c r="J61" s="236"/>
      <c r="K61" s="236"/>
      <c r="L61" s="844"/>
      <c r="M61" s="845"/>
      <c r="N61" s="845"/>
      <c r="O61" s="846"/>
    </row>
    <row r="62" spans="1:22" s="356" customFormat="1" ht="48.75" customHeight="1">
      <c r="C62" s="225" t="s">
        <v>76</v>
      </c>
      <c r="D62" s="774" t="s">
        <v>334</v>
      </c>
      <c r="E62" s="774"/>
      <c r="F62" s="774"/>
      <c r="G62" s="774"/>
      <c r="H62" s="774"/>
      <c r="I62" s="774"/>
      <c r="J62" s="236"/>
      <c r="K62" s="236"/>
      <c r="L62" s="844"/>
      <c r="M62" s="845"/>
      <c r="N62" s="845"/>
      <c r="O62" s="846"/>
    </row>
    <row r="63" spans="1:22" s="356" customFormat="1" ht="48.75" customHeight="1">
      <c r="C63" s="225" t="s">
        <v>78</v>
      </c>
      <c r="D63" s="853" t="s">
        <v>335</v>
      </c>
      <c r="E63" s="772"/>
      <c r="F63" s="772"/>
      <c r="G63" s="772"/>
      <c r="H63" s="772"/>
      <c r="I63" s="773"/>
      <c r="J63" s="236"/>
      <c r="K63" s="236"/>
      <c r="L63" s="642"/>
      <c r="M63" s="643"/>
      <c r="N63" s="643"/>
      <c r="O63" s="644"/>
    </row>
    <row r="64" spans="1:22" s="356" customFormat="1" ht="48.75" customHeight="1">
      <c r="C64" s="225" t="s">
        <v>80</v>
      </c>
      <c r="D64" s="774" t="s">
        <v>336</v>
      </c>
      <c r="E64" s="774"/>
      <c r="F64" s="774"/>
      <c r="G64" s="774"/>
      <c r="H64" s="774"/>
      <c r="I64" s="774"/>
      <c r="J64" s="236"/>
      <c r="K64" s="236"/>
      <c r="L64" s="844"/>
      <c r="M64" s="845"/>
      <c r="N64" s="845"/>
      <c r="O64" s="846"/>
    </row>
    <row r="65" spans="3:15" s="356" customFormat="1" ht="48.75" customHeight="1">
      <c r="C65" s="225" t="s">
        <v>82</v>
      </c>
      <c r="D65" s="774" t="s">
        <v>337</v>
      </c>
      <c r="E65" s="774"/>
      <c r="F65" s="774"/>
      <c r="G65" s="774"/>
      <c r="H65" s="774"/>
      <c r="I65" s="774"/>
      <c r="J65" s="236"/>
      <c r="K65" s="236"/>
      <c r="L65" s="844"/>
      <c r="M65" s="845"/>
      <c r="N65" s="845"/>
      <c r="O65" s="846"/>
    </row>
    <row r="66" spans="3:15" s="356" customFormat="1" ht="48.75" customHeight="1">
      <c r="C66" s="225" t="s">
        <v>84</v>
      </c>
      <c r="D66" s="774" t="s">
        <v>338</v>
      </c>
      <c r="E66" s="774"/>
      <c r="F66" s="774"/>
      <c r="G66" s="774"/>
      <c r="H66" s="774"/>
      <c r="I66" s="774"/>
      <c r="J66" s="236"/>
      <c r="K66" s="236"/>
      <c r="L66" s="844"/>
      <c r="M66" s="845"/>
      <c r="N66" s="845"/>
      <c r="O66" s="846"/>
    </row>
    <row r="67" spans="3:15" s="356" customFormat="1" ht="48.75" customHeight="1">
      <c r="C67" s="225" t="s">
        <v>86</v>
      </c>
      <c r="D67" s="777" t="s">
        <v>339</v>
      </c>
      <c r="E67" s="777"/>
      <c r="F67" s="777"/>
      <c r="G67" s="777"/>
      <c r="H67" s="777"/>
      <c r="I67" s="777"/>
      <c r="J67" s="235"/>
      <c r="K67" s="235"/>
      <c r="L67" s="840"/>
      <c r="M67" s="841"/>
      <c r="N67" s="841"/>
      <c r="O67" s="842"/>
    </row>
    <row r="68" spans="3:15" s="356" customFormat="1" ht="48.75" customHeight="1">
      <c r="C68" s="225" t="s">
        <v>149</v>
      </c>
      <c r="D68" s="777" t="s">
        <v>340</v>
      </c>
      <c r="E68" s="777"/>
      <c r="F68" s="777"/>
      <c r="G68" s="777"/>
      <c r="H68" s="777"/>
      <c r="I68" s="777"/>
      <c r="J68" s="235"/>
      <c r="K68" s="235"/>
      <c r="L68" s="840"/>
      <c r="M68" s="841"/>
      <c r="N68" s="841"/>
      <c r="O68" s="842"/>
    </row>
    <row r="69" spans="3:15" s="356" customFormat="1" ht="48.75" customHeight="1">
      <c r="C69" s="225" t="s">
        <v>153</v>
      </c>
      <c r="D69" s="774" t="s">
        <v>341</v>
      </c>
      <c r="E69" s="774"/>
      <c r="F69" s="774"/>
      <c r="G69" s="774"/>
      <c r="H69" s="774"/>
      <c r="I69" s="774"/>
      <c r="J69" s="236"/>
      <c r="K69" s="236"/>
      <c r="L69" s="844"/>
      <c r="M69" s="845"/>
      <c r="N69" s="845"/>
      <c r="O69" s="846"/>
    </row>
    <row r="70" spans="3:15" s="356" customFormat="1" ht="48.75" customHeight="1">
      <c r="C70" s="225" t="s">
        <v>155</v>
      </c>
      <c r="D70" s="777" t="s">
        <v>342</v>
      </c>
      <c r="E70" s="777"/>
      <c r="F70" s="777"/>
      <c r="G70" s="777"/>
      <c r="H70" s="777"/>
      <c r="I70" s="777"/>
      <c r="J70" s="235"/>
      <c r="K70" s="235"/>
      <c r="L70" s="840"/>
      <c r="M70" s="841"/>
      <c r="N70" s="841"/>
      <c r="O70" s="842"/>
    </row>
    <row r="71" spans="3:15" s="356" customFormat="1" ht="48.75" customHeight="1">
      <c r="C71" s="225" t="s">
        <v>157</v>
      </c>
      <c r="D71" s="774" t="s">
        <v>343</v>
      </c>
      <c r="E71" s="774"/>
      <c r="F71" s="774"/>
      <c r="G71" s="774"/>
      <c r="H71" s="774"/>
      <c r="I71" s="774"/>
      <c r="J71" s="236"/>
      <c r="K71" s="236"/>
      <c r="L71" s="844"/>
      <c r="M71" s="845"/>
      <c r="N71" s="845"/>
      <c r="O71" s="846"/>
    </row>
    <row r="72" spans="3:15" s="356" customFormat="1" ht="48.75" customHeight="1">
      <c r="C72" s="225" t="s">
        <v>250</v>
      </c>
      <c r="D72" s="777" t="s">
        <v>344</v>
      </c>
      <c r="E72" s="777"/>
      <c r="F72" s="777"/>
      <c r="G72" s="777"/>
      <c r="H72" s="777"/>
      <c r="I72" s="777"/>
      <c r="J72" s="235"/>
      <c r="K72" s="235"/>
      <c r="L72" s="840"/>
      <c r="M72" s="841"/>
      <c r="N72" s="841"/>
      <c r="O72" s="842"/>
    </row>
    <row r="73" spans="3:15" s="356" customFormat="1" ht="48.75" customHeight="1">
      <c r="C73" s="225" t="s">
        <v>252</v>
      </c>
      <c r="D73" s="777" t="s">
        <v>345</v>
      </c>
      <c r="E73" s="777"/>
      <c r="F73" s="777"/>
      <c r="G73" s="777"/>
      <c r="H73" s="777"/>
      <c r="I73" s="777"/>
      <c r="J73" s="235"/>
      <c r="K73" s="235"/>
      <c r="L73" s="840"/>
      <c r="M73" s="841"/>
      <c r="N73" s="841"/>
      <c r="O73" s="842"/>
    </row>
    <row r="74" spans="3:15" s="356" customFormat="1" ht="48.75" customHeight="1">
      <c r="C74" s="225" t="s">
        <v>254</v>
      </c>
      <c r="D74" s="774" t="s">
        <v>346</v>
      </c>
      <c r="E74" s="774"/>
      <c r="F74" s="774"/>
      <c r="G74" s="774"/>
      <c r="H74" s="774"/>
      <c r="I74" s="774"/>
      <c r="J74" s="236"/>
      <c r="K74" s="236"/>
      <c r="L74" s="844"/>
      <c r="M74" s="845"/>
      <c r="N74" s="845"/>
      <c r="O74" s="846"/>
    </row>
    <row r="75" spans="3:15" s="356" customFormat="1" ht="48.75" customHeight="1">
      <c r="C75" s="225" t="s">
        <v>256</v>
      </c>
      <c r="D75" s="777" t="s">
        <v>347</v>
      </c>
      <c r="E75" s="777"/>
      <c r="F75" s="777"/>
      <c r="G75" s="777"/>
      <c r="H75" s="777"/>
      <c r="I75" s="777"/>
      <c r="J75" s="235"/>
      <c r="K75" s="235"/>
      <c r="L75" s="840"/>
      <c r="M75" s="841"/>
      <c r="N75" s="841"/>
      <c r="O75" s="842"/>
    </row>
    <row r="76" spans="3:15" s="356" customFormat="1" ht="48.75" customHeight="1">
      <c r="C76" s="225" t="s">
        <v>258</v>
      </c>
      <c r="D76" s="774" t="s">
        <v>348</v>
      </c>
      <c r="E76" s="774"/>
      <c r="F76" s="774"/>
      <c r="G76" s="774"/>
      <c r="H76" s="774"/>
      <c r="I76" s="774"/>
      <c r="J76" s="236"/>
      <c r="K76" s="236"/>
      <c r="L76" s="844"/>
      <c r="M76" s="845"/>
      <c r="N76" s="845"/>
      <c r="O76" s="846"/>
    </row>
    <row r="77" spans="3:15" s="356" customFormat="1" ht="48.75" customHeight="1">
      <c r="C77" s="225" t="s">
        <v>260</v>
      </c>
      <c r="D77" s="777" t="s">
        <v>349</v>
      </c>
      <c r="E77" s="777"/>
      <c r="F77" s="777"/>
      <c r="G77" s="777"/>
      <c r="H77" s="777"/>
      <c r="I77" s="777"/>
      <c r="J77" s="235"/>
      <c r="K77" s="235"/>
      <c r="L77" s="840"/>
      <c r="M77" s="841"/>
      <c r="N77" s="841"/>
      <c r="O77" s="842"/>
    </row>
    <row r="78" spans="3:15" s="356" customFormat="1" ht="48.75" customHeight="1">
      <c r="C78" s="225" t="s">
        <v>350</v>
      </c>
      <c r="D78" s="774" t="s">
        <v>351</v>
      </c>
      <c r="E78" s="774"/>
      <c r="F78" s="774"/>
      <c r="G78" s="774"/>
      <c r="H78" s="774"/>
      <c r="I78" s="774"/>
      <c r="J78" s="236"/>
      <c r="K78" s="236"/>
      <c r="L78" s="844"/>
      <c r="M78" s="845"/>
      <c r="N78" s="845"/>
      <c r="O78" s="846"/>
    </row>
    <row r="79" spans="3:15" s="356" customFormat="1" ht="48.75" customHeight="1">
      <c r="C79" s="225" t="s">
        <v>352</v>
      </c>
      <c r="D79" s="777" t="s">
        <v>353</v>
      </c>
      <c r="E79" s="777"/>
      <c r="F79" s="777"/>
      <c r="G79" s="777"/>
      <c r="H79" s="777"/>
      <c r="I79" s="777"/>
      <c r="J79" s="235"/>
      <c r="K79" s="235"/>
      <c r="L79" s="840"/>
      <c r="M79" s="841"/>
      <c r="N79" s="841"/>
      <c r="O79" s="842"/>
    </row>
    <row r="80" spans="3:15" s="356" customFormat="1" ht="48.75" customHeight="1">
      <c r="C80" s="225" t="s">
        <v>354</v>
      </c>
      <c r="D80" s="777" t="s">
        <v>355</v>
      </c>
      <c r="E80" s="777"/>
      <c r="F80" s="777"/>
      <c r="G80" s="777"/>
      <c r="H80" s="777"/>
      <c r="I80" s="777"/>
      <c r="J80" s="235"/>
      <c r="K80" s="235"/>
      <c r="L80" s="840"/>
      <c r="M80" s="841"/>
      <c r="N80" s="841"/>
      <c r="O80" s="842"/>
    </row>
    <row r="81" spans="3:15" s="356" customFormat="1" ht="48.75" customHeight="1">
      <c r="C81" s="225" t="s">
        <v>356</v>
      </c>
      <c r="D81" s="777" t="s">
        <v>357</v>
      </c>
      <c r="E81" s="777"/>
      <c r="F81" s="777"/>
      <c r="G81" s="777"/>
      <c r="H81" s="777"/>
      <c r="I81" s="777"/>
      <c r="J81" s="235"/>
      <c r="K81" s="235"/>
      <c r="L81" s="840"/>
      <c r="M81" s="841"/>
      <c r="N81" s="841"/>
      <c r="O81" s="842"/>
    </row>
    <row r="82" spans="3:15" s="356" customFormat="1" ht="15" customHeight="1">
      <c r="D82" s="357"/>
    </row>
    <row r="83" spans="3:15" s="356" customFormat="1" ht="15" customHeight="1">
      <c r="D83" s="357"/>
    </row>
    <row r="84" spans="3:15" s="356" customFormat="1" ht="15">
      <c r="D84" s="357"/>
    </row>
    <row r="85" spans="3:15" s="356" customFormat="1" ht="15">
      <c r="D85" s="357"/>
    </row>
    <row r="86" spans="3:15" s="356" customFormat="1" ht="15">
      <c r="D86" s="357"/>
    </row>
    <row r="87" spans="3:15" s="356" customFormat="1" ht="15">
      <c r="D87" s="357"/>
    </row>
    <row r="88" spans="3:15" s="356" customFormat="1" ht="15">
      <c r="D88" s="357"/>
    </row>
    <row r="89" spans="3:15" s="356" customFormat="1" ht="15">
      <c r="D89" s="357"/>
    </row>
    <row r="90" spans="3:15" s="356" customFormat="1" ht="15" hidden="1">
      <c r="D90" s="357"/>
    </row>
    <row r="91" spans="3:15" s="356" customFormat="1" ht="15" hidden="1">
      <c r="D91" s="357"/>
    </row>
    <row r="92" spans="3:15" s="356" customFormat="1" ht="15" hidden="1">
      <c r="D92" s="357"/>
    </row>
    <row r="93" spans="3:15" s="356" customFormat="1" ht="15" hidden="1">
      <c r="D93" s="357"/>
    </row>
    <row r="94" spans="3:15" s="356" customFormat="1" ht="15" hidden="1">
      <c r="D94" s="357"/>
    </row>
    <row r="95" spans="3:15" s="356" customFormat="1" ht="15" hidden="1">
      <c r="D95" s="357"/>
    </row>
    <row r="96" spans="3:15" s="356" customFormat="1" ht="15" hidden="1">
      <c r="D96" s="357"/>
    </row>
    <row r="97" spans="4:4" s="356" customFormat="1" ht="15" hidden="1">
      <c r="D97" s="357"/>
    </row>
    <row r="98" spans="4:4" s="356" customFormat="1" ht="15" hidden="1">
      <c r="D98" s="357"/>
    </row>
    <row r="99" spans="4:4" s="356" customFormat="1" ht="15" hidden="1">
      <c r="D99" s="357"/>
    </row>
    <row r="100" spans="4:4" s="356" customFormat="1" ht="15" hidden="1">
      <c r="D100" s="357"/>
    </row>
    <row r="101" spans="4:4" s="356" customFormat="1" ht="15" hidden="1">
      <c r="D101" s="357"/>
    </row>
    <row r="102" spans="4:4" s="356" customFormat="1" ht="15" hidden="1">
      <c r="D102" s="357"/>
    </row>
    <row r="103" spans="4:4" s="356" customFormat="1" ht="15" hidden="1">
      <c r="D103" s="357"/>
    </row>
    <row r="104" spans="4:4" s="356" customFormat="1" ht="15" hidden="1">
      <c r="D104" s="357"/>
    </row>
    <row r="105" spans="4:4" s="356" customFormat="1" ht="15" hidden="1">
      <c r="D105" s="357"/>
    </row>
    <row r="106" spans="4:4" s="356" customFormat="1" ht="15" hidden="1">
      <c r="D106" s="357"/>
    </row>
    <row r="107" spans="4:4" s="356" customFormat="1" ht="15" hidden="1">
      <c r="D107" s="357"/>
    </row>
    <row r="108" spans="4:4" s="356" customFormat="1" ht="15" hidden="1">
      <c r="D108" s="357"/>
    </row>
    <row r="109" spans="4:4" s="356" customFormat="1" ht="15" hidden="1">
      <c r="D109" s="357"/>
    </row>
    <row r="110" spans="4:4" s="356" customFormat="1" ht="15" hidden="1">
      <c r="D110" s="357"/>
    </row>
    <row r="111" spans="4:4" s="356" customFormat="1" ht="15" hidden="1">
      <c r="D111" s="357"/>
    </row>
    <row r="112" spans="4:4" s="356" customFormat="1" ht="15" hidden="1">
      <c r="D112" s="357"/>
    </row>
    <row r="113" spans="4:4" s="356" customFormat="1" ht="15" hidden="1">
      <c r="D113" s="357"/>
    </row>
    <row r="114" spans="4:4" s="356" customFormat="1" ht="15" hidden="1">
      <c r="D114" s="357"/>
    </row>
    <row r="115" spans="4:4" s="356" customFormat="1" ht="15" hidden="1">
      <c r="D115" s="357"/>
    </row>
    <row r="116" spans="4:4" s="356" customFormat="1" ht="15" hidden="1">
      <c r="D116" s="357"/>
    </row>
    <row r="117" spans="4:4" s="356" customFormat="1" ht="15" hidden="1">
      <c r="D117" s="357"/>
    </row>
    <row r="118" spans="4:4" s="356" customFormat="1" ht="15" hidden="1">
      <c r="D118" s="357"/>
    </row>
    <row r="119" spans="4:4" s="356" customFormat="1" ht="15" hidden="1">
      <c r="D119" s="357"/>
    </row>
    <row r="120" spans="4:4" s="356" customFormat="1" ht="15" hidden="1">
      <c r="D120" s="357"/>
    </row>
    <row r="121" spans="4:4" s="356" customFormat="1" ht="15" hidden="1">
      <c r="D121" s="357"/>
    </row>
    <row r="122" spans="4:4" s="356" customFormat="1" ht="15" hidden="1">
      <c r="D122" s="357"/>
    </row>
    <row r="123" spans="4:4" s="356" customFormat="1" ht="15" hidden="1">
      <c r="D123" s="357"/>
    </row>
    <row r="124" spans="4:4" s="356" customFormat="1" ht="15" hidden="1">
      <c r="D124" s="357"/>
    </row>
    <row r="125" spans="4:4" s="356" customFormat="1" ht="15" hidden="1">
      <c r="D125" s="357"/>
    </row>
    <row r="126" spans="4:4" s="356" customFormat="1" ht="15" hidden="1">
      <c r="D126" s="357"/>
    </row>
    <row r="127" spans="4:4" s="356" customFormat="1" ht="15" hidden="1">
      <c r="D127" s="357"/>
    </row>
    <row r="128" spans="4:4" s="356" customFormat="1" ht="15" hidden="1">
      <c r="D128" s="357"/>
    </row>
    <row r="129" spans="4:4" s="356" customFormat="1" ht="15" hidden="1">
      <c r="D129" s="357"/>
    </row>
    <row r="130" spans="4:4" s="356" customFormat="1" ht="15" hidden="1">
      <c r="D130" s="357"/>
    </row>
    <row r="131" spans="4:4" s="356" customFormat="1" ht="15" hidden="1">
      <c r="D131" s="357"/>
    </row>
    <row r="132" spans="4:4" s="356" customFormat="1" ht="15" hidden="1">
      <c r="D132" s="357"/>
    </row>
    <row r="133" spans="4:4" s="356" customFormat="1" ht="15" hidden="1">
      <c r="D133" s="357"/>
    </row>
    <row r="134" spans="4:4" s="356" customFormat="1" ht="15" hidden="1">
      <c r="D134" s="357"/>
    </row>
    <row r="135" spans="4:4" s="356" customFormat="1" ht="15" hidden="1">
      <c r="D135" s="357"/>
    </row>
    <row r="136" spans="4:4" s="356" customFormat="1" ht="15" hidden="1">
      <c r="D136" s="357"/>
    </row>
    <row r="137" spans="4:4" s="356" customFormat="1" ht="15" hidden="1">
      <c r="D137" s="357"/>
    </row>
    <row r="138" spans="4:4" s="356" customFormat="1" ht="15" hidden="1">
      <c r="D138" s="357"/>
    </row>
    <row r="139" spans="4:4" s="356" customFormat="1" ht="15" hidden="1">
      <c r="D139" s="357"/>
    </row>
    <row r="140" spans="4:4" s="356" customFormat="1" ht="15" hidden="1">
      <c r="D140" s="357"/>
    </row>
    <row r="141" spans="4:4" s="356" customFormat="1" ht="15" hidden="1">
      <c r="D141" s="357"/>
    </row>
    <row r="142" spans="4:4" s="356" customFormat="1" ht="15" hidden="1">
      <c r="D142" s="357"/>
    </row>
    <row r="143" spans="4:4" s="356" customFormat="1" ht="15" hidden="1">
      <c r="D143" s="357"/>
    </row>
    <row r="144" spans="4:4" s="356" customFormat="1" ht="15" hidden="1">
      <c r="D144" s="357"/>
    </row>
    <row r="145" spans="4:14" s="356" customFormat="1" ht="15" hidden="1">
      <c r="D145" s="357"/>
    </row>
    <row r="146" spans="4:14" s="356" customFormat="1" ht="15" hidden="1">
      <c r="D146" s="357"/>
    </row>
    <row r="147" spans="4:14" s="356" customFormat="1" ht="15" hidden="1">
      <c r="D147" s="357"/>
    </row>
    <row r="148" spans="4:14" s="356" customFormat="1" ht="15" hidden="1">
      <c r="D148" s="357"/>
    </row>
    <row r="149" spans="4:14" s="356" customFormat="1" hidden="1">
      <c r="D149" s="357"/>
      <c r="M149" s="358"/>
      <c r="N149" s="358"/>
    </row>
    <row r="152" spans="4:14"/>
    <row r="153" spans="4:14"/>
    <row r="154" spans="4:14"/>
    <row r="155" spans="4:14"/>
    <row r="156" spans="4:14"/>
    <row r="157" spans="4:14"/>
    <row r="158" spans="4:14"/>
    <row r="159" spans="4:14"/>
    <row r="160" spans="4:14"/>
    <row r="161"/>
    <row r="162"/>
    <row r="163"/>
    <row r="164"/>
    <row r="165"/>
    <row r="166"/>
    <row r="167"/>
    <row r="168"/>
    <row r="169"/>
    <row r="170"/>
    <row r="171"/>
  </sheetData>
  <sheetProtection selectLockedCells="1"/>
  <mergeCells count="105">
    <mergeCell ref="I41:I44"/>
    <mergeCell ref="A22:U22"/>
    <mergeCell ref="J41:J44"/>
    <mergeCell ref="D60:I60"/>
    <mergeCell ref="D61:I61"/>
    <mergeCell ref="D62:I62"/>
    <mergeCell ref="D64:I64"/>
    <mergeCell ref="D56:I56"/>
    <mergeCell ref="D58:I58"/>
    <mergeCell ref="H41:H44"/>
    <mergeCell ref="C59:O59"/>
    <mergeCell ref="C41:C44"/>
    <mergeCell ref="A54:U54"/>
    <mergeCell ref="D41:D44"/>
    <mergeCell ref="E41:E44"/>
    <mergeCell ref="F41:F44"/>
    <mergeCell ref="G41:G44"/>
    <mergeCell ref="D63:I63"/>
    <mergeCell ref="S27:S30"/>
    <mergeCell ref="T27:T30"/>
    <mergeCell ref="U27:U30"/>
    <mergeCell ref="L74:O74"/>
    <mergeCell ref="L65:O65"/>
    <mergeCell ref="L66:O66"/>
    <mergeCell ref="L67:O67"/>
    <mergeCell ref="L68:O68"/>
    <mergeCell ref="L69:O69"/>
    <mergeCell ref="C57:O57"/>
    <mergeCell ref="D80:I80"/>
    <mergeCell ref="D81:I81"/>
    <mergeCell ref="D66:I66"/>
    <mergeCell ref="D67:I67"/>
    <mergeCell ref="D68:I68"/>
    <mergeCell ref="D69:I69"/>
    <mergeCell ref="D70:I70"/>
    <mergeCell ref="D73:I73"/>
    <mergeCell ref="D77:I77"/>
    <mergeCell ref="D74:I74"/>
    <mergeCell ref="D75:I75"/>
    <mergeCell ref="D76:I76"/>
    <mergeCell ref="D71:I71"/>
    <mergeCell ref="D72:I72"/>
    <mergeCell ref="D78:I78"/>
    <mergeCell ref="D79:I79"/>
    <mergeCell ref="D65:I65"/>
    <mergeCell ref="C3:M7"/>
    <mergeCell ref="A9:U9"/>
    <mergeCell ref="C20:D20"/>
    <mergeCell ref="E17:G17"/>
    <mergeCell ref="E20:G20"/>
    <mergeCell ref="C12:D12"/>
    <mergeCell ref="C13:D13"/>
    <mergeCell ref="L80:O80"/>
    <mergeCell ref="L81:O81"/>
    <mergeCell ref="L56:O56"/>
    <mergeCell ref="L75:O75"/>
    <mergeCell ref="L76:O76"/>
    <mergeCell ref="L77:O77"/>
    <mergeCell ref="L78:O78"/>
    <mergeCell ref="L79:O79"/>
    <mergeCell ref="L70:O70"/>
    <mergeCell ref="L58:O58"/>
    <mergeCell ref="L60:O60"/>
    <mergeCell ref="L61:O61"/>
    <mergeCell ref="L62:O62"/>
    <mergeCell ref="L64:O64"/>
    <mergeCell ref="L71:O71"/>
    <mergeCell ref="L72:O72"/>
    <mergeCell ref="L73:O73"/>
    <mergeCell ref="V27:V30"/>
    <mergeCell ref="C39:J39"/>
    <mergeCell ref="E11:G11"/>
    <mergeCell ref="E12:G12"/>
    <mergeCell ref="E13:G13"/>
    <mergeCell ref="E15:G15"/>
    <mergeCell ref="E16:G16"/>
    <mergeCell ref="C15:D15"/>
    <mergeCell ref="C16:D16"/>
    <mergeCell ref="C17:D17"/>
    <mergeCell ref="C11:D11"/>
    <mergeCell ref="E14:G14"/>
    <mergeCell ref="W27:W30"/>
    <mergeCell ref="C37:F37"/>
    <mergeCell ref="F27:F30"/>
    <mergeCell ref="D25:P25"/>
    <mergeCell ref="Q25:W25"/>
    <mergeCell ref="G26:J26"/>
    <mergeCell ref="L26:O26"/>
    <mergeCell ref="Q26:S26"/>
    <mergeCell ref="U26:V26"/>
    <mergeCell ref="C27:C30"/>
    <mergeCell ref="D27:D30"/>
    <mergeCell ref="E27:E30"/>
    <mergeCell ref="G27:G30"/>
    <mergeCell ref="H27:H30"/>
    <mergeCell ref="I27:I30"/>
    <mergeCell ref="J27:J30"/>
    <mergeCell ref="K27:K30"/>
    <mergeCell ref="L27:L30"/>
    <mergeCell ref="M27:M30"/>
    <mergeCell ref="N27:N30"/>
    <mergeCell ref="O27:O30"/>
    <mergeCell ref="P27:P30"/>
    <mergeCell ref="Q27:Q30"/>
    <mergeCell ref="R27:R30"/>
  </mergeCells>
  <printOptions horizontalCentered="1"/>
  <pageMargins left="0.23622047244094491" right="0.23622047244094491" top="0.74803149606299213" bottom="0.74803149606299213" header="0.31496062992125984" footer="0.31496062992125984"/>
  <pageSetup paperSize="8" scale="52" fitToHeight="0" orientation="landscape" r:id="rId1"/>
  <headerFooter>
    <oddHeader>&amp;C&amp;"-,Bold"&amp;KFF0000QDC CONTRACTOR DATABOOK | PILOT VERSION ISSUED SEPTEMBER 2017</oddHeader>
    <oddFooter>&amp;CPage &amp;P of &amp;N</oddFooter>
  </headerFooter>
  <rowBreaks count="1" manualBreakCount="1">
    <brk id="5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U84"/>
  <sheetViews>
    <sheetView topLeftCell="A53" zoomScale="80" zoomScaleNormal="80" zoomScaleSheetLayoutView="70" workbookViewId="0">
      <selection activeCell="E64" sqref="E64"/>
    </sheetView>
  </sheetViews>
  <sheetFormatPr defaultColWidth="0" defaultRowHeight="15" zeroHeight="1"/>
  <cols>
    <col min="1" max="1" width="4" style="12" customWidth="1"/>
    <col min="2" max="2" width="17" style="93" customWidth="1"/>
    <col min="3" max="3" width="84.28515625" style="93" customWidth="1"/>
    <col min="4" max="4" width="33" style="93" customWidth="1"/>
    <col min="5" max="5" width="79.85546875" style="12" customWidth="1"/>
    <col min="6" max="6" width="71.85546875" style="12" customWidth="1"/>
    <col min="7" max="8" width="10.140625" style="12" customWidth="1"/>
    <col min="9" max="21" width="0" style="12" hidden="1" customWidth="1"/>
    <col min="22" max="16384" width="9.140625" style="12" hidden="1"/>
  </cols>
  <sheetData>
    <row r="1" spans="1:21" ht="26.25">
      <c r="A1" s="7" t="s">
        <v>358</v>
      </c>
      <c r="B1" s="10"/>
    </row>
    <row r="2" spans="1:21" ht="15.75" thickBot="1">
      <c r="B2" s="91"/>
    </row>
    <row r="3" spans="1:21" s="94" customFormat="1" ht="15" customHeight="1">
      <c r="B3" s="658" t="s">
        <v>359</v>
      </c>
      <c r="C3" s="659"/>
      <c r="D3" s="659"/>
      <c r="E3" s="659"/>
      <c r="F3" s="855"/>
      <c r="G3" s="12"/>
      <c r="H3" s="12"/>
    </row>
    <row r="4" spans="1:21" s="94" customFormat="1" ht="18.75">
      <c r="B4" s="856"/>
      <c r="C4" s="668"/>
      <c r="D4" s="668"/>
      <c r="E4" s="668"/>
      <c r="F4" s="857"/>
      <c r="G4" s="12"/>
      <c r="H4" s="12"/>
    </row>
    <row r="5" spans="1:21" s="94" customFormat="1" ht="18.75">
      <c r="B5" s="856"/>
      <c r="C5" s="668"/>
      <c r="D5" s="668"/>
      <c r="E5" s="668"/>
      <c r="F5" s="857"/>
      <c r="G5" s="12"/>
      <c r="H5" s="12"/>
    </row>
    <row r="6" spans="1:21" s="94" customFormat="1" ht="18.75">
      <c r="B6" s="856"/>
      <c r="C6" s="668"/>
      <c r="D6" s="668"/>
      <c r="E6" s="668"/>
      <c r="F6" s="857"/>
      <c r="G6" s="12"/>
      <c r="H6" s="12"/>
    </row>
    <row r="7" spans="1:21" s="94" customFormat="1" ht="126.75" customHeight="1" thickBot="1">
      <c r="B7" s="858"/>
      <c r="C7" s="663"/>
      <c r="D7" s="663"/>
      <c r="E7" s="663"/>
      <c r="F7" s="859"/>
      <c r="G7" s="12"/>
      <c r="H7" s="12"/>
    </row>
    <row r="8" spans="1:21"/>
    <row r="9" spans="1:21" s="6" customFormat="1" ht="18" customHeight="1">
      <c r="A9" s="450" t="s">
        <v>31</v>
      </c>
      <c r="B9" s="450"/>
      <c r="C9" s="450"/>
      <c r="D9" s="450"/>
      <c r="E9" s="450"/>
      <c r="F9" s="450"/>
      <c r="G9" s="506"/>
      <c r="H9" s="506"/>
      <c r="I9" s="506"/>
      <c r="J9" s="506"/>
      <c r="K9" s="506"/>
      <c r="L9" s="506"/>
      <c r="M9" s="506"/>
      <c r="N9" s="506"/>
      <c r="O9" s="12"/>
      <c r="P9" s="12"/>
      <c r="Q9" s="12"/>
      <c r="R9" s="12"/>
      <c r="S9" s="12"/>
      <c r="T9" s="12"/>
      <c r="U9" s="12"/>
    </row>
    <row r="10" spans="1:21" ht="16.5" thickBot="1">
      <c r="B10" s="95"/>
    </row>
    <row r="11" spans="1:21" ht="18" customHeight="1">
      <c r="B11" s="830" t="s">
        <v>32</v>
      </c>
      <c r="C11" s="831"/>
      <c r="D11" s="759">
        <f>CONTRACTOR</f>
        <v>0</v>
      </c>
      <c r="E11" s="760"/>
      <c r="F11" s="761"/>
    </row>
    <row r="12" spans="1:21" ht="18" customHeight="1">
      <c r="B12" s="826" t="s">
        <v>33</v>
      </c>
      <c r="C12" s="827"/>
      <c r="D12" s="762">
        <f>CBU</f>
        <v>0</v>
      </c>
      <c r="E12" s="737"/>
      <c r="F12" s="763"/>
    </row>
    <row r="13" spans="1:21" ht="18" customHeight="1">
      <c r="B13" s="826" t="s">
        <v>360</v>
      </c>
      <c r="C13" s="827"/>
      <c r="D13" s="764">
        <f>CONTRAT_TITLE</f>
        <v>0</v>
      </c>
      <c r="E13" s="765"/>
      <c r="F13" s="766"/>
    </row>
    <row r="14" spans="1:21" ht="18" customHeight="1">
      <c r="B14" s="637" t="s">
        <v>35</v>
      </c>
      <c r="C14" s="638"/>
      <c r="D14" s="769">
        <f>CONTRACT_No</f>
        <v>0</v>
      </c>
      <c r="E14" s="770"/>
      <c r="F14" s="771"/>
    </row>
    <row r="15" spans="1:21" ht="18" customHeight="1">
      <c r="B15" s="826" t="s">
        <v>36</v>
      </c>
      <c r="C15" s="827"/>
      <c r="D15" s="687">
        <f>DATE_OF_ASSESSMENT</f>
        <v>0</v>
      </c>
      <c r="E15" s="688"/>
      <c r="F15" s="689"/>
    </row>
    <row r="16" spans="1:21" ht="18" customHeight="1">
      <c r="B16" s="826" t="s">
        <v>37</v>
      </c>
      <c r="C16" s="827"/>
      <c r="D16" s="690">
        <f>Name</f>
        <v>0</v>
      </c>
      <c r="E16" s="691"/>
      <c r="F16" s="692"/>
    </row>
    <row r="17" spans="1:14" ht="18" customHeight="1" thickBot="1">
      <c r="B17" s="828" t="s">
        <v>38</v>
      </c>
      <c r="C17" s="829"/>
      <c r="D17" s="693">
        <f>POSITION</f>
        <v>0</v>
      </c>
      <c r="E17" s="694"/>
      <c r="F17" s="695"/>
    </row>
    <row r="18" spans="1:14" ht="18.75" customHeight="1" thickBot="1">
      <c r="B18" s="35"/>
      <c r="C18" s="35"/>
      <c r="D18" s="35"/>
      <c r="E18" s="35"/>
    </row>
    <row r="19" spans="1:14" ht="18" customHeight="1">
      <c r="B19" s="872" t="s">
        <v>162</v>
      </c>
      <c r="C19" s="872"/>
      <c r="D19" s="875" t="s">
        <v>163</v>
      </c>
      <c r="E19" s="876"/>
    </row>
    <row r="20" spans="1:14">
      <c r="B20" s="96"/>
      <c r="C20" s="96"/>
      <c r="D20" s="96"/>
    </row>
    <row r="21" spans="1:14" s="6" customFormat="1" ht="18" customHeight="1">
      <c r="A21" s="450" t="s">
        <v>45</v>
      </c>
      <c r="B21" s="450"/>
      <c r="C21" s="450"/>
      <c r="D21" s="450"/>
      <c r="E21" s="450"/>
      <c r="F21" s="450"/>
      <c r="G21" s="506"/>
      <c r="H21" s="506"/>
      <c r="I21" s="506"/>
      <c r="J21" s="506"/>
      <c r="K21" s="506"/>
      <c r="L21" s="506"/>
      <c r="M21" s="506"/>
      <c r="N21" s="506"/>
    </row>
    <row r="22" spans="1:14" ht="15.75" thickBot="1">
      <c r="B22" s="96"/>
      <c r="C22" s="96"/>
      <c r="D22" s="96"/>
    </row>
    <row r="23" spans="1:14" s="97" customFormat="1" ht="22.5" customHeight="1" thickBot="1">
      <c r="B23" s="870" t="s">
        <v>97</v>
      </c>
      <c r="C23" s="871"/>
      <c r="D23" s="103" t="s">
        <v>98</v>
      </c>
      <c r="E23" s="103" t="s">
        <v>99</v>
      </c>
      <c r="F23" s="81"/>
      <c r="G23" s="81"/>
    </row>
    <row r="24" spans="1:14" s="98" customFormat="1" ht="84" customHeight="1">
      <c r="B24" s="868" t="s">
        <v>361</v>
      </c>
      <c r="C24" s="869"/>
      <c r="D24" s="609" t="s">
        <v>362</v>
      </c>
      <c r="E24" s="237" t="s">
        <v>363</v>
      </c>
    </row>
    <row r="25" spans="1:14" s="6" customFormat="1" ht="28.5" customHeight="1">
      <c r="B25" s="862" t="s">
        <v>364</v>
      </c>
      <c r="C25" s="863"/>
      <c r="D25" s="611"/>
      <c r="E25" s="616"/>
    </row>
    <row r="26" spans="1:14" s="6" customFormat="1" ht="28.5" customHeight="1">
      <c r="B26" s="860" t="s">
        <v>365</v>
      </c>
      <c r="C26" s="861"/>
      <c r="D26" s="611"/>
      <c r="E26" s="616"/>
    </row>
    <row r="27" spans="1:14" s="6" customFormat="1" ht="28.5" customHeight="1">
      <c r="B27" s="860" t="s">
        <v>366</v>
      </c>
      <c r="C27" s="861"/>
      <c r="D27" s="611"/>
      <c r="E27" s="616"/>
    </row>
    <row r="28" spans="1:14" s="6" customFormat="1" ht="28.5" customHeight="1">
      <c r="B28" s="860" t="s">
        <v>367</v>
      </c>
      <c r="C28" s="861"/>
      <c r="D28" s="611"/>
      <c r="E28" s="616"/>
    </row>
    <row r="29" spans="1:14" s="6" customFormat="1" ht="28.5" customHeight="1">
      <c r="B29" s="862" t="s">
        <v>368</v>
      </c>
      <c r="C29" s="863"/>
      <c r="D29" s="611"/>
      <c r="E29" s="616"/>
    </row>
    <row r="30" spans="1:14" s="6" customFormat="1" ht="28.5" customHeight="1">
      <c r="B30" s="860" t="s">
        <v>369</v>
      </c>
      <c r="C30" s="861"/>
      <c r="D30" s="611"/>
      <c r="E30" s="616" t="s">
        <v>370</v>
      </c>
    </row>
    <row r="31" spans="1:14" s="6" customFormat="1" ht="28.5" customHeight="1">
      <c r="B31" s="862" t="s">
        <v>371</v>
      </c>
      <c r="C31" s="863"/>
      <c r="D31" s="611"/>
      <c r="E31" s="616"/>
    </row>
    <row r="32" spans="1:14" s="6" customFormat="1" ht="28.5" customHeight="1">
      <c r="B32" s="860" t="s">
        <v>372</v>
      </c>
      <c r="C32" s="861"/>
      <c r="D32" s="611"/>
      <c r="E32" s="616"/>
    </row>
    <row r="33" spans="2:9" s="6" customFormat="1" ht="28.5" customHeight="1">
      <c r="B33" s="860" t="s">
        <v>373</v>
      </c>
      <c r="C33" s="861"/>
      <c r="D33" s="611"/>
      <c r="E33" s="616"/>
      <c r="I33" s="6" t="s">
        <v>2</v>
      </c>
    </row>
    <row r="34" spans="2:9" s="6" customFormat="1" ht="28.5" customHeight="1">
      <c r="B34" s="860" t="s">
        <v>374</v>
      </c>
      <c r="C34" s="861"/>
      <c r="D34" s="611"/>
      <c r="E34" s="616"/>
    </row>
    <row r="35" spans="2:9" s="6" customFormat="1" ht="28.5" customHeight="1">
      <c r="B35" s="860" t="s">
        <v>375</v>
      </c>
      <c r="C35" s="861"/>
      <c r="D35" s="611"/>
      <c r="E35" s="616"/>
    </row>
    <row r="36" spans="2:9" s="6" customFormat="1" ht="28.5" customHeight="1">
      <c r="B36" s="860" t="s">
        <v>376</v>
      </c>
      <c r="C36" s="861"/>
      <c r="D36" s="611"/>
      <c r="E36" s="616"/>
    </row>
    <row r="37" spans="2:9" s="6" customFormat="1" ht="28.5" customHeight="1">
      <c r="B37" s="860" t="s">
        <v>377</v>
      </c>
      <c r="C37" s="861"/>
      <c r="D37" s="611"/>
      <c r="E37" s="616"/>
    </row>
    <row r="38" spans="2:9" s="6" customFormat="1" ht="28.5" customHeight="1">
      <c r="B38" s="862" t="s">
        <v>378</v>
      </c>
      <c r="C38" s="863"/>
      <c r="D38" s="611"/>
      <c r="E38" s="616"/>
    </row>
    <row r="39" spans="2:9" s="6" customFormat="1" ht="28.5" customHeight="1">
      <c r="B39" s="862" t="s">
        <v>379</v>
      </c>
      <c r="C39" s="863"/>
      <c r="D39" s="611"/>
      <c r="E39" s="616" t="s">
        <v>380</v>
      </c>
    </row>
    <row r="40" spans="2:9" s="6" customFormat="1" ht="28.5" customHeight="1">
      <c r="B40" s="860" t="s">
        <v>381</v>
      </c>
      <c r="C40" s="861"/>
      <c r="D40" s="611"/>
      <c r="E40" s="616"/>
    </row>
    <row r="41" spans="2:9" s="6" customFormat="1" ht="28.5" customHeight="1">
      <c r="B41" s="860" t="s">
        <v>382</v>
      </c>
      <c r="C41" s="861"/>
      <c r="D41" s="611"/>
      <c r="E41" s="616"/>
    </row>
    <row r="42" spans="2:9" s="6" customFormat="1" ht="28.5" customHeight="1">
      <c r="B42" s="860" t="s">
        <v>383</v>
      </c>
      <c r="C42" s="861"/>
      <c r="D42" s="612"/>
      <c r="E42" s="616"/>
    </row>
    <row r="43" spans="2:9" s="6" customFormat="1" ht="28.5" customHeight="1">
      <c r="B43" s="860" t="s">
        <v>384</v>
      </c>
      <c r="C43" s="861"/>
      <c r="D43" s="611"/>
      <c r="E43" s="616"/>
    </row>
    <row r="44" spans="2:9" s="6" customFormat="1" ht="28.5" customHeight="1">
      <c r="B44" s="862" t="s">
        <v>385</v>
      </c>
      <c r="C44" s="863"/>
      <c r="D44" s="613"/>
      <c r="E44" s="616"/>
    </row>
    <row r="45" spans="2:9" s="6" customFormat="1" ht="28.5" customHeight="1">
      <c r="B45" s="862" t="s">
        <v>386</v>
      </c>
      <c r="C45" s="863"/>
      <c r="D45" s="613"/>
      <c r="E45" s="616"/>
    </row>
    <row r="46" spans="2:9" s="6" customFormat="1" ht="28.5" customHeight="1">
      <c r="B46" s="862" t="s">
        <v>387</v>
      </c>
      <c r="C46" s="863"/>
      <c r="D46" s="613"/>
      <c r="E46" s="616"/>
    </row>
    <row r="47" spans="2:9" s="6" customFormat="1" ht="28.5" customHeight="1">
      <c r="B47" s="862" t="s">
        <v>388</v>
      </c>
      <c r="C47" s="863"/>
      <c r="D47" s="613"/>
      <c r="E47" s="616"/>
    </row>
    <row r="48" spans="2:9" s="6" customFormat="1" ht="28.5" customHeight="1">
      <c r="B48" s="862" t="s">
        <v>389</v>
      </c>
      <c r="C48" s="863"/>
      <c r="D48" s="613"/>
      <c r="E48" s="616"/>
    </row>
    <row r="49" spans="1:14" s="6" customFormat="1" ht="28.5" customHeight="1">
      <c r="B49" s="862" t="s">
        <v>390</v>
      </c>
      <c r="C49" s="863"/>
      <c r="D49" s="614"/>
      <c r="E49" s="616"/>
    </row>
    <row r="50" spans="1:14" s="6" customFormat="1" ht="28.5" customHeight="1">
      <c r="B50" s="862" t="s">
        <v>391</v>
      </c>
      <c r="C50" s="863"/>
      <c r="D50" s="615"/>
      <c r="E50" s="616"/>
    </row>
    <row r="51" spans="1:14" s="6" customFormat="1" ht="28.5" customHeight="1">
      <c r="B51" s="862" t="s">
        <v>392</v>
      </c>
      <c r="C51" s="863"/>
      <c r="D51" s="547"/>
      <c r="E51" s="616"/>
    </row>
    <row r="52" spans="1:14" s="6" customFormat="1" ht="28.5" customHeight="1">
      <c r="B52" s="873" t="s">
        <v>393</v>
      </c>
      <c r="C52" s="874"/>
      <c r="D52" s="547"/>
      <c r="E52" s="616"/>
    </row>
    <row r="53" spans="1:14" s="6" customFormat="1" ht="28.5" customHeight="1" thickBot="1">
      <c r="B53" s="873" t="s">
        <v>393</v>
      </c>
      <c r="C53" s="874"/>
      <c r="D53" s="610"/>
      <c r="E53" s="617"/>
    </row>
    <row r="54" spans="1:14" s="99" customFormat="1" ht="30.75" customHeight="1" thickBot="1">
      <c r="B54" s="864" t="s">
        <v>130</v>
      </c>
      <c r="C54" s="865"/>
      <c r="D54" s="238">
        <f>SUM(D25:D51)</f>
        <v>0</v>
      </c>
      <c r="E54" s="239" t="s">
        <v>394</v>
      </c>
    </row>
    <row r="55" spans="1:14" s="99" customFormat="1" ht="15.75">
      <c r="B55" s="240"/>
      <c r="C55" s="241"/>
      <c r="D55" s="242"/>
      <c r="E55" s="242"/>
      <c r="F55" s="100"/>
    </row>
    <row r="56" spans="1:14" s="81" customFormat="1" ht="28.5" customHeight="1">
      <c r="B56" s="866" t="s">
        <v>395</v>
      </c>
      <c r="C56" s="867"/>
      <c r="D56" s="243">
        <f>D54-'DB3.1 Est. Rates Calc Cur. Yr'!G49</f>
        <v>0</v>
      </c>
      <c r="F56" s="101"/>
      <c r="G56" s="101"/>
      <c r="H56" s="101"/>
    </row>
    <row r="57" spans="1:14"/>
    <row r="58" spans="1:14"/>
    <row r="59" spans="1:14" s="7" customFormat="1" ht="18" customHeight="1">
      <c r="A59" s="450" t="s">
        <v>64</v>
      </c>
      <c r="B59" s="450"/>
      <c r="C59" s="450"/>
      <c r="D59" s="450"/>
      <c r="E59" s="450"/>
      <c r="F59" s="450"/>
      <c r="G59" s="506"/>
      <c r="H59" s="506"/>
      <c r="I59" s="506"/>
      <c r="J59" s="506"/>
      <c r="K59" s="506"/>
      <c r="L59" s="506"/>
      <c r="M59" s="506"/>
      <c r="N59" s="506"/>
    </row>
    <row r="60" spans="1:14">
      <c r="B60" s="102"/>
    </row>
    <row r="61" spans="1:14" s="94" customFormat="1" ht="36" customHeight="1">
      <c r="B61" s="244" t="s">
        <v>65</v>
      </c>
      <c r="C61" s="244" t="s">
        <v>65</v>
      </c>
      <c r="D61" s="244" t="s">
        <v>66</v>
      </c>
      <c r="E61" s="244" t="s">
        <v>67</v>
      </c>
      <c r="F61" s="244" t="s">
        <v>48</v>
      </c>
    </row>
    <row r="62" spans="1:14" s="94" customFormat="1" ht="36" customHeight="1">
      <c r="B62" s="297" t="s">
        <v>68</v>
      </c>
      <c r="C62" s="299"/>
      <c r="D62" s="298"/>
      <c r="E62" s="298"/>
      <c r="F62" s="298"/>
    </row>
    <row r="63" spans="1:14" s="6" customFormat="1" ht="56.25" customHeight="1">
      <c r="B63" s="173" t="s">
        <v>69</v>
      </c>
      <c r="C63" s="633" t="s">
        <v>396</v>
      </c>
      <c r="D63" s="245"/>
      <c r="E63" s="245"/>
      <c r="F63" s="245"/>
      <c r="G63" s="94"/>
      <c r="H63" s="94"/>
    </row>
    <row r="64" spans="1:14" s="6" customFormat="1" ht="38.25" customHeight="1">
      <c r="B64" s="297" t="s">
        <v>71</v>
      </c>
      <c r="C64" s="299"/>
      <c r="D64" s="298"/>
      <c r="E64" s="298"/>
      <c r="F64" s="298"/>
      <c r="G64" s="94"/>
      <c r="H64" s="94"/>
    </row>
    <row r="65" spans="2:6" s="6" customFormat="1" ht="77.25" customHeight="1">
      <c r="B65" s="173" t="s">
        <v>72</v>
      </c>
      <c r="C65" s="633" t="s">
        <v>397</v>
      </c>
      <c r="D65" s="245"/>
      <c r="E65" s="245"/>
      <c r="F65" s="245"/>
    </row>
    <row r="66" spans="2:6" s="6" customFormat="1" ht="82.5" customHeight="1">
      <c r="B66" s="173" t="s">
        <v>74</v>
      </c>
      <c r="C66" s="633" t="s">
        <v>398</v>
      </c>
      <c r="D66" s="245"/>
      <c r="E66" s="245"/>
      <c r="F66" s="245"/>
    </row>
    <row r="67" spans="2:6" s="6" customFormat="1" ht="53.25" customHeight="1">
      <c r="B67" s="173" t="s">
        <v>76</v>
      </c>
      <c r="C67" s="633" t="s">
        <v>399</v>
      </c>
      <c r="D67" s="245"/>
      <c r="E67" s="245"/>
      <c r="F67" s="245"/>
    </row>
    <row r="68" spans="2:6" ht="50.25" customHeight="1">
      <c r="B68" s="173" t="s">
        <v>78</v>
      </c>
      <c r="C68" s="633" t="s">
        <v>400</v>
      </c>
      <c r="D68" s="245"/>
      <c r="E68" s="245"/>
      <c r="F68" s="245"/>
    </row>
    <row r="69" spans="2:6" ht="57" customHeight="1">
      <c r="B69" s="173" t="s">
        <v>80</v>
      </c>
      <c r="C69" s="633" t="s">
        <v>401</v>
      </c>
      <c r="D69" s="245"/>
      <c r="E69" s="245"/>
      <c r="F69" s="245"/>
    </row>
    <row r="70" spans="2:6"/>
    <row r="71" spans="2:6"/>
    <row r="72" spans="2:6"/>
    <row r="83"/>
    <row r="84"/>
  </sheetData>
  <sheetProtection selectLockedCells="1"/>
  <mergeCells count="49">
    <mergeCell ref="B52:C52"/>
    <mergeCell ref="B53:C53"/>
    <mergeCell ref="D19:E19"/>
    <mergeCell ref="D16:F16"/>
    <mergeCell ref="D17:F17"/>
    <mergeCell ref="B46:C46"/>
    <mergeCell ref="B48:C48"/>
    <mergeCell ref="B29:C29"/>
    <mergeCell ref="B47:C47"/>
    <mergeCell ref="B35:C35"/>
    <mergeCell ref="B36:C36"/>
    <mergeCell ref="B37:C37"/>
    <mergeCell ref="D11:F11"/>
    <mergeCell ref="D12:F12"/>
    <mergeCell ref="D13:F13"/>
    <mergeCell ref="D14:F14"/>
    <mergeCell ref="D15:F15"/>
    <mergeCell ref="B54:C54"/>
    <mergeCell ref="B56:C56"/>
    <mergeCell ref="B17:C17"/>
    <mergeCell ref="B49:C49"/>
    <mergeCell ref="B50:C50"/>
    <mergeCell ref="B51:C51"/>
    <mergeCell ref="B24:C24"/>
    <mergeCell ref="B23:C23"/>
    <mergeCell ref="B39:C39"/>
    <mergeCell ref="B40:C40"/>
    <mergeCell ref="B28:C28"/>
    <mergeCell ref="B30:C30"/>
    <mergeCell ref="B19:C19"/>
    <mergeCell ref="B26:C26"/>
    <mergeCell ref="B44:C44"/>
    <mergeCell ref="B45:C45"/>
    <mergeCell ref="B3:F7"/>
    <mergeCell ref="B41:C41"/>
    <mergeCell ref="B42:C42"/>
    <mergeCell ref="B43:C43"/>
    <mergeCell ref="B31:C31"/>
    <mergeCell ref="B32:C32"/>
    <mergeCell ref="B33:C33"/>
    <mergeCell ref="B34:C34"/>
    <mergeCell ref="B38:C38"/>
    <mergeCell ref="B11:C11"/>
    <mergeCell ref="B12:C12"/>
    <mergeCell ref="B13:C13"/>
    <mergeCell ref="B27:C27"/>
    <mergeCell ref="B15:C15"/>
    <mergeCell ref="B16:C16"/>
    <mergeCell ref="B25:C25"/>
  </mergeCells>
  <pageMargins left="0.23622047244094491" right="0.23622047244094491" top="0.74803149606299213" bottom="0.74803149606299213" header="0.31496062992125984" footer="0.31496062992125984"/>
  <pageSetup paperSize="8" scale="63" fitToHeight="2" orientation="landscape" r:id="rId1"/>
  <headerFooter>
    <oddHeader>&amp;C&amp;"-,Bold"&amp;KFF0000QDC CONTRACTOR DATABOOK | PILOT VERSION ISSUED SEPTEMBER 2017</oddHeader>
    <oddFooter>&amp;CPage &amp;P of &amp;N</oddFooter>
  </headerFooter>
  <rowBreaks count="1" manualBreakCount="1">
    <brk id="5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W195"/>
  <sheetViews>
    <sheetView topLeftCell="A49" zoomScale="80" zoomScaleNormal="80" workbookViewId="0">
      <selection activeCell="E59" sqref="E59"/>
    </sheetView>
  </sheetViews>
  <sheetFormatPr defaultColWidth="0" defaultRowHeight="15" zeroHeight="1"/>
  <cols>
    <col min="1" max="1" width="3.28515625" style="44" customWidth="1"/>
    <col min="2" max="2" width="17.28515625" style="44" customWidth="1"/>
    <col min="3" max="3" width="77.5703125" style="44" customWidth="1"/>
    <col min="4" max="4" width="22.42578125" style="44" customWidth="1"/>
    <col min="5" max="5" width="17.7109375" style="44" customWidth="1"/>
    <col min="6" max="6" width="21.5703125" style="71" customWidth="1"/>
    <col min="7" max="7" width="52.28515625" style="44" customWidth="1"/>
    <col min="8" max="8" width="31" style="44" customWidth="1"/>
    <col min="9" max="11" width="9.140625" style="44" customWidth="1"/>
    <col min="12" max="18" width="0" style="44" hidden="1" customWidth="1"/>
    <col min="19" max="16384" width="9.140625" style="44" hidden="1"/>
  </cols>
  <sheetData>
    <row r="1" spans="1:23" ht="21">
      <c r="A1" s="429" t="s">
        <v>402</v>
      </c>
      <c r="B1" s="42"/>
      <c r="C1" s="42"/>
      <c r="D1" s="42"/>
      <c r="E1" s="42"/>
      <c r="F1" s="43"/>
      <c r="G1" s="42"/>
      <c r="K1" s="45"/>
    </row>
    <row r="2" spans="1:23" ht="17.25">
      <c r="A2" s="46"/>
      <c r="B2" s="42"/>
      <c r="C2" s="42"/>
      <c r="D2" s="42"/>
      <c r="E2" s="42"/>
      <c r="F2" s="47"/>
      <c r="G2" s="42"/>
    </row>
    <row r="3" spans="1:23" ht="15" customHeight="1" thickBot="1">
      <c r="A3" s="48"/>
      <c r="C3" s="42"/>
      <c r="D3" s="42"/>
      <c r="E3" s="42"/>
      <c r="F3" s="43"/>
      <c r="G3" s="42"/>
    </row>
    <row r="4" spans="1:23" s="49" customFormat="1" ht="258.75" customHeight="1" thickBot="1">
      <c r="A4" s="901" t="s">
        <v>403</v>
      </c>
      <c r="B4" s="902"/>
      <c r="C4" s="902"/>
      <c r="D4" s="902"/>
      <c r="E4" s="902"/>
      <c r="F4" s="902"/>
      <c r="G4" s="902"/>
      <c r="H4" s="903"/>
      <c r="I4" s="44"/>
    </row>
    <row r="5" spans="1:23" ht="15" customHeight="1">
      <c r="A5" s="48"/>
      <c r="C5" s="42"/>
      <c r="D5" s="42"/>
      <c r="E5" s="42"/>
      <c r="F5" s="43"/>
      <c r="G5" s="42"/>
    </row>
    <row r="6" spans="1:23" ht="15" customHeight="1">
      <c r="A6" s="704" t="s">
        <v>31</v>
      </c>
      <c r="B6" s="704"/>
      <c r="C6" s="704"/>
      <c r="D6" s="704"/>
      <c r="E6" s="704"/>
      <c r="F6" s="704"/>
      <c r="G6" s="704"/>
      <c r="H6" s="704"/>
      <c r="I6" s="450"/>
      <c r="J6" s="506"/>
      <c r="K6" s="506"/>
      <c r="L6" s="450"/>
      <c r="M6" s="450"/>
      <c r="N6" s="450"/>
      <c r="O6" s="450"/>
      <c r="P6" s="450"/>
      <c r="Q6" s="450"/>
      <c r="R6" s="450"/>
      <c r="S6" s="450"/>
      <c r="T6" s="450"/>
      <c r="U6" s="450"/>
      <c r="V6" s="450"/>
      <c r="W6" s="450"/>
    </row>
    <row r="7" spans="1:23" ht="15" customHeight="1" thickBot="1">
      <c r="C7" s="51"/>
      <c r="D7" s="51"/>
      <c r="E7" s="51"/>
      <c r="G7" s="42"/>
      <c r="H7" s="42"/>
      <c r="I7" s="42"/>
    </row>
    <row r="8" spans="1:23" ht="15" customHeight="1">
      <c r="A8" s="48"/>
      <c r="B8" s="35"/>
      <c r="C8" s="640" t="s">
        <v>32</v>
      </c>
      <c r="D8" s="759">
        <f>CONTRACTOR</f>
        <v>0</v>
      </c>
      <c r="E8" s="760"/>
      <c r="F8" s="761"/>
    </row>
    <row r="9" spans="1:23" ht="15" customHeight="1">
      <c r="A9" s="48"/>
      <c r="B9" s="35"/>
      <c r="C9" s="637" t="s">
        <v>33</v>
      </c>
      <c r="D9" s="762">
        <f>CBU</f>
        <v>0</v>
      </c>
      <c r="E9" s="737"/>
      <c r="F9" s="763"/>
    </row>
    <row r="10" spans="1:23" ht="15" customHeight="1">
      <c r="A10" s="48"/>
      <c r="B10" s="35"/>
      <c r="C10" s="637" t="s">
        <v>34</v>
      </c>
      <c r="D10" s="764">
        <f>CONTRAT_TITLE</f>
        <v>0</v>
      </c>
      <c r="E10" s="765"/>
      <c r="F10" s="766"/>
    </row>
    <row r="11" spans="1:23" ht="15" customHeight="1">
      <c r="A11" s="48"/>
      <c r="B11" s="35"/>
      <c r="C11" s="637" t="s">
        <v>35</v>
      </c>
      <c r="D11" s="769">
        <f>CONTRACT_No</f>
        <v>0</v>
      </c>
      <c r="E11" s="770"/>
      <c r="F11" s="771"/>
    </row>
    <row r="12" spans="1:23" ht="15" customHeight="1">
      <c r="A12" s="48"/>
      <c r="B12" s="35"/>
      <c r="C12" s="637" t="s">
        <v>36</v>
      </c>
      <c r="D12" s="687">
        <f>DATE_OF_ASSESSMENT</f>
        <v>0</v>
      </c>
      <c r="E12" s="688"/>
      <c r="F12" s="689"/>
    </row>
    <row r="13" spans="1:23" ht="15" customHeight="1">
      <c r="A13" s="48"/>
      <c r="B13" s="35"/>
      <c r="C13" s="637" t="s">
        <v>37</v>
      </c>
      <c r="D13" s="690">
        <f>Name</f>
        <v>0</v>
      </c>
      <c r="E13" s="691"/>
      <c r="F13" s="692"/>
    </row>
    <row r="14" spans="1:23" ht="15" customHeight="1" thickBot="1">
      <c r="A14" s="48"/>
      <c r="C14" s="639" t="s">
        <v>38</v>
      </c>
      <c r="D14" s="693">
        <f>POSITION</f>
        <v>0</v>
      </c>
      <c r="E14" s="694"/>
      <c r="F14" s="695"/>
    </row>
    <row r="15" spans="1:23" ht="15" customHeight="1">
      <c r="A15" s="48"/>
      <c r="C15" s="42"/>
      <c r="D15" s="42"/>
      <c r="E15" s="42"/>
      <c r="F15" s="43"/>
      <c r="G15" s="42"/>
    </row>
    <row r="16" spans="1:23" s="39" customFormat="1" ht="15.75">
      <c r="A16" s="704" t="s">
        <v>404</v>
      </c>
      <c r="B16" s="704"/>
      <c r="C16" s="704"/>
      <c r="D16" s="704"/>
      <c r="E16" s="704"/>
      <c r="F16" s="704"/>
      <c r="G16" s="704"/>
      <c r="H16" s="704"/>
      <c r="I16" s="37"/>
      <c r="L16" s="37"/>
      <c r="M16" s="37"/>
      <c r="N16" s="37"/>
      <c r="O16" s="37"/>
      <c r="P16" s="37"/>
      <c r="Q16" s="37"/>
    </row>
    <row r="17" spans="1:8" ht="15" customHeight="1">
      <c r="A17" s="48"/>
      <c r="C17" s="42"/>
      <c r="D17" s="42"/>
      <c r="E17" s="42"/>
      <c r="F17" s="43"/>
      <c r="G17" s="42"/>
    </row>
    <row r="18" spans="1:8" ht="33.75" customHeight="1">
      <c r="A18" s="42"/>
      <c r="B18" s="703" t="s">
        <v>405</v>
      </c>
      <c r="C18" s="703"/>
      <c r="D18" s="703"/>
      <c r="E18" s="703"/>
      <c r="F18" s="703"/>
      <c r="G18" s="703"/>
      <c r="H18" s="703"/>
    </row>
    <row r="19" spans="1:8" ht="6.75" customHeight="1">
      <c r="A19" s="42"/>
      <c r="B19" s="42"/>
      <c r="C19" s="42"/>
      <c r="D19" s="42"/>
      <c r="E19" s="42"/>
      <c r="F19" s="43"/>
      <c r="G19" s="42"/>
    </row>
    <row r="20" spans="1:8" ht="12.75" customHeight="1">
      <c r="A20" s="42"/>
      <c r="B20" s="42"/>
      <c r="C20" s="434" t="s">
        <v>406</v>
      </c>
      <c r="D20" s="892">
        <v>2</v>
      </c>
      <c r="E20" s="892"/>
      <c r="F20" s="892"/>
    </row>
    <row r="21" spans="1:8" ht="15" customHeight="1">
      <c r="A21" s="48"/>
      <c r="C21" s="451" t="s">
        <v>407</v>
      </c>
      <c r="D21" s="907"/>
      <c r="E21" s="908"/>
      <c r="F21" s="909"/>
    </row>
    <row r="22" spans="1:8">
      <c r="A22" s="42"/>
      <c r="B22" s="42"/>
      <c r="C22" s="42"/>
      <c r="D22" s="42"/>
      <c r="E22" s="42"/>
      <c r="F22" s="54"/>
      <c r="G22" s="42"/>
    </row>
    <row r="23" spans="1:8" ht="32.25" customHeight="1">
      <c r="A23" s="52"/>
      <c r="B23" s="703" t="s">
        <v>408</v>
      </c>
      <c r="C23" s="703"/>
      <c r="D23" s="703"/>
      <c r="E23" s="703"/>
      <c r="F23" s="703"/>
      <c r="G23" s="703"/>
      <c r="H23" s="703"/>
    </row>
    <row r="24" spans="1:8">
      <c r="A24" s="52"/>
      <c r="B24" s="430"/>
      <c r="C24" s="430"/>
      <c r="D24" s="430"/>
      <c r="E24" s="430"/>
      <c r="F24" s="430"/>
      <c r="G24" s="430"/>
      <c r="H24" s="430"/>
    </row>
    <row r="25" spans="1:8" s="57" customFormat="1">
      <c r="A25" s="55"/>
      <c r="B25" s="434" t="s">
        <v>409</v>
      </c>
      <c r="C25" s="56">
        <v>3</v>
      </c>
      <c r="D25" s="56">
        <v>4</v>
      </c>
      <c r="E25" s="56">
        <v>5</v>
      </c>
      <c r="F25" s="56">
        <v>6</v>
      </c>
      <c r="G25" s="892">
        <v>7</v>
      </c>
      <c r="H25" s="892"/>
    </row>
    <row r="26" spans="1:8" ht="36.75" customHeight="1">
      <c r="B26" s="883"/>
      <c r="C26" s="884"/>
      <c r="D26" s="452" t="s">
        <v>410</v>
      </c>
      <c r="E26" s="452" t="s">
        <v>411</v>
      </c>
      <c r="F26" s="431" t="s">
        <v>412</v>
      </c>
      <c r="G26" s="883" t="s">
        <v>413</v>
      </c>
      <c r="H26" s="884"/>
    </row>
    <row r="27" spans="1:8" s="96" customFormat="1" ht="50.25" customHeight="1">
      <c r="B27" s="897" t="s">
        <v>414</v>
      </c>
      <c r="C27" s="898"/>
      <c r="D27" s="510"/>
      <c r="E27" s="601">
        <f>BPR</f>
        <v>0</v>
      </c>
      <c r="F27" s="511">
        <f>D27*BPR</f>
        <v>0</v>
      </c>
      <c r="G27" s="899"/>
      <c r="H27" s="900"/>
    </row>
    <row r="28" spans="1:8">
      <c r="A28" s="42"/>
      <c r="B28" s="42"/>
      <c r="C28" s="42"/>
      <c r="D28" s="42"/>
      <c r="E28" s="42"/>
      <c r="F28" s="43"/>
      <c r="G28" s="42"/>
    </row>
    <row r="29" spans="1:8">
      <c r="A29" s="42"/>
      <c r="B29" s="885" t="s">
        <v>415</v>
      </c>
      <c r="C29" s="886"/>
      <c r="D29" s="886"/>
      <c r="E29" s="886"/>
      <c r="F29" s="886"/>
      <c r="G29" s="886"/>
      <c r="H29" s="887"/>
    </row>
    <row r="30" spans="1:8" ht="34.5" customHeight="1">
      <c r="A30" s="42"/>
      <c r="B30" s="904" t="s">
        <v>416</v>
      </c>
      <c r="C30" s="905"/>
      <c r="D30" s="905"/>
      <c r="E30" s="905"/>
      <c r="F30" s="905"/>
      <c r="G30" s="905"/>
      <c r="H30" s="906"/>
    </row>
    <row r="31" spans="1:8">
      <c r="A31" s="42"/>
      <c r="B31" s="904"/>
      <c r="C31" s="905"/>
      <c r="D31" s="905"/>
      <c r="E31" s="905"/>
      <c r="F31" s="905"/>
      <c r="G31" s="905"/>
      <c r="H31" s="906"/>
    </row>
    <row r="32" spans="1:8" ht="15" customHeight="1">
      <c r="A32" s="42"/>
      <c r="B32" s="885" t="s">
        <v>417</v>
      </c>
      <c r="C32" s="886"/>
      <c r="D32" s="886"/>
      <c r="E32" s="886"/>
      <c r="F32" s="886"/>
      <c r="G32" s="886"/>
      <c r="H32" s="887"/>
    </row>
    <row r="33" spans="1:18" ht="84.75" customHeight="1">
      <c r="A33" s="42"/>
      <c r="B33" s="904" t="s">
        <v>418</v>
      </c>
      <c r="C33" s="905"/>
      <c r="D33" s="905"/>
      <c r="E33" s="905"/>
      <c r="F33" s="905"/>
      <c r="G33" s="905"/>
      <c r="H33" s="906"/>
      <c r="I33" s="44" t="s">
        <v>2</v>
      </c>
    </row>
    <row r="34" spans="1:18">
      <c r="A34" s="42"/>
      <c r="B34" s="42"/>
      <c r="C34" s="42"/>
      <c r="D34" s="42"/>
      <c r="E34" s="42"/>
      <c r="F34" s="43"/>
      <c r="G34" s="42"/>
    </row>
    <row r="35" spans="1:18" s="7" customFormat="1" ht="18" customHeight="1">
      <c r="A35" s="704" t="s">
        <v>419</v>
      </c>
      <c r="B35" s="704"/>
      <c r="C35" s="704"/>
      <c r="D35" s="704"/>
      <c r="E35" s="704"/>
      <c r="F35" s="704"/>
      <c r="G35" s="704"/>
      <c r="H35" s="704"/>
      <c r="I35" s="450"/>
      <c r="J35" s="506"/>
      <c r="K35" s="506"/>
      <c r="L35" s="450"/>
      <c r="M35" s="450"/>
      <c r="N35" s="450"/>
      <c r="O35" s="704"/>
      <c r="P35" s="704"/>
    </row>
    <row r="36" spans="1:18" ht="15.75">
      <c r="A36" s="42"/>
      <c r="B36" s="509"/>
      <c r="C36" s="39"/>
      <c r="D36" s="39"/>
      <c r="E36" s="39"/>
      <c r="F36" s="39"/>
      <c r="G36" s="39"/>
      <c r="H36" s="64"/>
      <c r="I36" s="39"/>
      <c r="J36" s="39"/>
      <c r="K36" s="39"/>
      <c r="L36" s="39"/>
      <c r="M36" s="39"/>
      <c r="N36" s="39"/>
      <c r="O36" s="39"/>
      <c r="P36" s="39"/>
      <c r="Q36" s="39"/>
      <c r="R36" s="39"/>
    </row>
    <row r="37" spans="1:18" ht="33.75" customHeight="1">
      <c r="A37" s="42"/>
      <c r="B37" s="703" t="s">
        <v>420</v>
      </c>
      <c r="C37" s="703"/>
      <c r="D37" s="703"/>
      <c r="E37" s="703"/>
      <c r="F37" s="703"/>
      <c r="G37" s="703"/>
      <c r="H37" s="703"/>
      <c r="I37" s="39"/>
      <c r="J37" s="39"/>
      <c r="K37" s="39"/>
      <c r="L37" s="39"/>
      <c r="M37" s="39"/>
      <c r="N37" s="39"/>
      <c r="O37" s="39"/>
      <c r="P37" s="39"/>
      <c r="Q37" s="39"/>
      <c r="R37" s="39"/>
    </row>
    <row r="38" spans="1:18" ht="15.75">
      <c r="A38" s="42"/>
      <c r="B38" s="509"/>
      <c r="C38" s="39"/>
      <c r="D38" s="39"/>
      <c r="E38" s="39"/>
      <c r="F38" s="39"/>
      <c r="G38" s="39"/>
      <c r="H38" s="64"/>
      <c r="I38" s="39"/>
      <c r="J38" s="39"/>
      <c r="K38" s="39"/>
      <c r="L38" s="39"/>
      <c r="M38" s="39"/>
      <c r="N38" s="39"/>
      <c r="O38" s="39"/>
      <c r="P38" s="39"/>
      <c r="Q38" s="39"/>
      <c r="R38" s="39"/>
    </row>
    <row r="39" spans="1:18" s="57" customFormat="1">
      <c r="A39" s="56"/>
      <c r="B39" s="56" t="s">
        <v>409</v>
      </c>
      <c r="C39" s="56">
        <v>10</v>
      </c>
      <c r="D39" s="56">
        <v>11</v>
      </c>
      <c r="E39" s="892">
        <v>12</v>
      </c>
      <c r="F39" s="892"/>
      <c r="G39" s="892"/>
      <c r="H39" s="892"/>
    </row>
    <row r="40" spans="1:18" ht="70.5" customHeight="1">
      <c r="B40" s="910" t="s">
        <v>421</v>
      </c>
      <c r="C40" s="911"/>
      <c r="D40" s="525" t="s">
        <v>422</v>
      </c>
      <c r="E40" s="912" t="s">
        <v>423</v>
      </c>
      <c r="F40" s="913"/>
      <c r="G40" s="913"/>
      <c r="H40" s="914"/>
    </row>
    <row r="41" spans="1:18" s="430" customFormat="1" ht="33.75" customHeight="1">
      <c r="A41" s="44"/>
      <c r="B41" s="893" t="s">
        <v>424</v>
      </c>
      <c r="C41" s="894"/>
      <c r="D41" s="432" t="s">
        <v>425</v>
      </c>
      <c r="E41" s="877"/>
      <c r="F41" s="888"/>
      <c r="G41" s="888"/>
      <c r="H41" s="878"/>
    </row>
    <row r="42" spans="1:18" s="430" customFormat="1" ht="33.75" customHeight="1">
      <c r="A42" s="44"/>
      <c r="B42" s="895" t="s">
        <v>426</v>
      </c>
      <c r="C42" s="896"/>
      <c r="D42" s="432" t="s">
        <v>425</v>
      </c>
      <c r="E42" s="877"/>
      <c r="F42" s="888"/>
      <c r="G42" s="888"/>
      <c r="H42" s="878"/>
    </row>
    <row r="43" spans="1:18" s="430" customFormat="1" ht="33.75" customHeight="1">
      <c r="A43" s="44"/>
      <c r="B43" s="895" t="s">
        <v>427</v>
      </c>
      <c r="C43" s="896"/>
      <c r="D43" s="432" t="s">
        <v>425</v>
      </c>
      <c r="E43" s="877"/>
      <c r="F43" s="888"/>
      <c r="G43" s="888"/>
      <c r="H43" s="878"/>
    </row>
    <row r="44" spans="1:18" s="430" customFormat="1" ht="48.75" customHeight="1">
      <c r="A44" s="44"/>
      <c r="B44" s="895" t="s">
        <v>428</v>
      </c>
      <c r="C44" s="896"/>
      <c r="D44" s="432" t="s">
        <v>425</v>
      </c>
      <c r="E44" s="877"/>
      <c r="F44" s="888"/>
      <c r="G44" s="888"/>
      <c r="H44" s="878"/>
    </row>
    <row r="45" spans="1:18" s="430" customFormat="1" ht="45" customHeight="1">
      <c r="A45" s="44"/>
      <c r="B45" s="895" t="s">
        <v>429</v>
      </c>
      <c r="C45" s="896"/>
      <c r="D45" s="432" t="s">
        <v>425</v>
      </c>
      <c r="E45" s="877"/>
      <c r="F45" s="888"/>
      <c r="G45" s="888"/>
      <c r="H45" s="878"/>
    </row>
    <row r="46" spans="1:18" s="430" customFormat="1" ht="68.25" customHeight="1">
      <c r="A46" s="44"/>
      <c r="B46" s="895" t="s">
        <v>430</v>
      </c>
      <c r="C46" s="896"/>
      <c r="D46" s="432" t="s">
        <v>425</v>
      </c>
      <c r="E46" s="877"/>
      <c r="F46" s="888"/>
      <c r="G46" s="888"/>
      <c r="H46" s="878"/>
    </row>
    <row r="47" spans="1:18" s="430" customFormat="1" ht="31.5" customHeight="1">
      <c r="A47" s="44"/>
      <c r="B47" s="895" t="s">
        <v>431</v>
      </c>
      <c r="C47" s="896"/>
      <c r="D47" s="432" t="s">
        <v>425</v>
      </c>
      <c r="E47" s="877"/>
      <c r="F47" s="888"/>
      <c r="G47" s="888"/>
      <c r="H47" s="878"/>
    </row>
    <row r="48" spans="1:18" s="430" customFormat="1" ht="50.25" customHeight="1">
      <c r="A48" s="44"/>
      <c r="B48" s="895" t="s">
        <v>432</v>
      </c>
      <c r="C48" s="896"/>
      <c r="D48" s="432" t="s">
        <v>425</v>
      </c>
      <c r="E48" s="877"/>
      <c r="F48" s="888"/>
      <c r="G48" s="888"/>
      <c r="H48" s="878"/>
    </row>
    <row r="49" spans="1:17" s="430" customFormat="1" ht="48.75" customHeight="1">
      <c r="A49" s="44"/>
      <c r="B49" s="895" t="s">
        <v>433</v>
      </c>
      <c r="C49" s="896"/>
      <c r="D49" s="432" t="s">
        <v>425</v>
      </c>
      <c r="E49" s="877"/>
      <c r="F49" s="888"/>
      <c r="G49" s="888"/>
      <c r="H49" s="878"/>
    </row>
    <row r="50" spans="1:17" s="430" customFormat="1" ht="49.5" customHeight="1">
      <c r="A50" s="44"/>
      <c r="B50" s="893" t="s">
        <v>434</v>
      </c>
      <c r="C50" s="894"/>
      <c r="D50" s="432" t="s">
        <v>425</v>
      </c>
      <c r="E50" s="877"/>
      <c r="F50" s="888"/>
      <c r="G50" s="888"/>
      <c r="H50" s="878"/>
    </row>
    <row r="51" spans="1:17">
      <c r="A51" s="42"/>
      <c r="B51" s="42"/>
      <c r="C51" s="42"/>
      <c r="D51" s="42"/>
      <c r="E51" s="42"/>
      <c r="F51" s="43"/>
      <c r="G51" s="42"/>
    </row>
    <row r="52" spans="1:17" s="39" customFormat="1" ht="15.75">
      <c r="A52" s="704" t="s">
        <v>435</v>
      </c>
      <c r="B52" s="704"/>
      <c r="C52" s="704"/>
      <c r="D52" s="704"/>
      <c r="E52" s="704"/>
      <c r="F52" s="704"/>
      <c r="G52" s="704"/>
      <c r="H52" s="704"/>
      <c r="I52" s="37"/>
      <c r="L52" s="37"/>
      <c r="M52" s="37"/>
      <c r="N52" s="37"/>
      <c r="O52" s="37"/>
      <c r="P52" s="37"/>
      <c r="Q52" s="37"/>
    </row>
    <row r="53" spans="1:17">
      <c r="A53" s="52"/>
      <c r="B53" s="42"/>
      <c r="C53" s="42"/>
      <c r="D53" s="42"/>
      <c r="E53" s="42"/>
      <c r="F53" s="43"/>
      <c r="G53" s="42"/>
    </row>
    <row r="54" spans="1:17" s="436" customFormat="1" ht="35.25" customHeight="1">
      <c r="A54" s="435"/>
      <c r="B54" s="703" t="s">
        <v>436</v>
      </c>
      <c r="C54" s="703"/>
      <c r="D54" s="703"/>
      <c r="E54" s="703"/>
      <c r="F54" s="703"/>
      <c r="G54" s="703"/>
      <c r="H54" s="703"/>
    </row>
    <row r="55" spans="1:17" s="436" customFormat="1">
      <c r="A55" s="435"/>
      <c r="B55" s="437" t="s">
        <v>437</v>
      </c>
      <c r="C55" s="437"/>
      <c r="D55" s="437"/>
      <c r="E55" s="437"/>
      <c r="F55" s="437"/>
      <c r="G55" s="437"/>
    </row>
    <row r="56" spans="1:17">
      <c r="A56" s="52"/>
      <c r="B56" s="42"/>
      <c r="C56" s="42"/>
      <c r="D56" s="42"/>
      <c r="E56" s="42"/>
      <c r="F56" s="43"/>
      <c r="G56" s="42"/>
    </row>
    <row r="57" spans="1:17">
      <c r="A57" s="52"/>
      <c r="B57" s="437" t="s">
        <v>438</v>
      </c>
      <c r="C57" s="42"/>
      <c r="D57" s="42"/>
      <c r="E57" s="42"/>
      <c r="F57" s="43"/>
      <c r="G57" s="42"/>
    </row>
    <row r="58" spans="1:17" ht="18.75" customHeight="1">
      <c r="B58" s="703" t="s">
        <v>439</v>
      </c>
      <c r="C58" s="703"/>
      <c r="D58" s="703"/>
      <c r="E58" s="703"/>
      <c r="F58" s="703"/>
      <c r="G58" s="703"/>
      <c r="H58" s="703"/>
    </row>
    <row r="59" spans="1:17">
      <c r="B59" s="438" t="s">
        <v>440</v>
      </c>
      <c r="C59" s="42"/>
      <c r="D59" s="42"/>
      <c r="E59" s="42"/>
      <c r="F59" s="43"/>
      <c r="G59" s="42"/>
    </row>
    <row r="60" spans="1:17">
      <c r="A60" s="52"/>
      <c r="B60" s="42"/>
      <c r="C60" s="42"/>
      <c r="D60" s="42"/>
      <c r="E60" s="42"/>
      <c r="F60" s="43"/>
      <c r="G60" s="42"/>
    </row>
    <row r="61" spans="1:17">
      <c r="A61" s="52"/>
      <c r="B61" s="437" t="s">
        <v>441</v>
      </c>
      <c r="C61" s="42"/>
      <c r="D61" s="42"/>
      <c r="E61" s="42"/>
      <c r="F61" s="43"/>
      <c r="G61" s="42"/>
    </row>
    <row r="62" spans="1:17">
      <c r="A62" s="52"/>
      <c r="B62" s="437"/>
      <c r="C62" s="42"/>
      <c r="D62" s="42"/>
      <c r="E62" s="42"/>
      <c r="F62" s="43"/>
      <c r="G62" s="42"/>
    </row>
    <row r="63" spans="1:17" s="57" customFormat="1">
      <c r="A63" s="56"/>
      <c r="B63" s="56" t="s">
        <v>409</v>
      </c>
      <c r="C63" s="56">
        <v>8</v>
      </c>
      <c r="D63" s="892">
        <v>9</v>
      </c>
      <c r="E63" s="892"/>
      <c r="F63" s="892"/>
      <c r="G63" s="892"/>
      <c r="H63" s="892"/>
    </row>
    <row r="64" spans="1:17">
      <c r="B64" s="883" t="s">
        <v>442</v>
      </c>
      <c r="C64" s="884"/>
      <c r="D64" s="889" t="s">
        <v>443</v>
      </c>
      <c r="E64" s="890"/>
      <c r="F64" s="890"/>
      <c r="G64" s="890"/>
      <c r="H64" s="891"/>
    </row>
    <row r="65" spans="1:17" ht="15.75" customHeight="1">
      <c r="B65" s="877" t="s">
        <v>444</v>
      </c>
      <c r="C65" s="878"/>
      <c r="D65" s="700" t="s">
        <v>445</v>
      </c>
      <c r="E65" s="701"/>
      <c r="F65" s="701"/>
      <c r="G65" s="701"/>
      <c r="H65" s="882"/>
    </row>
    <row r="66" spans="1:17" ht="15.75" customHeight="1">
      <c r="B66" s="877" t="s">
        <v>446</v>
      </c>
      <c r="C66" s="878"/>
      <c r="D66" s="700" t="s">
        <v>445</v>
      </c>
      <c r="E66" s="701"/>
      <c r="F66" s="701"/>
      <c r="G66" s="701"/>
      <c r="H66" s="882"/>
    </row>
    <row r="67" spans="1:17" ht="15.75" customHeight="1">
      <c r="B67" s="877" t="s">
        <v>447</v>
      </c>
      <c r="C67" s="878"/>
      <c r="D67" s="700" t="s">
        <v>445</v>
      </c>
      <c r="E67" s="701"/>
      <c r="F67" s="701"/>
      <c r="G67" s="701"/>
      <c r="H67" s="882"/>
    </row>
    <row r="68" spans="1:17" ht="15" customHeight="1">
      <c r="B68" s="877" t="s">
        <v>448</v>
      </c>
      <c r="C68" s="878"/>
      <c r="D68" s="700" t="s">
        <v>445</v>
      </c>
      <c r="E68" s="701"/>
      <c r="F68" s="701"/>
      <c r="G68" s="701"/>
      <c r="H68" s="882"/>
    </row>
    <row r="69" spans="1:17" ht="15" customHeight="1">
      <c r="B69" s="877" t="s">
        <v>449</v>
      </c>
      <c r="C69" s="878"/>
      <c r="D69" s="700" t="s">
        <v>445</v>
      </c>
      <c r="E69" s="701"/>
      <c r="F69" s="701"/>
      <c r="G69" s="701"/>
      <c r="H69" s="882"/>
    </row>
    <row r="70" spans="1:17" ht="15" customHeight="1">
      <c r="B70" s="877" t="s">
        <v>450</v>
      </c>
      <c r="C70" s="878"/>
      <c r="D70" s="700" t="s">
        <v>445</v>
      </c>
      <c r="E70" s="701"/>
      <c r="F70" s="701"/>
      <c r="G70" s="701"/>
      <c r="H70" s="882"/>
    </row>
    <row r="71" spans="1:17">
      <c r="A71" s="42"/>
      <c r="B71" s="42"/>
      <c r="C71" s="42"/>
      <c r="D71" s="42"/>
      <c r="E71" s="42"/>
      <c r="F71" s="43"/>
      <c r="G71" s="42"/>
    </row>
    <row r="72" spans="1:17" ht="36" customHeight="1" thickBot="1">
      <c r="A72" s="42"/>
      <c r="B72" s="879" t="s">
        <v>451</v>
      </c>
      <c r="C72" s="880"/>
      <c r="D72" s="880"/>
      <c r="E72" s="880"/>
      <c r="F72" s="880"/>
      <c r="G72" s="880"/>
      <c r="H72" s="881"/>
    </row>
    <row r="73" spans="1:17">
      <c r="A73" s="42"/>
      <c r="B73" s="42"/>
      <c r="C73" s="42"/>
      <c r="D73" s="42"/>
      <c r="E73" s="42"/>
      <c r="F73" s="43"/>
      <c r="G73" s="42"/>
    </row>
    <row r="74" spans="1:17">
      <c r="A74" s="42"/>
      <c r="B74" s="42"/>
      <c r="C74" s="42"/>
      <c r="D74" s="42"/>
      <c r="E74" s="42"/>
      <c r="F74" s="43"/>
      <c r="G74" s="42"/>
    </row>
    <row r="75" spans="1:17" s="39" customFormat="1" ht="15.75">
      <c r="A75" s="704" t="s">
        <v>452</v>
      </c>
      <c r="B75" s="704"/>
      <c r="C75" s="704"/>
      <c r="D75" s="704"/>
      <c r="E75" s="704"/>
      <c r="F75" s="704"/>
      <c r="G75" s="704"/>
      <c r="H75" s="704"/>
      <c r="I75" s="37"/>
      <c r="L75" s="37"/>
      <c r="M75" s="37"/>
      <c r="N75" s="37"/>
      <c r="O75" s="37"/>
      <c r="P75" s="37"/>
      <c r="Q75" s="37"/>
    </row>
    <row r="76" spans="1:17" s="39" customFormat="1" ht="15.75">
      <c r="A76" s="427"/>
      <c r="F76" s="428"/>
    </row>
    <row r="77" spans="1:17" s="39" customFormat="1" ht="15.75">
      <c r="A77" s="427"/>
      <c r="B77" s="437" t="s">
        <v>453</v>
      </c>
      <c r="F77" s="428"/>
    </row>
    <row r="78" spans="1:17" s="39" customFormat="1" ht="15.75">
      <c r="A78" s="427"/>
      <c r="F78" s="428"/>
    </row>
    <row r="79" spans="1:17" s="39" customFormat="1" ht="15.75">
      <c r="A79" s="427"/>
      <c r="B79" s="288" t="s">
        <v>454</v>
      </c>
      <c r="F79" s="428"/>
    </row>
    <row r="80" spans="1:17" s="39" customFormat="1" ht="15.75">
      <c r="A80" s="427"/>
      <c r="B80" s="35" t="s">
        <v>455</v>
      </c>
      <c r="F80" s="428"/>
    </row>
    <row r="81" spans="1:7" s="39" customFormat="1" ht="15.75">
      <c r="A81" s="427"/>
      <c r="B81" s="35"/>
      <c r="F81" s="428"/>
    </row>
    <row r="82" spans="1:7">
      <c r="A82" s="42"/>
      <c r="B82" s="42"/>
      <c r="C82" s="42"/>
      <c r="D82" s="42"/>
      <c r="E82" s="42"/>
      <c r="F82" s="43"/>
      <c r="G82" s="42"/>
    </row>
    <row r="83" spans="1:7">
      <c r="A83" s="42"/>
      <c r="B83" s="42"/>
      <c r="C83" s="42"/>
      <c r="D83" s="42"/>
      <c r="E83" s="42"/>
      <c r="F83" s="43"/>
      <c r="G83" s="42"/>
    </row>
    <row r="84" spans="1:7">
      <c r="A84" s="42"/>
      <c r="B84" s="42"/>
      <c r="C84" s="42"/>
      <c r="D84" s="42"/>
      <c r="E84" s="42"/>
      <c r="F84" s="43"/>
      <c r="G84" s="42"/>
    </row>
    <row r="85" spans="1:7">
      <c r="A85" s="42"/>
      <c r="B85" s="42"/>
      <c r="C85" s="42"/>
      <c r="D85" s="42"/>
      <c r="E85" s="42"/>
      <c r="F85" s="43"/>
      <c r="G85" s="42"/>
    </row>
    <row r="86" spans="1:7" ht="14.25" customHeight="1">
      <c r="A86" s="70"/>
      <c r="B86" s="42"/>
      <c r="C86" s="42"/>
      <c r="D86" s="42"/>
      <c r="E86" s="42"/>
      <c r="F86" s="43"/>
      <c r="G86" s="42"/>
    </row>
    <row r="87" spans="1:7" ht="12" hidden="1" customHeight="1">
      <c r="A87" s="42"/>
      <c r="B87" s="52" t="s">
        <v>88</v>
      </c>
      <c r="C87" s="42"/>
      <c r="D87" s="42"/>
      <c r="E87" s="42"/>
      <c r="F87" s="43"/>
      <c r="G87" s="42"/>
    </row>
    <row r="88" spans="1:7" hidden="1">
      <c r="A88" s="42"/>
      <c r="B88" s="42" t="s">
        <v>89</v>
      </c>
      <c r="C88" s="42"/>
      <c r="D88" s="42"/>
      <c r="E88" s="42"/>
      <c r="F88" s="43"/>
      <c r="G88" s="42"/>
    </row>
    <row r="89" spans="1:7" hidden="1">
      <c r="A89" s="42"/>
      <c r="B89" s="42" t="s">
        <v>90</v>
      </c>
      <c r="C89" s="42"/>
      <c r="D89" s="42"/>
      <c r="E89" s="42"/>
      <c r="F89" s="43"/>
      <c r="G89" s="42"/>
    </row>
    <row r="90" spans="1:7" hidden="1">
      <c r="A90" s="42"/>
      <c r="B90" s="42" t="s">
        <v>91</v>
      </c>
      <c r="C90" s="42"/>
      <c r="D90" s="42"/>
      <c r="E90" s="42"/>
      <c r="F90" s="43"/>
      <c r="G90" s="42"/>
    </row>
    <row r="91" spans="1:7" hidden="1">
      <c r="A91" s="42"/>
      <c r="B91" s="42" t="s">
        <v>92</v>
      </c>
      <c r="C91" s="42"/>
      <c r="D91" s="42"/>
      <c r="E91" s="42"/>
      <c r="F91" s="43"/>
      <c r="G91" s="42"/>
    </row>
    <row r="92" spans="1:7" hidden="1">
      <c r="A92" s="42"/>
      <c r="B92" s="42" t="s">
        <v>93</v>
      </c>
      <c r="C92" s="42"/>
      <c r="D92" s="42"/>
      <c r="E92" s="42"/>
      <c r="F92" s="43"/>
      <c r="G92" s="42"/>
    </row>
    <row r="93" spans="1:7" hidden="1">
      <c r="A93" s="42"/>
      <c r="B93" s="42" t="s">
        <v>94</v>
      </c>
      <c r="C93" s="42"/>
      <c r="D93" s="42"/>
      <c r="E93" s="42"/>
      <c r="F93" s="43"/>
      <c r="G93" s="42"/>
    </row>
    <row r="94" spans="1:7" hidden="1">
      <c r="A94" s="42"/>
      <c r="B94" s="42"/>
      <c r="C94" s="42"/>
      <c r="D94" s="42"/>
      <c r="E94" s="42"/>
      <c r="F94" s="43"/>
      <c r="G94" s="42"/>
    </row>
    <row r="95" spans="1:7" hidden="1">
      <c r="A95" s="42"/>
      <c r="B95" s="52" t="s">
        <v>456</v>
      </c>
      <c r="C95" s="42"/>
      <c r="D95" s="42"/>
      <c r="E95" s="42"/>
      <c r="F95" s="43"/>
      <c r="G95" s="42"/>
    </row>
    <row r="96" spans="1:7" hidden="1">
      <c r="A96" s="42"/>
      <c r="B96" s="42" t="s">
        <v>425</v>
      </c>
      <c r="C96" s="42"/>
      <c r="D96" s="42"/>
      <c r="E96" s="42"/>
      <c r="F96" s="43"/>
      <c r="G96" s="42"/>
    </row>
    <row r="97" spans="1:7" hidden="1">
      <c r="A97" s="42"/>
      <c r="B97" s="42" t="s">
        <v>262</v>
      </c>
      <c r="C97" s="42"/>
      <c r="D97" s="42"/>
      <c r="E97" s="42"/>
      <c r="F97" s="43"/>
      <c r="G97" s="42"/>
    </row>
    <row r="98" spans="1:7" hidden="1">
      <c r="A98" s="42"/>
      <c r="B98" s="42" t="s">
        <v>263</v>
      </c>
      <c r="C98" s="42"/>
      <c r="D98" s="42"/>
      <c r="E98" s="42"/>
      <c r="F98" s="43"/>
      <c r="G98" s="42"/>
    </row>
    <row r="99" spans="1:7">
      <c r="A99" s="42"/>
      <c r="B99" s="42"/>
      <c r="C99" s="42"/>
      <c r="D99" s="42"/>
      <c r="E99" s="42"/>
      <c r="F99" s="43"/>
      <c r="G99" s="42"/>
    </row>
    <row r="100" spans="1:7">
      <c r="A100" s="42"/>
      <c r="B100" s="42"/>
      <c r="C100" s="42"/>
      <c r="D100" s="42"/>
      <c r="E100" s="42"/>
      <c r="F100" s="43"/>
      <c r="G100" s="42"/>
    </row>
    <row r="101" spans="1:7">
      <c r="A101" s="42"/>
      <c r="B101" s="42"/>
      <c r="C101" s="42"/>
      <c r="D101" s="42"/>
      <c r="E101" s="42"/>
      <c r="F101" s="43"/>
      <c r="G101" s="42"/>
    </row>
    <row r="102" spans="1:7" hidden="1">
      <c r="A102" s="42"/>
      <c r="B102" s="42"/>
      <c r="C102" s="42"/>
      <c r="D102" s="42"/>
      <c r="E102" s="42"/>
      <c r="F102" s="43"/>
      <c r="G102" s="42"/>
    </row>
    <row r="103" spans="1:7" hidden="1">
      <c r="A103" s="42"/>
      <c r="B103" s="42"/>
      <c r="C103" s="42"/>
      <c r="D103" s="42"/>
      <c r="E103" s="42"/>
      <c r="F103" s="43"/>
      <c r="G103" s="42"/>
    </row>
    <row r="104" spans="1:7" hidden="1">
      <c r="A104" s="42"/>
      <c r="B104" s="42"/>
      <c r="C104" s="42"/>
      <c r="D104" s="42"/>
      <c r="E104" s="42"/>
      <c r="F104" s="43"/>
      <c r="G104" s="42"/>
    </row>
    <row r="105" spans="1:7" hidden="1">
      <c r="A105" s="42"/>
      <c r="B105" s="42"/>
      <c r="C105" s="42"/>
      <c r="D105" s="42"/>
      <c r="E105" s="42"/>
      <c r="F105" s="43"/>
      <c r="G105" s="42"/>
    </row>
    <row r="106" spans="1:7" hidden="1">
      <c r="A106" s="42"/>
      <c r="B106" s="42"/>
      <c r="C106" s="42"/>
      <c r="D106" s="42"/>
      <c r="E106" s="42"/>
      <c r="F106" s="43"/>
      <c r="G106" s="42"/>
    </row>
    <row r="107" spans="1:7" hidden="1">
      <c r="A107" s="42"/>
      <c r="B107" s="42"/>
      <c r="C107" s="42"/>
      <c r="D107" s="42"/>
      <c r="E107" s="42"/>
      <c r="F107" s="43"/>
      <c r="G107" s="42"/>
    </row>
    <row r="108" spans="1:7" hidden="1">
      <c r="A108" s="42"/>
      <c r="B108" s="42"/>
      <c r="C108" s="42"/>
      <c r="D108" s="42"/>
      <c r="E108" s="42"/>
      <c r="F108" s="43"/>
      <c r="G108" s="42"/>
    </row>
    <row r="109" spans="1:7" hidden="1">
      <c r="A109" s="42"/>
      <c r="B109" s="42"/>
      <c r="C109" s="42"/>
      <c r="D109" s="42"/>
      <c r="E109" s="42"/>
      <c r="F109" s="43"/>
      <c r="G109" s="42"/>
    </row>
    <row r="110" spans="1:7" hidden="1">
      <c r="A110" s="42"/>
      <c r="B110" s="42"/>
      <c r="C110" s="42"/>
      <c r="D110" s="42"/>
      <c r="E110" s="42"/>
      <c r="F110" s="43"/>
      <c r="G110" s="42"/>
    </row>
    <row r="111" spans="1:7" hidden="1">
      <c r="A111" s="42"/>
      <c r="B111" s="42"/>
      <c r="C111" s="42"/>
      <c r="D111" s="42"/>
      <c r="E111" s="42"/>
      <c r="F111" s="43"/>
      <c r="G111" s="42"/>
    </row>
    <row r="112" spans="1:7" hidden="1">
      <c r="A112" s="42"/>
      <c r="B112" s="42"/>
      <c r="C112" s="42"/>
      <c r="D112" s="42"/>
      <c r="E112" s="42"/>
      <c r="F112" s="43"/>
      <c r="G112" s="42"/>
    </row>
    <row r="113" spans="1:7" hidden="1">
      <c r="A113" s="42"/>
      <c r="B113" s="42"/>
      <c r="C113" s="42"/>
      <c r="D113" s="42"/>
      <c r="E113" s="42"/>
      <c r="F113" s="43"/>
      <c r="G113" s="42"/>
    </row>
    <row r="114" spans="1:7" hidden="1">
      <c r="A114" s="42"/>
      <c r="B114" s="42"/>
      <c r="C114" s="42"/>
      <c r="D114" s="42"/>
      <c r="E114" s="42"/>
      <c r="F114" s="43"/>
      <c r="G114" s="42"/>
    </row>
    <row r="115" spans="1:7" hidden="1">
      <c r="A115" s="42"/>
      <c r="B115" s="42"/>
      <c r="C115" s="42"/>
      <c r="D115" s="42"/>
      <c r="E115" s="42"/>
      <c r="F115" s="43"/>
      <c r="G115" s="42"/>
    </row>
    <row r="116" spans="1:7" hidden="1">
      <c r="A116" s="42"/>
      <c r="B116" s="42"/>
      <c r="C116" s="42"/>
      <c r="D116" s="42"/>
      <c r="E116" s="42"/>
      <c r="F116" s="43"/>
      <c r="G116" s="42"/>
    </row>
    <row r="117" spans="1:7" hidden="1">
      <c r="A117" s="42"/>
      <c r="B117" s="42"/>
      <c r="C117" s="42"/>
      <c r="D117" s="42"/>
      <c r="E117" s="42"/>
      <c r="F117" s="43"/>
      <c r="G117" s="42"/>
    </row>
    <row r="118" spans="1:7" hidden="1">
      <c r="A118" s="42"/>
      <c r="B118" s="42"/>
      <c r="C118" s="42"/>
      <c r="D118" s="42"/>
      <c r="E118" s="42"/>
      <c r="F118" s="43"/>
      <c r="G118" s="42"/>
    </row>
    <row r="119" spans="1:7" hidden="1">
      <c r="A119" s="42"/>
      <c r="B119" s="42"/>
      <c r="C119" s="42"/>
      <c r="D119" s="42"/>
      <c r="E119" s="42"/>
      <c r="F119" s="43"/>
      <c r="G119" s="42"/>
    </row>
    <row r="120" spans="1:7" hidden="1">
      <c r="A120" s="42"/>
      <c r="B120" s="42"/>
      <c r="C120" s="42"/>
      <c r="D120" s="42"/>
      <c r="E120" s="42"/>
      <c r="F120" s="43"/>
      <c r="G120" s="42"/>
    </row>
    <row r="121" spans="1:7" hidden="1">
      <c r="A121" s="42"/>
      <c r="B121" s="42"/>
      <c r="C121" s="42"/>
      <c r="D121" s="42"/>
      <c r="E121" s="42"/>
      <c r="F121" s="43"/>
      <c r="G121" s="42"/>
    </row>
    <row r="122" spans="1:7" hidden="1">
      <c r="A122" s="42"/>
      <c r="B122" s="42"/>
      <c r="C122" s="42"/>
      <c r="D122" s="42"/>
      <c r="E122" s="42"/>
      <c r="F122" s="43"/>
      <c r="G122" s="42"/>
    </row>
    <row r="123" spans="1:7" hidden="1">
      <c r="A123" s="42"/>
      <c r="B123" s="42"/>
      <c r="C123" s="42"/>
      <c r="D123" s="42"/>
      <c r="E123" s="42"/>
      <c r="F123" s="43"/>
      <c r="G123" s="42"/>
    </row>
    <row r="124" spans="1:7" hidden="1">
      <c r="A124" s="42"/>
      <c r="B124" s="42"/>
      <c r="C124" s="42"/>
      <c r="D124" s="42"/>
      <c r="E124" s="42"/>
      <c r="F124" s="43"/>
      <c r="G124" s="42"/>
    </row>
    <row r="125" spans="1:7" hidden="1">
      <c r="A125" s="42"/>
      <c r="B125" s="42"/>
      <c r="C125" s="42"/>
      <c r="D125" s="42"/>
      <c r="E125" s="42"/>
      <c r="F125" s="43"/>
      <c r="G125" s="42"/>
    </row>
    <row r="126" spans="1:7" hidden="1">
      <c r="A126" s="42"/>
      <c r="B126" s="42"/>
      <c r="C126" s="42"/>
      <c r="D126" s="42"/>
      <c r="E126" s="42"/>
      <c r="F126" s="43"/>
      <c r="G126" s="42"/>
    </row>
    <row r="127" spans="1:7" hidden="1">
      <c r="A127" s="42"/>
      <c r="B127" s="42"/>
      <c r="C127" s="42"/>
      <c r="D127" s="42"/>
      <c r="E127" s="42"/>
      <c r="F127" s="43"/>
      <c r="G127" s="42"/>
    </row>
    <row r="128" spans="1:7" hidden="1">
      <c r="A128" s="42"/>
      <c r="B128" s="42"/>
      <c r="C128" s="42"/>
      <c r="D128" s="42"/>
      <c r="E128" s="42"/>
      <c r="F128" s="43"/>
      <c r="G128" s="42"/>
    </row>
    <row r="129" spans="1:7" hidden="1">
      <c r="A129" s="42"/>
      <c r="B129" s="42"/>
      <c r="C129" s="42"/>
      <c r="D129" s="42"/>
      <c r="E129" s="42"/>
      <c r="F129" s="43"/>
      <c r="G129" s="42"/>
    </row>
    <row r="130" spans="1:7" hidden="1">
      <c r="A130" s="42"/>
      <c r="B130" s="42"/>
      <c r="C130" s="42"/>
      <c r="D130" s="42"/>
      <c r="E130" s="42"/>
      <c r="F130" s="43"/>
      <c r="G130" s="42"/>
    </row>
    <row r="131" spans="1:7" hidden="1">
      <c r="A131" s="42"/>
      <c r="B131" s="42"/>
      <c r="C131" s="42"/>
      <c r="D131" s="42"/>
      <c r="E131" s="42"/>
      <c r="F131" s="43"/>
      <c r="G131" s="42"/>
    </row>
    <row r="132" spans="1:7" hidden="1">
      <c r="A132" s="42"/>
      <c r="B132" s="42"/>
      <c r="C132" s="42"/>
      <c r="D132" s="42"/>
      <c r="E132" s="42"/>
      <c r="F132" s="43"/>
      <c r="G132" s="42"/>
    </row>
    <row r="133" spans="1:7" hidden="1">
      <c r="A133" s="42"/>
      <c r="B133" s="42"/>
      <c r="C133" s="42"/>
      <c r="D133" s="42"/>
      <c r="E133" s="42"/>
      <c r="F133" s="43"/>
      <c r="G133" s="42"/>
    </row>
    <row r="134" spans="1:7" hidden="1">
      <c r="A134" s="42"/>
      <c r="B134" s="42"/>
      <c r="C134" s="42"/>
      <c r="D134" s="42"/>
      <c r="E134" s="42"/>
      <c r="F134" s="43"/>
      <c r="G134" s="42"/>
    </row>
    <row r="135" spans="1:7" hidden="1">
      <c r="A135" s="42"/>
      <c r="B135" s="42"/>
      <c r="C135" s="42"/>
      <c r="D135" s="42"/>
      <c r="E135" s="42"/>
      <c r="F135" s="43"/>
      <c r="G135" s="42"/>
    </row>
    <row r="136" spans="1:7" hidden="1">
      <c r="A136" s="42"/>
      <c r="B136" s="42"/>
      <c r="C136" s="42"/>
      <c r="D136" s="42"/>
      <c r="E136" s="42"/>
      <c r="F136" s="43"/>
      <c r="G136" s="42"/>
    </row>
    <row r="137" spans="1:7" hidden="1">
      <c r="A137" s="42"/>
      <c r="B137" s="42"/>
      <c r="C137" s="42"/>
      <c r="D137" s="42"/>
      <c r="E137" s="42"/>
      <c r="F137" s="43"/>
      <c r="G137" s="42"/>
    </row>
    <row r="138" spans="1:7" hidden="1">
      <c r="A138" s="42"/>
      <c r="B138" s="42"/>
      <c r="C138" s="42"/>
      <c r="D138" s="42"/>
      <c r="E138" s="42"/>
      <c r="F138" s="43"/>
      <c r="G138" s="42"/>
    </row>
    <row r="139" spans="1:7" hidden="1">
      <c r="A139" s="42"/>
      <c r="B139" s="42"/>
      <c r="C139" s="42"/>
      <c r="D139" s="42"/>
      <c r="E139" s="42"/>
      <c r="F139" s="43"/>
      <c r="G139" s="42"/>
    </row>
    <row r="140" spans="1:7" hidden="1">
      <c r="A140" s="42"/>
      <c r="B140" s="42"/>
      <c r="C140" s="42"/>
      <c r="D140" s="42"/>
      <c r="E140" s="42"/>
      <c r="F140" s="43"/>
      <c r="G140" s="42"/>
    </row>
    <row r="141" spans="1:7" hidden="1">
      <c r="A141" s="42"/>
      <c r="B141" s="42"/>
      <c r="C141" s="42"/>
      <c r="D141" s="42"/>
      <c r="E141" s="42"/>
      <c r="F141" s="43"/>
      <c r="G141" s="42"/>
    </row>
    <row r="142" spans="1:7" hidden="1">
      <c r="A142" s="42"/>
      <c r="B142" s="42"/>
      <c r="C142" s="42"/>
      <c r="D142" s="42"/>
      <c r="E142" s="42"/>
      <c r="F142" s="43"/>
      <c r="G142" s="42"/>
    </row>
    <row r="143" spans="1:7" hidden="1">
      <c r="A143" s="42"/>
      <c r="B143" s="42"/>
      <c r="C143" s="42"/>
      <c r="D143" s="42"/>
      <c r="E143" s="42"/>
      <c r="F143" s="43"/>
      <c r="G143" s="42"/>
    </row>
    <row r="144" spans="1:7" hidden="1">
      <c r="A144" s="42"/>
      <c r="B144" s="42"/>
      <c r="C144" s="42"/>
      <c r="D144" s="42"/>
      <c r="E144" s="42"/>
      <c r="F144" s="43"/>
      <c r="G144" s="42"/>
    </row>
    <row r="145" spans="1:7" hidden="1">
      <c r="A145" s="42"/>
      <c r="B145" s="42"/>
      <c r="C145" s="42"/>
      <c r="D145" s="42"/>
      <c r="E145" s="42"/>
      <c r="F145" s="43"/>
      <c r="G145" s="42"/>
    </row>
    <row r="146" spans="1:7" hidden="1">
      <c r="A146" s="42"/>
      <c r="B146" s="42"/>
      <c r="C146" s="42"/>
      <c r="D146" s="42"/>
      <c r="E146" s="42"/>
      <c r="F146" s="43"/>
      <c r="G146" s="42"/>
    </row>
    <row r="147" spans="1:7" hidden="1">
      <c r="A147" s="42"/>
      <c r="B147" s="42"/>
      <c r="C147" s="42"/>
      <c r="D147" s="42"/>
      <c r="E147" s="42"/>
      <c r="F147" s="43"/>
      <c r="G147" s="42"/>
    </row>
    <row r="148" spans="1:7" hidden="1">
      <c r="A148" s="42"/>
      <c r="B148" s="42"/>
      <c r="C148" s="42"/>
      <c r="D148" s="42"/>
      <c r="E148" s="42"/>
      <c r="F148" s="43"/>
      <c r="G148" s="42"/>
    </row>
    <row r="149" spans="1:7" hidden="1">
      <c r="A149" s="42"/>
      <c r="B149" s="42"/>
      <c r="C149" s="42"/>
      <c r="D149" s="42"/>
      <c r="E149" s="42"/>
      <c r="F149" s="43"/>
      <c r="G149" s="42"/>
    </row>
    <row r="150" spans="1:7" hidden="1">
      <c r="A150" s="42"/>
      <c r="B150" s="42"/>
      <c r="C150" s="42"/>
      <c r="D150" s="42"/>
      <c r="E150" s="42"/>
      <c r="F150" s="43"/>
      <c r="G150" s="42"/>
    </row>
    <row r="151" spans="1:7" hidden="1">
      <c r="A151" s="42"/>
      <c r="B151" s="42"/>
      <c r="C151" s="42"/>
      <c r="D151" s="42"/>
      <c r="E151" s="42"/>
      <c r="F151" s="43"/>
      <c r="G151" s="42"/>
    </row>
    <row r="152" spans="1:7" hidden="1">
      <c r="A152" s="42"/>
      <c r="B152" s="42"/>
      <c r="C152" s="42"/>
      <c r="D152" s="42"/>
      <c r="E152" s="42"/>
      <c r="F152" s="43"/>
      <c r="G152" s="42"/>
    </row>
    <row r="153" spans="1:7" hidden="1">
      <c r="A153" s="42"/>
      <c r="B153" s="42"/>
      <c r="C153" s="42"/>
      <c r="D153" s="42"/>
      <c r="E153" s="42"/>
      <c r="F153" s="43"/>
      <c r="G153" s="42"/>
    </row>
    <row r="154" spans="1:7" hidden="1">
      <c r="A154" s="42"/>
      <c r="B154" s="42"/>
      <c r="C154" s="42"/>
      <c r="D154" s="42"/>
      <c r="E154" s="42"/>
      <c r="F154" s="43"/>
      <c r="G154" s="42"/>
    </row>
    <row r="155" spans="1:7" hidden="1">
      <c r="A155" s="42"/>
      <c r="B155" s="42"/>
      <c r="C155" s="42"/>
      <c r="D155" s="42"/>
      <c r="E155" s="42"/>
      <c r="F155" s="43"/>
      <c r="G155" s="42"/>
    </row>
    <row r="156" spans="1:7" hidden="1">
      <c r="A156" s="42"/>
      <c r="B156" s="42"/>
      <c r="C156" s="42"/>
      <c r="D156" s="42"/>
      <c r="E156" s="42"/>
      <c r="F156" s="43"/>
      <c r="G156" s="42"/>
    </row>
    <row r="157" spans="1:7" hidden="1">
      <c r="A157" s="42"/>
      <c r="B157" s="42"/>
      <c r="C157" s="42"/>
      <c r="D157" s="42"/>
      <c r="E157" s="42"/>
      <c r="F157" s="43"/>
      <c r="G157" s="42"/>
    </row>
    <row r="158" spans="1:7" hidden="1">
      <c r="A158" s="42"/>
      <c r="B158" s="42"/>
      <c r="C158" s="42"/>
      <c r="D158" s="42"/>
      <c r="E158" s="42"/>
      <c r="F158" s="43"/>
      <c r="G158" s="42"/>
    </row>
    <row r="159" spans="1:7" hidden="1">
      <c r="A159" s="42"/>
      <c r="B159" s="42"/>
      <c r="C159" s="42"/>
      <c r="D159" s="42"/>
      <c r="E159" s="42"/>
      <c r="F159" s="43"/>
      <c r="G159" s="42"/>
    </row>
    <row r="160" spans="1:7" hidden="1">
      <c r="A160" s="42"/>
      <c r="B160" s="42"/>
      <c r="C160" s="42"/>
      <c r="D160" s="42"/>
      <c r="E160" s="42"/>
      <c r="F160" s="43"/>
      <c r="G160" s="42"/>
    </row>
    <row r="161" spans="1:7" hidden="1">
      <c r="A161" s="42"/>
      <c r="B161" s="42"/>
      <c r="C161" s="42"/>
      <c r="D161" s="42"/>
      <c r="E161" s="42"/>
      <c r="F161" s="43"/>
      <c r="G161" s="42"/>
    </row>
    <row r="162" spans="1:7" hidden="1">
      <c r="A162" s="42"/>
      <c r="B162" s="42"/>
      <c r="C162" s="42"/>
      <c r="D162" s="42"/>
      <c r="E162" s="42"/>
      <c r="F162" s="43"/>
      <c r="G162" s="42"/>
    </row>
    <row r="163" spans="1:7" hidden="1">
      <c r="A163" s="42"/>
      <c r="B163" s="42"/>
      <c r="C163" s="42"/>
      <c r="D163" s="42"/>
      <c r="E163" s="42"/>
      <c r="F163" s="43"/>
      <c r="G163" s="42"/>
    </row>
    <row r="164" spans="1:7" hidden="1">
      <c r="A164" s="42"/>
      <c r="B164" s="42"/>
      <c r="C164" s="42"/>
      <c r="D164" s="42"/>
      <c r="E164" s="42"/>
      <c r="F164" s="43"/>
      <c r="G164" s="42"/>
    </row>
    <row r="165" spans="1:7" hidden="1">
      <c r="A165" s="42"/>
      <c r="B165" s="42"/>
      <c r="C165" s="42"/>
      <c r="D165" s="42"/>
      <c r="E165" s="42"/>
      <c r="F165" s="43"/>
      <c r="G165" s="42"/>
    </row>
    <row r="166" spans="1:7" hidden="1">
      <c r="A166" s="42"/>
      <c r="B166" s="42"/>
      <c r="C166" s="42"/>
      <c r="D166" s="42"/>
      <c r="E166" s="42"/>
      <c r="F166" s="43"/>
      <c r="G166" s="42"/>
    </row>
    <row r="167" spans="1:7" hidden="1">
      <c r="A167" s="42"/>
      <c r="B167" s="42"/>
      <c r="C167" s="42"/>
      <c r="D167" s="42"/>
      <c r="E167" s="42"/>
      <c r="F167" s="43"/>
      <c r="G167" s="42"/>
    </row>
    <row r="168" spans="1:7" hidden="1">
      <c r="A168" s="42"/>
      <c r="B168" s="42"/>
      <c r="C168" s="42"/>
      <c r="D168" s="42"/>
      <c r="E168" s="42"/>
      <c r="F168" s="43"/>
      <c r="G168" s="42"/>
    </row>
    <row r="169" spans="1:7" hidden="1">
      <c r="A169" s="42"/>
      <c r="B169" s="42"/>
      <c r="C169" s="42"/>
      <c r="D169" s="42"/>
      <c r="E169" s="42"/>
      <c r="F169" s="43"/>
      <c r="G169" s="42"/>
    </row>
    <row r="170" spans="1:7" hidden="1">
      <c r="A170" s="42"/>
      <c r="B170" s="42"/>
      <c r="C170" s="42"/>
      <c r="D170" s="42"/>
      <c r="E170" s="42"/>
      <c r="F170" s="43"/>
      <c r="G170" s="42"/>
    </row>
    <row r="171" spans="1:7" hidden="1">
      <c r="A171" s="42"/>
      <c r="B171" s="42"/>
      <c r="C171" s="42"/>
      <c r="D171" s="42"/>
      <c r="E171" s="42"/>
      <c r="F171" s="43"/>
      <c r="G171" s="42"/>
    </row>
    <row r="172" spans="1:7" hidden="1">
      <c r="A172" s="42"/>
      <c r="B172" s="42"/>
      <c r="C172" s="42"/>
      <c r="D172" s="42"/>
      <c r="E172" s="42"/>
      <c r="F172" s="43"/>
      <c r="G172" s="42"/>
    </row>
    <row r="173" spans="1:7" hidden="1">
      <c r="A173" s="42"/>
      <c r="B173" s="42"/>
      <c r="C173" s="42"/>
      <c r="D173" s="42"/>
      <c r="E173" s="42"/>
      <c r="F173" s="43"/>
      <c r="G173" s="42"/>
    </row>
    <row r="174" spans="1:7" hidden="1">
      <c r="A174" s="42"/>
      <c r="B174" s="42"/>
      <c r="C174" s="42"/>
      <c r="D174" s="42"/>
      <c r="E174" s="42"/>
      <c r="F174" s="43"/>
      <c r="G174" s="42"/>
    </row>
    <row r="175" spans="1:7" hidden="1">
      <c r="A175" s="42"/>
      <c r="B175" s="42"/>
      <c r="C175" s="42"/>
      <c r="D175" s="42"/>
      <c r="E175" s="42"/>
      <c r="F175" s="43"/>
      <c r="G175" s="42"/>
    </row>
    <row r="176" spans="1:7" hidden="1">
      <c r="A176" s="42"/>
      <c r="B176" s="42"/>
      <c r="C176" s="42"/>
      <c r="D176" s="42"/>
      <c r="E176" s="42"/>
      <c r="F176" s="43"/>
      <c r="G176" s="42"/>
    </row>
    <row r="177" spans="1:7" hidden="1">
      <c r="A177" s="42"/>
      <c r="B177" s="42"/>
      <c r="C177" s="42"/>
      <c r="D177" s="42"/>
      <c r="E177" s="42"/>
      <c r="F177" s="43"/>
      <c r="G177" s="42"/>
    </row>
    <row r="178" spans="1:7" hidden="1">
      <c r="A178" s="42"/>
      <c r="B178" s="42"/>
      <c r="C178" s="42"/>
      <c r="D178" s="42"/>
      <c r="E178" s="42"/>
      <c r="F178" s="43"/>
      <c r="G178" s="42"/>
    </row>
    <row r="179" spans="1:7" hidden="1">
      <c r="A179" s="42"/>
      <c r="B179" s="42"/>
      <c r="C179" s="42"/>
      <c r="D179" s="42"/>
      <c r="E179" s="42"/>
      <c r="F179" s="43"/>
      <c r="G179" s="42"/>
    </row>
    <row r="180" spans="1:7" hidden="1">
      <c r="A180" s="42"/>
      <c r="B180" s="42"/>
      <c r="C180" s="42"/>
      <c r="D180" s="42"/>
      <c r="E180" s="42"/>
      <c r="F180" s="43"/>
      <c r="G180" s="42"/>
    </row>
    <row r="181" spans="1:7" hidden="1">
      <c r="A181" s="42"/>
      <c r="B181" s="42"/>
      <c r="C181" s="42"/>
      <c r="D181" s="42"/>
      <c r="E181" s="42"/>
      <c r="F181" s="43"/>
      <c r="G181" s="42"/>
    </row>
    <row r="182" spans="1:7" hidden="1">
      <c r="A182" s="42"/>
      <c r="B182" s="42"/>
      <c r="C182" s="42"/>
      <c r="D182" s="42"/>
      <c r="E182" s="42"/>
      <c r="F182" s="43"/>
      <c r="G182" s="42"/>
    </row>
    <row r="183" spans="1:7" hidden="1">
      <c r="A183" s="42"/>
      <c r="B183" s="42"/>
      <c r="C183" s="42"/>
      <c r="D183" s="42"/>
      <c r="E183" s="42"/>
      <c r="F183" s="43"/>
      <c r="G183" s="42"/>
    </row>
    <row r="184" spans="1:7" hidden="1">
      <c r="A184" s="42"/>
      <c r="B184" s="42"/>
      <c r="C184" s="42"/>
      <c r="D184" s="42"/>
      <c r="E184" s="42"/>
      <c r="F184" s="43"/>
      <c r="G184" s="42"/>
    </row>
    <row r="185" spans="1:7" hidden="1">
      <c r="A185" s="42"/>
      <c r="B185" s="42"/>
      <c r="C185" s="42"/>
      <c r="D185" s="42"/>
      <c r="E185" s="42"/>
      <c r="F185" s="43"/>
      <c r="G185" s="42"/>
    </row>
    <row r="186" spans="1:7" hidden="1">
      <c r="A186" s="42"/>
      <c r="B186" s="42"/>
      <c r="C186" s="42"/>
      <c r="D186" s="42"/>
      <c r="E186" s="42"/>
      <c r="F186" s="43"/>
      <c r="G186" s="42"/>
    </row>
    <row r="187" spans="1:7" hidden="1">
      <c r="A187" s="42"/>
      <c r="B187" s="42"/>
      <c r="C187" s="42"/>
      <c r="D187" s="42"/>
      <c r="E187" s="42"/>
      <c r="F187" s="43"/>
      <c r="G187" s="42"/>
    </row>
    <row r="188" spans="1:7" hidden="1">
      <c r="A188" s="42"/>
      <c r="B188" s="42"/>
      <c r="C188" s="42"/>
      <c r="D188" s="42"/>
      <c r="E188" s="42"/>
      <c r="F188" s="43"/>
      <c r="G188" s="42"/>
    </row>
    <row r="189" spans="1:7" hidden="1">
      <c r="A189" s="42"/>
      <c r="B189" s="42"/>
      <c r="C189" s="42"/>
      <c r="D189" s="42"/>
      <c r="E189" s="42"/>
      <c r="F189" s="43"/>
      <c r="G189" s="42"/>
    </row>
    <row r="190" spans="1:7" hidden="1">
      <c r="A190" s="42"/>
      <c r="B190" s="42"/>
      <c r="C190" s="42"/>
      <c r="D190" s="42"/>
      <c r="E190" s="42"/>
      <c r="F190" s="43"/>
      <c r="G190" s="42"/>
    </row>
    <row r="191" spans="1:7" hidden="1">
      <c r="A191" s="42"/>
      <c r="B191" s="42"/>
      <c r="C191" s="42"/>
      <c r="D191" s="42"/>
      <c r="E191" s="42"/>
      <c r="F191" s="43"/>
      <c r="G191" s="42"/>
    </row>
    <row r="192" spans="1:7" hidden="1">
      <c r="A192" s="42"/>
      <c r="B192" s="42"/>
      <c r="C192" s="42"/>
      <c r="D192" s="42"/>
      <c r="E192" s="42"/>
      <c r="F192" s="43"/>
      <c r="G192" s="42"/>
    </row>
    <row r="193" spans="1:7" hidden="1">
      <c r="A193" s="42"/>
      <c r="B193" s="42"/>
      <c r="C193" s="42"/>
      <c r="D193" s="42"/>
      <c r="E193" s="42"/>
      <c r="F193" s="43"/>
      <c r="G193" s="42"/>
    </row>
    <row r="194" spans="1:7" hidden="1">
      <c r="A194" s="42"/>
      <c r="B194" s="42"/>
      <c r="C194" s="42"/>
      <c r="D194" s="42"/>
      <c r="E194" s="42"/>
      <c r="F194" s="43"/>
      <c r="G194" s="42"/>
    </row>
    <row r="195" spans="1:7" hidden="1">
      <c r="A195" s="42"/>
      <c r="B195" s="42"/>
      <c r="C195" s="42"/>
      <c r="D195" s="42"/>
      <c r="E195" s="42"/>
      <c r="F195" s="43"/>
      <c r="G195" s="42"/>
    </row>
  </sheetData>
  <mergeCells count="70">
    <mergeCell ref="B48:C48"/>
    <mergeCell ref="A75:H75"/>
    <mergeCell ref="A35:H35"/>
    <mergeCell ref="B41:C41"/>
    <mergeCell ref="B40:C40"/>
    <mergeCell ref="E40:H40"/>
    <mergeCell ref="E39:H39"/>
    <mergeCell ref="B37:H37"/>
    <mergeCell ref="E43:H43"/>
    <mergeCell ref="E44:H44"/>
    <mergeCell ref="B46:C46"/>
    <mergeCell ref="B42:C42"/>
    <mergeCell ref="B44:C44"/>
    <mergeCell ref="B43:C43"/>
    <mergeCell ref="B45:C45"/>
    <mergeCell ref="D69:H69"/>
    <mergeCell ref="D70:H70"/>
    <mergeCell ref="A4:H4"/>
    <mergeCell ref="B30:H30"/>
    <mergeCell ref="B33:H33"/>
    <mergeCell ref="B31:H31"/>
    <mergeCell ref="B32:H32"/>
    <mergeCell ref="B23:H23"/>
    <mergeCell ref="D21:F21"/>
    <mergeCell ref="D20:F20"/>
    <mergeCell ref="D8:F8"/>
    <mergeCell ref="D9:F9"/>
    <mergeCell ref="D10:F10"/>
    <mergeCell ref="D12:F12"/>
    <mergeCell ref="D13:F13"/>
    <mergeCell ref="D14:F14"/>
    <mergeCell ref="A6:H6"/>
    <mergeCell ref="A16:H16"/>
    <mergeCell ref="G25:H25"/>
    <mergeCell ref="B26:C26"/>
    <mergeCell ref="G26:H26"/>
    <mergeCell ref="B27:C27"/>
    <mergeCell ref="G27:H27"/>
    <mergeCell ref="B64:C64"/>
    <mergeCell ref="B29:H29"/>
    <mergeCell ref="E45:H45"/>
    <mergeCell ref="E46:H46"/>
    <mergeCell ref="E41:H41"/>
    <mergeCell ref="E42:H42"/>
    <mergeCell ref="D64:H64"/>
    <mergeCell ref="D63:H63"/>
    <mergeCell ref="B50:C50"/>
    <mergeCell ref="B47:C47"/>
    <mergeCell ref="B49:C49"/>
    <mergeCell ref="E48:H48"/>
    <mergeCell ref="E49:H49"/>
    <mergeCell ref="E50:H50"/>
    <mergeCell ref="E47:H47"/>
    <mergeCell ref="A52:H52"/>
    <mergeCell ref="D11:F11"/>
    <mergeCell ref="B69:C69"/>
    <mergeCell ref="B58:H58"/>
    <mergeCell ref="B72:H72"/>
    <mergeCell ref="O35:P35"/>
    <mergeCell ref="B18:H18"/>
    <mergeCell ref="D66:H66"/>
    <mergeCell ref="B70:C70"/>
    <mergeCell ref="B65:C65"/>
    <mergeCell ref="B66:C66"/>
    <mergeCell ref="B67:C67"/>
    <mergeCell ref="B68:C68"/>
    <mergeCell ref="D65:H65"/>
    <mergeCell ref="D67:H67"/>
    <mergeCell ref="D68:H68"/>
    <mergeCell ref="B54:H54"/>
  </mergeCells>
  <conditionalFormatting sqref="F27">
    <cfRule type="cellIs" dxfId="10" priority="3" operator="lessThan">
      <formula>-0.25</formula>
    </cfRule>
    <cfRule type="cellIs" dxfId="9" priority="4" operator="greaterThan">
      <formula>0.25</formula>
    </cfRule>
  </conditionalFormatting>
  <conditionalFormatting sqref="D27">
    <cfRule type="cellIs" dxfId="8" priority="1" operator="lessThan">
      <formula>-0.25</formula>
    </cfRule>
    <cfRule type="cellIs" dxfId="7" priority="2" operator="greaterThan">
      <formula>0.25</formula>
    </cfRule>
  </conditionalFormatting>
  <dataValidations count="3">
    <dataValidation type="list" allowBlank="1" showInputMessage="1" showErrorMessage="1" sqref="D21" xr:uid="{00000000-0002-0000-0600-000000000000}">
      <formula1>$B$88:$B$93</formula1>
    </dataValidation>
    <dataValidation type="decimal" errorStyle="warning" allowBlank="1" showInputMessage="1" showErrorMessage="1" error="The risk adjustment should be between negative 25% and positive 25%" sqref="F27 D27" xr:uid="{00000000-0002-0000-0600-000001000000}">
      <formula1>-0.25</formula1>
      <formula2>0.25</formula2>
    </dataValidation>
    <dataValidation type="list" allowBlank="1" showInputMessage="1" showErrorMessage="1" sqref="D41:D50" xr:uid="{00000000-0002-0000-0600-000002000000}">
      <formula1>$B$96:$B$98</formula1>
    </dataValidation>
  </dataValidations>
  <printOptions horizontalCentered="1"/>
  <pageMargins left="0.23622047244094491" right="0.23622047244094491" top="0.74803149606299213" bottom="0.74803149606299213" header="0.31496062992125984" footer="0.31496062992125984"/>
  <pageSetup paperSize="8" scale="77" fitToHeight="3" orientation="landscape" r:id="rId1"/>
  <headerFooter>
    <oddHeader>&amp;C&amp;"-,Bold"&amp;KFF0000QDC CONTRACTOR DATABOOK | PILOT VERSION ISSUED SEPTEMBER 2017</oddHeader>
    <oddFooter>&amp;CPage &amp;P of &amp;N</oddFooter>
  </headerFooter>
  <rowBreaks count="2" manualBreakCount="2">
    <brk id="34" max="8" man="1"/>
    <brk id="73"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0"/>
  </sheetPr>
  <dimension ref="A1:X89"/>
  <sheetViews>
    <sheetView topLeftCell="A67" zoomScale="85" zoomScaleNormal="85" workbookViewId="0">
      <selection activeCell="Z76" sqref="Z76"/>
    </sheetView>
  </sheetViews>
  <sheetFormatPr defaultColWidth="9.140625" defaultRowHeight="0" customHeight="1" zeroHeight="1"/>
  <cols>
    <col min="1" max="1" width="2.28515625" style="12" customWidth="1"/>
    <col min="2" max="2" width="9.140625" style="12" customWidth="1"/>
    <col min="3" max="3" width="10.85546875" style="12" customWidth="1"/>
    <col min="4" max="4" width="18.7109375" style="12" customWidth="1"/>
    <col min="5" max="5" width="9.140625" style="12" customWidth="1"/>
    <col min="6" max="6" width="8.85546875" style="12" customWidth="1"/>
    <col min="7" max="21" width="9.140625" style="12" customWidth="1"/>
    <col min="22" max="22" width="11.7109375" style="12" customWidth="1"/>
    <col min="23" max="23" width="5.42578125" style="12" customWidth="1"/>
    <col min="24" max="24" width="9.140625" style="12" customWidth="1"/>
    <col min="25" max="25" width="1.42578125" style="12" customWidth="1"/>
    <col min="26" max="27" width="9.140625" style="12" customWidth="1"/>
    <col min="28" max="16384" width="9.140625" style="12"/>
  </cols>
  <sheetData>
    <row r="1" spans="1:24" ht="21">
      <c r="A1" s="7" t="s">
        <v>457</v>
      </c>
      <c r="B1" s="7"/>
      <c r="C1" s="7"/>
      <c r="D1" s="7"/>
    </row>
    <row r="2" spans="1:24" ht="15">
      <c r="B2" s="90"/>
    </row>
    <row r="3" spans="1:24" ht="15.75" thickBot="1">
      <c r="B3" s="90"/>
    </row>
    <row r="4" spans="1:24" s="49" customFormat="1" ht="266.25" customHeight="1" thickBot="1">
      <c r="B4" s="901" t="s">
        <v>458</v>
      </c>
      <c r="C4" s="902"/>
      <c r="D4" s="902"/>
      <c r="E4" s="902"/>
      <c r="F4" s="902"/>
      <c r="G4" s="902"/>
      <c r="H4" s="902"/>
      <c r="I4" s="902"/>
      <c r="J4" s="902"/>
      <c r="K4" s="902"/>
      <c r="L4" s="902"/>
      <c r="M4" s="902"/>
      <c r="N4" s="902"/>
      <c r="O4" s="902"/>
      <c r="P4" s="902"/>
      <c r="Q4" s="902"/>
      <c r="R4" s="902"/>
      <c r="S4" s="902"/>
      <c r="T4" s="902"/>
      <c r="U4" s="902"/>
      <c r="V4" s="902"/>
      <c r="W4" s="902"/>
      <c r="X4" s="903"/>
    </row>
    <row r="5" spans="1:24" s="44" customFormat="1" ht="15" customHeight="1">
      <c r="B5" s="48"/>
      <c r="D5" s="42"/>
      <c r="E5" s="43"/>
      <c r="F5" s="42"/>
    </row>
    <row r="6" spans="1:24" s="44" customFormat="1" ht="15" customHeight="1">
      <c r="A6" s="622" t="s">
        <v>31</v>
      </c>
      <c r="B6" s="622"/>
      <c r="C6" s="106"/>
      <c r="D6" s="107"/>
      <c r="E6" s="108"/>
      <c r="F6" s="109"/>
      <c r="G6" s="109"/>
      <c r="H6" s="109"/>
      <c r="I6" s="106"/>
      <c r="J6" s="106"/>
      <c r="K6" s="106"/>
      <c r="L6" s="106"/>
      <c r="M6" s="106"/>
      <c r="N6" s="106"/>
      <c r="O6" s="106"/>
      <c r="P6" s="106"/>
      <c r="Q6" s="106"/>
      <c r="R6" s="106"/>
      <c r="S6" s="106"/>
      <c r="T6" s="106"/>
      <c r="U6" s="106"/>
      <c r="V6" s="106"/>
      <c r="W6" s="106"/>
      <c r="X6" s="106"/>
    </row>
    <row r="7" spans="1:24" s="44" customFormat="1" ht="15" customHeight="1" thickBot="1">
      <c r="D7" s="51"/>
      <c r="E7" s="71"/>
      <c r="F7" s="42"/>
      <c r="G7" s="42"/>
      <c r="H7" s="42"/>
    </row>
    <row r="8" spans="1:24" s="44" customFormat="1" ht="15" customHeight="1">
      <c r="B8" s="48"/>
      <c r="C8" s="35"/>
      <c r="D8" s="640" t="s">
        <v>32</v>
      </c>
      <c r="E8" s="650"/>
      <c r="F8" s="650"/>
      <c r="G8" s="650"/>
      <c r="H8" s="650"/>
      <c r="I8" s="921">
        <f>CONTRACTOR</f>
        <v>0</v>
      </c>
      <c r="J8" s="922"/>
      <c r="K8" s="922"/>
      <c r="L8" s="922"/>
      <c r="M8" s="923"/>
    </row>
    <row r="9" spans="1:24" s="44" customFormat="1" ht="15" customHeight="1">
      <c r="B9" s="48"/>
      <c r="C9" s="35"/>
      <c r="D9" s="637" t="s">
        <v>33</v>
      </c>
      <c r="E9" s="619"/>
      <c r="F9" s="619"/>
      <c r="G9" s="619"/>
      <c r="H9" s="619"/>
      <c r="I9" s="915">
        <f>CBU</f>
        <v>0</v>
      </c>
      <c r="J9" s="916"/>
      <c r="K9" s="916"/>
      <c r="L9" s="916"/>
      <c r="M9" s="917"/>
    </row>
    <row r="10" spans="1:24" s="44" customFormat="1" ht="15" customHeight="1">
      <c r="B10" s="48"/>
      <c r="C10" s="35"/>
      <c r="D10" s="637" t="s">
        <v>34</v>
      </c>
      <c r="E10" s="619"/>
      <c r="F10" s="619"/>
      <c r="G10" s="619"/>
      <c r="H10" s="619"/>
      <c r="I10" s="915">
        <f>CONTRAT_TITLE</f>
        <v>0</v>
      </c>
      <c r="J10" s="916"/>
      <c r="K10" s="916"/>
      <c r="L10" s="916"/>
      <c r="M10" s="917"/>
    </row>
    <row r="11" spans="1:24" s="44" customFormat="1" ht="15" customHeight="1">
      <c r="B11" s="48"/>
      <c r="C11" s="35"/>
      <c r="D11" s="826" t="s">
        <v>35</v>
      </c>
      <c r="E11" s="673"/>
      <c r="F11" s="673"/>
      <c r="G11" s="673"/>
      <c r="H11" s="674"/>
      <c r="I11" s="915">
        <f>CONTRACT_No</f>
        <v>0</v>
      </c>
      <c r="J11" s="916"/>
      <c r="K11" s="916"/>
      <c r="L11" s="916"/>
      <c r="M11" s="917"/>
    </row>
    <row r="12" spans="1:24" s="44" customFormat="1" ht="15" customHeight="1">
      <c r="B12" s="48"/>
      <c r="C12" s="35"/>
      <c r="D12" s="637" t="s">
        <v>36</v>
      </c>
      <c r="E12" s="619"/>
      <c r="F12" s="619"/>
      <c r="G12" s="619"/>
      <c r="H12" s="619"/>
      <c r="I12" s="924">
        <f>DATE_OF_ASSESSMENT</f>
        <v>0</v>
      </c>
      <c r="J12" s="925"/>
      <c r="K12" s="925"/>
      <c r="L12" s="925"/>
      <c r="M12" s="926"/>
    </row>
    <row r="13" spans="1:24" s="44" customFormat="1" ht="15" customHeight="1">
      <c r="B13" s="48"/>
      <c r="C13" s="35"/>
      <c r="D13" s="637" t="s">
        <v>37</v>
      </c>
      <c r="E13" s="619"/>
      <c r="F13" s="619"/>
      <c r="G13" s="619"/>
      <c r="H13" s="619"/>
      <c r="I13" s="924">
        <f>Name</f>
        <v>0</v>
      </c>
      <c r="J13" s="925"/>
      <c r="K13" s="925"/>
      <c r="L13" s="925"/>
      <c r="M13" s="926"/>
    </row>
    <row r="14" spans="1:24" s="44" customFormat="1" ht="15" customHeight="1" thickBot="1">
      <c r="B14" s="48"/>
      <c r="D14" s="639" t="s">
        <v>38</v>
      </c>
      <c r="E14" s="651"/>
      <c r="F14" s="651"/>
      <c r="G14" s="651"/>
      <c r="H14" s="651"/>
      <c r="I14" s="927">
        <f>POSITION</f>
        <v>0</v>
      </c>
      <c r="J14" s="928"/>
      <c r="K14" s="928"/>
      <c r="L14" s="928"/>
      <c r="M14" s="929"/>
    </row>
    <row r="15" spans="1:24" s="44" customFormat="1" ht="15" customHeight="1">
      <c r="B15" s="48"/>
      <c r="D15" s="42"/>
      <c r="E15" s="42"/>
      <c r="F15" s="42"/>
      <c r="G15" s="42"/>
      <c r="H15" s="42"/>
      <c r="I15" s="43"/>
      <c r="J15" s="42"/>
    </row>
    <row r="16" spans="1:24" s="44" customFormat="1" ht="15" customHeight="1">
      <c r="A16" s="622" t="s">
        <v>459</v>
      </c>
      <c r="B16" s="622"/>
      <c r="C16" s="106"/>
      <c r="D16" s="107"/>
      <c r="E16" s="108"/>
      <c r="F16" s="109"/>
      <c r="G16" s="109"/>
      <c r="H16" s="109"/>
      <c r="I16" s="106"/>
      <c r="J16" s="106"/>
      <c r="K16" s="106"/>
      <c r="L16" s="106"/>
      <c r="M16" s="106"/>
      <c r="N16" s="106"/>
      <c r="O16" s="106"/>
      <c r="P16" s="106"/>
      <c r="Q16" s="106"/>
      <c r="R16" s="106"/>
      <c r="S16" s="106"/>
      <c r="T16" s="106"/>
      <c r="U16" s="106"/>
      <c r="V16" s="106"/>
      <c r="W16" s="106"/>
      <c r="X16" s="106"/>
    </row>
    <row r="17" spans="1:24" s="44" customFormat="1" ht="15" customHeight="1">
      <c r="D17" s="51"/>
      <c r="E17" s="71"/>
      <c r="F17" s="42"/>
      <c r="G17" s="42"/>
      <c r="H17" s="42"/>
    </row>
    <row r="18" spans="1:24" s="443" customFormat="1" ht="14.25" customHeight="1">
      <c r="B18" s="931" t="s">
        <v>460</v>
      </c>
      <c r="C18" s="931"/>
      <c r="D18" s="931"/>
      <c r="E18" s="931"/>
      <c r="F18" s="931"/>
      <c r="G18" s="931"/>
      <c r="H18" s="931"/>
      <c r="I18" s="931"/>
      <c r="J18" s="931"/>
      <c r="K18" s="931"/>
      <c r="L18" s="931"/>
      <c r="M18" s="931"/>
      <c r="N18" s="931"/>
      <c r="O18" s="931"/>
      <c r="P18" s="931"/>
      <c r="Q18" s="931"/>
      <c r="R18" s="931"/>
      <c r="S18" s="931"/>
      <c r="T18" s="931"/>
      <c r="U18" s="931"/>
    </row>
    <row r="19" spans="1:24" s="442" customFormat="1" ht="6.75" customHeight="1">
      <c r="A19" s="443"/>
      <c r="B19" s="443"/>
      <c r="C19" s="443"/>
      <c r="D19" s="444"/>
      <c r="E19" s="443"/>
    </row>
    <row r="20" spans="1:24" s="44" customFormat="1" ht="12.75" customHeight="1">
      <c r="A20" s="42"/>
      <c r="B20" s="434" t="s">
        <v>461</v>
      </c>
      <c r="C20" s="892">
        <v>1</v>
      </c>
      <c r="D20" s="892"/>
      <c r="E20" s="892"/>
      <c r="F20" s="892"/>
      <c r="G20" s="892"/>
      <c r="H20" s="892"/>
      <c r="I20" s="892"/>
      <c r="J20" s="892"/>
      <c r="K20" s="932">
        <v>2</v>
      </c>
      <c r="L20" s="932"/>
      <c r="M20" s="932"/>
      <c r="N20" s="941">
        <v>3</v>
      </c>
      <c r="O20" s="941"/>
      <c r="P20" s="941"/>
      <c r="Q20" s="941"/>
      <c r="R20" s="941"/>
      <c r="S20" s="941"/>
      <c r="T20" s="941"/>
      <c r="U20" s="941"/>
      <c r="V20" s="941"/>
      <c r="W20" s="941"/>
    </row>
    <row r="21" spans="1:24" s="44" customFormat="1" ht="12.75" customHeight="1">
      <c r="A21" s="42"/>
      <c r="B21" s="935"/>
      <c r="C21" s="936"/>
      <c r="D21" s="936"/>
      <c r="E21" s="936"/>
      <c r="F21" s="936"/>
      <c r="G21" s="936"/>
      <c r="H21" s="936"/>
      <c r="I21" s="936"/>
      <c r="J21" s="937"/>
      <c r="K21" s="930" t="s">
        <v>462</v>
      </c>
      <c r="L21" s="930"/>
      <c r="M21" s="930"/>
      <c r="N21" s="933"/>
      <c r="O21" s="933"/>
      <c r="P21" s="933"/>
      <c r="Q21" s="933"/>
      <c r="R21" s="933"/>
      <c r="S21" s="933"/>
      <c r="T21" s="933"/>
      <c r="U21" s="933"/>
      <c r="V21" s="933"/>
      <c r="W21" s="934"/>
    </row>
    <row r="22" spans="1:24" s="437" customFormat="1" ht="41.25" customHeight="1">
      <c r="A22" s="449"/>
      <c r="B22" s="948" t="s">
        <v>463</v>
      </c>
      <c r="C22" s="949"/>
      <c r="D22" s="949"/>
      <c r="E22" s="949"/>
      <c r="F22" s="949"/>
      <c r="G22" s="949"/>
      <c r="H22" s="949"/>
      <c r="I22" s="949"/>
      <c r="J22" s="950"/>
      <c r="K22" s="957" t="s">
        <v>464</v>
      </c>
      <c r="L22" s="957"/>
      <c r="M22" s="957"/>
      <c r="N22" s="939" t="s">
        <v>465</v>
      </c>
      <c r="O22" s="939"/>
      <c r="P22" s="939"/>
      <c r="Q22" s="939"/>
      <c r="R22" s="939"/>
      <c r="S22" s="939"/>
      <c r="T22" s="939"/>
      <c r="U22" s="939"/>
      <c r="V22" s="939"/>
      <c r="W22" s="940"/>
    </row>
    <row r="23" spans="1:24" s="437" customFormat="1" ht="42.75" customHeight="1">
      <c r="A23" s="449"/>
      <c r="B23" s="948" t="s">
        <v>466</v>
      </c>
      <c r="C23" s="949"/>
      <c r="D23" s="949"/>
      <c r="E23" s="949"/>
      <c r="F23" s="949"/>
      <c r="G23" s="949"/>
      <c r="H23" s="949"/>
      <c r="I23" s="949"/>
      <c r="J23" s="950"/>
      <c r="K23" s="938" t="s">
        <v>464</v>
      </c>
      <c r="L23" s="938"/>
      <c r="M23" s="938"/>
      <c r="N23" s="939" t="s">
        <v>467</v>
      </c>
      <c r="O23" s="939"/>
      <c r="P23" s="939"/>
      <c r="Q23" s="939"/>
      <c r="R23" s="939"/>
      <c r="S23" s="939"/>
      <c r="T23" s="939"/>
      <c r="U23" s="939"/>
      <c r="V23" s="939"/>
      <c r="W23" s="940"/>
    </row>
    <row r="24" spans="1:24" s="437" customFormat="1" ht="51" customHeight="1" thickBot="1">
      <c r="A24" s="449"/>
      <c r="B24" s="967" t="s">
        <v>468</v>
      </c>
      <c r="C24" s="968"/>
      <c r="D24" s="968"/>
      <c r="E24" s="968"/>
      <c r="F24" s="968"/>
      <c r="G24" s="968"/>
      <c r="H24" s="968"/>
      <c r="I24" s="968"/>
      <c r="J24" s="969"/>
      <c r="K24" s="960">
        <v>0</v>
      </c>
      <c r="L24" s="960"/>
      <c r="M24" s="960"/>
      <c r="N24" s="958" t="s">
        <v>469</v>
      </c>
      <c r="O24" s="958"/>
      <c r="P24" s="958"/>
      <c r="Q24" s="958"/>
      <c r="R24" s="958"/>
      <c r="S24" s="958"/>
      <c r="T24" s="958"/>
      <c r="U24" s="958"/>
      <c r="V24" s="958"/>
      <c r="W24" s="959"/>
    </row>
    <row r="25" spans="1:24" s="44" customFormat="1" ht="15" customHeight="1">
      <c r="D25" s="51"/>
      <c r="E25" s="71"/>
      <c r="F25" s="42"/>
      <c r="G25" s="42"/>
      <c r="H25" s="42"/>
    </row>
    <row r="26" spans="1:24" s="44" customFormat="1" ht="15" customHeight="1">
      <c r="D26" s="51"/>
      <c r="E26" s="71"/>
      <c r="F26" s="42"/>
      <c r="G26" s="42"/>
      <c r="H26" s="42"/>
    </row>
    <row r="27" spans="1:24" s="39" customFormat="1" ht="15.75">
      <c r="A27" s="704" t="s">
        <v>470</v>
      </c>
      <c r="B27" s="704"/>
      <c r="C27" s="704"/>
      <c r="D27" s="704"/>
      <c r="E27" s="704"/>
      <c r="F27" s="704"/>
      <c r="G27" s="704"/>
      <c r="H27" s="704"/>
      <c r="I27" s="37"/>
      <c r="J27" s="37"/>
      <c r="K27" s="37"/>
      <c r="L27" s="37"/>
      <c r="M27" s="37"/>
      <c r="N27" s="37"/>
      <c r="O27" s="37"/>
      <c r="P27" s="37"/>
      <c r="Q27" s="37"/>
      <c r="R27" s="106"/>
      <c r="S27" s="106"/>
      <c r="T27" s="106"/>
      <c r="U27" s="106"/>
      <c r="V27" s="106"/>
      <c r="W27" s="106"/>
      <c r="X27" s="106"/>
    </row>
    <row r="28" spans="1:24" s="39" customFormat="1" ht="10.5" customHeight="1">
      <c r="A28" s="427"/>
      <c r="F28" s="428"/>
    </row>
    <row r="29" spans="1:24" s="39" customFormat="1" ht="16.5" customHeight="1">
      <c r="A29" s="427"/>
      <c r="B29" s="931" t="s">
        <v>471</v>
      </c>
      <c r="C29" s="931"/>
      <c r="D29" s="931"/>
      <c r="E29" s="931"/>
      <c r="F29" s="931"/>
      <c r="G29" s="931"/>
      <c r="H29" s="931"/>
      <c r="I29" s="931"/>
      <c r="J29" s="931"/>
      <c r="K29" s="931"/>
      <c r="L29" s="931"/>
      <c r="M29" s="931"/>
      <c r="N29" s="931"/>
      <c r="O29" s="931"/>
      <c r="P29" s="931"/>
      <c r="Q29" s="931"/>
      <c r="R29" s="931"/>
      <c r="S29" s="931"/>
      <c r="T29" s="931"/>
      <c r="U29" s="931"/>
    </row>
    <row r="30" spans="1:24" s="39" customFormat="1" ht="9" customHeight="1">
      <c r="A30" s="427"/>
      <c r="F30" s="428"/>
    </row>
    <row r="31" spans="1:24" s="39" customFormat="1" ht="19.5" customHeight="1">
      <c r="A31" s="427"/>
      <c r="B31" s="970" t="s">
        <v>472</v>
      </c>
      <c r="C31" s="970"/>
      <c r="D31" s="970"/>
      <c r="E31" s="970"/>
      <c r="F31" s="970"/>
      <c r="G31" s="970"/>
      <c r="H31" s="970"/>
      <c r="I31" s="970"/>
      <c r="J31" s="970"/>
      <c r="K31" s="970"/>
      <c r="L31" s="970"/>
      <c r="M31" s="970"/>
      <c r="N31" s="970"/>
      <c r="O31" s="970"/>
      <c r="P31" s="970"/>
      <c r="Q31" s="970"/>
      <c r="R31" s="970"/>
      <c r="S31" s="970"/>
      <c r="T31" s="970"/>
      <c r="U31" s="970"/>
    </row>
    <row r="32" spans="1:24" s="39" customFormat="1" ht="42.75" customHeight="1">
      <c r="A32" s="427"/>
      <c r="B32" s="970" t="s">
        <v>473</v>
      </c>
      <c r="C32" s="970"/>
      <c r="D32" s="970"/>
      <c r="E32" s="970"/>
      <c r="F32" s="970"/>
      <c r="G32" s="970"/>
      <c r="H32" s="970"/>
      <c r="I32" s="970"/>
      <c r="J32" s="970"/>
      <c r="K32" s="970"/>
      <c r="L32" s="970"/>
      <c r="M32" s="970"/>
      <c r="N32" s="970"/>
      <c r="O32" s="970"/>
      <c r="P32" s="970"/>
      <c r="Q32" s="970"/>
      <c r="R32" s="970"/>
      <c r="S32" s="970"/>
      <c r="T32" s="970"/>
      <c r="U32" s="970"/>
    </row>
    <row r="33" spans="1:24" s="44" customFormat="1" ht="18" customHeight="1">
      <c r="A33" s="622" t="s">
        <v>474</v>
      </c>
      <c r="B33" s="622"/>
      <c r="C33" s="106"/>
      <c r="D33" s="107"/>
      <c r="E33" s="108"/>
      <c r="F33" s="109"/>
      <c r="G33" s="109"/>
      <c r="H33" s="109"/>
      <c r="I33" s="106"/>
      <c r="J33" s="106"/>
      <c r="K33" s="106"/>
      <c r="L33" s="106"/>
      <c r="M33" s="106"/>
      <c r="N33" s="106"/>
      <c r="O33" s="106"/>
      <c r="P33" s="106"/>
      <c r="Q33" s="106"/>
      <c r="R33" s="106"/>
      <c r="S33" s="106"/>
      <c r="T33" s="106"/>
      <c r="U33" s="106"/>
      <c r="V33" s="106"/>
      <c r="W33" s="106"/>
      <c r="X33" s="106"/>
    </row>
    <row r="34" spans="1:24" s="44" customFormat="1" ht="15" customHeight="1">
      <c r="D34" s="51"/>
      <c r="E34" s="71"/>
      <c r="F34" s="42"/>
      <c r="G34" s="42"/>
      <c r="H34" s="42"/>
    </row>
    <row r="35" spans="1:24" s="44" customFormat="1" ht="15" customHeight="1">
      <c r="B35" s="453" t="s">
        <v>475</v>
      </c>
      <c r="C35" s="918" t="s">
        <v>12</v>
      </c>
      <c r="D35" s="919"/>
      <c r="E35" s="919"/>
      <c r="F35" s="919"/>
      <c r="G35" s="919"/>
      <c r="H35" s="919"/>
      <c r="I35" s="919"/>
      <c r="J35" s="919"/>
      <c r="K35" s="919"/>
      <c r="L35" s="919"/>
      <c r="M35" s="919"/>
      <c r="N35" s="919"/>
      <c r="O35" s="919"/>
      <c r="P35" s="919"/>
      <c r="Q35" s="919"/>
      <c r="R35" s="919"/>
      <c r="S35" s="919"/>
      <c r="T35" s="919"/>
      <c r="U35" s="919"/>
      <c r="V35" s="919"/>
      <c r="W35" s="920"/>
    </row>
    <row r="36" spans="1:24" s="44" customFormat="1" ht="90.75" customHeight="1">
      <c r="B36" s="454" t="s">
        <v>476</v>
      </c>
      <c r="C36" s="961" t="s">
        <v>477</v>
      </c>
      <c r="D36" s="962"/>
      <c r="E36" s="962"/>
      <c r="F36" s="962"/>
      <c r="G36" s="962"/>
      <c r="H36" s="962"/>
      <c r="I36" s="962"/>
      <c r="J36" s="962"/>
      <c r="K36" s="962"/>
      <c r="L36" s="962"/>
      <c r="M36" s="962"/>
      <c r="N36" s="962"/>
      <c r="O36" s="962"/>
      <c r="P36" s="962"/>
      <c r="Q36" s="962"/>
      <c r="R36" s="962"/>
      <c r="S36" s="962"/>
      <c r="T36" s="962"/>
      <c r="U36" s="962"/>
      <c r="V36" s="962"/>
      <c r="W36" s="963"/>
    </row>
    <row r="37" spans="1:24" s="44" customFormat="1" ht="98.25" customHeight="1">
      <c r="B37" s="454" t="s">
        <v>478</v>
      </c>
      <c r="C37" s="961" t="s">
        <v>479</v>
      </c>
      <c r="D37" s="962"/>
      <c r="E37" s="962"/>
      <c r="F37" s="962"/>
      <c r="G37" s="962"/>
      <c r="H37" s="962"/>
      <c r="I37" s="962"/>
      <c r="J37" s="962"/>
      <c r="K37" s="962"/>
      <c r="L37" s="962"/>
      <c r="M37" s="962"/>
      <c r="N37" s="962"/>
      <c r="O37" s="962"/>
      <c r="P37" s="962"/>
      <c r="Q37" s="962"/>
      <c r="R37" s="962"/>
      <c r="S37" s="962"/>
      <c r="T37" s="962"/>
      <c r="U37" s="962"/>
      <c r="V37" s="962"/>
      <c r="W37" s="963"/>
    </row>
    <row r="38" spans="1:24" s="44" customFormat="1" ht="35.25" customHeight="1">
      <c r="B38" s="455" t="s">
        <v>480</v>
      </c>
      <c r="C38" s="964" t="s">
        <v>481</v>
      </c>
      <c r="D38" s="965"/>
      <c r="E38" s="965"/>
      <c r="F38" s="965"/>
      <c r="G38" s="965"/>
      <c r="H38" s="965"/>
      <c r="I38" s="965"/>
      <c r="J38" s="965"/>
      <c r="K38" s="965"/>
      <c r="L38" s="965"/>
      <c r="M38" s="965"/>
      <c r="N38" s="965"/>
      <c r="O38" s="965"/>
      <c r="P38" s="965"/>
      <c r="Q38" s="965"/>
      <c r="R38" s="965"/>
      <c r="S38" s="965"/>
      <c r="T38" s="965"/>
      <c r="U38" s="965"/>
      <c r="V38" s="965"/>
      <c r="W38" s="966"/>
    </row>
    <row r="39" spans="1:24" s="44" customFormat="1" ht="15" customHeight="1">
      <c r="B39" s="102"/>
      <c r="C39" s="144"/>
      <c r="D39" s="144"/>
      <c r="E39" s="144"/>
      <c r="F39" s="144"/>
      <c r="G39" s="144"/>
      <c r="H39" s="144"/>
      <c r="I39" s="144"/>
      <c r="J39" s="144"/>
      <c r="K39" s="144"/>
      <c r="L39" s="144"/>
      <c r="M39" s="144"/>
      <c r="N39" s="144"/>
      <c r="O39" s="144"/>
      <c r="P39" s="144"/>
      <c r="Q39" s="144"/>
      <c r="R39" s="144"/>
      <c r="S39" s="144"/>
      <c r="T39" s="144"/>
      <c r="U39" s="144"/>
      <c r="V39" s="144"/>
    </row>
    <row r="40" spans="1:24" ht="15"/>
    <row r="41" spans="1:24" ht="15.75" thickBot="1">
      <c r="B41" s="456"/>
      <c r="C41" s="457"/>
      <c r="D41" s="457"/>
      <c r="E41" s="457"/>
      <c r="F41" s="457"/>
      <c r="G41" s="457"/>
      <c r="H41" s="457"/>
      <c r="I41" s="457"/>
      <c r="J41" s="457"/>
      <c r="K41" s="457"/>
      <c r="L41" s="457"/>
      <c r="M41" s="457"/>
      <c r="N41" s="457"/>
      <c r="O41" s="457"/>
      <c r="P41" s="457"/>
      <c r="Q41" s="457"/>
      <c r="R41" s="457"/>
      <c r="S41" s="457"/>
      <c r="T41" s="457"/>
      <c r="U41" s="457"/>
      <c r="V41" s="457"/>
      <c r="W41" s="458"/>
    </row>
    <row r="42" spans="1:24" ht="15.75" thickBot="1">
      <c r="B42" s="459"/>
      <c r="R42" s="12" t="s">
        <v>482</v>
      </c>
      <c r="S42" s="951" t="s">
        <v>483</v>
      </c>
      <c r="T42" s="952"/>
      <c r="U42" s="952"/>
      <c r="V42" s="953"/>
      <c r="W42" s="460"/>
    </row>
    <row r="43" spans="1:24" ht="15.75" thickBot="1">
      <c r="B43" s="459"/>
      <c r="S43" s="954" t="s">
        <v>484</v>
      </c>
      <c r="T43" s="955"/>
      <c r="U43" s="955"/>
      <c r="V43" s="956"/>
      <c r="W43" s="460"/>
    </row>
    <row r="44" spans="1:24" ht="15">
      <c r="B44" s="461" t="s">
        <v>485</v>
      </c>
      <c r="W44" s="460"/>
    </row>
    <row r="45" spans="1:24" ht="15">
      <c r="B45" s="459"/>
      <c r="W45" s="460"/>
    </row>
    <row r="46" spans="1:24" ht="15">
      <c r="B46" s="459"/>
      <c r="W46" s="460"/>
    </row>
    <row r="47" spans="1:24" ht="15">
      <c r="B47" s="459"/>
      <c r="W47" s="460"/>
    </row>
    <row r="48" spans="1:24" ht="15">
      <c r="B48" s="459"/>
      <c r="W48" s="460"/>
    </row>
    <row r="49" spans="2:23" ht="15">
      <c r="B49" s="459"/>
      <c r="W49" s="460"/>
    </row>
    <row r="50" spans="2:23" ht="15">
      <c r="B50" s="459"/>
      <c r="W50" s="460"/>
    </row>
    <row r="51" spans="2:23" ht="15">
      <c r="B51" s="459"/>
      <c r="W51" s="460"/>
    </row>
    <row r="52" spans="2:23" ht="15">
      <c r="B52" s="461" t="s">
        <v>486</v>
      </c>
      <c r="W52" s="462"/>
    </row>
    <row r="53" spans="2:23" ht="15">
      <c r="B53" s="459"/>
      <c r="W53" s="460"/>
    </row>
    <row r="54" spans="2:23" ht="15">
      <c r="B54" s="459"/>
      <c r="W54" s="460"/>
    </row>
    <row r="55" spans="2:23" ht="15">
      <c r="B55" s="459"/>
      <c r="W55" s="460"/>
    </row>
    <row r="56" spans="2:23" ht="15">
      <c r="B56" s="459"/>
      <c r="W56" s="460"/>
    </row>
    <row r="57" spans="2:23" ht="15">
      <c r="B57" s="459"/>
      <c r="W57" s="460"/>
    </row>
    <row r="58" spans="2:23" ht="15">
      <c r="B58" s="459"/>
      <c r="W58" s="460"/>
    </row>
    <row r="59" spans="2:23" ht="15">
      <c r="B59" s="459"/>
      <c r="W59" s="460"/>
    </row>
    <row r="60" spans="2:23" ht="15">
      <c r="B60" s="461" t="s">
        <v>487</v>
      </c>
      <c r="W60" s="460"/>
    </row>
    <row r="61" spans="2:23" ht="15">
      <c r="B61" s="459"/>
      <c r="W61" s="460"/>
    </row>
    <row r="62" spans="2:23" ht="15">
      <c r="B62" s="459"/>
      <c r="W62" s="460"/>
    </row>
    <row r="63" spans="2:23" ht="15">
      <c r="B63" s="459"/>
      <c r="W63" s="460"/>
    </row>
    <row r="64" spans="2:23" ht="15">
      <c r="B64" s="459"/>
      <c r="W64" s="460"/>
    </row>
    <row r="65" spans="1:24" ht="15">
      <c r="B65" s="463"/>
      <c r="C65" s="464"/>
      <c r="D65" s="464"/>
      <c r="E65" s="464"/>
      <c r="F65" s="464"/>
      <c r="G65" s="464"/>
      <c r="H65" s="464"/>
      <c r="I65" s="464"/>
      <c r="J65" s="464"/>
      <c r="K65" s="464"/>
      <c r="L65" s="464"/>
      <c r="M65" s="464"/>
      <c r="N65" s="464"/>
      <c r="O65" s="464"/>
      <c r="P65" s="464"/>
      <c r="Q65" s="464"/>
      <c r="R65" s="464"/>
      <c r="S65" s="464"/>
      <c r="T65" s="464"/>
      <c r="U65" s="464"/>
      <c r="V65" s="464"/>
      <c r="W65" s="465"/>
    </row>
    <row r="66" spans="1:24" ht="15"/>
    <row r="67" spans="1:24" s="7" customFormat="1" ht="18" customHeight="1">
      <c r="A67" s="450" t="s">
        <v>488</v>
      </c>
      <c r="B67" s="450"/>
      <c r="C67" s="450"/>
      <c r="D67" s="450"/>
      <c r="E67" s="450"/>
      <c r="F67" s="450"/>
      <c r="G67" s="450"/>
      <c r="H67" s="450"/>
      <c r="I67" s="450"/>
      <c r="J67" s="450"/>
      <c r="K67" s="450"/>
      <c r="L67" s="450"/>
      <c r="M67" s="450"/>
      <c r="N67" s="450"/>
      <c r="O67" s="450"/>
      <c r="P67" s="450"/>
      <c r="Q67" s="450"/>
      <c r="R67" s="450"/>
      <c r="S67" s="450"/>
      <c r="T67" s="450"/>
      <c r="U67" s="450"/>
      <c r="V67" s="450"/>
      <c r="W67" s="450"/>
      <c r="X67" s="450"/>
    </row>
    <row r="68" spans="1:24" s="6" customFormat="1" ht="8.25" customHeight="1">
      <c r="B68" s="2"/>
      <c r="G68" s="9"/>
    </row>
    <row r="69" spans="1:24" s="2" customFormat="1" ht="26.25" customHeight="1">
      <c r="B69" s="641" t="s">
        <v>65</v>
      </c>
      <c r="C69" s="945" t="s">
        <v>65</v>
      </c>
      <c r="D69" s="946"/>
      <c r="E69" s="946"/>
      <c r="F69" s="946"/>
      <c r="G69" s="946"/>
      <c r="H69" s="946"/>
      <c r="I69" s="946"/>
      <c r="J69" s="947"/>
      <c r="K69" s="971" t="s">
        <v>66</v>
      </c>
      <c r="L69" s="972"/>
      <c r="M69" s="971" t="s">
        <v>67</v>
      </c>
      <c r="N69" s="972"/>
      <c r="O69" s="945" t="s">
        <v>48</v>
      </c>
      <c r="P69" s="946"/>
      <c r="Q69" s="946"/>
      <c r="R69" s="946"/>
      <c r="S69" s="946"/>
      <c r="T69" s="946"/>
      <c r="U69" s="946"/>
      <c r="V69" s="946"/>
      <c r="W69" s="947"/>
    </row>
    <row r="70" spans="1:24" s="2" customFormat="1" ht="26.25" customHeight="1">
      <c r="B70" s="712" t="s">
        <v>68</v>
      </c>
      <c r="C70" s="747"/>
      <c r="D70" s="747"/>
      <c r="E70" s="747"/>
      <c r="F70" s="747"/>
      <c r="G70" s="747"/>
      <c r="H70" s="747"/>
      <c r="I70" s="747"/>
      <c r="J70" s="747"/>
      <c r="K70" s="747"/>
      <c r="L70" s="747"/>
      <c r="M70" s="747"/>
      <c r="N70" s="747"/>
      <c r="O70" s="747"/>
      <c r="P70" s="747"/>
      <c r="Q70" s="747"/>
      <c r="R70" s="747"/>
      <c r="S70" s="747"/>
      <c r="T70" s="747"/>
      <c r="U70" s="747"/>
      <c r="V70" s="747"/>
      <c r="W70" s="748"/>
    </row>
    <row r="71" spans="1:24" s="2" customFormat="1" ht="41.25" customHeight="1">
      <c r="B71" s="225" t="s">
        <v>69</v>
      </c>
      <c r="C71" s="709" t="s">
        <v>489</v>
      </c>
      <c r="D71" s="710"/>
      <c r="E71" s="710"/>
      <c r="F71" s="710"/>
      <c r="G71" s="710"/>
      <c r="H71" s="710"/>
      <c r="I71" s="710"/>
      <c r="J71" s="711"/>
      <c r="K71" s="844"/>
      <c r="L71" s="846"/>
      <c r="M71" s="973"/>
      <c r="N71" s="974"/>
      <c r="O71" s="942"/>
      <c r="P71" s="943"/>
      <c r="Q71" s="943"/>
      <c r="R71" s="943"/>
      <c r="S71" s="943"/>
      <c r="T71" s="943"/>
      <c r="U71" s="943"/>
      <c r="V71" s="943"/>
      <c r="W71" s="944"/>
    </row>
    <row r="72" spans="1:24" s="2" customFormat="1" ht="33" customHeight="1">
      <c r="B72" s="712" t="s">
        <v>490</v>
      </c>
      <c r="C72" s="747"/>
      <c r="D72" s="747"/>
      <c r="E72" s="747"/>
      <c r="F72" s="747"/>
      <c r="G72" s="747"/>
      <c r="H72" s="747"/>
      <c r="I72" s="747"/>
      <c r="J72" s="747"/>
      <c r="K72" s="747"/>
      <c r="L72" s="747"/>
      <c r="M72" s="747"/>
      <c r="N72" s="747"/>
      <c r="O72" s="747"/>
      <c r="P72" s="747"/>
      <c r="Q72" s="747"/>
      <c r="R72" s="747"/>
      <c r="S72" s="747"/>
      <c r="T72" s="747"/>
      <c r="U72" s="747"/>
      <c r="V72" s="747"/>
      <c r="W72" s="748"/>
    </row>
    <row r="73" spans="1:24" s="5" customFormat="1" ht="58.5" customHeight="1">
      <c r="B73" s="225" t="s">
        <v>72</v>
      </c>
      <c r="C73" s="709" t="s">
        <v>491</v>
      </c>
      <c r="D73" s="710"/>
      <c r="E73" s="710"/>
      <c r="F73" s="710"/>
      <c r="G73" s="710"/>
      <c r="H73" s="710"/>
      <c r="I73" s="710"/>
      <c r="J73" s="711"/>
      <c r="K73" s="844"/>
      <c r="L73" s="846"/>
      <c r="M73" s="973"/>
      <c r="N73" s="974"/>
      <c r="O73" s="942"/>
      <c r="P73" s="943"/>
      <c r="Q73" s="943"/>
      <c r="R73" s="943"/>
      <c r="S73" s="943"/>
      <c r="T73" s="943"/>
      <c r="U73" s="943"/>
      <c r="V73" s="943"/>
      <c r="W73" s="944"/>
    </row>
    <row r="74" spans="1:24" s="5" customFormat="1" ht="218.25" customHeight="1">
      <c r="B74" s="173" t="s">
        <v>74</v>
      </c>
      <c r="C74" s="709" t="s">
        <v>492</v>
      </c>
      <c r="D74" s="710"/>
      <c r="E74" s="710"/>
      <c r="F74" s="710"/>
      <c r="G74" s="710"/>
      <c r="H74" s="710"/>
      <c r="I74" s="710"/>
      <c r="J74" s="711"/>
      <c r="K74" s="844"/>
      <c r="L74" s="846"/>
      <c r="M74" s="973"/>
      <c r="N74" s="974"/>
      <c r="O74" s="942"/>
      <c r="P74" s="943"/>
      <c r="Q74" s="943"/>
      <c r="R74" s="943"/>
      <c r="S74" s="943"/>
      <c r="T74" s="943"/>
      <c r="U74" s="943"/>
      <c r="V74" s="943"/>
      <c r="W74" s="944"/>
    </row>
    <row r="75" spans="1:24" s="5" customFormat="1" ht="48" customHeight="1">
      <c r="B75" s="173" t="s">
        <v>76</v>
      </c>
      <c r="C75" s="709" t="s">
        <v>493</v>
      </c>
      <c r="D75" s="710"/>
      <c r="E75" s="710"/>
      <c r="F75" s="710"/>
      <c r="G75" s="710"/>
      <c r="H75" s="710"/>
      <c r="I75" s="710"/>
      <c r="J75" s="711"/>
      <c r="K75" s="844"/>
      <c r="L75" s="846"/>
      <c r="M75" s="973"/>
      <c r="N75" s="974"/>
      <c r="O75" s="942"/>
      <c r="P75" s="943"/>
      <c r="Q75" s="943"/>
      <c r="R75" s="943"/>
      <c r="S75" s="943"/>
      <c r="T75" s="943"/>
      <c r="U75" s="943"/>
      <c r="V75" s="943"/>
      <c r="W75" s="944"/>
    </row>
    <row r="76" spans="1:24" s="5" customFormat="1" ht="48" customHeight="1">
      <c r="B76" s="173" t="s">
        <v>78</v>
      </c>
      <c r="C76" s="709" t="s">
        <v>494</v>
      </c>
      <c r="D76" s="710"/>
      <c r="E76" s="710"/>
      <c r="F76" s="710"/>
      <c r="G76" s="710"/>
      <c r="H76" s="710"/>
      <c r="I76" s="710"/>
      <c r="J76" s="711"/>
      <c r="K76" s="844"/>
      <c r="L76" s="846"/>
      <c r="M76" s="973"/>
      <c r="N76" s="974"/>
      <c r="O76" s="942"/>
      <c r="P76" s="943"/>
      <c r="Q76" s="943"/>
      <c r="R76" s="943"/>
      <c r="S76" s="943"/>
      <c r="T76" s="943"/>
      <c r="U76" s="943"/>
      <c r="V76" s="943"/>
      <c r="W76" s="944"/>
    </row>
    <row r="77" spans="1:24" s="2" customFormat="1" ht="33" customHeight="1">
      <c r="B77" s="712" t="s">
        <v>495</v>
      </c>
      <c r="C77" s="747"/>
      <c r="D77" s="747"/>
      <c r="E77" s="747"/>
      <c r="F77" s="747"/>
      <c r="G77" s="747"/>
      <c r="H77" s="747"/>
      <c r="I77" s="747"/>
      <c r="J77" s="747"/>
      <c r="K77" s="747"/>
      <c r="L77" s="747"/>
      <c r="M77" s="747"/>
      <c r="N77" s="747"/>
      <c r="O77" s="747"/>
      <c r="P77" s="747"/>
      <c r="Q77" s="747"/>
      <c r="R77" s="747"/>
      <c r="S77" s="747"/>
      <c r="T77" s="747"/>
      <c r="U77" s="747"/>
      <c r="V77" s="747"/>
      <c r="W77" s="748"/>
    </row>
    <row r="78" spans="1:24" s="5" customFormat="1" ht="122.25" customHeight="1">
      <c r="B78" s="225" t="s">
        <v>69</v>
      </c>
      <c r="C78" s="709" t="s">
        <v>496</v>
      </c>
      <c r="D78" s="710"/>
      <c r="E78" s="710"/>
      <c r="F78" s="710"/>
      <c r="G78" s="710"/>
      <c r="H78" s="710"/>
      <c r="I78" s="710"/>
      <c r="J78" s="711"/>
      <c r="K78" s="844"/>
      <c r="L78" s="846"/>
      <c r="M78" s="973"/>
      <c r="N78" s="974"/>
      <c r="O78" s="942"/>
      <c r="P78" s="943"/>
      <c r="Q78" s="943"/>
      <c r="R78" s="943"/>
      <c r="S78" s="943"/>
      <c r="T78" s="943"/>
      <c r="U78" s="943"/>
      <c r="V78" s="943"/>
      <c r="W78" s="944"/>
    </row>
    <row r="79" spans="1:24" ht="15">
      <c r="B79" s="42"/>
    </row>
    <row r="80" spans="1:24" ht="15" hidden="1">
      <c r="B80" s="52" t="s">
        <v>88</v>
      </c>
    </row>
    <row r="81" spans="2:2" ht="15" hidden="1">
      <c r="B81" s="42" t="s">
        <v>464</v>
      </c>
    </row>
    <row r="82" spans="2:2" ht="15" hidden="1">
      <c r="B82" s="42" t="s">
        <v>262</v>
      </c>
    </row>
    <row r="83" spans="2:2" ht="15" hidden="1">
      <c r="B83" s="42" t="s">
        <v>263</v>
      </c>
    </row>
    <row r="84" spans="2:2" ht="15" hidden="1">
      <c r="B84" s="42" t="s">
        <v>497</v>
      </c>
    </row>
    <row r="85" spans="2:2" ht="15" hidden="1">
      <c r="B85" s="42" t="s">
        <v>498</v>
      </c>
    </row>
    <row r="86" spans="2:2" ht="15" hidden="1">
      <c r="B86" s="42"/>
    </row>
    <row r="87" spans="2:2" ht="15" hidden="1">
      <c r="B87" s="42"/>
    </row>
    <row r="88" spans="2:2" ht="15" hidden="1">
      <c r="B88" s="42"/>
    </row>
    <row r="89" spans="2:2" ht="15" hidden="1"/>
  </sheetData>
  <sheetProtection selectLockedCells="1" selectUnlockedCells="1"/>
  <mergeCells count="66">
    <mergeCell ref="C75:J75"/>
    <mergeCell ref="K75:L75"/>
    <mergeCell ref="M75:N75"/>
    <mergeCell ref="O75:W75"/>
    <mergeCell ref="C78:J78"/>
    <mergeCell ref="K78:L78"/>
    <mergeCell ref="M78:N78"/>
    <mergeCell ref="O78:W78"/>
    <mergeCell ref="C76:J76"/>
    <mergeCell ref="K76:L76"/>
    <mergeCell ref="M76:N76"/>
    <mergeCell ref="O76:W76"/>
    <mergeCell ref="B77:W77"/>
    <mergeCell ref="O74:W74"/>
    <mergeCell ref="B70:W70"/>
    <mergeCell ref="B72:W72"/>
    <mergeCell ref="B31:U31"/>
    <mergeCell ref="C74:J74"/>
    <mergeCell ref="K69:L69"/>
    <mergeCell ref="M69:N69"/>
    <mergeCell ref="K71:L71"/>
    <mergeCell ref="K73:L73"/>
    <mergeCell ref="K74:L74"/>
    <mergeCell ref="M71:N71"/>
    <mergeCell ref="M73:N73"/>
    <mergeCell ref="M74:N74"/>
    <mergeCell ref="B32:U32"/>
    <mergeCell ref="O69:W69"/>
    <mergeCell ref="O71:W71"/>
    <mergeCell ref="O73:W73"/>
    <mergeCell ref="C69:J69"/>
    <mergeCell ref="C71:J71"/>
    <mergeCell ref="C73:J73"/>
    <mergeCell ref="B22:J22"/>
    <mergeCell ref="S42:V42"/>
    <mergeCell ref="S43:V43"/>
    <mergeCell ref="K22:M22"/>
    <mergeCell ref="N22:W22"/>
    <mergeCell ref="N24:W24"/>
    <mergeCell ref="K24:M24"/>
    <mergeCell ref="C36:W36"/>
    <mergeCell ref="C37:W37"/>
    <mergeCell ref="C38:W38"/>
    <mergeCell ref="B23:J23"/>
    <mergeCell ref="B24:J24"/>
    <mergeCell ref="B29:U29"/>
    <mergeCell ref="K23:M23"/>
    <mergeCell ref="N23:W23"/>
    <mergeCell ref="C20:J20"/>
    <mergeCell ref="N20:W20"/>
    <mergeCell ref="D11:H11"/>
    <mergeCell ref="I11:M11"/>
    <mergeCell ref="C35:W35"/>
    <mergeCell ref="B4:X4"/>
    <mergeCell ref="I8:M8"/>
    <mergeCell ref="I9:M9"/>
    <mergeCell ref="I10:M10"/>
    <mergeCell ref="I12:M12"/>
    <mergeCell ref="I13:M13"/>
    <mergeCell ref="I14:M14"/>
    <mergeCell ref="K21:M21"/>
    <mergeCell ref="B18:U18"/>
    <mergeCell ref="K20:M20"/>
    <mergeCell ref="A27:H27"/>
    <mergeCell ref="N21:W21"/>
    <mergeCell ref="B21:J21"/>
  </mergeCells>
  <conditionalFormatting sqref="K24:M24">
    <cfRule type="cellIs" dxfId="6" priority="2" operator="greaterThan">
      <formula>0</formula>
    </cfRule>
  </conditionalFormatting>
  <dataValidations count="3">
    <dataValidation type="decimal" errorStyle="warning" operator="lessThan" allowBlank="1" showErrorMessage="1" errorTitle="Warning" error="The POCO adjustment should be stated as a negative percentage as it is a negative adjustment to the Baseline Profit Rate_x000a__x000a_" sqref="K24:M24" xr:uid="{00000000-0002-0000-0700-000000000000}">
      <formula1>0.00000001</formula1>
    </dataValidation>
    <dataValidation type="list" errorStyle="warning" operator="lessThan" allowBlank="1" errorTitle="Warning" error="The POCO adjustment should be stated as a negative percentage as it is a negative adjustment to the Baseline Profit Rate_x000a__x000a_" sqref="K23:M23" xr:uid="{00000000-0002-0000-0700-000001000000}">
      <formula1>$B$81:$B$84</formula1>
    </dataValidation>
    <dataValidation type="list" errorStyle="warning" operator="lessThan" allowBlank="1" errorTitle="Warning" error="The POCO adjustment should be stated as a negative percentage as it is a negative adjustment to the Baseline Profit Rate_x000a__x000a_" sqref="K22:M22" xr:uid="{00000000-0002-0000-0700-000002000000}">
      <formula1>$B$81:$B$83</formula1>
    </dataValidation>
  </dataValidations>
  <printOptions horizontalCentered="1"/>
  <pageMargins left="0.23622047244094491" right="0.23622047244094491" top="0.74803149606299213" bottom="0.74803149606299213" header="0.31496062992125984" footer="0.31496062992125984"/>
  <pageSetup paperSize="8" scale="89" fitToHeight="2" orientation="landscape" r:id="rId1"/>
  <headerFooter>
    <oddHeader>&amp;C&amp;"-,Bold"&amp;KFF0000QDC CONTRACTOR DATABOOK | PILOT VERSION ISSUED SEPTEMBER 2017</oddHeader>
    <oddFooter>&amp;CPage &amp;P of &amp;N</oddFooter>
  </headerFooter>
  <rowBreaks count="2" manualBreakCount="2">
    <brk id="32" max="24" man="1"/>
    <brk id="66" max="2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Y140"/>
  <sheetViews>
    <sheetView topLeftCell="B1" zoomScale="80" zoomScaleNormal="80" workbookViewId="0">
      <selection activeCell="D21" sqref="D21"/>
    </sheetView>
  </sheetViews>
  <sheetFormatPr defaultColWidth="0" defaultRowHeight="15" zeroHeight="1"/>
  <cols>
    <col min="1" max="1" width="3" style="35" customWidth="1"/>
    <col min="2" max="2" width="18.42578125" style="35" customWidth="1"/>
    <col min="3" max="3" width="94.7109375" style="35" customWidth="1"/>
    <col min="4" max="4" width="81.42578125" style="35" customWidth="1"/>
    <col min="5" max="8" width="9.140625" style="35" customWidth="1"/>
    <col min="9" max="25" width="9.7109375" style="35" hidden="1" customWidth="1"/>
    <col min="26" max="16384" width="9.140625" style="35" hidden="1"/>
  </cols>
  <sheetData>
    <row r="1" spans="1:4" ht="21">
      <c r="A1" s="139" t="s">
        <v>499</v>
      </c>
    </row>
    <row r="2" spans="1:4">
      <c r="A2" s="309" t="s">
        <v>500</v>
      </c>
    </row>
    <row r="3" spans="1:4" ht="7.5" customHeight="1">
      <c r="A3" s="139"/>
    </row>
    <row r="4" spans="1:4" s="44" customFormat="1" ht="15" customHeight="1">
      <c r="B4" s="453" t="s">
        <v>475</v>
      </c>
      <c r="C4" s="918" t="s">
        <v>12</v>
      </c>
      <c r="D4" s="920"/>
    </row>
    <row r="5" spans="1:4" s="44" customFormat="1" ht="18" customHeight="1">
      <c r="B5" s="978" t="s">
        <v>501</v>
      </c>
      <c r="C5" s="979"/>
      <c r="D5" s="980"/>
    </row>
    <row r="6" spans="1:4" s="44" customFormat="1" ht="33.75" customHeight="1">
      <c r="B6" s="454">
        <v>1</v>
      </c>
      <c r="C6" s="961" t="s">
        <v>502</v>
      </c>
      <c r="D6" s="963"/>
    </row>
    <row r="7" spans="1:4" s="44" customFormat="1" ht="32.25" customHeight="1">
      <c r="B7" s="454">
        <v>2</v>
      </c>
      <c r="C7" s="961" t="s">
        <v>503</v>
      </c>
      <c r="D7" s="963"/>
    </row>
    <row r="8" spans="1:4" s="44" customFormat="1" ht="32.25" customHeight="1">
      <c r="B8" s="454">
        <v>3</v>
      </c>
      <c r="C8" s="961" t="s">
        <v>504</v>
      </c>
      <c r="D8" s="963"/>
    </row>
    <row r="9" spans="1:4" s="44" customFormat="1" ht="18" customHeight="1">
      <c r="B9" s="978" t="s">
        <v>505</v>
      </c>
      <c r="C9" s="979"/>
      <c r="D9" s="980"/>
    </row>
    <row r="10" spans="1:4" s="44" customFormat="1" ht="85.5" customHeight="1">
      <c r="B10" s="454">
        <v>4</v>
      </c>
      <c r="C10" s="977" t="s">
        <v>506</v>
      </c>
      <c r="D10" s="976"/>
    </row>
    <row r="11" spans="1:4" s="44" customFormat="1" ht="18" customHeight="1">
      <c r="B11" s="978" t="s">
        <v>507</v>
      </c>
      <c r="C11" s="979"/>
      <c r="D11" s="980"/>
    </row>
    <row r="12" spans="1:4" s="44" customFormat="1" ht="163.5" customHeight="1">
      <c r="B12" s="454">
        <v>5</v>
      </c>
      <c r="C12" s="975" t="s">
        <v>508</v>
      </c>
      <c r="D12" s="976"/>
    </row>
    <row r="13" spans="1:4" s="44" customFormat="1" ht="20.25" customHeight="1">
      <c r="B13" s="454">
        <v>6</v>
      </c>
      <c r="C13" s="975" t="s">
        <v>509</v>
      </c>
      <c r="D13" s="976"/>
    </row>
    <row r="14" spans="1:4" s="44" customFormat="1" ht="33" customHeight="1">
      <c r="B14" s="467">
        <v>7</v>
      </c>
      <c r="C14" s="975" t="s">
        <v>510</v>
      </c>
      <c r="D14" s="976"/>
    </row>
    <row r="15" spans="1:4" s="44" customFormat="1" ht="48.75" customHeight="1">
      <c r="B15" s="467">
        <v>8</v>
      </c>
      <c r="C15" s="975" t="s">
        <v>511</v>
      </c>
      <c r="D15" s="976"/>
    </row>
    <row r="16" spans="1:4" s="44" customFormat="1" ht="24.75" customHeight="1">
      <c r="B16" s="467">
        <v>9</v>
      </c>
      <c r="C16" s="975" t="s">
        <v>512</v>
      </c>
      <c r="D16" s="976"/>
    </row>
    <row r="17" spans="2:9" s="44" customFormat="1" ht="15" customHeight="1">
      <c r="B17" s="455"/>
      <c r="C17" s="964"/>
      <c r="D17" s="966"/>
    </row>
    <row r="18" spans="2:9" s="44" customFormat="1" ht="15" customHeight="1">
      <c r="B18" s="102"/>
      <c r="C18" s="466"/>
      <c r="D18" s="466"/>
    </row>
    <row r="19" spans="2:9">
      <c r="B19" s="17"/>
    </row>
    <row r="20" spans="2:9">
      <c r="B20" s="17"/>
    </row>
    <row r="21" spans="2:9"/>
    <row r="22" spans="2:9"/>
    <row r="23" spans="2:9"/>
    <row r="24" spans="2:9"/>
    <row r="29" spans="2:9" ht="15" hidden="1" customHeight="1"/>
    <row r="30" spans="2:9" ht="15" hidden="1" customHeight="1"/>
    <row r="31" spans="2:9" ht="15" hidden="1" customHeight="1"/>
    <row r="32" spans="2:9" ht="15" hidden="1" customHeight="1">
      <c r="I32" s="35" t="s">
        <v>2</v>
      </c>
    </row>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 hidden="1" customHeight="1"/>
    <row r="119" ht="15" hidden="1" customHeight="1"/>
    <row r="120" ht="15" hidden="1" customHeight="1"/>
    <row r="121" ht="15" hidden="1" customHeight="1"/>
    <row r="122" ht="15" hidden="1" customHeight="1"/>
    <row r="123" ht="15" hidden="1" customHeight="1"/>
    <row r="124" ht="15" hidden="1" customHeight="1"/>
    <row r="125" ht="15" hidden="1" customHeight="1"/>
    <row r="126" ht="15" hidden="1" customHeight="1"/>
    <row r="127" ht="15" hidden="1" customHeight="1"/>
    <row r="128" ht="15" hidden="1" customHeight="1"/>
    <row r="129" ht="15" hidden="1" customHeight="1"/>
    <row r="130" ht="15" hidden="1" customHeight="1"/>
    <row r="131" ht="15" hidden="1" customHeight="1"/>
    <row r="132" ht="15" hidden="1" customHeight="1"/>
    <row r="133" ht="15" hidden="1" customHeight="1"/>
    <row r="134" ht="15" hidden="1" customHeight="1"/>
    <row r="135" ht="15" hidden="1" customHeight="1"/>
    <row r="136" ht="15" hidden="1" customHeight="1"/>
    <row r="137" ht="15" hidden="1" customHeight="1"/>
    <row r="138" ht="15" hidden="1" customHeight="1"/>
    <row r="139" ht="15" hidden="1" customHeight="1"/>
    <row r="140" ht="15" hidden="1" customHeight="1"/>
  </sheetData>
  <mergeCells count="14">
    <mergeCell ref="C4:D4"/>
    <mergeCell ref="C6:D6"/>
    <mergeCell ref="C7:D7"/>
    <mergeCell ref="C10:D10"/>
    <mergeCell ref="C12:D12"/>
    <mergeCell ref="C8:D8"/>
    <mergeCell ref="B11:D11"/>
    <mergeCell ref="B5:D5"/>
    <mergeCell ref="B9:D9"/>
    <mergeCell ref="C17:D17"/>
    <mergeCell ref="C16:D16"/>
    <mergeCell ref="C13:D13"/>
    <mergeCell ref="C14:D14"/>
    <mergeCell ref="C15:D15"/>
  </mergeCells>
  <printOptions horizontalCentered="1"/>
  <pageMargins left="0.23622047244094491" right="0.23622047244094491" top="0.74803149606299213" bottom="0.74803149606299213" header="0.31496062992125984" footer="0.31496062992125984"/>
  <pageSetup paperSize="8" scale="80" fitToHeight="2" orientation="landscape" r:id="rId1"/>
  <headerFooter>
    <oddHeader>&amp;C&amp;"-,Bold"&amp;KFF0000QDC CONTRACTOR DATABOOK | PILOT VERSION ISSUED SEPTEMBER 2017</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04738c6d-ecc8-46f1-821f-82e308eab3d9" xsi:nil="true"/>
    <lcf76f155ced4ddcb4097134ff3c332f xmlns="a5f129e9-9806-4b97-bedc-c1ff82a5a582">
      <Terms xmlns="http://schemas.microsoft.com/office/infopath/2007/PartnerControls"/>
    </lcf76f155ced4ddcb4097134ff3c332f>
    <_dlc_DocId xmlns="a43a58e0-9cd7-4bd6-9ec7-c7f726adff64">DESFSAST-1131634045-22515</_dlc_DocId>
    <_dlc_DocIdUrl xmlns="a43a58e0-9cd7-4bd6-9ec7-c7f726adff64">
      <Url>https://modgovuk.sharepoint.com/sites/DES-FsAST/_layouts/15/DocIdRedir.aspx?ID=DESFSAST-1131634045-22515</Url>
      <Description>DESFSAST-1131634045-22515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5AD5DA21B35243AA3EA94F711AFBC5" ma:contentTypeVersion="16" ma:contentTypeDescription="Create a new document." ma:contentTypeScope="" ma:versionID="78c7447515d1b3db6f2a8f5d682ed344">
  <xsd:schema xmlns:xsd="http://www.w3.org/2001/XMLSchema" xmlns:xs="http://www.w3.org/2001/XMLSchema" xmlns:p="http://schemas.microsoft.com/office/2006/metadata/properties" xmlns:ns2="a43a58e0-9cd7-4bd6-9ec7-c7f726adff64" xmlns:ns3="a5f129e9-9806-4b97-bedc-c1ff82a5a582" xmlns:ns4="04738c6d-ecc8-46f1-821f-82e308eab3d9" targetNamespace="http://schemas.microsoft.com/office/2006/metadata/properties" ma:root="true" ma:fieldsID="91db74f559e57038b9b312a4dab2b5a0" ns2:_="" ns3:_="" ns4:_="">
    <xsd:import namespace="a43a58e0-9cd7-4bd6-9ec7-c7f726adff64"/>
    <xsd:import namespace="a5f129e9-9806-4b97-bedc-c1ff82a5a582"/>
    <xsd:import namespace="04738c6d-ecc8-46f1-821f-82e308eab3d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3a58e0-9cd7-4bd6-9ec7-c7f726adff6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f129e9-9806-4b97-bedc-c1ff82a5a58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629d5a8-fa24-46c5-9feb-9d19e43cfb75}" ma:internalName="TaxCatchAll" ma:showField="CatchAllData" ma:web="a43a58e0-9cd7-4bd6-9ec7-c7f726adff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F75E90D-040E-4418-9385-FCD935B3BA94}"/>
</file>

<file path=customXml/itemProps2.xml><?xml version="1.0" encoding="utf-8"?>
<ds:datastoreItem xmlns:ds="http://schemas.openxmlformats.org/officeDocument/2006/customXml" ds:itemID="{C7E105D9-90E5-4063-A72B-03E2BAB793AD}"/>
</file>

<file path=customXml/itemProps3.xml><?xml version="1.0" encoding="utf-8"?>
<ds:datastoreItem xmlns:ds="http://schemas.openxmlformats.org/officeDocument/2006/customXml" ds:itemID="{AC49677D-D160-4584-81CB-62E3F479C352}"/>
</file>

<file path=customXml/itemProps4.xml><?xml version="1.0" encoding="utf-8"?>
<ds:datastoreItem xmlns:ds="http://schemas.openxmlformats.org/officeDocument/2006/customXml" ds:itemID="{C2892B43-BD79-4296-8A57-646EBDE6B6E0}"/>
</file>

<file path=docProps/app.xml><?xml version="1.0" encoding="utf-8"?>
<Properties xmlns="http://schemas.openxmlformats.org/officeDocument/2006/extended-properties" xmlns:vt="http://schemas.openxmlformats.org/officeDocument/2006/docPropsVTypes">
  <Application>Microsoft Excel Online</Application>
  <Manager/>
  <Company>Ministry of Defence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20161007 SSPF WS3 Support to commercial - Contractor Databook WIP V1</dc:title>
  <dc:subject/>
  <dc:creator>kallarg100</dc:creator>
  <cp:keywords/>
  <dc:description/>
  <cp:lastModifiedBy>Veale, Julia C2 (DES FsAST-Comrcl3)</cp:lastModifiedBy>
  <cp:revision/>
  <dcterms:created xsi:type="dcterms:W3CDTF">2016-07-29T11:38:47Z</dcterms:created>
  <dcterms:modified xsi:type="dcterms:W3CDTF">2022-09-30T17:59:59Z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0x010100705AD5DA21B35243AA3EA94F711AFBC5</vt:lpwstr>
  </property>
  <property fmtid="{D5CDD505-2E9C-101B-9397-08002B2CF9AE}" pid="3" name="originalmeridioedcstatus">
    <vt:lpwstr/>
  </property>
  <property fmtid="{D5CDD505-2E9C-101B-9397-08002B2CF9AE}" pid="4" name="originalmeridioedcdata">
    <vt:lpwstr/>
  </property>
  <property fmtid="{D5CDD505-2E9C-101B-9397-08002B2CF9AE}" pid="5" name="Declared">
    <vt:bool>false</vt:bool>
  </property>
  <property fmtid="{D5CDD505-2E9C-101B-9397-08002B2CF9AE}" pid="6" name="MeridioEDCData">
    <vt:lpwstr>Wed, 30 Nov 2016 15:06:15 GMT</vt:lpwstr>
  </property>
  <property fmtid="{D5CDD505-2E9C-101B-9397-08002B2CF9AE}" pid="7" name="MeridioEDCStatus">
    <vt:lpwstr>transferpending</vt:lpwstr>
  </property>
  <property fmtid="{D5CDD505-2E9C-101B-9397-08002B2CF9AE}" pid="8" name="_dlc_policyId">
    <vt:lpwstr/>
  </property>
  <property fmtid="{D5CDD505-2E9C-101B-9397-08002B2CF9AE}" pid="9" name="ItemRetentionFormula">
    <vt:lpwstr/>
  </property>
  <property fmtid="{D5CDD505-2E9C-101B-9397-08002B2CF9AE}" pid="10" name="TaxKeyword">
    <vt:lpwstr/>
  </property>
  <property fmtid="{D5CDD505-2E9C-101B-9397-08002B2CF9AE}" pid="11" name="Subject Category">
    <vt:lpwstr>154;#Defence policy and strategic planning|d083d2ad-149f-4183-9b56-6d72733adb3c</vt:lpwstr>
  </property>
  <property fmtid="{D5CDD505-2E9C-101B-9397-08002B2CF9AE}" pid="12" name="Business Owner">
    <vt:lpwstr>83;#DES|b6cc87e5-3f22-4161-ba68-024eee67cef4</vt:lpwstr>
  </property>
  <property fmtid="{D5CDD505-2E9C-101B-9397-08002B2CF9AE}" pid="13" name="fileplanid">
    <vt:lpwstr>40;#03 Support the delivery of the Unit's objectives|5ab00cf9-9d4b-4d13-b1ba-b069d28c2f77</vt:lpwstr>
  </property>
  <property fmtid="{D5CDD505-2E9C-101B-9397-08002B2CF9AE}" pid="14" name="Subject Keywords">
    <vt:lpwstr>174;#Defence policy and strategic planning|2ee8fd5e-8876-4885-b2a5-2c649b980e3e</vt:lpwstr>
  </property>
  <property fmtid="{D5CDD505-2E9C-101B-9397-08002B2CF9AE}" pid="15" name="_dlc_DocIdItemGuid">
    <vt:lpwstr>43854f90-975c-4952-afb8-9a7ec7cf47eb</vt:lpwstr>
  </property>
  <property fmtid="{D5CDD505-2E9C-101B-9397-08002B2CF9AE}" pid="16" name="MediaServiceImageTags">
    <vt:lpwstr/>
  </property>
</Properties>
</file>