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autoCompressPictures="0"/>
  <bookViews>
    <workbookView xWindow="45" yWindow="225" windowWidth="20730" windowHeight="16065"/>
  </bookViews>
  <sheets>
    <sheet name="Sheet1" sheetId="1" r:id="rId1"/>
  </sheets>
  <definedNames>
    <definedName name="_xlnm._FilterDatabase" localSheetId="0" hidden="1">Sheet1!$A$2:$S$2</definedName>
    <definedName name="_xlnm.Print_Area" localSheetId="0">Sheet1!$D$2:$G$33</definedName>
  </definedNames>
  <calcPr calcId="125725" iterateDelta="1E-4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4" i="1"/>
  <c r="A14"/>
  <c r="C14"/>
  <c r="A16"/>
  <c r="C16"/>
  <c r="D17"/>
  <c r="A17"/>
  <c r="C17"/>
  <c r="D18"/>
  <c r="A18"/>
  <c r="C18"/>
  <c r="D25"/>
  <c r="A25"/>
  <c r="C25"/>
  <c r="D26"/>
  <c r="A26"/>
  <c r="C26"/>
  <c r="D29"/>
  <c r="A29"/>
  <c r="C29"/>
  <c r="D30"/>
  <c r="A30"/>
  <c r="C30"/>
  <c r="D31"/>
  <c r="A31"/>
  <c r="C31"/>
  <c r="D33"/>
  <c r="A33"/>
  <c r="C33"/>
  <c r="D12"/>
  <c r="A12"/>
  <c r="B12"/>
  <c r="D13"/>
  <c r="A13"/>
  <c r="B13"/>
  <c r="D15"/>
  <c r="A15"/>
  <c r="B15"/>
  <c r="B16"/>
  <c r="D19"/>
  <c r="A19"/>
  <c r="B19"/>
  <c r="D20"/>
  <c r="A20"/>
  <c r="B20"/>
  <c r="D21"/>
  <c r="A21"/>
  <c r="B21"/>
  <c r="D22"/>
  <c r="A22"/>
  <c r="B22"/>
  <c r="D23"/>
  <c r="A23"/>
  <c r="B23"/>
  <c r="D24"/>
  <c r="A24"/>
  <c r="B24"/>
  <c r="D27"/>
  <c r="A27"/>
  <c r="B27"/>
  <c r="D28"/>
  <c r="A28"/>
  <c r="B28"/>
  <c r="D32"/>
  <c r="A32"/>
  <c r="B32"/>
  <c r="B33"/>
  <c r="A4"/>
  <c r="C4"/>
  <c r="A5"/>
  <c r="C5"/>
  <c r="A7"/>
  <c r="C7"/>
  <c r="A8"/>
  <c r="C8"/>
  <c r="A9"/>
  <c r="C9"/>
  <c r="D10"/>
  <c r="A10"/>
  <c r="C10"/>
  <c r="B4"/>
  <c r="B5"/>
  <c r="A6"/>
  <c r="B6"/>
  <c r="B7"/>
  <c r="B8"/>
  <c r="B9"/>
  <c r="A11"/>
  <c r="B11"/>
  <c r="D11"/>
  <c r="C34"/>
  <c r="B34"/>
  <c r="D6"/>
  <c r="D8"/>
  <c r="A34"/>
  <c r="D16"/>
  <c r="D4"/>
  <c r="D7"/>
  <c r="D5"/>
  <c r="D9"/>
</calcChain>
</file>

<file path=xl/sharedStrings.xml><?xml version="1.0" encoding="utf-8"?>
<sst xmlns="http://schemas.openxmlformats.org/spreadsheetml/2006/main" count="243" uniqueCount="86">
  <si>
    <t>Centre Manager</t>
  </si>
  <si>
    <t>Rate of pay</t>
  </si>
  <si>
    <t>Cafe Assistant</t>
  </si>
  <si>
    <t>Variable</t>
  </si>
  <si>
    <t>Variable hours</t>
  </si>
  <si>
    <t>5.6 weeks (calculated pro rata to weekly working pattern)</t>
  </si>
  <si>
    <t>SSP</t>
  </si>
  <si>
    <t>7weeks</t>
  </si>
  <si>
    <t>Admin &amp; Sports Supervisor</t>
  </si>
  <si>
    <t>4 years, 0 months</t>
  </si>
  <si>
    <t>4 weeks</t>
  </si>
  <si>
    <t>Catering Supervisor</t>
  </si>
  <si>
    <t>2 weeks</t>
  </si>
  <si>
    <t xml:space="preserve">Full time </t>
  </si>
  <si>
    <t>Full time</t>
  </si>
  <si>
    <t>5.6 weeks</t>
  </si>
  <si>
    <t>SSP/Company sick pay*</t>
  </si>
  <si>
    <t>1 week</t>
  </si>
  <si>
    <t>*equivalent to basic contractual pay</t>
  </si>
  <si>
    <t>Centre Assistant</t>
  </si>
  <si>
    <t>1 year, 11 months</t>
  </si>
  <si>
    <t>3 months</t>
  </si>
  <si>
    <t>4 months</t>
  </si>
  <si>
    <t>5 months</t>
  </si>
  <si>
    <t>Vacant</t>
  </si>
  <si>
    <t>Programme Manager</t>
  </si>
  <si>
    <t>10 years 0 months</t>
  </si>
  <si>
    <t>8 weeks</t>
  </si>
  <si>
    <t>Marketing Communications Manager</t>
  </si>
  <si>
    <t>1 year 4 months</t>
  </si>
  <si>
    <t>PA/Office administrator</t>
  </si>
  <si>
    <t>7 months</t>
  </si>
  <si>
    <t>na</t>
  </si>
  <si>
    <t>Maintenance staff</t>
  </si>
  <si>
    <t>2 months</t>
  </si>
  <si>
    <t>Length of service</t>
  </si>
  <si>
    <t>Contracted hours</t>
  </si>
  <si>
    <t>Contract type</t>
  </si>
  <si>
    <t>Annual holiday entitlement</t>
  </si>
  <si>
    <t>Sick pay entitlement</t>
  </si>
  <si>
    <t>Notice entitlement</t>
  </si>
  <si>
    <t>Comments</t>
  </si>
  <si>
    <t>Events Supervisor</t>
  </si>
  <si>
    <t>Deputy Manager</t>
  </si>
  <si>
    <t>Annual Total</t>
  </si>
  <si>
    <t>Centre Supervisor</t>
  </si>
  <si>
    <t>Business Operations Manager</t>
  </si>
  <si>
    <t>Centre Assistant (peak times Jul-Sept)</t>
  </si>
  <si>
    <t>1 year 3 months</t>
  </si>
  <si>
    <t>5 years</t>
  </si>
  <si>
    <t>1 year, 4 months</t>
  </si>
  <si>
    <t>1 years, 10 months</t>
  </si>
  <si>
    <t>IT Support</t>
  </si>
  <si>
    <t>2 years, 4 months</t>
  </si>
  <si>
    <t>Centre Assistant (peak times Mar-Oct)</t>
  </si>
  <si>
    <t xml:space="preserve">Centre Assistant </t>
  </si>
  <si>
    <t>1 year 2 months</t>
  </si>
  <si>
    <t>Hours - totals</t>
  </si>
  <si>
    <t>Annual</t>
  </si>
  <si>
    <t>Weekly</t>
  </si>
  <si>
    <t>Role</t>
  </si>
  <si>
    <t>1 month</t>
  </si>
  <si>
    <t>3 years</t>
  </si>
  <si>
    <t>3 weeks</t>
  </si>
  <si>
    <t>4 years, 8 months</t>
  </si>
  <si>
    <t>Barista/Café Assistant</t>
  </si>
  <si>
    <t>Column1</t>
  </si>
  <si>
    <t>Column2</t>
  </si>
  <si>
    <t>Column3</t>
  </si>
  <si>
    <t>Column4</t>
  </si>
  <si>
    <t>Column5</t>
  </si>
  <si>
    <t>Column7</t>
  </si>
  <si>
    <t>Column8</t>
  </si>
  <si>
    <t>Column9</t>
  </si>
  <si>
    <t>Column11</t>
  </si>
  <si>
    <t>Column12</t>
  </si>
  <si>
    <t>Column13</t>
  </si>
  <si>
    <t>Column14</t>
  </si>
  <si>
    <t>Column15</t>
  </si>
  <si>
    <t>Column16</t>
  </si>
  <si>
    <t>Column17</t>
  </si>
  <si>
    <t>Director</t>
  </si>
  <si>
    <t>DATE OF HIRE</t>
  </si>
  <si>
    <t>Location</t>
  </si>
  <si>
    <t>Hyde</t>
  </si>
  <si>
    <t>Regent's</t>
  </si>
</sst>
</file>

<file path=xl/styles.xml><?xml version="1.0" encoding="utf-8"?>
<styleSheet xmlns="http://schemas.openxmlformats.org/spreadsheetml/2006/main">
  <numFmts count="3">
    <numFmt numFmtId="164" formatCode="&quot;£&quot;#,##0.00"/>
    <numFmt numFmtId="165" formatCode="[$-409]d\-mmm\-yy;@"/>
    <numFmt numFmtId="166" formatCode="&quot;£&quot;#,##0"/>
  </numFmts>
  <fonts count="8">
    <font>
      <sz val="10"/>
      <name val="Arial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0"/>
      <name val="Arial"/>
      <family val="2"/>
    </font>
    <font>
      <b/>
      <sz val="18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E148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164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64" fontId="2" fillId="0" borderId="1" xfId="0" applyNumberFormat="1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left"/>
    </xf>
    <xf numFmtId="166" fontId="2" fillId="0" borderId="1" xfId="0" applyNumberFormat="1" applyFont="1" applyFill="1" applyBorder="1" applyAlignment="1">
      <alignment vertical="center"/>
    </xf>
    <xf numFmtId="0" fontId="6" fillId="0" borderId="0" xfId="0" applyFont="1" applyFill="1"/>
    <xf numFmtId="2" fontId="0" fillId="0" borderId="0" xfId="0" applyNumberFormat="1" applyFill="1" applyBorder="1" applyAlignment="1">
      <alignment horizontal="right"/>
    </xf>
    <xf numFmtId="0" fontId="0" fillId="0" borderId="0" xfId="0" applyAlignment="1">
      <alignment horizontal="left"/>
    </xf>
    <xf numFmtId="164" fontId="1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5" fontId="0" fillId="0" borderId="1" xfId="0" applyNumberFormat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 applyProtection="1">
      <alignment vertical="center"/>
      <protection locked="0"/>
    </xf>
    <xf numFmtId="164" fontId="2" fillId="0" borderId="2" xfId="0" applyNumberFormat="1" applyFont="1" applyFill="1" applyBorder="1" applyAlignment="1" applyProtection="1">
      <alignment vertical="center"/>
      <protection locked="0"/>
    </xf>
    <xf numFmtId="15" fontId="0" fillId="0" borderId="2" xfId="0" applyNumberForma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166" fontId="2" fillId="0" borderId="3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 applyProtection="1">
      <alignment vertical="center"/>
      <protection locked="0"/>
    </xf>
    <xf numFmtId="164" fontId="2" fillId="0" borderId="3" xfId="0" applyNumberFormat="1" applyFont="1" applyFill="1" applyBorder="1" applyAlignment="1" applyProtection="1">
      <alignment vertical="center"/>
      <protection locked="0"/>
    </xf>
    <xf numFmtId="15" fontId="0" fillId="0" borderId="3" xfId="0" applyNumberFormat="1" applyBorder="1" applyAlignment="1">
      <alignment horizontal="center" vertical="center" wrapText="1"/>
    </xf>
    <xf numFmtId="166" fontId="2" fillId="0" borderId="4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4" xfId="0" applyFont="1" applyFill="1" applyBorder="1" applyAlignment="1" applyProtection="1">
      <alignment vertical="center"/>
      <protection locked="0"/>
    </xf>
    <xf numFmtId="164" fontId="2" fillId="0" borderId="4" xfId="0" applyNumberFormat="1" applyFont="1" applyFill="1" applyBorder="1" applyAlignment="1" applyProtection="1">
      <alignment vertical="center"/>
      <protection locked="0"/>
    </xf>
    <xf numFmtId="15" fontId="0" fillId="0" borderId="4" xfId="0" applyNumberFormat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0" formatCode="dd\-mmm\-yy"/>
      <alignment horizontal="center" vertical="center" textRotation="0" wrapText="1" indent="0" relativeIndent="255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£&quot;#,##0.0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&quot;£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&quot;£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&quot;£&quot;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O33" totalsRowShown="0" headerRowDxfId="17" dataDxfId="16" tableBorderDxfId="15">
  <autoFilter ref="A1:O33"/>
  <tableColumns count="15">
    <tableColumn id="1" name="Column1" dataDxfId="14">
      <calculatedColumnFormula>D2*G2</calculatedColumnFormula>
    </tableColumn>
    <tableColumn id="2" name="Column2" dataDxfId="13"/>
    <tableColumn id="3" name="Column3" dataDxfId="12"/>
    <tableColumn id="4" name="Column4" dataDxfId="11"/>
    <tableColumn id="5" name="Column5" dataDxfId="10"/>
    <tableColumn id="7" name="Column7" dataDxfId="9"/>
    <tableColumn id="8" name="Column8" dataDxfId="8"/>
    <tableColumn id="9" name="Column9" dataDxfId="7"/>
    <tableColumn id="11" name="Column11" dataDxfId="6"/>
    <tableColumn id="12" name="Column12" dataDxfId="5"/>
    <tableColumn id="13" name="Column13" dataDxfId="4"/>
    <tableColumn id="14" name="Column14" dataDxfId="3"/>
    <tableColumn id="15" name="Column15" dataDxfId="2"/>
    <tableColumn id="16" name="Column16" dataDxfId="1"/>
    <tableColumn id="17" name="Column17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0"/>
  <sheetViews>
    <sheetView tabSelected="1" topLeftCell="A2" zoomScale="70" zoomScaleNormal="70" zoomScalePageLayoutView="70" workbookViewId="0">
      <selection activeCell="E37" sqref="E37"/>
    </sheetView>
  </sheetViews>
  <sheetFormatPr defaultColWidth="8.85546875" defaultRowHeight="15"/>
  <cols>
    <col min="1" max="1" width="19.42578125" style="2" customWidth="1"/>
    <col min="2" max="3" width="18.140625" style="2" bestFit="1" customWidth="1"/>
    <col min="4" max="4" width="17.85546875" style="2" bestFit="1" customWidth="1"/>
    <col min="5" max="5" width="13.28515625" style="2" customWidth="1"/>
    <col min="6" max="6" width="30.42578125" style="2" customWidth="1"/>
    <col min="7" max="8" width="13.28515625" style="2" customWidth="1"/>
    <col min="9" max="9" width="14.7109375" style="2" customWidth="1"/>
    <col min="10" max="10" width="18.28515625" style="1" bestFit="1" customWidth="1"/>
    <col min="11" max="11" width="18.140625" style="1" bestFit="1" customWidth="1"/>
    <col min="12" max="12" width="15" style="1" bestFit="1" customWidth="1"/>
    <col min="13" max="13" width="45.7109375" style="1" customWidth="1"/>
    <col min="14" max="14" width="25.7109375" style="2" customWidth="1"/>
    <col min="15" max="15" width="18.7109375" style="2" bestFit="1" customWidth="1"/>
    <col min="16" max="16" width="36" style="2" bestFit="1" customWidth="1"/>
    <col min="17" max="17" width="16.7109375" style="2" customWidth="1"/>
    <col min="18" max="18" width="27.42578125" style="2" customWidth="1"/>
    <col min="19" max="19" width="18.42578125" style="2" customWidth="1"/>
    <col min="20" max="20" width="35.28515625" style="4" bestFit="1" customWidth="1"/>
    <col min="21" max="16384" width="8.85546875" style="2"/>
  </cols>
  <sheetData>
    <row r="1" spans="1:20" ht="18.75" hidden="1">
      <c r="A1" s="2" t="s">
        <v>66</v>
      </c>
      <c r="B1" s="2" t="s">
        <v>67</v>
      </c>
      <c r="C1" s="2" t="s">
        <v>68</v>
      </c>
      <c r="D1" s="17" t="s">
        <v>69</v>
      </c>
      <c r="E1" s="17" t="s">
        <v>70</v>
      </c>
      <c r="F1" s="17" t="s">
        <v>71</v>
      </c>
      <c r="G1" s="17" t="s">
        <v>72</v>
      </c>
      <c r="H1" s="17" t="s">
        <v>73</v>
      </c>
      <c r="I1" s="17" t="s">
        <v>74</v>
      </c>
      <c r="J1" s="17" t="s">
        <v>75</v>
      </c>
      <c r="K1" s="17" t="s">
        <v>76</v>
      </c>
      <c r="L1" s="17" t="s">
        <v>77</v>
      </c>
      <c r="M1" s="2" t="s">
        <v>78</v>
      </c>
      <c r="N1" s="2" t="s">
        <v>79</v>
      </c>
      <c r="O1" s="2" t="s">
        <v>80</v>
      </c>
      <c r="S1" s="4"/>
      <c r="T1" s="2"/>
    </row>
    <row r="2" spans="1:20" s="5" customFormat="1" ht="18.75" customHeight="1">
      <c r="B2" s="16" t="s">
        <v>83</v>
      </c>
      <c r="C2" s="16"/>
      <c r="D2" s="18" t="s">
        <v>57</v>
      </c>
      <c r="E2" s="18"/>
      <c r="H2" s="7"/>
    </row>
    <row r="3" spans="1:20" s="16" customFormat="1" ht="18.75" customHeight="1">
      <c r="A3" s="16" t="s">
        <v>44</v>
      </c>
      <c r="B3" s="44" t="s">
        <v>84</v>
      </c>
      <c r="C3" s="44" t="s">
        <v>85</v>
      </c>
      <c r="D3" s="37" t="s">
        <v>58</v>
      </c>
      <c r="E3" s="37" t="s">
        <v>59</v>
      </c>
      <c r="F3" s="25" t="s">
        <v>60</v>
      </c>
      <c r="G3" s="25" t="s">
        <v>1</v>
      </c>
      <c r="H3" s="25" t="s">
        <v>82</v>
      </c>
      <c r="I3" s="25" t="s">
        <v>35</v>
      </c>
      <c r="J3" s="25" t="s">
        <v>36</v>
      </c>
      <c r="K3" s="25" t="s">
        <v>37</v>
      </c>
      <c r="L3" s="25" t="s">
        <v>38</v>
      </c>
      <c r="M3" s="25" t="s">
        <v>39</v>
      </c>
      <c r="N3" s="25" t="s">
        <v>40</v>
      </c>
      <c r="O3" s="25" t="s">
        <v>41</v>
      </c>
    </row>
    <row r="4" spans="1:20" s="5" customFormat="1" ht="18.75" customHeight="1">
      <c r="A4" s="11">
        <f>G4</f>
        <v>40000</v>
      </c>
      <c r="B4" s="11">
        <f>A4/2</f>
        <v>20000</v>
      </c>
      <c r="C4" s="11">
        <f>A4/2</f>
        <v>20000</v>
      </c>
      <c r="D4" s="38">
        <f t="shared" ref="D4:D25" si="0">E4*52</f>
        <v>2080</v>
      </c>
      <c r="E4" s="38">
        <v>40</v>
      </c>
      <c r="F4" s="9" t="s">
        <v>81</v>
      </c>
      <c r="G4" s="8">
        <v>40000</v>
      </c>
      <c r="H4" s="19"/>
      <c r="I4" s="6" t="s">
        <v>32</v>
      </c>
      <c r="J4" s="6" t="s">
        <v>13</v>
      </c>
      <c r="K4" s="6" t="s">
        <v>14</v>
      </c>
      <c r="L4" s="6" t="s">
        <v>5</v>
      </c>
      <c r="M4" s="6" t="s">
        <v>16</v>
      </c>
      <c r="N4" s="6" t="s">
        <v>32</v>
      </c>
      <c r="O4" s="6"/>
    </row>
    <row r="5" spans="1:20" s="5" customFormat="1" ht="18.75" customHeight="1">
      <c r="A5" s="11">
        <f>G5</f>
        <v>37500</v>
      </c>
      <c r="B5" s="11">
        <f>A5/2</f>
        <v>18750</v>
      </c>
      <c r="C5" s="11">
        <f>A5/2</f>
        <v>18750</v>
      </c>
      <c r="D5" s="38">
        <f t="shared" si="0"/>
        <v>2080</v>
      </c>
      <c r="E5" s="38">
        <v>40</v>
      </c>
      <c r="F5" s="9" t="s">
        <v>46</v>
      </c>
      <c r="G5" s="8">
        <v>37500</v>
      </c>
      <c r="H5" s="19">
        <v>38659</v>
      </c>
      <c r="I5" s="6" t="s">
        <v>26</v>
      </c>
      <c r="J5" s="6" t="s">
        <v>13</v>
      </c>
      <c r="K5" s="6" t="s">
        <v>14</v>
      </c>
      <c r="L5" s="6" t="s">
        <v>5</v>
      </c>
      <c r="M5" s="6" t="s">
        <v>16</v>
      </c>
      <c r="N5" s="10" t="s">
        <v>27</v>
      </c>
      <c r="O5" s="6"/>
    </row>
    <row r="6" spans="1:20" s="5" customFormat="1" ht="18.75" customHeight="1">
      <c r="A6" s="11">
        <f t="shared" ref="A6:A9" si="1">G6</f>
        <v>31000</v>
      </c>
      <c r="B6" s="11">
        <f>A6</f>
        <v>31000</v>
      </c>
      <c r="C6" s="11"/>
      <c r="D6" s="38">
        <f t="shared" si="0"/>
        <v>2080</v>
      </c>
      <c r="E6" s="38">
        <v>40</v>
      </c>
      <c r="F6" s="9" t="s">
        <v>0</v>
      </c>
      <c r="G6" s="8">
        <v>31000</v>
      </c>
      <c r="H6" s="19">
        <v>41813</v>
      </c>
      <c r="I6" s="6" t="s">
        <v>56</v>
      </c>
      <c r="J6" s="6" t="s">
        <v>13</v>
      </c>
      <c r="K6" s="6" t="s">
        <v>14</v>
      </c>
      <c r="L6" s="6" t="s">
        <v>15</v>
      </c>
      <c r="M6" s="6" t="s">
        <v>16</v>
      </c>
      <c r="N6" s="6" t="s">
        <v>12</v>
      </c>
      <c r="O6" s="6" t="s">
        <v>18</v>
      </c>
    </row>
    <row r="7" spans="1:20" s="5" customFormat="1" ht="18.75" customHeight="1">
      <c r="A7" s="11">
        <f t="shared" si="1"/>
        <v>31000</v>
      </c>
      <c r="B7" s="11">
        <f>A7/2</f>
        <v>15500</v>
      </c>
      <c r="C7" s="11">
        <f>A7/2</f>
        <v>15500</v>
      </c>
      <c r="D7" s="38">
        <f t="shared" si="0"/>
        <v>2080</v>
      </c>
      <c r="E7" s="38">
        <v>40</v>
      </c>
      <c r="F7" s="9" t="s">
        <v>30</v>
      </c>
      <c r="G7" s="8">
        <v>31000</v>
      </c>
      <c r="H7" s="19"/>
      <c r="I7" s="6" t="s">
        <v>31</v>
      </c>
      <c r="J7" s="6" t="s">
        <v>13</v>
      </c>
      <c r="K7" s="6" t="s">
        <v>14</v>
      </c>
      <c r="L7" s="6" t="s">
        <v>5</v>
      </c>
      <c r="M7" s="6" t="s">
        <v>16</v>
      </c>
      <c r="N7" s="6" t="s">
        <v>17</v>
      </c>
      <c r="O7" s="6"/>
    </row>
    <row r="8" spans="1:20" s="5" customFormat="1" ht="18.75" customHeight="1">
      <c r="A8" s="11">
        <f t="shared" si="1"/>
        <v>30000</v>
      </c>
      <c r="B8" s="11">
        <f>A8/2</f>
        <v>15000</v>
      </c>
      <c r="C8" s="11">
        <f>A8/2</f>
        <v>15000</v>
      </c>
      <c r="D8" s="38">
        <f t="shared" si="0"/>
        <v>2080</v>
      </c>
      <c r="E8" s="38">
        <v>40</v>
      </c>
      <c r="F8" s="9" t="s">
        <v>28</v>
      </c>
      <c r="G8" s="8">
        <v>30000</v>
      </c>
      <c r="H8" s="19"/>
      <c r="I8" s="6" t="s">
        <v>29</v>
      </c>
      <c r="J8" s="6" t="s">
        <v>13</v>
      </c>
      <c r="K8" s="6" t="s">
        <v>14</v>
      </c>
      <c r="L8" s="6" t="s">
        <v>5</v>
      </c>
      <c r="M8" s="6" t="s">
        <v>16</v>
      </c>
      <c r="N8" s="6" t="s">
        <v>17</v>
      </c>
      <c r="O8" s="6"/>
    </row>
    <row r="9" spans="1:20" s="5" customFormat="1" ht="18.75" customHeight="1">
      <c r="A9" s="11">
        <f t="shared" si="1"/>
        <v>28000</v>
      </c>
      <c r="B9" s="11">
        <f>A9/2</f>
        <v>14000</v>
      </c>
      <c r="C9" s="11">
        <f>A9/2</f>
        <v>14000</v>
      </c>
      <c r="D9" s="38">
        <f t="shared" si="0"/>
        <v>2080</v>
      </c>
      <c r="E9" s="38">
        <v>40</v>
      </c>
      <c r="F9" s="9" t="s">
        <v>25</v>
      </c>
      <c r="G9" s="8">
        <v>28000</v>
      </c>
      <c r="H9" s="19">
        <v>41813</v>
      </c>
      <c r="I9" s="6" t="s">
        <v>56</v>
      </c>
      <c r="J9" s="6" t="s">
        <v>13</v>
      </c>
      <c r="K9" s="6" t="s">
        <v>14</v>
      </c>
      <c r="L9" s="6" t="s">
        <v>5</v>
      </c>
      <c r="M9" s="6" t="s">
        <v>16</v>
      </c>
      <c r="N9" s="6" t="s">
        <v>17</v>
      </c>
      <c r="O9" s="6"/>
    </row>
    <row r="10" spans="1:20" s="5" customFormat="1" ht="18.75" customHeight="1">
      <c r="A10" s="11">
        <f>D10*G10</f>
        <v>23400</v>
      </c>
      <c r="B10" s="11"/>
      <c r="C10" s="11">
        <f>A10</f>
        <v>23400</v>
      </c>
      <c r="D10" s="38">
        <f t="shared" si="0"/>
        <v>2340</v>
      </c>
      <c r="E10" s="38">
        <v>45</v>
      </c>
      <c r="F10" s="9" t="s">
        <v>0</v>
      </c>
      <c r="G10" s="8">
        <v>10</v>
      </c>
      <c r="H10" s="19">
        <v>41520</v>
      </c>
      <c r="I10" s="6" t="s">
        <v>20</v>
      </c>
      <c r="J10" s="6" t="s">
        <v>3</v>
      </c>
      <c r="K10" s="6" t="s">
        <v>4</v>
      </c>
      <c r="L10" s="6" t="s">
        <v>5</v>
      </c>
      <c r="M10" s="6" t="s">
        <v>6</v>
      </c>
      <c r="N10" s="6" t="s">
        <v>12</v>
      </c>
      <c r="O10" s="6"/>
    </row>
    <row r="11" spans="1:20" s="36" customFormat="1" ht="18.75" customHeight="1" thickBot="1">
      <c r="A11" s="31">
        <f>G11</f>
        <v>23000</v>
      </c>
      <c r="B11" s="31">
        <f>A11</f>
        <v>23000</v>
      </c>
      <c r="C11" s="31"/>
      <c r="D11" s="39">
        <f t="shared" ref="D11" si="2">E11*52</f>
        <v>2340</v>
      </c>
      <c r="E11" s="39">
        <v>45</v>
      </c>
      <c r="F11" s="33" t="s">
        <v>43</v>
      </c>
      <c r="G11" s="34">
        <v>23000</v>
      </c>
      <c r="H11" s="35"/>
      <c r="I11" s="32" t="s">
        <v>24</v>
      </c>
      <c r="J11" s="32" t="s">
        <v>13</v>
      </c>
      <c r="K11" s="32" t="s">
        <v>14</v>
      </c>
      <c r="L11" s="32" t="s">
        <v>5</v>
      </c>
      <c r="M11" s="32" t="s">
        <v>16</v>
      </c>
      <c r="N11" s="32" t="s">
        <v>17</v>
      </c>
      <c r="O11" s="32"/>
    </row>
    <row r="12" spans="1:20" s="5" customFormat="1" ht="18.75" customHeight="1" thickTop="1">
      <c r="A12" s="26">
        <f>D12*G12</f>
        <v>23400</v>
      </c>
      <c r="B12" s="26">
        <f>A12</f>
        <v>23400</v>
      </c>
      <c r="C12" s="26"/>
      <c r="D12" s="40">
        <f t="shared" si="0"/>
        <v>2340</v>
      </c>
      <c r="E12" s="40">
        <v>45</v>
      </c>
      <c r="F12" s="28" t="s">
        <v>11</v>
      </c>
      <c r="G12" s="29">
        <v>10</v>
      </c>
      <c r="H12" s="30">
        <v>41100</v>
      </c>
      <c r="I12" s="27" t="s">
        <v>62</v>
      </c>
      <c r="J12" s="27" t="s">
        <v>3</v>
      </c>
      <c r="K12" s="27" t="s">
        <v>4</v>
      </c>
      <c r="L12" s="27" t="s">
        <v>5</v>
      </c>
      <c r="M12" s="27" t="s">
        <v>6</v>
      </c>
      <c r="N12" s="27" t="s">
        <v>63</v>
      </c>
      <c r="O12" s="27"/>
    </row>
    <row r="13" spans="1:20" s="5" customFormat="1" ht="18.75" customHeight="1">
      <c r="A13" s="11">
        <f>D13*G13</f>
        <v>21060</v>
      </c>
      <c r="B13" s="11">
        <f>A13</f>
        <v>21060</v>
      </c>
      <c r="C13" s="11"/>
      <c r="D13" s="38">
        <f t="shared" si="0"/>
        <v>2340</v>
      </c>
      <c r="E13" s="38">
        <v>45</v>
      </c>
      <c r="F13" s="9" t="s">
        <v>8</v>
      </c>
      <c r="G13" s="8">
        <v>9</v>
      </c>
      <c r="H13" s="19"/>
      <c r="I13" s="6" t="s">
        <v>9</v>
      </c>
      <c r="J13" s="6" t="s">
        <v>3</v>
      </c>
      <c r="K13" s="6" t="s">
        <v>4</v>
      </c>
      <c r="L13" s="6" t="s">
        <v>5</v>
      </c>
      <c r="M13" s="6" t="s">
        <v>6</v>
      </c>
      <c r="N13" s="6" t="s">
        <v>10</v>
      </c>
      <c r="O13" s="6"/>
    </row>
    <row r="14" spans="1:20" s="5" customFormat="1" ht="18.75" customHeight="1">
      <c r="A14" s="11">
        <f>D14*G14</f>
        <v>19890</v>
      </c>
      <c r="B14" s="11"/>
      <c r="C14" s="11">
        <f>A14</f>
        <v>19890</v>
      </c>
      <c r="D14" s="38">
        <f t="shared" si="0"/>
        <v>2340</v>
      </c>
      <c r="E14" s="38">
        <v>45</v>
      </c>
      <c r="F14" s="9" t="s">
        <v>11</v>
      </c>
      <c r="G14" s="8">
        <v>8.5</v>
      </c>
      <c r="H14" s="19">
        <v>41788</v>
      </c>
      <c r="I14" s="6" t="s">
        <v>48</v>
      </c>
      <c r="J14" s="6" t="s">
        <v>3</v>
      </c>
      <c r="K14" s="6" t="s">
        <v>4</v>
      </c>
      <c r="L14" s="6" t="s">
        <v>5</v>
      </c>
      <c r="M14" s="6" t="s">
        <v>6</v>
      </c>
      <c r="N14" s="6" t="s">
        <v>10</v>
      </c>
      <c r="O14" s="6"/>
    </row>
    <row r="15" spans="1:20" s="5" customFormat="1" ht="18.75" customHeight="1">
      <c r="A15" s="11">
        <f>D15*G15</f>
        <v>19890</v>
      </c>
      <c r="B15" s="11">
        <f>A15</f>
        <v>19890</v>
      </c>
      <c r="C15" s="11"/>
      <c r="D15" s="38">
        <f t="shared" si="0"/>
        <v>2340</v>
      </c>
      <c r="E15" s="38">
        <v>45</v>
      </c>
      <c r="F15" s="9" t="s">
        <v>42</v>
      </c>
      <c r="G15" s="8">
        <v>8.5</v>
      </c>
      <c r="H15" s="19">
        <v>42150</v>
      </c>
      <c r="I15" s="6" t="s">
        <v>21</v>
      </c>
      <c r="J15" s="6" t="s">
        <v>3</v>
      </c>
      <c r="K15" s="6" t="s">
        <v>4</v>
      </c>
      <c r="L15" s="6" t="s">
        <v>5</v>
      </c>
      <c r="M15" s="6" t="s">
        <v>6</v>
      </c>
      <c r="N15" s="6" t="s">
        <v>17</v>
      </c>
      <c r="O15" s="6"/>
    </row>
    <row r="16" spans="1:20" s="5" customFormat="1" ht="18.75" customHeight="1">
      <c r="A16" s="11">
        <f>G16</f>
        <v>18720</v>
      </c>
      <c r="B16" s="11">
        <f>A16/2</f>
        <v>9360</v>
      </c>
      <c r="C16" s="11">
        <f>A16/2</f>
        <v>9360</v>
      </c>
      <c r="D16" s="38">
        <f t="shared" si="0"/>
        <v>2080</v>
      </c>
      <c r="E16" s="38">
        <v>40</v>
      </c>
      <c r="F16" s="9" t="s">
        <v>33</v>
      </c>
      <c r="G16" s="8">
        <v>18720</v>
      </c>
      <c r="H16" s="19"/>
      <c r="I16" s="6" t="s">
        <v>34</v>
      </c>
      <c r="J16" s="6" t="s">
        <v>13</v>
      </c>
      <c r="K16" s="6" t="s">
        <v>14</v>
      </c>
      <c r="L16" s="6" t="s">
        <v>5</v>
      </c>
      <c r="M16" s="6" t="s">
        <v>16</v>
      </c>
      <c r="N16" s="6" t="s">
        <v>17</v>
      </c>
      <c r="O16" s="6"/>
    </row>
    <row r="17" spans="1:15" s="5" customFormat="1" ht="18.75" customHeight="1">
      <c r="A17" s="11">
        <f t="shared" ref="A17:A33" si="3">D17*G17</f>
        <v>18564</v>
      </c>
      <c r="B17" s="11"/>
      <c r="C17" s="11">
        <f>A17</f>
        <v>18564</v>
      </c>
      <c r="D17" s="38">
        <f t="shared" si="0"/>
        <v>2184</v>
      </c>
      <c r="E17" s="38">
        <v>42</v>
      </c>
      <c r="F17" s="9" t="s">
        <v>45</v>
      </c>
      <c r="G17" s="8">
        <v>8.5</v>
      </c>
      <c r="H17" s="19">
        <v>41331</v>
      </c>
      <c r="I17" s="6" t="s">
        <v>50</v>
      </c>
      <c r="J17" s="6" t="s">
        <v>3</v>
      </c>
      <c r="K17" s="6" t="s">
        <v>4</v>
      </c>
      <c r="L17" s="6" t="s">
        <v>5</v>
      </c>
      <c r="M17" s="6" t="s">
        <v>6</v>
      </c>
      <c r="N17" s="6" t="s">
        <v>17</v>
      </c>
      <c r="O17" s="6"/>
    </row>
    <row r="18" spans="1:15" s="5" customFormat="1" ht="18.75" customHeight="1">
      <c r="A18" s="11">
        <f t="shared" si="3"/>
        <v>17550</v>
      </c>
      <c r="B18" s="11"/>
      <c r="C18" s="11">
        <f>A18</f>
        <v>17550</v>
      </c>
      <c r="D18" s="38">
        <f t="shared" si="0"/>
        <v>2340</v>
      </c>
      <c r="E18" s="38">
        <v>45</v>
      </c>
      <c r="F18" s="9" t="s">
        <v>19</v>
      </c>
      <c r="G18" s="8">
        <v>7.5</v>
      </c>
      <c r="H18" s="19">
        <v>42072</v>
      </c>
      <c r="I18" s="6" t="s">
        <v>23</v>
      </c>
      <c r="J18" s="6" t="s">
        <v>3</v>
      </c>
      <c r="K18" s="6" t="s">
        <v>4</v>
      </c>
      <c r="L18" s="6" t="s">
        <v>5</v>
      </c>
      <c r="M18" s="6" t="s">
        <v>6</v>
      </c>
      <c r="N18" s="6" t="s">
        <v>17</v>
      </c>
      <c r="O18" s="6"/>
    </row>
    <row r="19" spans="1:15" s="5" customFormat="1" ht="18.75" customHeight="1">
      <c r="A19" s="11">
        <f t="shared" si="3"/>
        <v>17472</v>
      </c>
      <c r="B19" s="11">
        <f t="shared" ref="B19:B24" si="4">A19</f>
        <v>17472</v>
      </c>
      <c r="C19" s="11"/>
      <c r="D19" s="38">
        <f t="shared" si="0"/>
        <v>2184</v>
      </c>
      <c r="E19" s="38">
        <v>42</v>
      </c>
      <c r="F19" s="9" t="s">
        <v>2</v>
      </c>
      <c r="G19" s="8">
        <v>8</v>
      </c>
      <c r="H19" s="19">
        <v>40543</v>
      </c>
      <c r="I19" s="6" t="s">
        <v>64</v>
      </c>
      <c r="J19" s="6" t="s">
        <v>3</v>
      </c>
      <c r="K19" s="6" t="s">
        <v>4</v>
      </c>
      <c r="L19" s="6" t="s">
        <v>5</v>
      </c>
      <c r="M19" s="6" t="s">
        <v>6</v>
      </c>
      <c r="N19" s="6" t="s">
        <v>7</v>
      </c>
      <c r="O19" s="6"/>
    </row>
    <row r="20" spans="1:15" s="5" customFormat="1" ht="18.75" customHeight="1">
      <c r="A20" s="11">
        <f t="shared" si="3"/>
        <v>17472</v>
      </c>
      <c r="B20" s="11">
        <f t="shared" si="4"/>
        <v>17472</v>
      </c>
      <c r="C20" s="11"/>
      <c r="D20" s="38">
        <f t="shared" si="0"/>
        <v>2184</v>
      </c>
      <c r="E20" s="38">
        <v>42</v>
      </c>
      <c r="F20" s="9" t="s">
        <v>65</v>
      </c>
      <c r="G20" s="8">
        <v>8</v>
      </c>
      <c r="H20" s="19"/>
      <c r="I20" s="6" t="s">
        <v>24</v>
      </c>
      <c r="J20" s="6" t="s">
        <v>3</v>
      </c>
      <c r="K20" s="6" t="s">
        <v>4</v>
      </c>
      <c r="L20" s="6" t="s">
        <v>5</v>
      </c>
      <c r="M20" s="6" t="s">
        <v>6</v>
      </c>
      <c r="N20" s="6" t="s">
        <v>17</v>
      </c>
      <c r="O20" s="6"/>
    </row>
    <row r="21" spans="1:15" s="5" customFormat="1" ht="18.75" customHeight="1">
      <c r="A21" s="11">
        <f t="shared" si="3"/>
        <v>17472</v>
      </c>
      <c r="B21" s="11">
        <f t="shared" si="4"/>
        <v>17472</v>
      </c>
      <c r="C21" s="11"/>
      <c r="D21" s="38">
        <f t="shared" si="0"/>
        <v>2184</v>
      </c>
      <c r="E21" s="38">
        <v>42</v>
      </c>
      <c r="F21" s="9" t="s">
        <v>65</v>
      </c>
      <c r="G21" s="8">
        <v>8</v>
      </c>
      <c r="H21" s="19">
        <v>42189</v>
      </c>
      <c r="I21" s="6" t="s">
        <v>61</v>
      </c>
      <c r="J21" s="6" t="s">
        <v>3</v>
      </c>
      <c r="K21" s="6" t="s">
        <v>4</v>
      </c>
      <c r="L21" s="6" t="s">
        <v>5</v>
      </c>
      <c r="M21" s="6" t="s">
        <v>6</v>
      </c>
      <c r="N21" s="6" t="s">
        <v>17</v>
      </c>
      <c r="O21" s="6"/>
    </row>
    <row r="22" spans="1:15" s="5" customFormat="1" ht="18.75" customHeight="1">
      <c r="A22" s="11">
        <f t="shared" si="3"/>
        <v>16380</v>
      </c>
      <c r="B22" s="11">
        <f t="shared" si="4"/>
        <v>16380</v>
      </c>
      <c r="C22" s="11"/>
      <c r="D22" s="38">
        <f t="shared" si="0"/>
        <v>2184</v>
      </c>
      <c r="E22" s="38">
        <v>42</v>
      </c>
      <c r="F22" s="9" t="s">
        <v>19</v>
      </c>
      <c r="G22" s="8">
        <v>7.5</v>
      </c>
      <c r="H22" s="19">
        <v>42121</v>
      </c>
      <c r="I22" s="6" t="s">
        <v>22</v>
      </c>
      <c r="J22" s="6" t="s">
        <v>3</v>
      </c>
      <c r="K22" s="6" t="s">
        <v>4</v>
      </c>
      <c r="L22" s="6" t="s">
        <v>5</v>
      </c>
      <c r="M22" s="6" t="s">
        <v>6</v>
      </c>
      <c r="N22" s="6" t="s">
        <v>17</v>
      </c>
      <c r="O22" s="6"/>
    </row>
    <row r="23" spans="1:15" s="5" customFormat="1" ht="18.75" customHeight="1">
      <c r="A23" s="11">
        <f t="shared" si="3"/>
        <v>16380</v>
      </c>
      <c r="B23" s="11">
        <f t="shared" si="4"/>
        <v>16380</v>
      </c>
      <c r="C23" s="11"/>
      <c r="D23" s="38">
        <f t="shared" si="0"/>
        <v>2184</v>
      </c>
      <c r="E23" s="38">
        <v>42</v>
      </c>
      <c r="F23" s="9" t="s">
        <v>19</v>
      </c>
      <c r="G23" s="8">
        <v>7.5</v>
      </c>
      <c r="H23" s="19">
        <v>42079</v>
      </c>
      <c r="I23" s="6" t="s">
        <v>23</v>
      </c>
      <c r="J23" s="6" t="s">
        <v>3</v>
      </c>
      <c r="K23" s="6" t="s">
        <v>4</v>
      </c>
      <c r="L23" s="6" t="s">
        <v>5</v>
      </c>
      <c r="M23" s="6" t="s">
        <v>6</v>
      </c>
      <c r="N23" s="6" t="s">
        <v>17</v>
      </c>
      <c r="O23" s="6"/>
    </row>
    <row r="24" spans="1:15" s="5" customFormat="1" ht="18.75" customHeight="1">
      <c r="A24" s="11">
        <f t="shared" si="3"/>
        <v>16380</v>
      </c>
      <c r="B24" s="11">
        <f t="shared" si="4"/>
        <v>16380</v>
      </c>
      <c r="C24" s="11"/>
      <c r="D24" s="38">
        <f t="shared" si="0"/>
        <v>2184</v>
      </c>
      <c r="E24" s="38">
        <v>42</v>
      </c>
      <c r="F24" s="9" t="s">
        <v>55</v>
      </c>
      <c r="G24" s="8">
        <v>7.5</v>
      </c>
      <c r="H24" s="19">
        <v>42150</v>
      </c>
      <c r="I24" s="6" t="s">
        <v>61</v>
      </c>
      <c r="J24" s="6" t="s">
        <v>3</v>
      </c>
      <c r="K24" s="6" t="s">
        <v>4</v>
      </c>
      <c r="L24" s="6" t="s">
        <v>5</v>
      </c>
      <c r="M24" s="6" t="s">
        <v>6</v>
      </c>
      <c r="N24" s="6" t="s">
        <v>17</v>
      </c>
      <c r="O24" s="6"/>
    </row>
    <row r="25" spans="1:15" s="5" customFormat="1" ht="18.75" customHeight="1">
      <c r="A25" s="11">
        <f t="shared" si="3"/>
        <v>15600</v>
      </c>
      <c r="B25" s="11"/>
      <c r="C25" s="11">
        <f>A25</f>
        <v>15600</v>
      </c>
      <c r="D25" s="38">
        <f t="shared" si="0"/>
        <v>2080</v>
      </c>
      <c r="E25" s="38">
        <v>40</v>
      </c>
      <c r="F25" s="9" t="s">
        <v>19</v>
      </c>
      <c r="G25" s="15">
        <v>7.5</v>
      </c>
      <c r="H25" s="19">
        <v>42118</v>
      </c>
      <c r="I25" s="6" t="s">
        <v>22</v>
      </c>
      <c r="J25" s="6" t="s">
        <v>3</v>
      </c>
      <c r="K25" s="6" t="s">
        <v>4</v>
      </c>
      <c r="L25" s="6" t="s">
        <v>5</v>
      </c>
      <c r="M25" s="6" t="s">
        <v>6</v>
      </c>
      <c r="N25" s="6" t="s">
        <v>17</v>
      </c>
      <c r="O25" s="6"/>
    </row>
    <row r="26" spans="1:15" s="5" customFormat="1" ht="18.75" customHeight="1">
      <c r="A26" s="11">
        <f t="shared" si="3"/>
        <v>10880</v>
      </c>
      <c r="B26" s="11"/>
      <c r="C26" s="11">
        <f>A26</f>
        <v>10880</v>
      </c>
      <c r="D26" s="38">
        <f>E26*34</f>
        <v>1360</v>
      </c>
      <c r="E26" s="38">
        <v>40</v>
      </c>
      <c r="F26" s="9" t="s">
        <v>54</v>
      </c>
      <c r="G26" s="8">
        <v>8</v>
      </c>
      <c r="H26" s="19">
        <v>42065</v>
      </c>
      <c r="I26" s="6" t="s">
        <v>23</v>
      </c>
      <c r="J26" s="6" t="s">
        <v>3</v>
      </c>
      <c r="K26" s="6" t="s">
        <v>4</v>
      </c>
      <c r="L26" s="6" t="s">
        <v>5</v>
      </c>
      <c r="M26" s="6" t="s">
        <v>6</v>
      </c>
      <c r="N26" s="6" t="s">
        <v>17</v>
      </c>
      <c r="O26" s="6"/>
    </row>
    <row r="27" spans="1:15" s="5" customFormat="1" ht="18.75" customHeight="1">
      <c r="A27" s="11">
        <f t="shared" si="3"/>
        <v>8190</v>
      </c>
      <c r="B27" s="11">
        <f>A27</f>
        <v>8190</v>
      </c>
      <c r="C27" s="11"/>
      <c r="D27" s="38">
        <f>E27*26</f>
        <v>1092</v>
      </c>
      <c r="E27" s="38">
        <v>42</v>
      </c>
      <c r="F27" s="9" t="s">
        <v>19</v>
      </c>
      <c r="G27" s="8">
        <v>7.5</v>
      </c>
      <c r="H27" s="19">
        <v>42201</v>
      </c>
      <c r="I27" s="6" t="s">
        <v>34</v>
      </c>
      <c r="J27" s="6" t="s">
        <v>3</v>
      </c>
      <c r="K27" s="6" t="s">
        <v>4</v>
      </c>
      <c r="L27" s="6" t="s">
        <v>5</v>
      </c>
      <c r="M27" s="6" t="s">
        <v>6</v>
      </c>
      <c r="N27" s="6" t="s">
        <v>17</v>
      </c>
      <c r="O27" s="6"/>
    </row>
    <row r="28" spans="1:15" s="5" customFormat="1" ht="18.75" customHeight="1">
      <c r="A28" s="11">
        <f t="shared" si="3"/>
        <v>8064</v>
      </c>
      <c r="B28" s="11">
        <f>A28</f>
        <v>8064</v>
      </c>
      <c r="C28" s="11"/>
      <c r="D28" s="38">
        <f>E28*36</f>
        <v>1152</v>
      </c>
      <c r="E28" s="38">
        <v>32</v>
      </c>
      <c r="F28" s="9" t="s">
        <v>19</v>
      </c>
      <c r="G28" s="8">
        <v>7</v>
      </c>
      <c r="H28" s="19">
        <v>42079</v>
      </c>
      <c r="I28" s="6" t="s">
        <v>23</v>
      </c>
      <c r="J28" s="6" t="s">
        <v>3</v>
      </c>
      <c r="K28" s="6" t="s">
        <v>4</v>
      </c>
      <c r="L28" s="6" t="s">
        <v>5</v>
      </c>
      <c r="M28" s="6" t="s">
        <v>6</v>
      </c>
      <c r="N28" s="6" t="s">
        <v>17</v>
      </c>
      <c r="O28" s="6"/>
    </row>
    <row r="29" spans="1:15" s="5" customFormat="1" ht="18.75" customHeight="1">
      <c r="A29" s="11">
        <f t="shared" si="3"/>
        <v>6630</v>
      </c>
      <c r="B29" s="11"/>
      <c r="C29" s="11">
        <f>A29</f>
        <v>6630</v>
      </c>
      <c r="D29" s="38">
        <f>E29*52</f>
        <v>780</v>
      </c>
      <c r="E29" s="38">
        <v>15</v>
      </c>
      <c r="F29" s="9" t="s">
        <v>11</v>
      </c>
      <c r="G29" s="8">
        <v>8.5</v>
      </c>
      <c r="H29" s="19">
        <v>40414</v>
      </c>
      <c r="I29" s="6" t="s">
        <v>49</v>
      </c>
      <c r="J29" s="6" t="s">
        <v>3</v>
      </c>
      <c r="K29" s="6" t="s">
        <v>4</v>
      </c>
      <c r="L29" s="6" t="s">
        <v>5</v>
      </c>
      <c r="M29" s="6" t="s">
        <v>6</v>
      </c>
      <c r="N29" s="6" t="s">
        <v>10</v>
      </c>
      <c r="O29" s="6"/>
    </row>
    <row r="30" spans="1:15" s="5" customFormat="1" ht="18.75" customHeight="1">
      <c r="A30" s="11">
        <f t="shared" si="3"/>
        <v>5850</v>
      </c>
      <c r="B30" s="11"/>
      <c r="C30" s="11">
        <f>A30</f>
        <v>5850</v>
      </c>
      <c r="D30" s="38">
        <f>E30*52</f>
        <v>780</v>
      </c>
      <c r="E30" s="38">
        <v>15</v>
      </c>
      <c r="F30" s="9" t="s">
        <v>2</v>
      </c>
      <c r="G30" s="8">
        <v>7.5</v>
      </c>
      <c r="H30" s="19">
        <v>41453</v>
      </c>
      <c r="I30" s="6" t="s">
        <v>51</v>
      </c>
      <c r="J30" s="6" t="s">
        <v>3</v>
      </c>
      <c r="K30" s="6" t="s">
        <v>4</v>
      </c>
      <c r="L30" s="6" t="s">
        <v>5</v>
      </c>
      <c r="M30" s="6" t="s">
        <v>6</v>
      </c>
      <c r="N30" s="6" t="s">
        <v>17</v>
      </c>
      <c r="O30" s="6"/>
    </row>
    <row r="31" spans="1:15" s="5" customFormat="1" ht="18.75" customHeight="1">
      <c r="A31" s="11">
        <f t="shared" si="3"/>
        <v>3600</v>
      </c>
      <c r="B31" s="11"/>
      <c r="C31" s="11">
        <f>A31</f>
        <v>3600</v>
      </c>
      <c r="D31" s="38">
        <f>E31*12</f>
        <v>480</v>
      </c>
      <c r="E31" s="38">
        <v>40</v>
      </c>
      <c r="F31" s="9" t="s">
        <v>47</v>
      </c>
      <c r="G31" s="8">
        <v>7.5</v>
      </c>
      <c r="H31" s="19">
        <v>42196</v>
      </c>
      <c r="I31" s="6" t="s">
        <v>34</v>
      </c>
      <c r="J31" s="6" t="s">
        <v>3</v>
      </c>
      <c r="K31" s="6" t="s">
        <v>4</v>
      </c>
      <c r="L31" s="6" t="s">
        <v>5</v>
      </c>
      <c r="M31" s="6" t="s">
        <v>6</v>
      </c>
      <c r="N31" s="6" t="s">
        <v>17</v>
      </c>
      <c r="O31" s="6"/>
    </row>
    <row r="32" spans="1:15" s="5" customFormat="1" ht="18.75" customHeight="1">
      <c r="A32" s="11">
        <f t="shared" si="3"/>
        <v>3276</v>
      </c>
      <c r="B32" s="11">
        <f>A32</f>
        <v>3276</v>
      </c>
      <c r="C32" s="11"/>
      <c r="D32" s="38">
        <f>E32*26</f>
        <v>468</v>
      </c>
      <c r="E32" s="38">
        <v>18</v>
      </c>
      <c r="F32" s="9" t="s">
        <v>2</v>
      </c>
      <c r="G32" s="8">
        <v>7</v>
      </c>
      <c r="H32" s="19">
        <v>42201</v>
      </c>
      <c r="I32" s="6" t="s">
        <v>61</v>
      </c>
      <c r="J32" s="6" t="s">
        <v>3</v>
      </c>
      <c r="K32" s="6" t="s">
        <v>4</v>
      </c>
      <c r="L32" s="6" t="s">
        <v>5</v>
      </c>
      <c r="M32" s="6" t="s">
        <v>6</v>
      </c>
      <c r="N32" s="6" t="s">
        <v>17</v>
      </c>
      <c r="O32" s="6"/>
    </row>
    <row r="33" spans="1:20" ht="18" customHeight="1">
      <c r="A33" s="20">
        <f t="shared" si="3"/>
        <v>2990</v>
      </c>
      <c r="B33" s="20">
        <f>A33/2</f>
        <v>1495</v>
      </c>
      <c r="C33" s="20">
        <f>A33/2</f>
        <v>1495</v>
      </c>
      <c r="D33" s="41">
        <f>E33*52</f>
        <v>260</v>
      </c>
      <c r="E33" s="42">
        <v>5</v>
      </c>
      <c r="F33" s="22" t="s">
        <v>52</v>
      </c>
      <c r="G33" s="23">
        <v>11.5</v>
      </c>
      <c r="H33" s="24">
        <v>41387</v>
      </c>
      <c r="I33" s="21" t="s">
        <v>53</v>
      </c>
      <c r="J33" s="21" t="s">
        <v>3</v>
      </c>
      <c r="K33" s="21" t="s">
        <v>4</v>
      </c>
      <c r="L33" s="21" t="s">
        <v>5</v>
      </c>
      <c r="M33" s="21" t="s">
        <v>6</v>
      </c>
      <c r="N33" s="21" t="s">
        <v>17</v>
      </c>
      <c r="O33" s="21"/>
      <c r="S33" s="4"/>
      <c r="T33" s="2"/>
    </row>
    <row r="34" spans="1:20" ht="23.25">
      <c r="A34" s="43">
        <f>SUM(A4:A33)</f>
        <v>549610</v>
      </c>
      <c r="B34" s="43">
        <f>SUM(B4:B33)</f>
        <v>333541</v>
      </c>
      <c r="C34" s="43">
        <f>SUM(C4:C33)</f>
        <v>216069</v>
      </c>
      <c r="E34" s="18"/>
      <c r="F34" s="3"/>
      <c r="G34" s="3"/>
      <c r="H34" s="3"/>
      <c r="I34" s="3"/>
      <c r="J34" s="3"/>
      <c r="K34" s="3"/>
      <c r="L34" s="3"/>
      <c r="M34" s="3"/>
    </row>
    <row r="35" spans="1:20">
      <c r="C35" s="14"/>
      <c r="E35" s="12"/>
      <c r="G35" s="1"/>
      <c r="H35" s="1"/>
      <c r="I35" s="1"/>
      <c r="K35" s="2"/>
      <c r="L35" s="2"/>
      <c r="M35" s="2"/>
      <c r="Q35" s="4"/>
      <c r="T35" s="2"/>
    </row>
    <row r="36" spans="1:20">
      <c r="C36" s="4"/>
      <c r="E36" s="12"/>
      <c r="F36" s="13"/>
      <c r="G36" s="1"/>
      <c r="H36" s="1"/>
      <c r="I36" s="1"/>
      <c r="K36" s="2"/>
      <c r="L36" s="2"/>
      <c r="M36" s="2"/>
      <c r="Q36" s="4"/>
      <c r="T36" s="2"/>
    </row>
    <row r="37" spans="1:20">
      <c r="E37" s="12"/>
      <c r="F37" s="13"/>
      <c r="G37" s="1"/>
      <c r="H37" s="1"/>
      <c r="I37" s="1"/>
      <c r="K37" s="2"/>
      <c r="L37" s="2"/>
      <c r="M37" s="2"/>
      <c r="Q37" s="4"/>
      <c r="T37" s="2"/>
    </row>
    <row r="38" spans="1:20">
      <c r="C38" s="4"/>
      <c r="E38" s="12"/>
      <c r="F38" s="13"/>
      <c r="G38" s="1"/>
      <c r="H38" s="1"/>
      <c r="I38" s="1"/>
      <c r="K38" s="2"/>
      <c r="L38" s="2"/>
      <c r="M38" s="2"/>
      <c r="Q38" s="4"/>
      <c r="T38" s="2"/>
    </row>
    <row r="39" spans="1:20">
      <c r="G39" s="1"/>
      <c r="H39" s="1"/>
      <c r="I39" s="1"/>
      <c r="K39" s="2"/>
      <c r="L39" s="2"/>
      <c r="M39" s="2"/>
      <c r="Q39" s="4"/>
      <c r="T39" s="2"/>
    </row>
    <row r="40" spans="1:20">
      <c r="G40" s="1"/>
      <c r="H40" s="1"/>
      <c r="I40" s="1"/>
      <c r="K40" s="2"/>
      <c r="L40" s="2"/>
      <c r="M40" s="2"/>
      <c r="Q40" s="4"/>
      <c r="T40" s="2"/>
    </row>
  </sheetData>
  <phoneticPr fontId="0" type="noConversion"/>
  <pageMargins left="0.75" right="0.75" top="1" bottom="1" header="0.5" footer="0.5"/>
  <headerFooter alignWithMargins="0"/>
  <ignoredErrors>
    <ignoredError sqref="B6" formula="1"/>
    <ignoredError sqref="A6:A9 A16" calculatedColumn="1"/>
  </ignoredErrors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Alistair Mcleod</dc:creator>
  <cp:lastModifiedBy>pberry</cp:lastModifiedBy>
  <cp:lastPrinted>2011-02-14T12:33:04Z</cp:lastPrinted>
  <dcterms:created xsi:type="dcterms:W3CDTF">2005-09-22T09:05:06Z</dcterms:created>
  <dcterms:modified xsi:type="dcterms:W3CDTF">2015-09-07T12:50:37Z</dcterms:modified>
</cp:coreProperties>
</file>