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0" yWindow="375" windowWidth="15480" windowHeight="7860"/>
  </bookViews>
  <sheets>
    <sheet name="Scoring Sheet" sheetId="3" r:id="rId1"/>
    <sheet name="Sheet1" sheetId="4" r:id="rId2"/>
  </sheets>
  <definedNames>
    <definedName name="_GoBack" localSheetId="0">'Scoring Sheet'!$B$56</definedName>
    <definedName name="OLE_LINK1" localSheetId="1">Sheet1!$B$1</definedName>
  </definedNames>
  <calcPr calcId="145621"/>
</workbook>
</file>

<file path=xl/calcChain.xml><?xml version="1.0" encoding="utf-8"?>
<calcChain xmlns="http://schemas.openxmlformats.org/spreadsheetml/2006/main">
  <c r="F45" i="3" l="1"/>
  <c r="E45" i="3"/>
  <c r="E44" i="3" l="1"/>
  <c r="F44" i="3"/>
  <c r="F59" i="3" l="1"/>
  <c r="E59" i="3"/>
  <c r="F51" i="3"/>
  <c r="E51" i="3"/>
  <c r="E63" i="3" l="1"/>
  <c r="F63" i="3"/>
  <c r="F62" i="3" l="1"/>
  <c r="E62" i="3"/>
  <c r="F53" i="3"/>
  <c r="E53" i="3"/>
  <c r="F60" i="3" l="1"/>
  <c r="E60" i="3"/>
  <c r="F55" i="3"/>
  <c r="E55" i="3"/>
  <c r="F43" i="3"/>
  <c r="E43" i="3"/>
  <c r="F106" i="3"/>
  <c r="F95" i="3" s="1"/>
  <c r="E106" i="3"/>
  <c r="E95" i="3" s="1"/>
  <c r="A96" i="3"/>
  <c r="F92" i="3"/>
  <c r="F90" i="3" s="1"/>
  <c r="E92" i="3"/>
  <c r="E90" i="3" s="1"/>
  <c r="A91" i="3"/>
  <c r="A92" i="3" s="1"/>
  <c r="A93" i="3" s="1"/>
  <c r="A94" i="3" s="1"/>
  <c r="F89" i="3"/>
  <c r="F88" i="3" s="1"/>
  <c r="E89" i="3"/>
  <c r="E88" i="3" s="1"/>
  <c r="F87" i="3"/>
  <c r="E87" i="3"/>
  <c r="F86" i="3"/>
  <c r="E86" i="3"/>
  <c r="F85" i="3"/>
  <c r="E85" i="3"/>
  <c r="F84" i="3"/>
  <c r="E84" i="3"/>
  <c r="F83" i="3"/>
  <c r="E83" i="3"/>
  <c r="F82" i="3"/>
  <c r="E82" i="3"/>
  <c r="A82" i="3"/>
  <c r="A83" i="3" s="1"/>
  <c r="A84" i="3" s="1"/>
  <c r="A85" i="3" s="1"/>
  <c r="A86" i="3" s="1"/>
  <c r="A87" i="3" s="1"/>
  <c r="F79" i="3"/>
  <c r="E79" i="3"/>
  <c r="F78" i="3"/>
  <c r="E78" i="3"/>
  <c r="F77" i="3"/>
  <c r="E77" i="3"/>
  <c r="F76" i="3"/>
  <c r="E76" i="3"/>
  <c r="F75" i="3"/>
  <c r="E75" i="3"/>
  <c r="F74" i="3"/>
  <c r="E74" i="3"/>
  <c r="F73" i="3"/>
  <c r="E73" i="3"/>
  <c r="A73" i="3"/>
  <c r="A74" i="3" s="1"/>
  <c r="A75" i="3" s="1"/>
  <c r="A76" i="3" s="1"/>
  <c r="A77" i="3" s="1"/>
  <c r="A78" i="3" s="1"/>
  <c r="A79" i="3" s="1"/>
  <c r="F71" i="3"/>
  <c r="E71" i="3"/>
  <c r="F70" i="3"/>
  <c r="E70" i="3"/>
  <c r="F69" i="3"/>
  <c r="E69" i="3"/>
  <c r="F68" i="3"/>
  <c r="E68" i="3"/>
  <c r="F67" i="3"/>
  <c r="E67" i="3"/>
  <c r="F66" i="3"/>
  <c r="E66" i="3"/>
  <c r="F65" i="3"/>
  <c r="E65" i="3"/>
  <c r="A65" i="3"/>
  <c r="A66" i="3" s="1"/>
  <c r="A67" i="3" s="1"/>
  <c r="A68" i="3" s="1"/>
  <c r="A69" i="3" s="1"/>
  <c r="F72" i="3" l="1"/>
  <c r="E81" i="3"/>
  <c r="F81" i="3"/>
  <c r="E64" i="3"/>
  <c r="E72" i="3"/>
  <c r="F64" i="3"/>
  <c r="E52" i="3" l="1"/>
  <c r="F52" i="3"/>
  <c r="E49" i="3"/>
  <c r="F49" i="3"/>
  <c r="E48" i="3" l="1"/>
  <c r="F48" i="3"/>
  <c r="E57" i="3"/>
  <c r="F57" i="3"/>
  <c r="E58" i="3"/>
  <c r="F58" i="3"/>
  <c r="E37" i="3"/>
  <c r="F37" i="3"/>
  <c r="E38" i="3"/>
  <c r="F38" i="3"/>
  <c r="E40" i="3"/>
  <c r="F40" i="3"/>
  <c r="E41" i="3"/>
  <c r="F41" i="3"/>
  <c r="E42" i="3"/>
  <c r="F42" i="3"/>
  <c r="F54" i="3"/>
  <c r="E54" i="3"/>
  <c r="F47" i="3"/>
  <c r="E47" i="3"/>
  <c r="F46" i="3"/>
  <c r="E46" i="3"/>
  <c r="E36" i="3"/>
  <c r="F36" i="3"/>
  <c r="E34" i="3" l="1"/>
  <c r="F34" i="3"/>
  <c r="E31" i="3"/>
  <c r="E32" i="3"/>
  <c r="E33" i="3"/>
  <c r="F33" i="3"/>
  <c r="F32" i="3"/>
  <c r="F31" i="3"/>
  <c r="E30" i="3" l="1"/>
  <c r="E107" i="3" s="1"/>
  <c r="F30" i="3"/>
  <c r="F107" i="3" s="1"/>
</calcChain>
</file>

<file path=xl/sharedStrings.xml><?xml version="1.0" encoding="utf-8"?>
<sst xmlns="http://schemas.openxmlformats.org/spreadsheetml/2006/main" count="329" uniqueCount="288">
  <si>
    <t>Unique ref:</t>
  </si>
  <si>
    <t>Question</t>
  </si>
  <si>
    <t>Weighting</t>
  </si>
  <si>
    <t>Equipment Specification</t>
  </si>
  <si>
    <t>Safety and Standards</t>
  </si>
  <si>
    <t>Marginally Above Specification</t>
  </si>
  <si>
    <t>Meets Specification</t>
  </si>
  <si>
    <t>Marginally Meets Specification</t>
  </si>
  <si>
    <t>Fails to Meet Specification</t>
  </si>
  <si>
    <t xml:space="preserve">Score achieved </t>
  </si>
  <si>
    <t>No Response/No Support/No information provided</t>
  </si>
  <si>
    <t>Part 1:</t>
  </si>
  <si>
    <t>Part 2:</t>
  </si>
  <si>
    <t>Exceeds specification</t>
  </si>
  <si>
    <t>Yes/No</t>
  </si>
  <si>
    <t>Are ALL Gateway requirements met?</t>
  </si>
  <si>
    <t>Comments/explanation</t>
  </si>
  <si>
    <t>Max score available</t>
  </si>
  <si>
    <t>Gateway questions (minimum legal requirements)</t>
  </si>
  <si>
    <t>Acceptance</t>
  </si>
  <si>
    <t>Evaluation</t>
  </si>
  <si>
    <t>Not scored</t>
  </si>
  <si>
    <t>Safety and Standards - covered as part of Gateway Questions above</t>
  </si>
  <si>
    <t>TOTAL:-</t>
  </si>
  <si>
    <t>General</t>
  </si>
  <si>
    <t>Training</t>
  </si>
  <si>
    <t>All electrical components (and their parts) shall be of a type and rating to fully comply with all relevant legal and statutory EU and UK requirements, as applicable.</t>
  </si>
  <si>
    <t>Ease of operation and maintenance must be considered for all designs.</t>
  </si>
  <si>
    <t>The Supplier is required to specify the maintenance intervals of principal components of the system, based on usage (elapsed time and working hours).</t>
  </si>
  <si>
    <t>All equipment shall be of sound design, well-constructed and of suitable materials to ensure safe and reliable operation in a production environment. The equipment must be fully supportable for at least 10 years.</t>
  </si>
  <si>
    <t>Scheduled Maintenance and Maintenance Contract</t>
  </si>
  <si>
    <t>The Supplier shall state the frequency and details of future calibrations including logistical costs. This shall include lead times and duration of calibration.</t>
  </si>
  <si>
    <t>Calibration certificates</t>
  </si>
  <si>
    <t>3.1.1</t>
  </si>
  <si>
    <t>3.1.2</t>
  </si>
  <si>
    <t>3.1.3</t>
  </si>
  <si>
    <t>3.1.4</t>
  </si>
  <si>
    <t>Score (0-5, max is 5)</t>
  </si>
  <si>
    <t>Supplier Response</t>
  </si>
  <si>
    <t>Delivery and Commissioning</t>
  </si>
  <si>
    <t>Contractual terms including price</t>
  </si>
  <si>
    <t>Scoring Model</t>
  </si>
  <si>
    <t>Vendor Name:</t>
  </si>
  <si>
    <t>The equipment design and installation must comply with all relevant legal requirements, codes of practices, and UK health and safety legislation in force at the time of installation.</t>
  </si>
  <si>
    <t>All electrical equipment is to operate with UK and EU standard supply parameters.</t>
  </si>
  <si>
    <t>All personnel visiting the BRUNEL site from, or on behalf of, the supplier must adhere to the site policy on safety induction and the use of personal protective equipment. High-visibility vests and hard-hats must be worn if requested by BRUNEL. All personnel attending site must wear safety shoes and have safety glasses available.</t>
  </si>
  <si>
    <t>The Supplier may also support the flexible research environment at BRUNEL by providing in-kind contributions in the form of free issue equipment and consumables.</t>
  </si>
  <si>
    <t>Estimates of the anticipated operating costs for the proposed equipment shall be submitted with the quotation. Where applicable, this shall include anticipated (where relevant) water usage, compressed air, consumables, gases and electrical power consumption.</t>
  </si>
  <si>
    <t>The successful Supplier must undertake to notify BRUNEL of any export control restrictions applicable to any items. If it is claimed that any item is not subject to any export control restrictions, other than end-use controls, this should be confirmed.</t>
  </si>
  <si>
    <t>The Supplier must provide comprehensive training to enable BRUNEL to understand the system operation and capabilities, and be able to operate it safely.</t>
  </si>
  <si>
    <t>All training packages shall be submitted to BRUNEL for prior agreement.</t>
  </si>
  <si>
    <t>The Supplier will provide a specific 'operator asset care' manual that will simply outline what maintenance activities and frequency (shift/daily/weekly/monthly/ annually) are to be carried out by the operator. This manual will include specific HS&amp;E information pertaining to the tasks included.</t>
  </si>
  <si>
    <t>Where relevant, a recommended maintenance and calibration schedule must be included in the response to this tender. A contract to support the equipment during the first three years of operation must be offered as an individually priced option. Any calibration conducted for the system must be carried out to approved/recognised calibration procedures with standards traceable to national or international standards. Calibrations shall wherever possible be carried out under controlled conditions by laboratories that have been certified in accordance with ISO 17025 (E.g. UKAS).  The calibration methods must be agreed with BRUNEL.</t>
  </si>
  <si>
    <t>The Supplier shall provide a valid calibration certificate in original hard copy for all systems before the system as whole shall be accepted.</t>
  </si>
  <si>
    <t>Manufacturer’s maintenance instructions</t>
  </si>
  <si>
    <t>3.2.1</t>
  </si>
  <si>
    <t>3.2.2</t>
  </si>
  <si>
    <t>3.2.3</t>
  </si>
  <si>
    <t>Training shall be provided for any system updates from acceptance within the scope of the maintenance and warranty period.</t>
  </si>
  <si>
    <t>Training may be undertaken at the Supplier’s premises or onsite at BRUNEL’s discretion. Consideration shall be given to the benefits of training or part-training activities at each location.</t>
  </si>
  <si>
    <t>The Supplier is responsible for maintaining a clean site during the installation activities. If after consultation the site is not left in a suitable condition, BRUNEL reserve the right to instigate a cleaning activity at the Suppliers cost.</t>
  </si>
  <si>
    <t>The warranty period shall be for at least 12 months with satisfactory terms and will not commence until commissioning is complete and the equipment is formally accepted at site through signature of an appropriate acceptance document. The warranty period and terms must be stated in the tender response.</t>
  </si>
  <si>
    <t>3.2.5</t>
  </si>
  <si>
    <t>3.2.4</t>
  </si>
  <si>
    <t>3.3.1</t>
  </si>
  <si>
    <t>3.3.2</t>
  </si>
  <si>
    <t>3.3.3</t>
  </si>
  <si>
    <t>3.3.4</t>
  </si>
  <si>
    <t>3.4.1</t>
  </si>
  <si>
    <t>3.4.2</t>
  </si>
  <si>
    <t>3.4.3</t>
  </si>
  <si>
    <t>3.4.4</t>
  </si>
  <si>
    <t>3.4.5</t>
  </si>
  <si>
    <t>3.4.6</t>
  </si>
  <si>
    <t>3.5.1</t>
  </si>
  <si>
    <t>3.5.2</t>
  </si>
  <si>
    <t>3.5.3</t>
  </si>
  <si>
    <t>3.5.4</t>
  </si>
  <si>
    <t>3.6.1</t>
  </si>
  <si>
    <t>3.6.2</t>
  </si>
  <si>
    <t>3.6.3</t>
  </si>
  <si>
    <t>3.6.4</t>
  </si>
  <si>
    <t>3.6.5</t>
  </si>
  <si>
    <t>3.7.1</t>
  </si>
  <si>
    <t>3.7.2</t>
  </si>
  <si>
    <t>3.7.3</t>
  </si>
  <si>
    <t>3.7.4</t>
  </si>
  <si>
    <t>3.7.5</t>
  </si>
  <si>
    <t>The winning tender must provide the complete CE marking for the whole system and will be responsible for communication between the suppliers of any subsystems.</t>
  </si>
  <si>
    <t>The equipment MUST be CE approved and accordingly marked to the relevant classification.</t>
  </si>
  <si>
    <t>All electrical designs (and their parts) shall be in accordance with all relevant legal and statutory EU and UK requirements, as applicable.</t>
  </si>
  <si>
    <t>The equipment shall be designed and constructed to be safe and without risks to health when used at work, including consideration to adequate and appropriate shielding, guarding, interlocks, emergency stops, etc. This will be in line with the essential HS&amp;E requirements specified in the Supply of Machinery Regulations (or equivalent).</t>
  </si>
  <si>
    <t>The Supplier should support the flexible research environment of BRUNEL. For this reason, the Supplier may agree to an equipment exchange programme. Any previously delivered items which have not been used or high-value used parts with full function will be exchanged with alternatives of an equivalent value according to the changing needs of new incoming projects.</t>
  </si>
  <si>
    <t>It should be recognised that BRUNEL is a not for profit research facility which will focus on underpinning research that addresses recognised industrial issues and needs. The centre activities will be led by BRUNEL and there will be a high level of industrial involvement and interaction in all projects, ensuring that the facility will provide a ‘shop window’ for Suppliers to demonstrate their equipment capabilities. Responses are welcome from the Supplier for additional equipment items, both in production and development that may enhance the capability and profile of BRUNEL. It is expected that Suppliers will provide long term support for the equipment at limited or no cost including, application engineering, programming and upgrades.</t>
  </si>
  <si>
    <t>The general shape and arrangement of the equipment shall provide the necessary functions with accessibility, minimum space and neatness. The supplier shall recommend the design configuration and the functional operation of the equipment and this will be subject to approval by the BRUNEL.</t>
  </si>
  <si>
    <t>The equipment shall be installed in an industrial atmosphere and operated under  BRUNEL’s normal shop environmental conditions. If the equipment has any special requirements in terms of environmental conditions for effective operation, these must be expressly detailed in the Supplier’s response.</t>
  </si>
  <si>
    <t>The length and content of training sessions for each of the functions shall be agreed between the Supplier and BRUNEL. The training sessions will be planned taking into account the best use of time for personnel and equipment, and delivery commitments.</t>
  </si>
  <si>
    <t>The Supplier’s quotation must include delivery, installation, commissioning and acceptance trials at BRUNEL. Delivery costs should include all haulage, shipping, off-loading, positioning, as well as insurance costs and taxes (Import and VAT). Prices should be based on the Incoterm Delivery Duty Paid (DDP Incoterms, 2000). This needs to be clarified in the quotation. However, BRUNEL reserves the right to change the detail in this clause to ensure the best value of money and convenience.</t>
  </si>
  <si>
    <t>Removal of all packing, crating and waste materials relevant to the order is to be the responsibility of the Supplier unless agreed otherwise.</t>
  </si>
  <si>
    <t>The off-loading, delivery, positioning, installation and commissioning of the system must be carried out during normal working hours in the final location agreed with BRUNEL and at no additional cost to BRUNEL. However, if BRUNEL decides to take the responsibility for delivery in the UK and positioning in the workshop, clarification in the final contract will be required after reviewing the quotation provided by the Supplier.</t>
  </si>
  <si>
    <t>It is essential that a minimum of two hard copies and a copy on CD of the following documentation (in English) are provided.</t>
  </si>
  <si>
    <t>10.2.1</t>
  </si>
  <si>
    <t>10.2.2</t>
  </si>
  <si>
    <t>10.2.3</t>
  </si>
  <si>
    <t>10.2.4</t>
  </si>
  <si>
    <t>10.2.5</t>
  </si>
  <si>
    <t>Any issues &amp; snags identified by BRUNEL during equipment acceptance will be notified to the Supplier using an agreed method and must be resolved in a timely manner at the Supplier’s cost.</t>
  </si>
  <si>
    <t>BRUNEL reserves the right to undertake acceptance trials on the completed fully commissioned system over a reasonable period of time before acceptance. The tests shall include, but not be limited to, repeatability of critical parameters, noise from motor controller, mechanical and electronic sources, general fitness for purpose, achieved tolerances, water flow rates, filtration quality, leaking, illumination levels, achieved working volumes and an assessment against the requirements stated in this document. The acceptance tests shall be done using components which shall be provided by BRUNEL.</t>
  </si>
  <si>
    <t>Software manuals and licences</t>
  </si>
  <si>
    <t>All Equipment (including spares) drawings and schematics</t>
  </si>
  <si>
    <t>Manufacturer’s operating instructions detailing the safe operation of the equipment (including any specific hazards or risks)</t>
  </si>
  <si>
    <t>3.1.5</t>
  </si>
  <si>
    <t>3.1.6</t>
  </si>
  <si>
    <t>3.1.7</t>
  </si>
  <si>
    <t>3.3.5</t>
  </si>
  <si>
    <t>3.3.6</t>
  </si>
  <si>
    <t>3.5.5</t>
  </si>
  <si>
    <t>3.6.6</t>
  </si>
  <si>
    <t>3.6.7</t>
  </si>
  <si>
    <t>3.6.8</t>
  </si>
  <si>
    <t>3.10.1</t>
  </si>
  <si>
    <t>3.10.2</t>
  </si>
  <si>
    <t>3.10.3</t>
  </si>
  <si>
    <t>Control</t>
  </si>
  <si>
    <t>Extensometers</t>
  </si>
  <si>
    <t>Grips</t>
  </si>
  <si>
    <t>Adjustable gripping pressure to accommodate a variety of specimen materials.</t>
  </si>
  <si>
    <t>The grips must be designed for high repeatability, and with appropriate mounting thread and compatible with the fixtures on the transducers and frames.</t>
  </si>
  <si>
    <t>Environmental Chamber</t>
  </si>
  <si>
    <t>The rough internal dimensions are estimated to be H560 mm, W400 mm, D 400 mm (the similar size is also acceptable provided that it is capable of satisfying the international testing standards). The external dimensions must fit within the frame.</t>
  </si>
  <si>
    <t>Roller carriage brackets to allow chamber to be rolled or moved back from test area for full access of testing equipment at ambient temperature, or for maintenance between tests, or when not in use.</t>
  </si>
  <si>
    <t>3.1.8</t>
  </si>
  <si>
    <t>3.4.7</t>
  </si>
  <si>
    <t>3.4.8</t>
  </si>
  <si>
    <t>3.4.9</t>
  </si>
  <si>
    <t>3.4.10</t>
  </si>
  <si>
    <t>3.6.9</t>
  </si>
  <si>
    <t>3.8.1</t>
  </si>
  <si>
    <t>3.8.2</t>
  </si>
  <si>
    <t>3.8.3</t>
  </si>
  <si>
    <t>All equipment quoted must comply with the latest CE requirements, the latest EU  Machinery Safety Directive and thus ISO 13849.</t>
  </si>
  <si>
    <t>3.9.1</t>
  </si>
  <si>
    <t>3.9.2</t>
  </si>
  <si>
    <t>3.9.3</t>
  </si>
  <si>
    <t>3.9.4</t>
  </si>
  <si>
    <t>3.9.5</t>
  </si>
  <si>
    <t>3.9.6</t>
  </si>
  <si>
    <t>3.9.7</t>
  </si>
  <si>
    <t>3.9.8</t>
  </si>
  <si>
    <t xml:space="preserve">The whole system should be assembled with functional capability. The accessible space requirement for maintenance shall be provided as part of the system according to related standards. </t>
  </si>
  <si>
    <t>The supplier must guarantee that the equipment offered is of the latest design and no  frame or controller updates are planned within the foreseeable future.</t>
  </si>
  <si>
    <t>The load cell shall be verified on site to ISO 7500-1 and ASTM E4 to UKAS accredited procedures</t>
  </si>
  <si>
    <t>All computer systems shall be suitably housed in well ventilated and filtered enclosures. The interfacing between different modules/pieces of process equipment must be through the same software environment. The Supplier shall supply computers with appropriate specifications that shall be valid for future upgrades of the software for at least five (5) years from acceptance</t>
  </si>
  <si>
    <t>Software</t>
  </si>
  <si>
    <t>A system is needed to provide the versatility and high-performance solutions necessary for accurate and repeatable dynamic fatigue of material and component testing up to 100kN. This can be configured for stress-controlled tension-tension, strain-controlled static and low to high frequency fatigue tests at ambient temperature and elevated temperatures on a range of materials including plastics, aluminium, magnesium, composites, steel, super alloys and more. Full systems must include the load frame, controller, software, grips and fixtures, environmental simulation, extensometers, hydraulic power unit, and services.</t>
  </si>
  <si>
    <t>The supply must include necessary adaptors and fixtures for fatigue test following the international standard.</t>
  </si>
  <si>
    <t>3.1.9</t>
  </si>
  <si>
    <t>3.1.10</t>
  </si>
  <si>
    <t>3.1.11</t>
  </si>
  <si>
    <t>3.1.12</t>
  </si>
  <si>
    <t>3.1.13</t>
  </si>
  <si>
    <t>3.1.14</t>
  </si>
  <si>
    <t>3.1.15</t>
  </si>
  <si>
    <t>3.1.16</t>
  </si>
  <si>
    <t>3.2.6</t>
  </si>
  <si>
    <t>3.2.7</t>
  </si>
  <si>
    <t>3.2.8</t>
  </si>
  <si>
    <t>3.6.10</t>
  </si>
  <si>
    <t>3.9.9</t>
  </si>
  <si>
    <t>3.10.4</t>
  </si>
  <si>
    <t>3.10.5</t>
  </si>
  <si>
    <t>3.10.6</t>
  </si>
  <si>
    <t>3.10.7</t>
  </si>
  <si>
    <t>3.10.8</t>
  </si>
  <si>
    <t>3.    Equipment Specifications of the fatigue property test system</t>
  </si>
  <si>
    <t>Load Frame</t>
  </si>
  <si>
    <t>The load frame must be extremely stiff (quote in kN/mm). It features precision-machined columns, steel crosshead and base. It will have proven good alignment to ensure it can meet the requirements of NADCAP &amp; ASTM for both composites and metals (ASTM E1012, AC7101, AC7122) with excellent dynamic test performance.</t>
  </si>
  <si>
    <t>The load frame is powered by a high pressure hydraulic power unit (see below). It should be easy to use and easy to maintain</t>
  </si>
  <si>
    <t>The system should have ergonomic features that enhance ease-of-use and operator safety.  The load frame will be dual column design and is floor mounted</t>
  </si>
  <si>
    <t>The net width between two columns is at least 550mm. As a guide, the test space between the end of the actuator and load cell should be at least 1400mm, to allow sufficient test space for testing at ambient temperature and elevated temperatures. During elevated temperature tests, the system should allow grip separation of up to 200mm</t>
  </si>
  <si>
    <t>The machine will have a 100kN hydrostatic bearing actuator fitted in the base with a working stroke of ±75mm and an integral LVDT</t>
  </si>
  <si>
    <t xml:space="preserve">The frame should be mounted at convenient working height. The support feet are adjustable. </t>
  </si>
  <si>
    <t>The upper crosshead is hydraulically clamped and adjustable to accommodate the environmental chamber and different specimen sizes</t>
  </si>
  <si>
    <t>The system will have two sensor conditioner cards to provide closed loop control and data acquisition capability for additional analogue transducers. State how many additional channels can be added in the future. The input signal must be clarified</t>
  </si>
  <si>
    <t>The actuator must have an LVDT fitted with an accuracy of ±0.2% of full travel</t>
  </si>
  <si>
    <t>An alignment fixture must be fitted to enable angular and concentricity adjustment of the grips to meet the requirements of NADCAP and ASTM E1012, AC7101 and AC7122</t>
  </si>
  <si>
    <t xml:space="preserve"> Adapters are needed to provide simplified installation for different function parts. It is essential to supply adapters for attachment with required alignment. Any essential tools should be included for fixtures and adaptors</t>
  </si>
  <si>
    <t>Hydraulic powering system</t>
  </si>
  <si>
    <t xml:space="preserve"> At least 210bar hydraulic power unit with approximately 50litre/min. </t>
  </si>
  <si>
    <t>The hydraulic power unit may be positioned up to 10m away from the machine and flexible hoses and cables must be included, along with sufficient oil.</t>
  </si>
  <si>
    <t>Provide details of the 3 phase power required: 50/60 Hz, plug and any recommended site requirements.</t>
  </si>
  <si>
    <t xml:space="preserve">A 40lpm is roughly required to provide good dynamic performance. </t>
  </si>
  <si>
    <t>An actuator velocity limiting circuit is required to limit to required speed during test setup to just 10mm/sec.</t>
  </si>
  <si>
    <t>Details of any recommended accumulators should be provided</t>
  </si>
  <si>
    <t>Water cooling via a heat exchanger need to be clarified – state what temperature and flow is required. Alternative cooling systems may be considered.</t>
  </si>
  <si>
    <t>Grip control manifold to operate hydraulic grips attached to the test frame</t>
  </si>
  <si>
    <t>Dynamic Load Cell</t>
  </si>
  <si>
    <t>A 100kN fatigue rated load cell fitted, with an accuracy ±0.5% of indicated reading over the full measuring range of 0.5% to 100% of capacity</t>
  </si>
  <si>
    <t>The load cell must have at least 250% overload capability before mechanical failure and thermal compensation and be able to compensate for off-centre loading</t>
  </si>
  <si>
    <t xml:space="preserve"> Capable of functioning for low frequency, long term fatigue tests, to conduct constant-amplitude strain-controlled fatigue and tension-tension controlled fatigue.</t>
  </si>
  <si>
    <t>The system is capable of mounting an additional load cell, for example a 1kN capacity.</t>
  </si>
  <si>
    <t xml:space="preserve"> State whether a system for compensating for mass inertia is available and include if possible</t>
  </si>
  <si>
    <t>The frame must have a handset that allows manual jogging of the actuator with very fine controls. It should also have buttons to opening and close the grips.</t>
  </si>
  <si>
    <t>It must not be possible to unclamp and move the crosshead during a test</t>
  </si>
  <si>
    <t>The frame must provide hydraulic lifts to adjust the upper crosshead.</t>
  </si>
  <si>
    <t>The frame must contain threaded location holes to attach the required fixtures for different testing. It must be capable of mounting lower capacity load cells from 1kN to 50kN in the future if required.</t>
  </si>
  <si>
    <t>The system should be able to conduct constant-amplitude strain-controlled fatigue testing up to 12Hz, and the stress-controlled tension-tension fatigue, with predefined test templates for complying with ASTM E606 and D3479 test standards</t>
  </si>
  <si>
    <t xml:space="preserve"> The system must have conveniently positioned system controls for efficient installation of specimens and setup of tests. Easy-to-turn control handles for hydraulic lifts and crosshead clamping, labelled with clear, universally-understood symbols.</t>
  </si>
  <si>
    <t xml:space="preserve"> Digital closed-loop control and data acquisition electronics including crosshead extension and load measurement channels.</t>
  </si>
  <si>
    <t>State the resolution of the controller over all channels and associated bandwidth</t>
  </si>
  <si>
    <t>Simple, automatic tuning of the control loop during the test at 10kHz</t>
  </si>
  <si>
    <t>A handset or operator panel must be provided that allows simple set up and the ability to run fatigue tests without the PC if required. It must have digital displays to be able to show the load, position and strain channels and cycle counts</t>
  </si>
  <si>
    <t xml:space="preserve"> The control system must have sufficient control functions to set load limits that are effective when setting up a test. They must protect the specimen and operators form excessive loads prior to, and at the end of a test.</t>
  </si>
  <si>
    <t>The control system should include an alignment kit to adjust the angular and concentricity of the grips to meet the ASTM and NADCAP standards (ASTM E1012, AC7101, AC7122). All associated equipment including software and electronics must be included to allow on-site adjustment when required</t>
  </si>
  <si>
    <t>Data acquisition up to 10KHz synchronously on all channels and should not be automatically reduced if more channels are connected. When set up mode, you should only be able to operate in position control to jog the actuator up and down. Set up mode should be clearly labelled for the operator</t>
  </si>
  <si>
    <t>When in operation, the grips cannot be opened nor can the actuator or crosshead be moved up or down.</t>
  </si>
  <si>
    <t>Communication between the test frame controller and the PC should be via a high speed, secure connection, i.e. Ethernet</t>
  </si>
  <si>
    <t>Supply at least one contact extensometer for strain-controlled fatigue at ambient and high temperatures, capable of operating in the temperature range from ambient to at least 540°C, preferred at least 600 °C for fatigue testing.</t>
  </si>
  <si>
    <t>Extensometer includes quick specimen attachment for maximum round specimen size up to 25 mm diameters and rectangular samples from 1mm to 20 mm thick, 5 to 30mm wide.</t>
  </si>
  <si>
    <t>Extensometer includes signal conditioner electronics with analogue output compatible with whole system to obtain valid data and to achieve closed-loop control. All extensometers must be able to electrically calibrated and fitted with standard connector to the system.</t>
  </si>
  <si>
    <t>All extensometers must be supplied with standard adaptors and connectors to the ports for the electronic system. The length of cable must be clarified.</t>
  </si>
  <si>
    <t xml:space="preserve"> Extensometer calibration must be verified on site to ISO9513 &amp; ASTM 83 to UKAS accredited procedures</t>
  </si>
  <si>
    <t>A pair of hydraulic-driven grips is required for maximum force capacity of 100kN for full reverse stress loading, and must be able to fit on the upper and lower fittings in the load frame and load cells.</t>
  </si>
  <si>
    <t>The grips work well at ambient temperature and elevated temperature range set for testing.</t>
  </si>
  <si>
    <t>The grips must include several set of inserts or wedge set assembly, which are capable of testing round samples and rectangular samples.</t>
  </si>
  <si>
    <t xml:space="preserve"> The grips must include appropriate fixtures for low frequency fatigue at ambient temperature and elevated temperatures.</t>
  </si>
  <si>
    <t>The grips must be able to provide a mechanical alignment fixture for the testing specimens to NADCAP and ASTM AC7101 and AC7122.</t>
  </si>
  <si>
    <t>For elevated temperature applications, it is preferred that the mechanical grip head operates inside test chamber to minimize thermal gradients in the specimen and the specimens can be quickly changed without bringing grip head to room temperature. However, it is acceptable, if suppliers provide grips to be used outside the environmental chambers and use a pull rod to connect testing specimens. In this solution, it is important to have pull rods that match the capacity of the grip and good solution for specimen insertion and removal, whilst maintaining correct alignment.</t>
  </si>
  <si>
    <t>The grips must be interlocked so it’s not possible to open the grips during a test or whilst in load or strain control.</t>
  </si>
  <si>
    <t>Manifold connected to the machine’s hydraulics and hoses to operate the hydraulic grips with adjustable grip pressure. Opening and closing of grips using a remote operator panel.</t>
  </si>
  <si>
    <t xml:space="preserve">The working temperature range: Ambient to at least 550°C, preferred to be +600 °C, which includes a digital temperature controller, internal light, removable wedge-ports with instrumentation cut-out, left-hand hinged door with optical-quality heated glass window for use contactless extensometers (Note: no cooling system is required below ambient temperatures). </t>
  </si>
  <si>
    <t>The temperature controller should have a USB interface and 5m cable for connection to a PC, capable of manually programmable 8 segment ramp/dwell function and 0-10V analogue output (non-scalable) with 5m cable (9 pin to 25 pin) to connect to an alarm input with 5m extension cable.</t>
  </si>
  <si>
    <t xml:space="preserve">AC mains cable (EU) for environmental chamber, length at least 3m. Single phase voltage, 50/60 Hz. State the mains plug type . </t>
  </si>
  <si>
    <t>PC</t>
  </si>
  <si>
    <t>One personal computer with 22” monitor is needed with minimum specification:  Intel Core i7 Processor (3.6 GHz, 8 MB), Vertical Chassis Orientation (Mini-tower), 8GB DDR3 RAM, 800GB (7200 rpm) SATA Hard Drive, 16X DVD+/-RW, Internal Graphics, VGA and 2 Display Port, Internal Speaker, 1 x Integrated Ethernet Port and 1 x Ethernet PCI-E Network Card (for use with Ethernet Frame Interface), 1 PCI and 2 PCIe x16 (1 wired x4), 1 PCIe x4, 1 x serial port (RS232), 4 External USB 3.0 ports &amp; 6 External USB2.0, Dell Black 2 Button USB Scroll Optical Mouse, 3 Year Basic Warranty</t>
  </si>
  <si>
    <r>
      <t>Windows 10, 64 bit operating system, Microsoft</t>
    </r>
    <r>
      <rPr>
        <vertAlign val="superscript"/>
        <sz val="10"/>
        <color theme="1"/>
        <rFont val="Arial"/>
        <family val="2"/>
      </rPr>
      <t>®</t>
    </r>
    <r>
      <rPr>
        <sz val="10"/>
        <color theme="1"/>
        <rFont val="Arial"/>
        <family val="2"/>
      </rPr>
      <t xml:space="preserve"> system for Excel</t>
    </r>
    <r>
      <rPr>
        <vertAlign val="superscript"/>
        <sz val="10"/>
        <color theme="1"/>
        <rFont val="Arial"/>
        <family val="2"/>
      </rPr>
      <t>®</t>
    </r>
    <r>
      <rPr>
        <sz val="10"/>
        <color theme="1"/>
        <rFont val="Arial"/>
        <family val="2"/>
      </rPr>
      <t xml:space="preserve"> type report.</t>
    </r>
  </si>
  <si>
    <t xml:space="preserve">The software should have live displays for main active channels visible at all times, so they cannot be closed down or covered by other windows during the test. </t>
  </si>
  <si>
    <t>Status symbols must be visible on screen at all times to show whether load, position, or strain limits have been set and if the machine is in set up mode or operating mode, so they cannot be closed down or covered by other windows during the test</t>
  </si>
  <si>
    <t>Testing software must include the ability to run quasi-static and fatigue tests.</t>
  </si>
  <si>
    <t>A full library of calculations and user-programmable calculations, full library of test templates for metals testing to meet current standards including ASTM-E8/M, ISO 6892-1 methods A1, A2 &amp; B, ISO 6892-2 methods A &amp; B and run strain controlled tests. Standard and customizable report templates. It must include test templates for composites, plastics and component testing along with the associated calculations.</t>
  </si>
  <si>
    <t xml:space="preserve">It must include all the activities, calculations, and test and report templates you need to run constant-amplitude strain-controlled fatigue testing up to 12 Hz, and tension-tension fatigue testing with predefined test templates for complying with ASTM E606 and D3479 test standards. This calculates and corrects for thermal expansion during non-ambient testing, and a custom waveforms from a csv file to produce arbitrary waveforms, including user-defined hold times. Typical standard waveforms should include: Sine, square, triangle, trapezoidal. </t>
  </si>
  <si>
    <t xml:space="preserve">All testing must be possible in load, position or strain control </t>
  </si>
  <si>
    <r>
      <t>The software must be ultimate flexible in creating customized report templates that can be linked with test methods and used to export test results via email or save as HTML, Word or PDF. It must be possible to automatically generate test data from every specimen in a simple ASCII format compatible with Excel</t>
    </r>
    <r>
      <rPr>
        <vertAlign val="superscript"/>
        <sz val="10"/>
        <color theme="1"/>
        <rFont val="Arial"/>
        <family val="2"/>
      </rPr>
      <t>®</t>
    </r>
  </si>
  <si>
    <t xml:space="preserve">Advanced test control, such as block loading and data analysis are also optional for selection. </t>
  </si>
  <si>
    <t>The software allows external temperature controllers to perform elevated-temperature isothermal testing, user-defined hold times, and other specific functions</t>
  </si>
  <si>
    <t>The system should be available for factory acceptance testing prior to delivery to the University to prove its capability and compliance with the specification. All costs for this should be covered by the supplier</t>
  </si>
  <si>
    <t xml:space="preserve"> The system should be fitted with an interlocked test area enclosure which allows the test speed to be automatically reduced to a lower safer speed with opened.</t>
  </si>
  <si>
    <t xml:space="preserve">The supplier must guarantee that all spare parts will be available for at least 10 years. </t>
  </si>
  <si>
    <t>When the environmental chamber is fitted, the chamber door must interlocked and replace test area enclosure</t>
  </si>
  <si>
    <t>Equipment Specifications</t>
  </si>
  <si>
    <t>A comprehensive list of recommended spares, consumables and accessories must be included in the proposal. Components shall be of current production stock, not end-of-life or near end-of-life. detailed drawings of such spares shall be supplied with the equipment for future replacement.</t>
  </si>
  <si>
    <t>Supply of the equipment on a ‘turn-key’ basis is required, therefore, the Supplier shall be responsible for supply, installation, commissioning and training and BRUNEL will accept the whole system by assessing the quality of demonstration trials.</t>
  </si>
  <si>
    <t>Training must be for a minimum of 7 people.</t>
  </si>
  <si>
    <t>The training shall include the operation of all software related to the equipment. Backup copies of all relevant software shall be provided on CDs or other media formats.</t>
  </si>
  <si>
    <t>Any specific devices or tooling required for calibration of the equipment must be either supplied to BRUNEL by the Supplier as part of the equipment quote or must be available from the Supplier at no cost on an as required basis to allow equipment calibration according to the recommended schedule.</t>
  </si>
  <si>
    <t>Lead times for delivery must be supplied when responding to this tender. The Supplier shall be required to meet a Schedule that has been agreed with BRUNEL so that delivery of the equipment fits with the construction of the building and the foundations. BRUNEL will not accept any storage costs if the Supplier has finished construction before the shipping date. For the avoidance of doubt, delivery shall be of the essence in any contract formed for the supply of this equipment.</t>
  </si>
  <si>
    <t>Acceptance must be on completion of all the above requirements. At least one demonstration is required of the full function of the machine and the whole system working at BRUNEL.</t>
  </si>
  <si>
    <t>3.2.9</t>
  </si>
  <si>
    <t>3.2.10</t>
  </si>
  <si>
    <t xml:space="preserve">A spare crucible is required as part of the upgrade. </t>
  </si>
  <si>
    <r>
      <rPr>
        <sz val="7"/>
        <color theme="1"/>
        <rFont val="Times New Roman"/>
        <family val="1"/>
      </rPr>
      <t xml:space="preserve"> </t>
    </r>
    <r>
      <rPr>
        <sz val="11"/>
        <color theme="1"/>
        <rFont val="Arial"/>
        <family val="2"/>
      </rPr>
      <t xml:space="preserve">The current furnace design is capable of being installed with a 250 kg crucible in place of the current 200 kg. This increase will give the casting line a much better capability for casting the larger diameters. </t>
    </r>
  </si>
  <si>
    <r>
      <rPr>
        <sz val="7"/>
        <color theme="1"/>
        <rFont val="Times New Roman"/>
        <family val="1"/>
      </rPr>
      <t xml:space="preserve"> </t>
    </r>
    <r>
      <rPr>
        <sz val="11"/>
        <color theme="1"/>
        <rFont val="Arial"/>
        <family val="2"/>
      </rPr>
      <t>Increased Furnace Capacity:</t>
    </r>
  </si>
  <si>
    <t>Upgraded Hydraulic Equipment/Drive for Casting Pit: To facilitate the two strand casting capability, a larger proportional valve is required to the melting furnace tilt function. This is because of the larger volumes being cast per minute from the upgraded system.</t>
  </si>
  <si>
    <t>Cooling Water Upgrade: To provide the maximum volume required for casting two 7 inch moulds, the casting water return system needs to be upgraded for the return water volume. This will require a larger pump and a larger inverter to be installed into the panel. Maximum return volume is required to increase from the current 100 litres per minute up to 200-250 litres per minute.</t>
  </si>
  <si>
    <r>
      <rPr>
        <sz val="7"/>
        <color theme="1"/>
        <rFont val="Times New Roman"/>
        <family val="1"/>
      </rPr>
      <t xml:space="preserve"> </t>
    </r>
    <r>
      <rPr>
        <sz val="11"/>
        <color theme="1"/>
        <rFont val="Arial"/>
        <family val="2"/>
      </rPr>
      <t>The maximum rotation is to be less than ± 4 min. of arc.</t>
    </r>
  </si>
  <si>
    <t>The platen guiding system must ensure a smooth, slip-stick free, vertical descent for the full cast length. To do this, an extra guide, is to be added to the casting pit design. This is to help provide the extra support required for casting two logs at one time.</t>
  </si>
  <si>
    <t>Platen Guiding System Upgrade:</t>
  </si>
  <si>
    <t>There should be a minimum distance of 150 mm between cast logs.</t>
  </si>
  <si>
    <t>The platen must be removable.</t>
  </si>
  <si>
    <r>
      <rPr>
        <sz val="7"/>
        <color theme="1"/>
        <rFont val="Times New Roman"/>
        <family val="1"/>
      </rPr>
      <t xml:space="preserve"> </t>
    </r>
    <r>
      <rPr>
        <sz val="11"/>
        <color theme="1"/>
        <rFont val="Arial"/>
        <family val="2"/>
      </rPr>
      <t>The platen is to be painted with recognised molten metal safety paint (e.g. lords).</t>
    </r>
  </si>
  <si>
    <t>Top plate edges are to be chamfered both sides, suggested flat width remaining is a maximum of 15 mm, 30° chamfers to be used. The area immediately above the cylinder mounting flange shall incorporate a shedder plate to safely deflect any liquid metal spillage away from the cylinder, minimum shedding angle 30°.</t>
  </si>
  <si>
    <t>A new starting platen is to be installed for the two strand casting system. The mounting of the starting heads is preferred to be done by bayonet and anti-rotation/locking pin design.</t>
  </si>
  <si>
    <t>New Two Strand Casting Platen:</t>
  </si>
  <si>
    <r>
      <rPr>
        <sz val="7"/>
        <color theme="1"/>
        <rFont val="Times New Roman"/>
        <family val="1"/>
      </rPr>
      <t xml:space="preserve"> </t>
    </r>
    <r>
      <rPr>
        <sz val="11"/>
        <color theme="1"/>
        <rFont val="Arial"/>
        <family val="2"/>
      </rPr>
      <t>All casting table moulds are to fit with the current location method on the casting pit skirt.</t>
    </r>
  </si>
  <si>
    <t>All casting table launders are to fit with the existing transfer launder that is currently installed.</t>
  </si>
  <si>
    <t>The casting table is to be painted internally and externally with recognised molten metal safety paint (lords etc). For the water jacket, water sealing epoxy paint should be used.</t>
  </si>
  <si>
    <t>The mould design is to utilise easily changeable consumables such as, the graphite, refractory hot top and any sealing ring required.</t>
  </si>
  <si>
    <t>A single strand Hot Top design 8 inch (203 mm) casting capability.</t>
  </si>
  <si>
    <t>A single strand Hot Top design 7½ inch (190 mm) casting capability.</t>
  </si>
  <si>
    <t>A two strand Hot Top design 7 inch (178 mm) casting capability.</t>
  </si>
  <si>
    <t xml:space="preserve">A two strand Hot Top design 6 inch (152 mm) casting capability. </t>
  </si>
  <si>
    <t>Be able to cast larger diameters for metallurgical assessment.</t>
  </si>
  <si>
    <t>DC Casting pit upgrade: We are looking for an upgrade to the casting capability at Brunel. This is to facilitate:</t>
  </si>
  <si>
    <t>The casting of different alloy ranges (7xxx for example) as well as the 6xxx series that is cast today. These alloy ranges need to be cast at much slower speeds which is beyond the equipment’s current capability.</t>
  </si>
  <si>
    <t>Increased volume during each cast and have a capability to match up one furnace charge to one casting operation. This will remove some of the degassing and temperature loss problems that we currently face.</t>
  </si>
  <si>
    <t>Equipment Required to Improve the Casting Table and Molten Metal Transfer Launder:</t>
  </si>
  <si>
    <t>Refractories for all of the hot tops and launder systems are to be designed and supplied with the lower flow rates of the casting system in mind. It is preferred that the refractory is as low density as possible (Insural 140 for example). All transition plates are to be constructed of machined insulating boards.</t>
  </si>
  <si>
    <t>All cast refractory products are to be supplied with full detail drawings so that pattern moulds can be constructed.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</si>
</sst>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Yes&quot;;&quot;Yes&quot;;&quot;No&quot;"/>
    <numFmt numFmtId="165" formatCode="0.0"/>
    <numFmt numFmtId="166" formatCode="0.0%"/>
  </numFmts>
  <fonts count="24" x14ac:knownFonts="1">
    <font>
      <sz val="11"/>
      <color theme="1"/>
      <name val="Calibri"/>
      <family val="2"/>
      <scheme val="minor"/>
    </font>
    <font>
      <b/>
      <sz val="14"/>
      <color indexed="8"/>
      <name val="Calibri"/>
      <family val="2"/>
    </font>
    <font>
      <b/>
      <u/>
      <sz val="24"/>
      <color indexed="8"/>
      <name val="Calibri"/>
      <family val="2"/>
    </font>
    <font>
      <b/>
      <sz val="11"/>
      <name val="Arial"/>
      <family val="2"/>
    </font>
    <font>
      <sz val="11"/>
      <name val="Arial"/>
      <family val="2"/>
    </font>
    <font>
      <b/>
      <u/>
      <sz val="11"/>
      <name val="Arial"/>
      <family val="2"/>
    </font>
    <font>
      <sz val="11"/>
      <color theme="1"/>
      <name val="Calibri"/>
      <family val="2"/>
      <scheme val="minor"/>
    </font>
    <font>
      <b/>
      <sz val="11"/>
      <color theme="1"/>
      <name val="Calibri"/>
      <family val="2"/>
      <scheme val="minor"/>
    </font>
    <font>
      <b/>
      <sz val="11"/>
      <name val="Calibri"/>
      <family val="2"/>
      <scheme val="minor"/>
    </font>
    <font>
      <b/>
      <u/>
      <sz val="12"/>
      <color theme="1"/>
      <name val="Calibri"/>
      <family val="2"/>
      <scheme val="minor"/>
    </font>
    <font>
      <sz val="11"/>
      <name val="Calibri"/>
      <family val="2"/>
      <scheme val="minor"/>
    </font>
    <font>
      <b/>
      <u/>
      <sz val="11"/>
      <color theme="1"/>
      <name val="Calibri"/>
      <family val="2"/>
      <scheme val="minor"/>
    </font>
    <font>
      <b/>
      <sz val="11"/>
      <color indexed="8"/>
      <name val="Calibri"/>
      <family val="2"/>
      <scheme val="minor"/>
    </font>
    <font>
      <b/>
      <sz val="12"/>
      <color theme="1"/>
      <name val="Calibri"/>
      <family val="2"/>
      <scheme val="minor"/>
    </font>
    <font>
      <sz val="11"/>
      <color theme="1"/>
      <name val="Arial"/>
      <family val="2"/>
    </font>
    <font>
      <b/>
      <sz val="11"/>
      <color theme="1"/>
      <name val="Arial"/>
      <family val="2"/>
    </font>
    <font>
      <sz val="10"/>
      <color theme="1"/>
      <name val="Calibri"/>
      <family val="2"/>
      <scheme val="minor"/>
    </font>
    <font>
      <sz val="24"/>
      <color theme="1"/>
      <name val="Calibri"/>
      <family val="2"/>
      <scheme val="minor"/>
    </font>
    <font>
      <sz val="10"/>
      <color theme="1"/>
      <name val="Arial"/>
      <family val="2"/>
    </font>
    <font>
      <b/>
      <sz val="10"/>
      <color rgb="FF365F91"/>
      <name val="Arial"/>
      <family val="2"/>
    </font>
    <font>
      <vertAlign val="superscript"/>
      <sz val="10"/>
      <color theme="1"/>
      <name val="Arial"/>
      <family val="2"/>
    </font>
    <font>
      <b/>
      <sz val="11"/>
      <color indexed="8"/>
      <name val="Arial"/>
      <family val="2"/>
    </font>
    <font>
      <sz val="11"/>
      <color indexed="8"/>
      <name val="Arial"/>
      <family val="2"/>
    </font>
    <font>
      <sz val="7"/>
      <color theme="1"/>
      <name val="Times New Roman"/>
      <family val="1"/>
    </font>
  </fonts>
  <fills count="6">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tint="-0.24994659260841701"/>
        <bgColor indexed="64"/>
      </patternFill>
    </fill>
    <fill>
      <patternFill patternType="solid">
        <fgColor theme="0"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s>
  <cellStyleXfs count="3">
    <xf numFmtId="0" fontId="0" fillId="0" borderId="0"/>
    <xf numFmtId="0" fontId="6" fillId="0" borderId="0"/>
    <xf numFmtId="9" fontId="6" fillId="0" borderId="0" applyFont="0" applyFill="0" applyBorder="0" applyAlignment="0" applyProtection="0"/>
  </cellStyleXfs>
  <cellXfs count="121">
    <xf numFmtId="0" fontId="0" fillId="0" borderId="0" xfId="0"/>
    <xf numFmtId="0" fontId="0" fillId="0" borderId="0" xfId="0" applyFont="1" applyAlignment="1">
      <alignment wrapText="1"/>
    </xf>
    <xf numFmtId="0" fontId="1" fillId="0" borderId="0" xfId="0" applyFont="1" applyAlignment="1">
      <alignment wrapText="1"/>
    </xf>
    <xf numFmtId="165" fontId="9" fillId="0" borderId="0" xfId="0" applyNumberFormat="1" applyFont="1" applyAlignment="1">
      <alignment wrapText="1"/>
    </xf>
    <xf numFmtId="0" fontId="9" fillId="0" borderId="0" xfId="0" applyFont="1" applyAlignment="1">
      <alignment wrapText="1"/>
    </xf>
    <xf numFmtId="0" fontId="10" fillId="3" borderId="1" xfId="0" applyFont="1" applyFill="1" applyBorder="1" applyAlignment="1">
      <alignment wrapText="1"/>
    </xf>
    <xf numFmtId="164" fontId="10" fillId="0" borderId="1" xfId="0" applyNumberFormat="1" applyFont="1" applyBorder="1" applyAlignment="1">
      <alignment horizontal="center" wrapText="1"/>
    </xf>
    <xf numFmtId="0" fontId="10" fillId="0" borderId="0" xfId="0" applyFont="1" applyBorder="1" applyAlignment="1">
      <alignment wrapText="1"/>
    </xf>
    <xf numFmtId="165" fontId="11" fillId="0" borderId="0" xfId="0" applyNumberFormat="1" applyFont="1" applyAlignment="1">
      <alignment wrapText="1"/>
    </xf>
    <xf numFmtId="165" fontId="0" fillId="0" borderId="0" xfId="0" applyNumberFormat="1" applyAlignment="1">
      <alignment wrapText="1"/>
    </xf>
    <xf numFmtId="0" fontId="0" fillId="0" borderId="2" xfId="0" applyBorder="1" applyAlignment="1">
      <alignment wrapText="1"/>
    </xf>
    <xf numFmtId="166" fontId="0" fillId="0" borderId="0" xfId="0" applyNumberFormat="1" applyAlignment="1">
      <alignment wrapText="1"/>
    </xf>
    <xf numFmtId="0" fontId="7" fillId="0" borderId="1" xfId="0" applyFont="1" applyBorder="1" applyAlignment="1">
      <alignment wrapText="1"/>
    </xf>
    <xf numFmtId="0" fontId="0" fillId="0" borderId="0" xfId="0" applyAlignment="1">
      <alignment wrapText="1"/>
    </xf>
    <xf numFmtId="0" fontId="12" fillId="2" borderId="4" xfId="0" applyFont="1" applyFill="1" applyBorder="1" applyAlignment="1">
      <alignment wrapText="1"/>
    </xf>
    <xf numFmtId="0" fontId="12" fillId="0" borderId="0" xfId="0" applyFont="1" applyFill="1" applyBorder="1" applyAlignment="1">
      <alignment wrapText="1"/>
    </xf>
    <xf numFmtId="0" fontId="8" fillId="2" borderId="8" xfId="0" applyFont="1" applyFill="1" applyBorder="1" applyAlignment="1">
      <alignment wrapText="1"/>
    </xf>
    <xf numFmtId="0" fontId="12" fillId="2" borderId="9" xfId="0" applyFont="1" applyFill="1" applyBorder="1" applyAlignment="1">
      <alignment horizontal="left" vertical="center" wrapText="1"/>
    </xf>
    <xf numFmtId="0" fontId="12" fillId="2" borderId="9" xfId="0" applyFont="1" applyFill="1" applyBorder="1" applyAlignment="1">
      <alignment horizontal="center" vertical="center" wrapText="1"/>
    </xf>
    <xf numFmtId="165" fontId="8" fillId="3" borderId="3" xfId="0" applyNumberFormat="1" applyFont="1" applyFill="1" applyBorder="1" applyAlignment="1">
      <alignment wrapText="1"/>
    </xf>
    <xf numFmtId="1" fontId="8" fillId="3" borderId="3" xfId="0" applyNumberFormat="1" applyFont="1" applyFill="1" applyBorder="1" applyAlignment="1">
      <alignment wrapText="1"/>
    </xf>
    <xf numFmtId="165" fontId="10" fillId="0" borderId="3" xfId="0" applyNumberFormat="1" applyFont="1" applyBorder="1" applyAlignment="1">
      <alignment wrapText="1"/>
    </xf>
    <xf numFmtId="165" fontId="10" fillId="3" borderId="10" xfId="0" applyNumberFormat="1" applyFont="1" applyFill="1" applyBorder="1" applyAlignment="1">
      <alignment wrapText="1"/>
    </xf>
    <xf numFmtId="0" fontId="8" fillId="3" borderId="11" xfId="0" applyFont="1" applyFill="1" applyBorder="1" applyAlignment="1">
      <alignment horizontal="left" vertical="center" wrapText="1"/>
    </xf>
    <xf numFmtId="164" fontId="8" fillId="3" borderId="11" xfId="0" applyNumberFormat="1" applyFont="1" applyFill="1" applyBorder="1" applyAlignment="1">
      <alignment horizontal="center" wrapText="1"/>
    </xf>
    <xf numFmtId="165" fontId="13" fillId="0" borderId="0" xfId="0" applyNumberFormat="1" applyFont="1" applyAlignment="1">
      <alignment wrapText="1"/>
    </xf>
    <xf numFmtId="0" fontId="0" fillId="0" borderId="13" xfId="0" applyBorder="1" applyAlignment="1">
      <alignment wrapText="1"/>
    </xf>
    <xf numFmtId="0" fontId="14" fillId="0" borderId="0" xfId="0" applyFont="1" applyAlignment="1">
      <alignment wrapText="1"/>
    </xf>
    <xf numFmtId="0" fontId="3" fillId="2" borderId="8" xfId="0" applyFont="1" applyFill="1" applyBorder="1" applyAlignment="1">
      <alignment wrapText="1"/>
    </xf>
    <xf numFmtId="1" fontId="3" fillId="4" borderId="12" xfId="0" applyNumberFormat="1" applyFont="1" applyFill="1" applyBorder="1" applyAlignment="1">
      <alignment wrapText="1"/>
    </xf>
    <xf numFmtId="1" fontId="3" fillId="4" borderId="9" xfId="0" applyNumberFormat="1" applyFont="1" applyFill="1" applyBorder="1" applyAlignment="1">
      <alignment wrapText="1"/>
    </xf>
    <xf numFmtId="1" fontId="3" fillId="4" borderId="14" xfId="0" applyNumberFormat="1" applyFont="1" applyFill="1" applyBorder="1" applyAlignment="1">
      <alignment wrapText="1"/>
    </xf>
    <xf numFmtId="1" fontId="4" fillId="0" borderId="1" xfId="0" applyNumberFormat="1" applyFont="1" applyFill="1" applyBorder="1" applyAlignment="1">
      <alignment wrapText="1"/>
    </xf>
    <xf numFmtId="1" fontId="4" fillId="0" borderId="15" xfId="0" applyNumberFormat="1" applyFont="1" applyFill="1" applyBorder="1" applyAlignment="1">
      <alignment wrapText="1"/>
    </xf>
    <xf numFmtId="1" fontId="4" fillId="0" borderId="1" xfId="0" applyNumberFormat="1" applyFont="1" applyFill="1" applyBorder="1" applyAlignment="1">
      <alignment vertical="center" wrapText="1"/>
    </xf>
    <xf numFmtId="1" fontId="4" fillId="0" borderId="17" xfId="0" applyNumberFormat="1" applyFont="1" applyFill="1" applyBorder="1" applyAlignment="1">
      <alignment wrapText="1"/>
    </xf>
    <xf numFmtId="1" fontId="4" fillId="0" borderId="18" xfId="0" applyNumberFormat="1" applyFont="1" applyFill="1" applyBorder="1" applyAlignment="1">
      <alignment wrapText="1"/>
    </xf>
    <xf numFmtId="1" fontId="4" fillId="0" borderId="19" xfId="0" applyNumberFormat="1" applyFont="1" applyFill="1" applyBorder="1" applyAlignment="1">
      <alignment wrapText="1"/>
    </xf>
    <xf numFmtId="1" fontId="4" fillId="0" borderId="11" xfId="0" applyNumberFormat="1" applyFont="1" applyFill="1" applyBorder="1" applyAlignment="1">
      <alignment wrapText="1"/>
    </xf>
    <xf numFmtId="1" fontId="4" fillId="0" borderId="21" xfId="0" applyNumberFormat="1" applyFont="1" applyFill="1" applyBorder="1" applyAlignment="1">
      <alignment wrapText="1"/>
    </xf>
    <xf numFmtId="1" fontId="4" fillId="0" borderId="16" xfId="0" applyNumberFormat="1" applyFont="1" applyFill="1" applyBorder="1" applyAlignment="1">
      <alignment wrapText="1"/>
    </xf>
    <xf numFmtId="0" fontId="5" fillId="0" borderId="0" xfId="0" applyFont="1" applyAlignment="1">
      <alignment horizontal="right" wrapText="1"/>
    </xf>
    <xf numFmtId="1" fontId="15" fillId="0" borderId="22" xfId="0" applyNumberFormat="1" applyFont="1" applyBorder="1" applyAlignment="1">
      <alignment wrapText="1"/>
    </xf>
    <xf numFmtId="0" fontId="10" fillId="0" borderId="16" xfId="0" applyFont="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14" fillId="0" borderId="1" xfId="0" applyFont="1" applyBorder="1" applyAlignment="1">
      <alignment horizontal="justify"/>
    </xf>
    <xf numFmtId="0" fontId="16" fillId="0" borderId="1" xfId="0" applyFont="1" applyBorder="1" applyAlignment="1">
      <alignment wrapText="1"/>
    </xf>
    <xf numFmtId="0" fontId="16" fillId="0" borderId="1" xfId="0" applyFont="1" applyBorder="1" applyAlignment="1"/>
    <xf numFmtId="0" fontId="4" fillId="0" borderId="1" xfId="0" applyFont="1" applyFill="1" applyBorder="1" applyAlignment="1">
      <alignment wrapText="1"/>
    </xf>
    <xf numFmtId="0" fontId="10" fillId="0" borderId="16" xfId="0" applyFont="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14" fillId="0" borderId="17" xfId="0" applyFont="1" applyBorder="1" applyAlignment="1">
      <alignment horizontal="justify"/>
    </xf>
    <xf numFmtId="0" fontId="4" fillId="0" borderId="17" xfId="0" applyFont="1" applyFill="1" applyBorder="1" applyAlignment="1">
      <alignment wrapText="1"/>
    </xf>
    <xf numFmtId="0" fontId="14" fillId="0" borderId="11" xfId="0" applyFont="1" applyBorder="1" applyAlignment="1">
      <alignment horizontal="justify"/>
    </xf>
    <xf numFmtId="1" fontId="3" fillId="4" borderId="28" xfId="0" applyNumberFormat="1" applyFont="1" applyFill="1" applyBorder="1" applyAlignment="1">
      <alignment wrapText="1"/>
    </xf>
    <xf numFmtId="0" fontId="16" fillId="0" borderId="17" xfId="0" applyFont="1" applyBorder="1" applyAlignment="1">
      <alignment wrapText="1"/>
    </xf>
    <xf numFmtId="1" fontId="3" fillId="4" borderId="9" xfId="0" applyNumberFormat="1" applyFont="1" applyFill="1" applyBorder="1" applyAlignment="1">
      <alignment vertical="center" wrapText="1"/>
    </xf>
    <xf numFmtId="165" fontId="4" fillId="0" borderId="11" xfId="0" applyNumberFormat="1" applyFont="1" applyBorder="1" applyAlignment="1">
      <alignment wrapText="1"/>
    </xf>
    <xf numFmtId="1" fontId="4" fillId="0" borderId="36" xfId="0" applyNumberFormat="1" applyFont="1" applyFill="1" applyBorder="1" applyAlignment="1">
      <alignment wrapText="1"/>
    </xf>
    <xf numFmtId="1" fontId="4" fillId="0" borderId="17" xfId="0" applyNumberFormat="1" applyFont="1" applyFill="1" applyBorder="1" applyAlignment="1">
      <alignment horizontal="right" wrapText="1"/>
    </xf>
    <xf numFmtId="0" fontId="14" fillId="0" borderId="1" xfId="0" applyFont="1" applyBorder="1" applyAlignment="1">
      <alignment wrapText="1"/>
    </xf>
    <xf numFmtId="0" fontId="7" fillId="0" borderId="1" xfId="2" applyNumberFormat="1" applyFont="1" applyBorder="1" applyAlignment="1">
      <alignment wrapText="1"/>
    </xf>
    <xf numFmtId="0" fontId="6" fillId="0" borderId="2" xfId="2" applyNumberFormat="1" applyFont="1" applyBorder="1" applyAlignment="1">
      <alignment wrapText="1"/>
    </xf>
    <xf numFmtId="0" fontId="18" fillId="0" borderId="0" xfId="0" applyFont="1" applyAlignment="1">
      <alignment wrapText="1"/>
    </xf>
    <xf numFmtId="0" fontId="18" fillId="0" borderId="0" xfId="0" applyFont="1" applyAlignment="1">
      <alignment horizontal="left" vertical="center" wrapText="1"/>
    </xf>
    <xf numFmtId="0" fontId="18" fillId="0" borderId="0" xfId="0" applyFont="1" applyAlignment="1">
      <alignment horizontal="right" wrapText="1"/>
    </xf>
    <xf numFmtId="0" fontId="19" fillId="0" borderId="0" xfId="0" applyFont="1" applyAlignment="1">
      <alignment horizontal="left" vertical="center" wrapText="1"/>
    </xf>
    <xf numFmtId="0" fontId="14" fillId="0" borderId="1" xfId="0" applyFont="1" applyBorder="1" applyAlignment="1">
      <alignment horizontal="right" wrapText="1"/>
    </xf>
    <xf numFmtId="0" fontId="3" fillId="3" borderId="1" xfId="0" applyFont="1" applyFill="1" applyBorder="1" applyAlignment="1">
      <alignment wrapText="1"/>
    </xf>
    <xf numFmtId="0" fontId="3" fillId="3" borderId="1" xfId="0" applyFont="1" applyFill="1" applyBorder="1" applyAlignment="1">
      <alignment horizontal="left" wrapText="1"/>
    </xf>
    <xf numFmtId="0" fontId="3" fillId="2" borderId="12" xfId="0" applyFont="1" applyFill="1" applyBorder="1" applyAlignment="1">
      <alignment wrapText="1"/>
    </xf>
    <xf numFmtId="0" fontId="21" fillId="2" borderId="5" xfId="0" applyFont="1" applyFill="1" applyBorder="1" applyAlignment="1">
      <alignment wrapText="1"/>
    </xf>
    <xf numFmtId="0" fontId="22" fillId="0" borderId="1" xfId="0" applyFont="1" applyFill="1" applyBorder="1" applyAlignment="1">
      <alignment wrapText="1"/>
    </xf>
    <xf numFmtId="0" fontId="22" fillId="0" borderId="17" xfId="0" applyFont="1" applyFill="1" applyBorder="1" applyAlignment="1">
      <alignment wrapText="1"/>
    </xf>
    <xf numFmtId="1" fontId="3" fillId="4" borderId="5" xfId="0" applyNumberFormat="1" applyFont="1" applyFill="1" applyBorder="1" applyAlignment="1">
      <alignment wrapText="1"/>
    </xf>
    <xf numFmtId="165" fontId="4" fillId="0" borderId="3" xfId="0" applyNumberFormat="1" applyFont="1" applyFill="1" applyBorder="1" applyAlignment="1">
      <alignment wrapText="1"/>
    </xf>
    <xf numFmtId="165" fontId="4" fillId="0" borderId="29" xfId="0" applyNumberFormat="1" applyFont="1" applyFill="1" applyBorder="1" applyAlignment="1">
      <alignment wrapText="1"/>
    </xf>
    <xf numFmtId="165" fontId="3" fillId="4" borderId="12" xfId="0" applyNumberFormat="1" applyFont="1" applyFill="1" applyBorder="1" applyAlignment="1">
      <alignment wrapText="1"/>
    </xf>
    <xf numFmtId="1" fontId="3" fillId="4" borderId="4" xfId="0" applyNumberFormat="1" applyFont="1" applyFill="1" applyBorder="1" applyAlignment="1">
      <alignment wrapText="1"/>
    </xf>
    <xf numFmtId="0" fontId="3" fillId="4" borderId="30" xfId="0" applyFont="1" applyFill="1" applyBorder="1" applyAlignment="1">
      <alignment wrapText="1"/>
    </xf>
    <xf numFmtId="1" fontId="3" fillId="4" borderId="7" xfId="0" applyNumberFormat="1" applyFont="1" applyFill="1" applyBorder="1" applyAlignment="1">
      <alignment wrapText="1"/>
    </xf>
    <xf numFmtId="0" fontId="3" fillId="4" borderId="9" xfId="0" applyFont="1" applyFill="1" applyBorder="1" applyAlignment="1">
      <alignment wrapText="1"/>
    </xf>
    <xf numFmtId="0" fontId="14" fillId="0" borderId="0" xfId="0" applyFont="1" applyAlignment="1">
      <alignment horizontal="justify" wrapText="1"/>
    </xf>
    <xf numFmtId="165" fontId="4" fillId="0" borderId="6" xfId="0" applyNumberFormat="1" applyFont="1" applyFill="1" applyBorder="1" applyAlignment="1">
      <alignment wrapText="1"/>
    </xf>
    <xf numFmtId="165" fontId="4" fillId="0" borderId="34" xfId="0" applyNumberFormat="1" applyFont="1" applyFill="1" applyBorder="1" applyAlignment="1">
      <alignment wrapText="1"/>
    </xf>
    <xf numFmtId="165" fontId="4" fillId="0" borderId="1" xfId="0" applyNumberFormat="1" applyFont="1" applyFill="1" applyBorder="1" applyAlignment="1">
      <alignment horizontal="right" wrapText="1"/>
    </xf>
    <xf numFmtId="1" fontId="3" fillId="0" borderId="1" xfId="0" applyNumberFormat="1" applyFont="1" applyFill="1" applyBorder="1" applyAlignment="1">
      <alignment horizontal="right" wrapText="1"/>
    </xf>
    <xf numFmtId="0" fontId="15" fillId="5" borderId="9" xfId="0" applyFont="1" applyFill="1" applyBorder="1" applyAlignment="1">
      <alignment wrapText="1"/>
    </xf>
    <xf numFmtId="0" fontId="3" fillId="5" borderId="9" xfId="0" applyFont="1" applyFill="1" applyBorder="1" applyAlignment="1">
      <alignment horizontal="left" wrapText="1"/>
    </xf>
    <xf numFmtId="165" fontId="4" fillId="0" borderId="10" xfId="0" applyNumberFormat="1" applyFont="1" applyFill="1" applyBorder="1" applyAlignment="1">
      <alignment wrapText="1"/>
    </xf>
    <xf numFmtId="1" fontId="4" fillId="0" borderId="20" xfId="0" applyNumberFormat="1" applyFont="1" applyFill="1" applyBorder="1" applyAlignment="1">
      <alignment wrapText="1"/>
    </xf>
    <xf numFmtId="0" fontId="14" fillId="0" borderId="17" xfId="0" applyFont="1" applyBorder="1" applyAlignment="1">
      <alignment horizontal="right" wrapText="1"/>
    </xf>
    <xf numFmtId="165" fontId="3" fillId="4" borderId="9" xfId="0" applyNumberFormat="1" applyFont="1" applyFill="1" applyBorder="1" applyAlignment="1">
      <alignment wrapText="1"/>
    </xf>
    <xf numFmtId="0" fontId="3" fillId="3" borderId="16"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15" fillId="0" borderId="24" xfId="0" applyFont="1" applyBorder="1" applyAlignment="1">
      <alignment horizontal="center" vertical="center" wrapText="1"/>
    </xf>
    <xf numFmtId="0" fontId="2" fillId="0" borderId="0" xfId="0" applyFont="1" applyAlignment="1">
      <alignment wrapText="1"/>
    </xf>
    <xf numFmtId="0" fontId="17" fillId="0" borderId="0" xfId="0" applyFont="1" applyAlignment="1">
      <alignment wrapText="1"/>
    </xf>
    <xf numFmtId="0" fontId="10" fillId="0" borderId="16" xfId="0" applyFont="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10" fillId="3" borderId="20" xfId="0" applyFont="1" applyFill="1" applyBorder="1" applyAlignment="1">
      <alignment horizontal="center" vertical="center" wrapText="1"/>
    </xf>
    <xf numFmtId="0" fontId="0" fillId="3" borderId="25" xfId="0" applyFill="1" applyBorder="1" applyAlignment="1">
      <alignment horizontal="center" vertical="center" wrapText="1"/>
    </xf>
    <xf numFmtId="0" fontId="0" fillId="3" borderId="26" xfId="0" applyFill="1" applyBorder="1" applyAlignment="1">
      <alignment horizontal="center" vertical="center" wrapText="1"/>
    </xf>
    <xf numFmtId="0" fontId="10" fillId="3" borderId="16" xfId="0" applyFont="1" applyFill="1" applyBorder="1" applyAlignment="1">
      <alignment horizontal="center" vertical="center" wrapText="1"/>
    </xf>
    <xf numFmtId="0" fontId="0" fillId="3" borderId="23" xfId="0" applyFill="1" applyBorder="1" applyAlignment="1">
      <alignment horizontal="center" vertical="center" wrapText="1"/>
    </xf>
    <xf numFmtId="0" fontId="0" fillId="3" borderId="24" xfId="0" applyFill="1" applyBorder="1" applyAlignment="1">
      <alignment horizontal="center" vertical="center" wrapText="1"/>
    </xf>
    <xf numFmtId="0" fontId="12" fillId="2" borderId="12" xfId="0" applyFont="1" applyFill="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8" fillId="3" borderId="16"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5" xfId="0" applyFont="1" applyFill="1" applyBorder="1" applyAlignment="1">
      <alignment horizontal="center" vertical="center" wrapText="1"/>
    </xf>
  </cellXfs>
  <cellStyles count="3">
    <cellStyle name="Normal" xfId="0" builtinId="0"/>
    <cellStyle name="Normal 2" xfId="1"/>
    <cellStyle name="Percent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8"/>
  <sheetViews>
    <sheetView tabSelected="1" view="pageLayout" zoomScale="80" zoomScaleNormal="100" zoomScalePageLayoutView="80" workbookViewId="0">
      <selection sqref="A1:B1"/>
    </sheetView>
  </sheetViews>
  <sheetFormatPr defaultColWidth="9.140625" defaultRowHeight="15" customHeight="1" x14ac:dyDescent="0.25"/>
  <cols>
    <col min="1" max="1" width="8.7109375" style="9" customWidth="1"/>
    <col min="2" max="2" width="112" style="13" customWidth="1"/>
    <col min="3" max="3" width="12.85546875" style="13" customWidth="1"/>
    <col min="4" max="4" width="13.85546875" style="13" customWidth="1"/>
    <col min="5" max="5" width="13.5703125" style="13" customWidth="1"/>
    <col min="6" max="6" width="12" style="13" customWidth="1"/>
    <col min="7" max="7" width="1.140625" style="13" customWidth="1"/>
    <col min="8" max="8" width="11.5703125" style="13" bestFit="1" customWidth="1"/>
    <col min="9" max="16384" width="9.140625" style="13"/>
  </cols>
  <sheetData>
    <row r="1" spans="1:6" ht="31.5" x14ac:dyDescent="0.5">
      <c r="A1" s="98" t="s">
        <v>41</v>
      </c>
      <c r="B1" s="99"/>
    </row>
    <row r="2" spans="1:6" ht="14.45" x14ac:dyDescent="0.3">
      <c r="C2" s="1"/>
      <c r="D2" s="1"/>
      <c r="E2" s="1"/>
      <c r="F2" s="1"/>
    </row>
    <row r="3" spans="1:6" ht="31.15" x14ac:dyDescent="0.3">
      <c r="A3" s="25" t="s">
        <v>42</v>
      </c>
      <c r="B3" s="26"/>
      <c r="C3" s="1"/>
      <c r="D3" s="1"/>
      <c r="E3" s="1"/>
      <c r="F3" s="1"/>
    </row>
    <row r="4" spans="1:6" ht="15" customHeight="1" x14ac:dyDescent="0.35">
      <c r="A4" s="2"/>
      <c r="B4" s="1"/>
      <c r="C4" s="1"/>
      <c r="D4" s="1"/>
      <c r="E4" s="1"/>
      <c r="F4" s="1"/>
    </row>
    <row r="5" spans="1:6" ht="15" customHeight="1" x14ac:dyDescent="0.3">
      <c r="A5" s="3" t="s">
        <v>11</v>
      </c>
      <c r="B5" s="4" t="s">
        <v>18</v>
      </c>
    </row>
    <row r="6" spans="1:6" ht="15" customHeight="1" thickBot="1" x14ac:dyDescent="0.35">
      <c r="A6" s="3"/>
      <c r="B6" s="4"/>
    </row>
    <row r="7" spans="1:6" ht="30" x14ac:dyDescent="0.25">
      <c r="A7" s="14" t="s">
        <v>0</v>
      </c>
      <c r="B7" s="17" t="s">
        <v>1</v>
      </c>
      <c r="C7" s="18" t="s">
        <v>14</v>
      </c>
      <c r="D7" s="109" t="s">
        <v>16</v>
      </c>
      <c r="E7" s="110"/>
      <c r="F7" s="111"/>
    </row>
    <row r="8" spans="1:6" ht="18.75" customHeight="1" x14ac:dyDescent="0.25">
      <c r="A8" s="19"/>
      <c r="B8" s="70" t="s">
        <v>3</v>
      </c>
      <c r="C8" s="5"/>
      <c r="D8" s="112"/>
      <c r="E8" s="101"/>
      <c r="F8" s="102"/>
    </row>
    <row r="9" spans="1:6" ht="21" customHeight="1" x14ac:dyDescent="0.25">
      <c r="A9" s="20">
        <v>6</v>
      </c>
      <c r="B9" s="71" t="s">
        <v>4</v>
      </c>
      <c r="C9" s="5"/>
      <c r="D9" s="106"/>
      <c r="E9" s="107"/>
      <c r="F9" s="108"/>
    </row>
    <row r="10" spans="1:6" ht="64.900000000000006" customHeight="1" x14ac:dyDescent="0.25">
      <c r="A10" s="21">
        <v>6.1</v>
      </c>
      <c r="B10" s="46" t="s">
        <v>91</v>
      </c>
      <c r="C10" s="6"/>
      <c r="D10" s="100"/>
      <c r="E10" s="101"/>
      <c r="F10" s="102"/>
    </row>
    <row r="11" spans="1:6" ht="36" customHeight="1" x14ac:dyDescent="0.25">
      <c r="A11" s="21">
        <v>6.2</v>
      </c>
      <c r="B11" s="46" t="s">
        <v>43</v>
      </c>
      <c r="C11" s="6"/>
      <c r="D11" s="100"/>
      <c r="E11" s="101"/>
      <c r="F11" s="102"/>
    </row>
    <row r="12" spans="1:6" ht="33.75" customHeight="1" x14ac:dyDescent="0.25">
      <c r="A12" s="21">
        <v>6.3</v>
      </c>
      <c r="B12" s="46" t="s">
        <v>90</v>
      </c>
      <c r="C12" s="6"/>
      <c r="D12" s="100"/>
      <c r="E12" s="101"/>
      <c r="F12" s="102"/>
    </row>
    <row r="13" spans="1:6" ht="36.75" customHeight="1" x14ac:dyDescent="0.25">
      <c r="A13" s="21">
        <v>6.4</v>
      </c>
      <c r="B13" s="46" t="s">
        <v>26</v>
      </c>
      <c r="C13" s="6"/>
      <c r="D13" s="100"/>
      <c r="E13" s="101"/>
      <c r="F13" s="102"/>
    </row>
    <row r="14" spans="1:6" ht="24.75" customHeight="1" x14ac:dyDescent="0.25">
      <c r="A14" s="21">
        <v>6.5</v>
      </c>
      <c r="B14" s="46" t="s">
        <v>44</v>
      </c>
      <c r="C14" s="6"/>
      <c r="D14" s="100"/>
      <c r="E14" s="101"/>
      <c r="F14" s="102"/>
    </row>
    <row r="15" spans="1:6" ht="22.5" customHeight="1" x14ac:dyDescent="0.25">
      <c r="A15" s="21">
        <v>6.6</v>
      </c>
      <c r="B15" s="46" t="s">
        <v>89</v>
      </c>
      <c r="C15" s="6"/>
      <c r="D15" s="100"/>
      <c r="E15" s="101"/>
      <c r="F15" s="102"/>
    </row>
    <row r="16" spans="1:6" ht="33" customHeight="1" x14ac:dyDescent="0.25">
      <c r="A16" s="21">
        <v>6.7</v>
      </c>
      <c r="B16" s="46" t="s">
        <v>88</v>
      </c>
      <c r="C16" s="6"/>
      <c r="D16" s="50"/>
      <c r="E16" s="51"/>
      <c r="F16" s="52"/>
    </row>
    <row r="17" spans="1:6" ht="48" customHeight="1" x14ac:dyDescent="0.25">
      <c r="A17" s="21">
        <v>6.8</v>
      </c>
      <c r="B17" s="46" t="s">
        <v>45</v>
      </c>
      <c r="C17" s="6"/>
      <c r="D17" s="43"/>
      <c r="E17" s="44"/>
      <c r="F17" s="45"/>
    </row>
    <row r="18" spans="1:6" ht="18.75" customHeight="1" thickBot="1" x14ac:dyDescent="0.35">
      <c r="A18" s="22"/>
      <c r="B18" s="23" t="s">
        <v>15</v>
      </c>
      <c r="C18" s="24"/>
      <c r="D18" s="103"/>
      <c r="E18" s="104"/>
      <c r="F18" s="105"/>
    </row>
    <row r="19" spans="1:6" ht="15" customHeight="1" x14ac:dyDescent="0.35">
      <c r="A19" s="2"/>
      <c r="B19" s="1"/>
      <c r="C19" s="1"/>
      <c r="D19" s="7"/>
      <c r="E19" s="7"/>
      <c r="F19" s="7"/>
    </row>
    <row r="20" spans="1:6" ht="15" customHeight="1" x14ac:dyDescent="0.3">
      <c r="A20" s="3" t="s">
        <v>12</v>
      </c>
      <c r="B20" s="4" t="s">
        <v>20</v>
      </c>
      <c r="D20" s="7"/>
      <c r="E20" s="7"/>
      <c r="F20" s="7"/>
    </row>
    <row r="21" spans="1:6" ht="15" customHeight="1" x14ac:dyDescent="0.3">
      <c r="A21" s="8"/>
      <c r="E21" s="1"/>
      <c r="F21" s="1"/>
    </row>
    <row r="22" spans="1:6" ht="15" customHeight="1" x14ac:dyDescent="0.3">
      <c r="A22" s="63">
        <v>5</v>
      </c>
      <c r="B22" s="12" t="s">
        <v>13</v>
      </c>
      <c r="D22" s="15"/>
      <c r="E22" s="1"/>
      <c r="F22" s="1"/>
    </row>
    <row r="23" spans="1:6" ht="15" customHeight="1" x14ac:dyDescent="0.3">
      <c r="A23" s="63">
        <v>4</v>
      </c>
      <c r="B23" s="12" t="s">
        <v>5</v>
      </c>
      <c r="C23" s="1"/>
      <c r="D23" s="1"/>
      <c r="E23" s="1"/>
      <c r="F23" s="1"/>
    </row>
    <row r="24" spans="1:6" ht="15" customHeight="1" x14ac:dyDescent="0.3">
      <c r="A24" s="63">
        <v>3</v>
      </c>
      <c r="B24" s="12" t="s">
        <v>6</v>
      </c>
      <c r="C24" s="1"/>
      <c r="D24" s="1"/>
      <c r="E24" s="1"/>
      <c r="F24" s="1"/>
    </row>
    <row r="25" spans="1:6" ht="15" customHeight="1" x14ac:dyDescent="0.3">
      <c r="A25" s="63">
        <v>2</v>
      </c>
      <c r="B25" s="12" t="s">
        <v>7</v>
      </c>
      <c r="C25" s="1"/>
      <c r="D25" s="1"/>
      <c r="E25" s="1"/>
      <c r="F25" s="1"/>
    </row>
    <row r="26" spans="1:6" ht="15" customHeight="1" x14ac:dyDescent="0.25">
      <c r="A26" s="63">
        <v>0</v>
      </c>
      <c r="B26" s="12" t="s">
        <v>8</v>
      </c>
      <c r="C26" s="1"/>
      <c r="D26" s="1"/>
      <c r="E26" s="1"/>
      <c r="F26" s="1"/>
    </row>
    <row r="27" spans="1:6" ht="15" customHeight="1" x14ac:dyDescent="0.25">
      <c r="A27" s="63">
        <v>0</v>
      </c>
      <c r="B27" s="12" t="s">
        <v>10</v>
      </c>
      <c r="C27" s="1"/>
      <c r="D27" s="1"/>
      <c r="E27" s="1"/>
      <c r="F27" s="1"/>
    </row>
    <row r="28" spans="1:6" ht="15" customHeight="1" thickBot="1" x14ac:dyDescent="0.3">
      <c r="A28" s="64"/>
      <c r="B28" s="10"/>
      <c r="C28" s="1"/>
      <c r="D28" s="1"/>
      <c r="E28" s="1"/>
      <c r="F28" s="1"/>
    </row>
    <row r="29" spans="1:6" ht="58.5" customHeight="1" thickBot="1" x14ac:dyDescent="0.3">
      <c r="A29" s="14" t="s">
        <v>0</v>
      </c>
      <c r="B29" s="16" t="s">
        <v>1</v>
      </c>
      <c r="C29" s="28" t="s">
        <v>37</v>
      </c>
      <c r="D29" s="28" t="s">
        <v>2</v>
      </c>
      <c r="E29" s="28" t="s">
        <v>17</v>
      </c>
      <c r="F29" s="28" t="s">
        <v>9</v>
      </c>
    </row>
    <row r="30" spans="1:6" ht="19.5" customHeight="1" x14ac:dyDescent="0.25">
      <c r="A30" s="73">
        <v>2</v>
      </c>
      <c r="B30" s="72" t="s">
        <v>38</v>
      </c>
      <c r="C30" s="29"/>
      <c r="D30" s="30"/>
      <c r="E30" s="30">
        <f>SUM(E31:E33)</f>
        <v>150</v>
      </c>
      <c r="F30" s="56">
        <f>SUM(F31:F33)</f>
        <v>0</v>
      </c>
    </row>
    <row r="31" spans="1:6" ht="107.25" customHeight="1" x14ac:dyDescent="0.25">
      <c r="A31" s="74">
        <v>2.12</v>
      </c>
      <c r="B31" s="46" t="s">
        <v>93</v>
      </c>
      <c r="C31" s="49"/>
      <c r="D31" s="49">
        <v>10</v>
      </c>
      <c r="E31" s="32">
        <f>D31*5</f>
        <v>50</v>
      </c>
      <c r="F31" s="33">
        <f>C31*D31</f>
        <v>0</v>
      </c>
    </row>
    <row r="32" spans="1:6" ht="63.75" customHeight="1" x14ac:dyDescent="0.25">
      <c r="A32" s="74">
        <v>2.13</v>
      </c>
      <c r="B32" s="46" t="s">
        <v>92</v>
      </c>
      <c r="C32" s="49"/>
      <c r="D32" s="49">
        <v>10</v>
      </c>
      <c r="E32" s="32">
        <f>D32*5</f>
        <v>50</v>
      </c>
      <c r="F32" s="33">
        <f>C32*D32</f>
        <v>0</v>
      </c>
    </row>
    <row r="33" spans="1:6" ht="37.5" customHeight="1" thickBot="1" x14ac:dyDescent="0.3">
      <c r="A33" s="75">
        <v>2.14</v>
      </c>
      <c r="B33" s="53" t="s">
        <v>46</v>
      </c>
      <c r="C33" s="54"/>
      <c r="D33" s="54">
        <v>10</v>
      </c>
      <c r="E33" s="35">
        <f>D33*5</f>
        <v>50</v>
      </c>
      <c r="F33" s="37">
        <f>C33*D33</f>
        <v>0</v>
      </c>
    </row>
    <row r="34" spans="1:6" ht="20.25" customHeight="1" x14ac:dyDescent="0.25">
      <c r="A34" s="89">
        <v>3</v>
      </c>
      <c r="B34" s="90" t="s">
        <v>249</v>
      </c>
      <c r="C34" s="29"/>
      <c r="D34" s="29"/>
      <c r="E34" s="30">
        <f>SUM(E35:E63)</f>
        <v>2150</v>
      </c>
      <c r="F34" s="31">
        <f>SUM(F35:F63)</f>
        <v>0</v>
      </c>
    </row>
    <row r="35" spans="1:6" ht="25.5" customHeight="1" x14ac:dyDescent="0.25">
      <c r="A35" s="62">
        <v>3.1</v>
      </c>
      <c r="B35" s="46" t="s">
        <v>282</v>
      </c>
      <c r="C35" s="95" t="s">
        <v>21</v>
      </c>
      <c r="D35" s="96"/>
      <c r="E35" s="96"/>
      <c r="F35" s="97"/>
    </row>
    <row r="36" spans="1:6" ht="36.75" customHeight="1" x14ac:dyDescent="0.25">
      <c r="A36" s="69" t="s">
        <v>33</v>
      </c>
      <c r="B36" s="46" t="s">
        <v>283</v>
      </c>
      <c r="C36" s="32"/>
      <c r="D36" s="32">
        <v>20</v>
      </c>
      <c r="E36" s="32">
        <f t="shared" ref="E36" si="0">D36*5</f>
        <v>100</v>
      </c>
      <c r="F36" s="33">
        <f t="shared" ref="F36" si="1">C36*D36</f>
        <v>0</v>
      </c>
    </row>
    <row r="37" spans="1:6" ht="34.5" customHeight="1" x14ac:dyDescent="0.25">
      <c r="A37" s="69" t="s">
        <v>34</v>
      </c>
      <c r="B37" s="46" t="s">
        <v>284</v>
      </c>
      <c r="C37" s="32"/>
      <c r="D37" s="32">
        <v>20</v>
      </c>
      <c r="E37" s="32">
        <f t="shared" ref="E37:E58" si="2">D37*5</f>
        <v>100</v>
      </c>
      <c r="F37" s="33">
        <f t="shared" ref="F37:F58" si="3">C37*D37</f>
        <v>0</v>
      </c>
    </row>
    <row r="38" spans="1:6" ht="26.25" customHeight="1" x14ac:dyDescent="0.25">
      <c r="A38" s="69" t="s">
        <v>35</v>
      </c>
      <c r="B38" s="46" t="s">
        <v>281</v>
      </c>
      <c r="C38" s="32"/>
      <c r="D38" s="32">
        <v>20</v>
      </c>
      <c r="E38" s="32">
        <f t="shared" si="2"/>
        <v>100</v>
      </c>
      <c r="F38" s="33">
        <f t="shared" si="3"/>
        <v>0</v>
      </c>
    </row>
    <row r="39" spans="1:6" ht="24" customHeight="1" x14ac:dyDescent="0.25">
      <c r="A39" s="69">
        <v>3.2</v>
      </c>
      <c r="B39" s="46" t="s">
        <v>285</v>
      </c>
      <c r="C39" s="95" t="s">
        <v>21</v>
      </c>
      <c r="D39" s="96"/>
      <c r="E39" s="96"/>
      <c r="F39" s="97"/>
    </row>
    <row r="40" spans="1:6" ht="24" customHeight="1" x14ac:dyDescent="0.25">
      <c r="A40" s="69" t="s">
        <v>55</v>
      </c>
      <c r="B40" s="46" t="s">
        <v>280</v>
      </c>
      <c r="C40" s="32"/>
      <c r="D40" s="32">
        <v>20</v>
      </c>
      <c r="E40" s="32">
        <f t="shared" si="2"/>
        <v>100</v>
      </c>
      <c r="F40" s="33">
        <f t="shared" si="3"/>
        <v>0</v>
      </c>
    </row>
    <row r="41" spans="1:6" ht="24" customHeight="1" x14ac:dyDescent="0.25">
      <c r="A41" s="69" t="s">
        <v>56</v>
      </c>
      <c r="B41" s="46" t="s">
        <v>279</v>
      </c>
      <c r="C41" s="32"/>
      <c r="D41" s="32">
        <v>20</v>
      </c>
      <c r="E41" s="32">
        <f t="shared" si="2"/>
        <v>100</v>
      </c>
      <c r="F41" s="33">
        <f t="shared" si="3"/>
        <v>0</v>
      </c>
    </row>
    <row r="42" spans="1:6" ht="24" customHeight="1" x14ac:dyDescent="0.25">
      <c r="A42" s="69" t="s">
        <v>57</v>
      </c>
      <c r="B42" s="46" t="s">
        <v>278</v>
      </c>
      <c r="C42" s="32"/>
      <c r="D42" s="32">
        <v>20</v>
      </c>
      <c r="E42" s="32">
        <f t="shared" si="2"/>
        <v>100</v>
      </c>
      <c r="F42" s="33">
        <f t="shared" si="3"/>
        <v>0</v>
      </c>
    </row>
    <row r="43" spans="1:6" ht="24" customHeight="1" x14ac:dyDescent="0.25">
      <c r="A43" s="69" t="s">
        <v>63</v>
      </c>
      <c r="B43" s="46" t="s">
        <v>277</v>
      </c>
      <c r="C43" s="32"/>
      <c r="D43" s="32">
        <v>20</v>
      </c>
      <c r="E43" s="32">
        <f t="shared" ref="E43:E44" si="4">D43*5</f>
        <v>100</v>
      </c>
      <c r="F43" s="33">
        <f t="shared" ref="F43:F44" si="5">C43*D43</f>
        <v>0</v>
      </c>
    </row>
    <row r="44" spans="1:6" ht="48" customHeight="1" x14ac:dyDescent="0.25">
      <c r="A44" s="69" t="s">
        <v>62</v>
      </c>
      <c r="B44" s="46" t="s">
        <v>286</v>
      </c>
      <c r="C44" s="32"/>
      <c r="D44" s="32">
        <v>20</v>
      </c>
      <c r="E44" s="32">
        <f t="shared" si="4"/>
        <v>100</v>
      </c>
      <c r="F44" s="32">
        <f t="shared" si="5"/>
        <v>0</v>
      </c>
    </row>
    <row r="45" spans="1:6" ht="33" customHeight="1" x14ac:dyDescent="0.25">
      <c r="A45" s="69" t="s">
        <v>164</v>
      </c>
      <c r="B45" s="46" t="s">
        <v>287</v>
      </c>
      <c r="C45" s="32"/>
      <c r="D45" s="32">
        <v>20</v>
      </c>
      <c r="E45" s="32">
        <f t="shared" ref="E45" si="6">D45*5</f>
        <v>100</v>
      </c>
      <c r="F45" s="32">
        <f t="shared" ref="F45" si="7">C45*D45</f>
        <v>0</v>
      </c>
    </row>
    <row r="46" spans="1:6" ht="36.75" customHeight="1" x14ac:dyDescent="0.25">
      <c r="A46" s="69" t="s">
        <v>165</v>
      </c>
      <c r="B46" s="46" t="s">
        <v>276</v>
      </c>
      <c r="C46" s="32"/>
      <c r="D46" s="32">
        <v>20</v>
      </c>
      <c r="E46" s="32">
        <f t="shared" si="2"/>
        <v>100</v>
      </c>
      <c r="F46" s="33">
        <f t="shared" si="3"/>
        <v>0</v>
      </c>
    </row>
    <row r="47" spans="1:6" ht="34.5" customHeight="1" x14ac:dyDescent="0.25">
      <c r="A47" s="69" t="s">
        <v>166</v>
      </c>
      <c r="B47" s="46" t="s">
        <v>275</v>
      </c>
      <c r="C47" s="32"/>
      <c r="D47" s="32">
        <v>20</v>
      </c>
      <c r="E47" s="32">
        <f t="shared" si="2"/>
        <v>100</v>
      </c>
      <c r="F47" s="33">
        <f t="shared" si="3"/>
        <v>0</v>
      </c>
    </row>
    <row r="48" spans="1:6" ht="21" customHeight="1" x14ac:dyDescent="0.25">
      <c r="A48" s="69" t="s">
        <v>257</v>
      </c>
      <c r="B48" s="46" t="s">
        <v>274</v>
      </c>
      <c r="C48" s="32"/>
      <c r="D48" s="32">
        <v>20</v>
      </c>
      <c r="E48" s="32">
        <f t="shared" si="2"/>
        <v>100</v>
      </c>
      <c r="F48" s="33">
        <f t="shared" si="3"/>
        <v>0</v>
      </c>
    </row>
    <row r="49" spans="1:6" ht="21" customHeight="1" x14ac:dyDescent="0.25">
      <c r="A49" s="69" t="s">
        <v>258</v>
      </c>
      <c r="B49" s="46" t="s">
        <v>273</v>
      </c>
      <c r="C49" s="32"/>
      <c r="D49" s="32">
        <v>20</v>
      </c>
      <c r="E49" s="32">
        <f t="shared" ref="E49" si="8">D49*5</f>
        <v>100</v>
      </c>
      <c r="F49" s="33">
        <f t="shared" ref="F49" si="9">C49*D49</f>
        <v>0</v>
      </c>
    </row>
    <row r="50" spans="1:6" ht="21" customHeight="1" x14ac:dyDescent="0.25">
      <c r="A50" s="69">
        <v>3.3</v>
      </c>
      <c r="B50" s="46" t="s">
        <v>272</v>
      </c>
      <c r="C50" s="95" t="s">
        <v>21</v>
      </c>
      <c r="D50" s="96"/>
      <c r="E50" s="96"/>
      <c r="F50" s="97"/>
    </row>
    <row r="51" spans="1:6" ht="30.75" customHeight="1" x14ac:dyDescent="0.25">
      <c r="A51" s="69" t="s">
        <v>64</v>
      </c>
      <c r="B51" s="46" t="s">
        <v>271</v>
      </c>
      <c r="C51" s="32"/>
      <c r="D51" s="32">
        <v>20</v>
      </c>
      <c r="E51" s="32">
        <f t="shared" ref="E51" si="10">D51*5</f>
        <v>100</v>
      </c>
      <c r="F51" s="33">
        <f t="shared" ref="F51" si="11">C51*D51</f>
        <v>0</v>
      </c>
    </row>
    <row r="52" spans="1:6" ht="45.75" customHeight="1" x14ac:dyDescent="0.25">
      <c r="A52" s="69" t="s">
        <v>65</v>
      </c>
      <c r="B52" s="46" t="s">
        <v>270</v>
      </c>
      <c r="C52" s="32"/>
      <c r="D52" s="32">
        <v>20</v>
      </c>
      <c r="E52" s="32">
        <f t="shared" ref="E52" si="12">D52*5</f>
        <v>100</v>
      </c>
      <c r="F52" s="33">
        <f t="shared" ref="F52" si="13">C52*D52</f>
        <v>0</v>
      </c>
    </row>
    <row r="53" spans="1:6" ht="19.5" customHeight="1" x14ac:dyDescent="0.25">
      <c r="A53" s="69" t="s">
        <v>66</v>
      </c>
      <c r="B53" s="46" t="s">
        <v>269</v>
      </c>
      <c r="C53" s="32"/>
      <c r="D53" s="32">
        <v>20</v>
      </c>
      <c r="E53" s="32">
        <f t="shared" ref="E53" si="14">D53*5</f>
        <v>100</v>
      </c>
      <c r="F53" s="33">
        <f t="shared" ref="F53" si="15">C53*D53</f>
        <v>0</v>
      </c>
    </row>
    <row r="54" spans="1:6" ht="20.25" customHeight="1" x14ac:dyDescent="0.25">
      <c r="A54" s="69" t="s">
        <v>67</v>
      </c>
      <c r="B54" s="46" t="s">
        <v>268</v>
      </c>
      <c r="C54" s="32"/>
      <c r="D54" s="32">
        <v>10</v>
      </c>
      <c r="E54" s="32">
        <f>D54*5</f>
        <v>50</v>
      </c>
      <c r="F54" s="33">
        <f t="shared" si="3"/>
        <v>0</v>
      </c>
    </row>
    <row r="55" spans="1:6" ht="20.25" customHeight="1" x14ac:dyDescent="0.25">
      <c r="A55" s="69" t="s">
        <v>114</v>
      </c>
      <c r="B55" s="46" t="s">
        <v>267</v>
      </c>
      <c r="C55" s="32"/>
      <c r="D55" s="32">
        <v>10</v>
      </c>
      <c r="E55" s="32">
        <f>D55*5</f>
        <v>50</v>
      </c>
      <c r="F55" s="33">
        <f t="shared" ref="F55" si="16">C55*D55</f>
        <v>0</v>
      </c>
    </row>
    <row r="56" spans="1:6" ht="20.25" customHeight="1" x14ac:dyDescent="0.25">
      <c r="A56" s="69">
        <v>3.4</v>
      </c>
      <c r="B56" s="46" t="s">
        <v>266</v>
      </c>
      <c r="C56" s="95" t="s">
        <v>21</v>
      </c>
      <c r="D56" s="96"/>
      <c r="E56" s="96"/>
      <c r="F56" s="97"/>
    </row>
    <row r="57" spans="1:6" ht="45.75" customHeight="1" x14ac:dyDescent="0.25">
      <c r="A57" s="69" t="s">
        <v>68</v>
      </c>
      <c r="B57" s="46" t="s">
        <v>265</v>
      </c>
      <c r="C57" s="32"/>
      <c r="D57" s="32">
        <v>20</v>
      </c>
      <c r="E57" s="32">
        <f t="shared" si="2"/>
        <v>100</v>
      </c>
      <c r="F57" s="33">
        <f t="shared" si="3"/>
        <v>0</v>
      </c>
    </row>
    <row r="58" spans="1:6" ht="20.25" customHeight="1" x14ac:dyDescent="0.25">
      <c r="A58" s="69" t="s">
        <v>69</v>
      </c>
      <c r="B58" s="46" t="s">
        <v>264</v>
      </c>
      <c r="C58" s="32"/>
      <c r="D58" s="32">
        <v>10</v>
      </c>
      <c r="E58" s="32">
        <f t="shared" si="2"/>
        <v>50</v>
      </c>
      <c r="F58" s="33">
        <f t="shared" si="3"/>
        <v>0</v>
      </c>
    </row>
    <row r="59" spans="1:6" ht="48" customHeight="1" x14ac:dyDescent="0.25">
      <c r="A59" s="69">
        <v>3.5</v>
      </c>
      <c r="B59" s="46" t="s">
        <v>262</v>
      </c>
      <c r="C59" s="32"/>
      <c r="D59" s="32">
        <v>20</v>
      </c>
      <c r="E59" s="32">
        <f t="shared" ref="E59" si="17">D59*5</f>
        <v>100</v>
      </c>
      <c r="F59" s="33">
        <f t="shared" ref="F59" si="18">C59*D59</f>
        <v>0</v>
      </c>
    </row>
    <row r="60" spans="1:6" ht="62.25" customHeight="1" x14ac:dyDescent="0.25">
      <c r="A60" s="69">
        <v>3.6</v>
      </c>
      <c r="B60" s="46" t="s">
        <v>263</v>
      </c>
      <c r="C60" s="32"/>
      <c r="D60" s="32">
        <v>20</v>
      </c>
      <c r="E60" s="32">
        <f t="shared" ref="E60" si="19">D60*5</f>
        <v>100</v>
      </c>
      <c r="F60" s="33">
        <f t="shared" ref="F60" si="20">C60*D60</f>
        <v>0</v>
      </c>
    </row>
    <row r="61" spans="1:6" ht="22.9" customHeight="1" x14ac:dyDescent="0.25">
      <c r="A61" s="69">
        <v>3.7</v>
      </c>
      <c r="B61" s="46" t="s">
        <v>261</v>
      </c>
      <c r="C61" s="95" t="s">
        <v>21</v>
      </c>
      <c r="D61" s="96"/>
      <c r="E61" s="96"/>
      <c r="F61" s="97"/>
    </row>
    <row r="62" spans="1:6" ht="35.450000000000003" customHeight="1" x14ac:dyDescent="0.25">
      <c r="A62" s="69" t="s">
        <v>83</v>
      </c>
      <c r="B62" s="46" t="s">
        <v>260</v>
      </c>
      <c r="C62" s="32"/>
      <c r="D62" s="32">
        <v>10</v>
      </c>
      <c r="E62" s="32">
        <f t="shared" ref="E62:E63" si="21">D62*5</f>
        <v>50</v>
      </c>
      <c r="F62" s="33">
        <f t="shared" ref="F62:F63" si="22">C62*D62</f>
        <v>0</v>
      </c>
    </row>
    <row r="63" spans="1:6" ht="25.9" customHeight="1" thickBot="1" x14ac:dyDescent="0.3">
      <c r="A63" s="93" t="s">
        <v>84</v>
      </c>
      <c r="B63" s="53" t="s">
        <v>259</v>
      </c>
      <c r="C63" s="35"/>
      <c r="D63" s="35">
        <v>10</v>
      </c>
      <c r="E63" s="35">
        <f t="shared" si="21"/>
        <v>50</v>
      </c>
      <c r="F63" s="37">
        <f t="shared" si="22"/>
        <v>0</v>
      </c>
    </row>
    <row r="64" spans="1:6" ht="21" customHeight="1" x14ac:dyDescent="0.25">
      <c r="A64" s="76">
        <v>4</v>
      </c>
      <c r="B64" s="94" t="s">
        <v>24</v>
      </c>
      <c r="C64" s="29"/>
      <c r="D64" s="29"/>
      <c r="E64" s="29">
        <f>SUM(E65:E71)</f>
        <v>350</v>
      </c>
      <c r="F64" s="31">
        <f>SUM(F65:F71)</f>
        <v>0</v>
      </c>
    </row>
    <row r="65" spans="1:6" ht="51" customHeight="1" x14ac:dyDescent="0.25">
      <c r="A65" s="77">
        <f>A64+0.1</f>
        <v>4.0999999999999996</v>
      </c>
      <c r="B65" s="46" t="s">
        <v>47</v>
      </c>
      <c r="C65" s="34"/>
      <c r="D65" s="32">
        <v>10</v>
      </c>
      <c r="E65" s="40">
        <f t="shared" ref="E65:E79" si="23">D65*5</f>
        <v>50</v>
      </c>
      <c r="F65" s="33">
        <f t="shared" ref="F65:F79" si="24">C65*D65</f>
        <v>0</v>
      </c>
    </row>
    <row r="66" spans="1:6" ht="23.25" customHeight="1" x14ac:dyDescent="0.25">
      <c r="A66" s="77">
        <f>A65+0.1</f>
        <v>4.1999999999999993</v>
      </c>
      <c r="B66" s="46" t="s">
        <v>27</v>
      </c>
      <c r="C66" s="32"/>
      <c r="D66" s="32">
        <v>10</v>
      </c>
      <c r="E66" s="32">
        <f t="shared" si="23"/>
        <v>50</v>
      </c>
      <c r="F66" s="33">
        <f t="shared" si="24"/>
        <v>0</v>
      </c>
    </row>
    <row r="67" spans="1:6" ht="45.75" customHeight="1" x14ac:dyDescent="0.25">
      <c r="A67" s="77">
        <f>A66+0.1</f>
        <v>4.2999999999999989</v>
      </c>
      <c r="B67" s="46" t="s">
        <v>48</v>
      </c>
      <c r="C67" s="32"/>
      <c r="D67" s="32">
        <v>10</v>
      </c>
      <c r="E67" s="32">
        <f t="shared" si="23"/>
        <v>50</v>
      </c>
      <c r="F67" s="33">
        <f t="shared" si="24"/>
        <v>0</v>
      </c>
    </row>
    <row r="68" spans="1:6" ht="49.5" customHeight="1" x14ac:dyDescent="0.25">
      <c r="A68" s="77">
        <f>A67+0.1</f>
        <v>4.3999999999999986</v>
      </c>
      <c r="B68" s="46" t="s">
        <v>95</v>
      </c>
      <c r="C68" s="32"/>
      <c r="D68" s="32">
        <v>10</v>
      </c>
      <c r="E68" s="32">
        <f t="shared" si="23"/>
        <v>50</v>
      </c>
      <c r="F68" s="33">
        <f t="shared" si="24"/>
        <v>0</v>
      </c>
    </row>
    <row r="69" spans="1:6" ht="50.25" customHeight="1" x14ac:dyDescent="0.25">
      <c r="A69" s="77">
        <f>A68+0.1</f>
        <v>4.4999999999999982</v>
      </c>
      <c r="B69" s="46" t="s">
        <v>94</v>
      </c>
      <c r="C69" s="32"/>
      <c r="D69" s="32">
        <v>10</v>
      </c>
      <c r="E69" s="40">
        <f>D69*5</f>
        <v>50</v>
      </c>
      <c r="F69" s="33">
        <f>C69*D69</f>
        <v>0</v>
      </c>
    </row>
    <row r="70" spans="1:6" ht="49.5" customHeight="1" x14ac:dyDescent="0.25">
      <c r="A70" s="77">
        <v>4.5999999999999996</v>
      </c>
      <c r="B70" s="46" t="s">
        <v>250</v>
      </c>
      <c r="C70" s="32"/>
      <c r="D70" s="32">
        <v>10</v>
      </c>
      <c r="E70" s="40">
        <f>D70*5</f>
        <v>50</v>
      </c>
      <c r="F70" s="33">
        <f>C70*D70</f>
        <v>0</v>
      </c>
    </row>
    <row r="71" spans="1:6" ht="50.25" customHeight="1" thickBot="1" x14ac:dyDescent="0.3">
      <c r="A71" s="78">
        <v>4.7</v>
      </c>
      <c r="B71" s="53" t="s">
        <v>251</v>
      </c>
      <c r="C71" s="35"/>
      <c r="D71" s="35">
        <v>10</v>
      </c>
      <c r="E71" s="36">
        <f t="shared" si="23"/>
        <v>50</v>
      </c>
      <c r="F71" s="37">
        <f t="shared" si="24"/>
        <v>0</v>
      </c>
    </row>
    <row r="72" spans="1:6" ht="22.5" customHeight="1" x14ac:dyDescent="0.25">
      <c r="A72" s="76">
        <v>5</v>
      </c>
      <c r="B72" s="79" t="s">
        <v>25</v>
      </c>
      <c r="C72" s="29"/>
      <c r="D72" s="29"/>
      <c r="E72" s="30">
        <f>SUM(E73:E79)</f>
        <v>350</v>
      </c>
      <c r="F72" s="56">
        <f>SUM(F73:F79)</f>
        <v>0</v>
      </c>
    </row>
    <row r="73" spans="1:6" ht="37.5" customHeight="1" x14ac:dyDescent="0.25">
      <c r="A73" s="77">
        <f>A72+0.1</f>
        <v>5.0999999999999996</v>
      </c>
      <c r="B73" s="46" t="s">
        <v>49</v>
      </c>
      <c r="C73" s="47"/>
      <c r="D73" s="32">
        <v>10</v>
      </c>
      <c r="E73" s="40">
        <f t="shared" si="23"/>
        <v>50</v>
      </c>
      <c r="F73" s="33">
        <f t="shared" si="24"/>
        <v>0</v>
      </c>
    </row>
    <row r="74" spans="1:6" ht="23.25" customHeight="1" x14ac:dyDescent="0.25">
      <c r="A74" s="77">
        <f t="shared" ref="A74:A79" si="25">A73+0.1</f>
        <v>5.1999999999999993</v>
      </c>
      <c r="B74" s="46" t="s">
        <v>252</v>
      </c>
      <c r="C74" s="48"/>
      <c r="D74" s="32">
        <v>10</v>
      </c>
      <c r="E74" s="40">
        <f t="shared" si="23"/>
        <v>50</v>
      </c>
      <c r="F74" s="33">
        <f t="shared" si="24"/>
        <v>0</v>
      </c>
    </row>
    <row r="75" spans="1:6" ht="36.75" customHeight="1" x14ac:dyDescent="0.25">
      <c r="A75" s="77">
        <f t="shared" si="25"/>
        <v>5.2999999999999989</v>
      </c>
      <c r="B75" s="46" t="s">
        <v>253</v>
      </c>
      <c r="C75" s="48"/>
      <c r="D75" s="32">
        <v>10</v>
      </c>
      <c r="E75" s="40">
        <f t="shared" si="23"/>
        <v>50</v>
      </c>
      <c r="F75" s="33">
        <f t="shared" si="24"/>
        <v>0</v>
      </c>
    </row>
    <row r="76" spans="1:6" ht="24" customHeight="1" x14ac:dyDescent="0.25">
      <c r="A76" s="77">
        <f t="shared" si="25"/>
        <v>5.3999999999999986</v>
      </c>
      <c r="B76" s="46" t="s">
        <v>50</v>
      </c>
      <c r="C76" s="48"/>
      <c r="D76" s="32">
        <v>10</v>
      </c>
      <c r="E76" s="40">
        <f t="shared" si="23"/>
        <v>50</v>
      </c>
      <c r="F76" s="33">
        <f t="shared" si="24"/>
        <v>0</v>
      </c>
    </row>
    <row r="77" spans="1:6" ht="36.75" customHeight="1" x14ac:dyDescent="0.25">
      <c r="A77" s="77">
        <f t="shared" si="25"/>
        <v>5.4999999999999982</v>
      </c>
      <c r="B77" s="46" t="s">
        <v>59</v>
      </c>
      <c r="C77" s="48"/>
      <c r="D77" s="32">
        <v>10</v>
      </c>
      <c r="E77" s="40">
        <f t="shared" si="23"/>
        <v>50</v>
      </c>
      <c r="F77" s="33">
        <f t="shared" si="24"/>
        <v>0</v>
      </c>
    </row>
    <row r="78" spans="1:6" ht="37.5" customHeight="1" x14ac:dyDescent="0.25">
      <c r="A78" s="77">
        <f t="shared" si="25"/>
        <v>5.5999999999999979</v>
      </c>
      <c r="B78" s="46" t="s">
        <v>58</v>
      </c>
      <c r="C78" s="48"/>
      <c r="D78" s="32">
        <v>10</v>
      </c>
      <c r="E78" s="40">
        <f t="shared" si="23"/>
        <v>50</v>
      </c>
      <c r="F78" s="33">
        <f t="shared" si="24"/>
        <v>0</v>
      </c>
    </row>
    <row r="79" spans="1:6" ht="52.5" customHeight="1" thickBot="1" x14ac:dyDescent="0.3">
      <c r="A79" s="78">
        <f t="shared" si="25"/>
        <v>5.6999999999999975</v>
      </c>
      <c r="B79" s="53" t="s">
        <v>96</v>
      </c>
      <c r="C79" s="57"/>
      <c r="D79" s="35">
        <v>10</v>
      </c>
      <c r="E79" s="36">
        <f t="shared" si="23"/>
        <v>50</v>
      </c>
      <c r="F79" s="37">
        <f t="shared" si="24"/>
        <v>0</v>
      </c>
    </row>
    <row r="80" spans="1:6" ht="24" customHeight="1" thickBot="1" x14ac:dyDescent="0.3">
      <c r="A80" s="80">
        <v>6</v>
      </c>
      <c r="B80" s="81" t="s">
        <v>22</v>
      </c>
      <c r="C80" s="113" t="s">
        <v>21</v>
      </c>
      <c r="D80" s="114"/>
      <c r="E80" s="114"/>
      <c r="F80" s="115"/>
    </row>
    <row r="81" spans="1:6" ht="23.25" customHeight="1" x14ac:dyDescent="0.25">
      <c r="A81" s="76">
        <v>7</v>
      </c>
      <c r="B81" s="79" t="s">
        <v>30</v>
      </c>
      <c r="C81" s="29"/>
      <c r="D81" s="29"/>
      <c r="E81" s="30">
        <f>SUM(E82:E87)</f>
        <v>300</v>
      </c>
      <c r="F81" s="56">
        <f>SUM(F82:F87)</f>
        <v>0</v>
      </c>
    </row>
    <row r="82" spans="1:6" ht="36.75" customHeight="1" x14ac:dyDescent="0.25">
      <c r="A82" s="77">
        <f t="shared" ref="A82:A87" si="26">A81+0.1</f>
        <v>7.1</v>
      </c>
      <c r="B82" s="46" t="s">
        <v>28</v>
      </c>
      <c r="C82" s="32"/>
      <c r="D82" s="32">
        <v>10</v>
      </c>
      <c r="E82" s="40">
        <f t="shared" ref="E82:E87" si="27">D82*5</f>
        <v>50</v>
      </c>
      <c r="F82" s="33">
        <f t="shared" ref="F82:F87" si="28">C82*D82</f>
        <v>0</v>
      </c>
    </row>
    <row r="83" spans="1:6" ht="51.75" customHeight="1" x14ac:dyDescent="0.25">
      <c r="A83" s="77">
        <f t="shared" si="26"/>
        <v>7.1999999999999993</v>
      </c>
      <c r="B83" s="46" t="s">
        <v>51</v>
      </c>
      <c r="C83" s="32"/>
      <c r="D83" s="32">
        <v>10</v>
      </c>
      <c r="E83" s="40">
        <f t="shared" si="27"/>
        <v>50</v>
      </c>
      <c r="F83" s="33">
        <f t="shared" si="28"/>
        <v>0</v>
      </c>
    </row>
    <row r="84" spans="1:6" ht="36.75" customHeight="1" x14ac:dyDescent="0.25">
      <c r="A84" s="77">
        <f t="shared" si="26"/>
        <v>7.2999999999999989</v>
      </c>
      <c r="B84" s="46" t="s">
        <v>29</v>
      </c>
      <c r="C84" s="32"/>
      <c r="D84" s="32">
        <v>10</v>
      </c>
      <c r="E84" s="40">
        <f t="shared" si="27"/>
        <v>50</v>
      </c>
      <c r="F84" s="33">
        <f t="shared" si="28"/>
        <v>0</v>
      </c>
    </row>
    <row r="85" spans="1:6" ht="93" customHeight="1" x14ac:dyDescent="0.25">
      <c r="A85" s="77">
        <f t="shared" si="26"/>
        <v>7.3999999999999986</v>
      </c>
      <c r="B85" s="46" t="s">
        <v>52</v>
      </c>
      <c r="C85" s="32"/>
      <c r="D85" s="32">
        <v>10</v>
      </c>
      <c r="E85" s="40">
        <f t="shared" si="27"/>
        <v>50</v>
      </c>
      <c r="F85" s="33">
        <f t="shared" si="28"/>
        <v>0</v>
      </c>
    </row>
    <row r="86" spans="1:6" ht="37.15" customHeight="1" x14ac:dyDescent="0.25">
      <c r="A86" s="77">
        <f t="shared" si="26"/>
        <v>7.4999999999999982</v>
      </c>
      <c r="B86" s="46" t="s">
        <v>31</v>
      </c>
      <c r="C86" s="32"/>
      <c r="D86" s="32">
        <v>10</v>
      </c>
      <c r="E86" s="40">
        <f t="shared" si="27"/>
        <v>50</v>
      </c>
      <c r="F86" s="33">
        <f t="shared" si="28"/>
        <v>0</v>
      </c>
    </row>
    <row r="87" spans="1:6" ht="51.6" customHeight="1" thickBot="1" x14ac:dyDescent="0.3">
      <c r="A87" s="91">
        <f t="shared" si="26"/>
        <v>7.5999999999999979</v>
      </c>
      <c r="B87" s="55" t="s">
        <v>254</v>
      </c>
      <c r="C87" s="38"/>
      <c r="D87" s="38">
        <v>10</v>
      </c>
      <c r="E87" s="92">
        <f t="shared" si="27"/>
        <v>50</v>
      </c>
      <c r="F87" s="39">
        <f t="shared" si="28"/>
        <v>0</v>
      </c>
    </row>
    <row r="88" spans="1:6" ht="24.75" customHeight="1" x14ac:dyDescent="0.25">
      <c r="A88" s="82">
        <v>8</v>
      </c>
      <c r="B88" s="83" t="s">
        <v>40</v>
      </c>
      <c r="C88" s="58"/>
      <c r="D88" s="58"/>
      <c r="E88" s="30">
        <f>SUM(E89)</f>
        <v>2250</v>
      </c>
      <c r="F88" s="56">
        <f>SUM(F89)</f>
        <v>0</v>
      </c>
    </row>
    <row r="89" spans="1:6" ht="81" customHeight="1" thickBot="1" x14ac:dyDescent="0.3">
      <c r="A89" s="78">
        <v>8.1</v>
      </c>
      <c r="B89" s="84" t="s">
        <v>97</v>
      </c>
      <c r="C89" s="61"/>
      <c r="D89" s="35">
        <v>450</v>
      </c>
      <c r="E89" s="36">
        <f>D89*5</f>
        <v>2250</v>
      </c>
      <c r="F89" s="37">
        <f>C89*D89</f>
        <v>0</v>
      </c>
    </row>
    <row r="90" spans="1:6" ht="24" customHeight="1" x14ac:dyDescent="0.25">
      <c r="A90" s="82">
        <v>9</v>
      </c>
      <c r="B90" s="83" t="s">
        <v>39</v>
      </c>
      <c r="C90" s="58"/>
      <c r="D90" s="58"/>
      <c r="E90" s="30">
        <f>SUM(E92)</f>
        <v>100</v>
      </c>
      <c r="F90" s="56">
        <f>SUM(F92)</f>
        <v>0</v>
      </c>
    </row>
    <row r="91" spans="1:6" ht="64.5" customHeight="1" x14ac:dyDescent="0.25">
      <c r="A91" s="77">
        <f>0.1+A90</f>
        <v>9.1</v>
      </c>
      <c r="B91" s="46" t="s">
        <v>99</v>
      </c>
      <c r="C91" s="95" t="s">
        <v>21</v>
      </c>
      <c r="D91" s="116"/>
      <c r="E91" s="116"/>
      <c r="F91" s="117"/>
    </row>
    <row r="92" spans="1:6" ht="78" customHeight="1" x14ac:dyDescent="0.25">
      <c r="A92" s="77">
        <f>0.1+A91</f>
        <v>9.1999999999999993</v>
      </c>
      <c r="B92" s="46" t="s">
        <v>255</v>
      </c>
      <c r="C92" s="88"/>
      <c r="D92" s="32">
        <v>20</v>
      </c>
      <c r="E92" s="32">
        <f>D92*5</f>
        <v>100</v>
      </c>
      <c r="F92" s="33">
        <f>C92*D92</f>
        <v>0</v>
      </c>
    </row>
    <row r="93" spans="1:6" ht="36.75" customHeight="1" x14ac:dyDescent="0.25">
      <c r="A93" s="85">
        <f>0.1+A92</f>
        <v>9.2999999999999989</v>
      </c>
      <c r="B93" s="46" t="s">
        <v>98</v>
      </c>
      <c r="C93" s="95" t="s">
        <v>21</v>
      </c>
      <c r="D93" s="116"/>
      <c r="E93" s="116"/>
      <c r="F93" s="117"/>
    </row>
    <row r="94" spans="1:6" ht="54" customHeight="1" thickBot="1" x14ac:dyDescent="0.3">
      <c r="A94" s="86">
        <f>0.1+A93</f>
        <v>9.3999999999999986</v>
      </c>
      <c r="B94" s="53" t="s">
        <v>60</v>
      </c>
      <c r="C94" s="118" t="s">
        <v>21</v>
      </c>
      <c r="D94" s="119"/>
      <c r="E94" s="119"/>
      <c r="F94" s="120"/>
    </row>
    <row r="95" spans="1:6" ht="25.5" customHeight="1" x14ac:dyDescent="0.25">
      <c r="A95" s="82">
        <v>10</v>
      </c>
      <c r="B95" s="83" t="s">
        <v>19</v>
      </c>
      <c r="C95" s="58"/>
      <c r="D95" s="58"/>
      <c r="E95" s="30">
        <f>SUM(E106)</f>
        <v>250</v>
      </c>
      <c r="F95" s="56">
        <f>SUM(F106)</f>
        <v>0</v>
      </c>
    </row>
    <row r="96" spans="1:6" ht="40.5" customHeight="1" x14ac:dyDescent="0.25">
      <c r="A96" s="87">
        <f>0.1+A95</f>
        <v>10.1</v>
      </c>
      <c r="B96" s="46" t="s">
        <v>256</v>
      </c>
      <c r="C96" s="116" t="s">
        <v>21</v>
      </c>
      <c r="D96" s="96"/>
      <c r="E96" s="96"/>
      <c r="F96" s="97"/>
    </row>
    <row r="97" spans="1:8" ht="36" customHeight="1" x14ac:dyDescent="0.25">
      <c r="A97" s="87">
        <v>10.199999999999999</v>
      </c>
      <c r="B97" s="46" t="s">
        <v>100</v>
      </c>
      <c r="C97" s="116" t="s">
        <v>21</v>
      </c>
      <c r="D97" s="96"/>
      <c r="E97" s="96"/>
      <c r="F97" s="97"/>
    </row>
    <row r="98" spans="1:8" ht="35.25" customHeight="1" x14ac:dyDescent="0.25">
      <c r="A98" s="87" t="s">
        <v>101</v>
      </c>
      <c r="B98" s="46" t="s">
        <v>110</v>
      </c>
      <c r="C98" s="116" t="s">
        <v>21</v>
      </c>
      <c r="D98" s="96"/>
      <c r="E98" s="96"/>
      <c r="F98" s="97"/>
    </row>
    <row r="99" spans="1:8" ht="22.5" customHeight="1" x14ac:dyDescent="0.25">
      <c r="A99" s="87" t="s">
        <v>102</v>
      </c>
      <c r="B99" s="46" t="s">
        <v>54</v>
      </c>
      <c r="C99" s="116" t="s">
        <v>21</v>
      </c>
      <c r="D99" s="96"/>
      <c r="E99" s="96"/>
      <c r="F99" s="97"/>
    </row>
    <row r="100" spans="1:8" ht="25.5" customHeight="1" x14ac:dyDescent="0.25">
      <c r="A100" s="87" t="s">
        <v>103</v>
      </c>
      <c r="B100" s="46" t="s">
        <v>109</v>
      </c>
      <c r="C100" s="116" t="s">
        <v>21</v>
      </c>
      <c r="D100" s="96"/>
      <c r="E100" s="96"/>
      <c r="F100" s="97"/>
    </row>
    <row r="101" spans="1:8" ht="24.75" customHeight="1" x14ac:dyDescent="0.25">
      <c r="A101" s="87" t="s">
        <v>104</v>
      </c>
      <c r="B101" s="46" t="s">
        <v>32</v>
      </c>
      <c r="C101" s="116" t="s">
        <v>21</v>
      </c>
      <c r="D101" s="96"/>
      <c r="E101" s="96"/>
      <c r="F101" s="97"/>
    </row>
    <row r="102" spans="1:8" ht="23.45" customHeight="1" x14ac:dyDescent="0.25">
      <c r="A102" s="87" t="s">
        <v>105</v>
      </c>
      <c r="B102" s="46" t="s">
        <v>108</v>
      </c>
      <c r="C102" s="116" t="s">
        <v>21</v>
      </c>
      <c r="D102" s="96"/>
      <c r="E102" s="96"/>
      <c r="F102" s="97"/>
    </row>
    <row r="103" spans="1:8" ht="93.75" customHeight="1" x14ac:dyDescent="0.25">
      <c r="A103" s="87">
        <v>10.3</v>
      </c>
      <c r="B103" s="46" t="s">
        <v>107</v>
      </c>
      <c r="C103" s="116" t="s">
        <v>21</v>
      </c>
      <c r="D103" s="96"/>
      <c r="E103" s="96"/>
      <c r="F103" s="97"/>
    </row>
    <row r="104" spans="1:8" ht="37.5" customHeight="1" x14ac:dyDescent="0.25">
      <c r="A104" s="87">
        <v>10.4</v>
      </c>
      <c r="B104" s="46" t="s">
        <v>53</v>
      </c>
      <c r="C104" s="116" t="s">
        <v>21</v>
      </c>
      <c r="D104" s="96"/>
      <c r="E104" s="96"/>
      <c r="F104" s="97"/>
    </row>
    <row r="105" spans="1:8" ht="36" customHeight="1" x14ac:dyDescent="0.25">
      <c r="A105" s="87">
        <v>10.5</v>
      </c>
      <c r="B105" s="46" t="s">
        <v>106</v>
      </c>
      <c r="C105" s="116" t="s">
        <v>21</v>
      </c>
      <c r="D105" s="96"/>
      <c r="E105" s="96"/>
      <c r="F105" s="97"/>
    </row>
    <row r="106" spans="1:8" ht="51.75" customHeight="1" thickBot="1" x14ac:dyDescent="0.3">
      <c r="A106" s="59">
        <v>10.6</v>
      </c>
      <c r="B106" s="55" t="s">
        <v>61</v>
      </c>
      <c r="C106" s="60"/>
      <c r="D106" s="38">
        <v>50</v>
      </c>
      <c r="E106" s="38">
        <f>D106*5</f>
        <v>250</v>
      </c>
      <c r="F106" s="39">
        <f>C106*D106</f>
        <v>0</v>
      </c>
      <c r="H106" s="11"/>
    </row>
    <row r="107" spans="1:8" ht="27" customHeight="1" thickBot="1" x14ac:dyDescent="0.3">
      <c r="C107" s="27"/>
      <c r="D107" s="41" t="s">
        <v>23</v>
      </c>
      <c r="E107" s="42">
        <f>SUM(E30,E34,E64,E72,E81,E88,E90,E95)</f>
        <v>5900</v>
      </c>
      <c r="F107" s="42">
        <f>SUM(F30,F34,F64,F72,F81,F88,F90,F95)</f>
        <v>0</v>
      </c>
    </row>
    <row r="108" spans="1:8" ht="15" customHeight="1" thickTop="1" x14ac:dyDescent="0.25"/>
  </sheetData>
  <mergeCells count="30">
    <mergeCell ref="C80:F80"/>
    <mergeCell ref="C91:F91"/>
    <mergeCell ref="C105:F105"/>
    <mergeCell ref="C100:F100"/>
    <mergeCell ref="C101:F101"/>
    <mergeCell ref="C102:F102"/>
    <mergeCell ref="C103:F103"/>
    <mergeCell ref="C104:F104"/>
    <mergeCell ref="C99:F99"/>
    <mergeCell ref="C94:F94"/>
    <mergeCell ref="C97:F97"/>
    <mergeCell ref="C98:F98"/>
    <mergeCell ref="C93:F93"/>
    <mergeCell ref="C96:F96"/>
    <mergeCell ref="A1:B1"/>
    <mergeCell ref="D14:F14"/>
    <mergeCell ref="D18:F18"/>
    <mergeCell ref="D9:F9"/>
    <mergeCell ref="D15:F15"/>
    <mergeCell ref="D13:F13"/>
    <mergeCell ref="D7:F7"/>
    <mergeCell ref="D8:F8"/>
    <mergeCell ref="D10:F10"/>
    <mergeCell ref="D11:F11"/>
    <mergeCell ref="D12:F12"/>
    <mergeCell ref="C35:F35"/>
    <mergeCell ref="C39:F39"/>
    <mergeCell ref="C50:F50"/>
    <mergeCell ref="C61:F61"/>
    <mergeCell ref="C56:F56"/>
  </mergeCells>
  <phoneticPr fontId="0" type="noConversion"/>
  <pageMargins left="0.70866141732283472" right="0.70866141732283472" top="0.74803149606299213" bottom="0.74803149606299213" header="0.31496062992125984" footer="0.31496062992125984"/>
  <pageSetup paperSize="9" scale="75" fitToHeight="3" orientation="landscape" r:id="rId1"/>
  <headerFooter>
    <oddHeader xml:space="preserve">&amp;C&amp;"Arial,Bold"&amp;18Tender ref: BCAST-DC casting upgrade-01 - BUL : 1655 </oddHeader>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2"/>
  <sheetViews>
    <sheetView topLeftCell="A84" workbookViewId="0">
      <selection sqref="A1:B92"/>
    </sheetView>
  </sheetViews>
  <sheetFormatPr defaultColWidth="68.42578125" defaultRowHeight="24.6" customHeight="1" x14ac:dyDescent="0.2"/>
  <cols>
    <col min="1" max="1" width="6.7109375" style="65" customWidth="1"/>
    <col min="2" max="2" width="91.42578125" style="65" customWidth="1"/>
    <col min="3" max="16384" width="68.42578125" style="65"/>
  </cols>
  <sheetData>
    <row r="1" spans="1:2" ht="24.6" customHeight="1" x14ac:dyDescent="0.2">
      <c r="B1" s="68" t="s">
        <v>174</v>
      </c>
    </row>
    <row r="2" spans="1:2" ht="98.45" customHeight="1" x14ac:dyDescent="0.2">
      <c r="B2" s="66" t="s">
        <v>154</v>
      </c>
    </row>
    <row r="3" spans="1:2" ht="24.6" customHeight="1" x14ac:dyDescent="0.2">
      <c r="A3" s="65">
        <v>3.1</v>
      </c>
      <c r="B3" s="66" t="s">
        <v>175</v>
      </c>
    </row>
    <row r="4" spans="1:2" ht="58.9" customHeight="1" x14ac:dyDescent="0.2">
      <c r="A4" s="67" t="s">
        <v>33</v>
      </c>
      <c r="B4" s="66" t="s">
        <v>176</v>
      </c>
    </row>
    <row r="5" spans="1:2" ht="39.6" customHeight="1" x14ac:dyDescent="0.2">
      <c r="A5" s="65" t="s">
        <v>34</v>
      </c>
      <c r="B5" s="66" t="s">
        <v>177</v>
      </c>
    </row>
    <row r="6" spans="1:2" ht="26.45" customHeight="1" x14ac:dyDescent="0.2">
      <c r="A6" s="65" t="s">
        <v>35</v>
      </c>
      <c r="B6" s="66" t="s">
        <v>178</v>
      </c>
    </row>
    <row r="7" spans="1:2" ht="57.6" customHeight="1" x14ac:dyDescent="0.2">
      <c r="A7" s="65" t="s">
        <v>36</v>
      </c>
      <c r="B7" s="66" t="s">
        <v>179</v>
      </c>
    </row>
    <row r="8" spans="1:2" ht="34.9" customHeight="1" x14ac:dyDescent="0.2">
      <c r="A8" s="65" t="s">
        <v>111</v>
      </c>
      <c r="B8" s="66" t="s">
        <v>180</v>
      </c>
    </row>
    <row r="9" spans="1:2" ht="24.6" customHeight="1" x14ac:dyDescent="0.2">
      <c r="A9" s="65" t="s">
        <v>112</v>
      </c>
      <c r="B9" s="66" t="s">
        <v>181</v>
      </c>
    </row>
    <row r="10" spans="1:2" ht="36" customHeight="1" x14ac:dyDescent="0.2">
      <c r="A10" s="65" t="s">
        <v>113</v>
      </c>
      <c r="B10" s="66" t="s">
        <v>182</v>
      </c>
    </row>
    <row r="11" spans="1:2" ht="26.45" customHeight="1" x14ac:dyDescent="0.2">
      <c r="A11" s="65" t="s">
        <v>131</v>
      </c>
      <c r="B11" s="66" t="s">
        <v>204</v>
      </c>
    </row>
    <row r="12" spans="1:2" ht="24.6" customHeight="1" x14ac:dyDescent="0.2">
      <c r="A12" s="65" t="s">
        <v>156</v>
      </c>
      <c r="B12" s="66" t="s">
        <v>203</v>
      </c>
    </row>
    <row r="13" spans="1:2" ht="33.6" customHeight="1" x14ac:dyDescent="0.2">
      <c r="A13" s="65" t="s">
        <v>157</v>
      </c>
      <c r="B13" s="66" t="s">
        <v>202</v>
      </c>
    </row>
    <row r="14" spans="1:2" ht="43.15" customHeight="1" x14ac:dyDescent="0.2">
      <c r="A14" s="65" t="s">
        <v>158</v>
      </c>
      <c r="B14" s="66" t="s">
        <v>205</v>
      </c>
    </row>
    <row r="15" spans="1:2" ht="45" customHeight="1" x14ac:dyDescent="0.2">
      <c r="A15" s="65" t="s">
        <v>159</v>
      </c>
      <c r="B15" s="66" t="s">
        <v>206</v>
      </c>
    </row>
    <row r="16" spans="1:2" ht="45.6" customHeight="1" x14ac:dyDescent="0.2">
      <c r="A16" s="65" t="s">
        <v>160</v>
      </c>
      <c r="B16" s="66" t="s">
        <v>183</v>
      </c>
    </row>
    <row r="17" spans="1:2" ht="24.6" customHeight="1" x14ac:dyDescent="0.2">
      <c r="A17" s="65" t="s">
        <v>161</v>
      </c>
      <c r="B17" s="66" t="s">
        <v>184</v>
      </c>
    </row>
    <row r="18" spans="1:2" ht="39.6" customHeight="1" x14ac:dyDescent="0.2">
      <c r="A18" s="65" t="s">
        <v>162</v>
      </c>
      <c r="B18" s="66" t="s">
        <v>185</v>
      </c>
    </row>
    <row r="19" spans="1:2" ht="37.9" customHeight="1" x14ac:dyDescent="0.2">
      <c r="A19" s="65" t="s">
        <v>163</v>
      </c>
      <c r="B19" s="66" t="s">
        <v>186</v>
      </c>
    </row>
    <row r="20" spans="1:2" ht="34.9" customHeight="1" x14ac:dyDescent="0.2">
      <c r="A20" s="65">
        <v>3.2</v>
      </c>
      <c r="B20" s="66" t="s">
        <v>187</v>
      </c>
    </row>
    <row r="21" spans="1:2" ht="24.6" customHeight="1" x14ac:dyDescent="0.2">
      <c r="A21" s="65" t="s">
        <v>55</v>
      </c>
      <c r="B21" s="66" t="s">
        <v>188</v>
      </c>
    </row>
    <row r="22" spans="1:2" ht="36.6" customHeight="1" x14ac:dyDescent="0.2">
      <c r="A22" s="65" t="s">
        <v>56</v>
      </c>
      <c r="B22" s="66" t="s">
        <v>189</v>
      </c>
    </row>
    <row r="23" spans="1:2" ht="22.9" customHeight="1" x14ac:dyDescent="0.2">
      <c r="A23" s="65" t="s">
        <v>57</v>
      </c>
      <c r="B23" s="66" t="s">
        <v>190</v>
      </c>
    </row>
    <row r="24" spans="1:2" ht="22.15" customHeight="1" x14ac:dyDescent="0.2">
      <c r="A24" s="65" t="s">
        <v>63</v>
      </c>
      <c r="B24" s="66" t="s">
        <v>191</v>
      </c>
    </row>
    <row r="25" spans="1:2" ht="24.6" customHeight="1" x14ac:dyDescent="0.2">
      <c r="A25" s="65" t="s">
        <v>62</v>
      </c>
      <c r="B25" s="66" t="s">
        <v>192</v>
      </c>
    </row>
    <row r="26" spans="1:2" ht="42" customHeight="1" x14ac:dyDescent="0.2">
      <c r="A26" s="65" t="s">
        <v>164</v>
      </c>
      <c r="B26" s="66" t="s">
        <v>193</v>
      </c>
    </row>
    <row r="27" spans="1:2" ht="31.15" customHeight="1" x14ac:dyDescent="0.2">
      <c r="A27" s="65" t="s">
        <v>165</v>
      </c>
      <c r="B27" s="66" t="s">
        <v>194</v>
      </c>
    </row>
    <row r="28" spans="1:2" ht="24.6" customHeight="1" x14ac:dyDescent="0.2">
      <c r="A28" s="65" t="s">
        <v>166</v>
      </c>
      <c r="B28" s="66" t="s">
        <v>195</v>
      </c>
    </row>
    <row r="29" spans="1:2" ht="24.6" customHeight="1" x14ac:dyDescent="0.2">
      <c r="A29" s="65">
        <v>3.3</v>
      </c>
      <c r="B29" s="66" t="s">
        <v>196</v>
      </c>
    </row>
    <row r="30" spans="1:2" ht="34.9" customHeight="1" x14ac:dyDescent="0.2">
      <c r="A30" s="65" t="s">
        <v>64</v>
      </c>
      <c r="B30" s="66" t="s">
        <v>197</v>
      </c>
    </row>
    <row r="31" spans="1:2" ht="40.15" customHeight="1" x14ac:dyDescent="0.2">
      <c r="A31" s="65" t="s">
        <v>65</v>
      </c>
      <c r="B31" s="66" t="s">
        <v>198</v>
      </c>
    </row>
    <row r="32" spans="1:2" ht="24.6" customHeight="1" x14ac:dyDescent="0.2">
      <c r="A32" s="65" t="s">
        <v>66</v>
      </c>
      <c r="B32" s="66" t="s">
        <v>151</v>
      </c>
    </row>
    <row r="33" spans="1:2" ht="30" customHeight="1" x14ac:dyDescent="0.2">
      <c r="A33" s="65" t="s">
        <v>67</v>
      </c>
      <c r="B33" s="66" t="s">
        <v>199</v>
      </c>
    </row>
    <row r="34" spans="1:2" ht="24.6" customHeight="1" x14ac:dyDescent="0.2">
      <c r="A34" s="65" t="s">
        <v>114</v>
      </c>
      <c r="B34" s="66" t="s">
        <v>200</v>
      </c>
    </row>
    <row r="35" spans="1:2" ht="26.45" customHeight="1" x14ac:dyDescent="0.2">
      <c r="A35" s="65" t="s">
        <v>115</v>
      </c>
      <c r="B35" s="66" t="s">
        <v>201</v>
      </c>
    </row>
    <row r="36" spans="1:2" ht="20.45" customHeight="1" x14ac:dyDescent="0.2">
      <c r="A36" s="65">
        <v>3.4</v>
      </c>
      <c r="B36" s="66" t="s">
        <v>123</v>
      </c>
    </row>
    <row r="37" spans="1:2" ht="49.15" customHeight="1" x14ac:dyDescent="0.2">
      <c r="A37" s="65" t="s">
        <v>68</v>
      </c>
      <c r="B37" s="66" t="s">
        <v>207</v>
      </c>
    </row>
    <row r="38" spans="1:2" ht="32.450000000000003" customHeight="1" x14ac:dyDescent="0.2">
      <c r="A38" s="65" t="s">
        <v>69</v>
      </c>
      <c r="B38" s="66" t="s">
        <v>208</v>
      </c>
    </row>
    <row r="39" spans="1:2" ht="24.6" customHeight="1" x14ac:dyDescent="0.2">
      <c r="A39" s="65" t="s">
        <v>70</v>
      </c>
      <c r="B39" s="66" t="s">
        <v>209</v>
      </c>
    </row>
    <row r="40" spans="1:2" ht="33" customHeight="1" x14ac:dyDescent="0.2">
      <c r="A40" s="65" t="s">
        <v>71</v>
      </c>
      <c r="B40" s="66" t="s">
        <v>210</v>
      </c>
    </row>
    <row r="41" spans="1:2" ht="45" customHeight="1" x14ac:dyDescent="0.2">
      <c r="A41" s="65" t="s">
        <v>72</v>
      </c>
      <c r="B41" s="66" t="s">
        <v>211</v>
      </c>
    </row>
    <row r="42" spans="1:2" ht="39" customHeight="1" x14ac:dyDescent="0.2">
      <c r="A42" s="65" t="s">
        <v>73</v>
      </c>
      <c r="B42" s="66" t="s">
        <v>212</v>
      </c>
    </row>
    <row r="43" spans="1:2" ht="47.45" customHeight="1" x14ac:dyDescent="0.2">
      <c r="A43" s="65" t="s">
        <v>132</v>
      </c>
      <c r="B43" s="66" t="s">
        <v>213</v>
      </c>
    </row>
    <row r="44" spans="1:2" ht="57" customHeight="1" x14ac:dyDescent="0.2">
      <c r="A44" s="65" t="s">
        <v>133</v>
      </c>
      <c r="B44" s="66" t="s">
        <v>214</v>
      </c>
    </row>
    <row r="45" spans="1:2" ht="22.15" customHeight="1" x14ac:dyDescent="0.2">
      <c r="A45" s="65" t="s">
        <v>134</v>
      </c>
      <c r="B45" s="66" t="s">
        <v>215</v>
      </c>
    </row>
    <row r="46" spans="1:2" ht="33.6" customHeight="1" x14ac:dyDescent="0.2">
      <c r="A46" s="65" t="s">
        <v>135</v>
      </c>
      <c r="B46" s="66" t="s">
        <v>216</v>
      </c>
    </row>
    <row r="47" spans="1:2" ht="27.6" customHeight="1" x14ac:dyDescent="0.2">
      <c r="A47" s="65">
        <v>3.5</v>
      </c>
      <c r="B47" s="66" t="s">
        <v>124</v>
      </c>
    </row>
    <row r="48" spans="1:2" ht="40.9" customHeight="1" x14ac:dyDescent="0.2">
      <c r="A48" s="65" t="s">
        <v>74</v>
      </c>
      <c r="B48" s="66" t="s">
        <v>217</v>
      </c>
    </row>
    <row r="49" spans="1:2" ht="47.45" customHeight="1" x14ac:dyDescent="0.2">
      <c r="A49" s="65" t="s">
        <v>75</v>
      </c>
      <c r="B49" s="66" t="s">
        <v>218</v>
      </c>
    </row>
    <row r="50" spans="1:2" ht="52.9" customHeight="1" x14ac:dyDescent="0.2">
      <c r="A50" s="65" t="s">
        <v>76</v>
      </c>
      <c r="B50" s="66" t="s">
        <v>219</v>
      </c>
    </row>
    <row r="51" spans="1:2" ht="39" customHeight="1" x14ac:dyDescent="0.2">
      <c r="A51" s="65" t="s">
        <v>77</v>
      </c>
      <c r="B51" s="66" t="s">
        <v>220</v>
      </c>
    </row>
    <row r="52" spans="1:2" ht="25.15" customHeight="1" x14ac:dyDescent="0.2">
      <c r="A52" s="65" t="s">
        <v>116</v>
      </c>
      <c r="B52" s="66" t="s">
        <v>221</v>
      </c>
    </row>
    <row r="53" spans="1:2" ht="24.6" customHeight="1" x14ac:dyDescent="0.2">
      <c r="A53" s="65">
        <v>3.6</v>
      </c>
      <c r="B53" s="66" t="s">
        <v>125</v>
      </c>
    </row>
    <row r="54" spans="1:2" ht="42.6" customHeight="1" x14ac:dyDescent="0.2">
      <c r="A54" s="65" t="s">
        <v>78</v>
      </c>
      <c r="B54" s="66" t="s">
        <v>222</v>
      </c>
    </row>
    <row r="55" spans="1:2" ht="26.45" customHeight="1" x14ac:dyDescent="0.2">
      <c r="A55" s="65" t="s">
        <v>79</v>
      </c>
      <c r="B55" s="66" t="s">
        <v>223</v>
      </c>
    </row>
    <row r="56" spans="1:2" ht="24.6" customHeight="1" x14ac:dyDescent="0.2">
      <c r="A56" s="65" t="s">
        <v>80</v>
      </c>
      <c r="B56" s="66" t="s">
        <v>126</v>
      </c>
    </row>
    <row r="57" spans="1:2" ht="34.9" customHeight="1" x14ac:dyDescent="0.2">
      <c r="A57" s="65" t="s">
        <v>81</v>
      </c>
      <c r="B57" s="66" t="s">
        <v>127</v>
      </c>
    </row>
    <row r="58" spans="1:2" ht="36.6" customHeight="1" x14ac:dyDescent="0.2">
      <c r="A58" s="65" t="s">
        <v>82</v>
      </c>
      <c r="B58" s="66" t="s">
        <v>224</v>
      </c>
    </row>
    <row r="59" spans="1:2" ht="45" customHeight="1" x14ac:dyDescent="0.2">
      <c r="A59" s="65" t="s">
        <v>117</v>
      </c>
      <c r="B59" s="66" t="s">
        <v>225</v>
      </c>
    </row>
    <row r="60" spans="1:2" ht="31.15" customHeight="1" x14ac:dyDescent="0.2">
      <c r="A60" s="65" t="s">
        <v>118</v>
      </c>
      <c r="B60" s="66" t="s">
        <v>226</v>
      </c>
    </row>
    <row r="61" spans="1:2" ht="83.45" customHeight="1" x14ac:dyDescent="0.2">
      <c r="A61" s="65" t="s">
        <v>119</v>
      </c>
      <c r="B61" s="66" t="s">
        <v>227</v>
      </c>
    </row>
    <row r="62" spans="1:2" ht="24.6" customHeight="1" x14ac:dyDescent="0.2">
      <c r="A62" s="65" t="s">
        <v>136</v>
      </c>
      <c r="B62" s="66" t="s">
        <v>228</v>
      </c>
    </row>
    <row r="63" spans="1:2" ht="36.6" customHeight="1" x14ac:dyDescent="0.2">
      <c r="A63" s="65" t="s">
        <v>167</v>
      </c>
      <c r="B63" s="66" t="s">
        <v>229</v>
      </c>
    </row>
    <row r="64" spans="1:2" ht="24.6" customHeight="1" x14ac:dyDescent="0.2">
      <c r="A64" s="65">
        <v>3.7</v>
      </c>
      <c r="B64" s="66" t="s">
        <v>128</v>
      </c>
    </row>
    <row r="65" spans="1:2" ht="65.45" customHeight="1" x14ac:dyDescent="0.2">
      <c r="A65" s="65" t="s">
        <v>83</v>
      </c>
      <c r="B65" s="66" t="s">
        <v>230</v>
      </c>
    </row>
    <row r="66" spans="1:2" ht="52.15" customHeight="1" x14ac:dyDescent="0.2">
      <c r="A66" s="65" t="s">
        <v>84</v>
      </c>
      <c r="B66" s="66" t="s">
        <v>129</v>
      </c>
    </row>
    <row r="67" spans="1:2" ht="24.6" customHeight="1" x14ac:dyDescent="0.2">
      <c r="A67" s="65" t="s">
        <v>85</v>
      </c>
      <c r="B67" s="66" t="s">
        <v>231</v>
      </c>
    </row>
    <row r="68" spans="1:2" ht="24.6" customHeight="1" x14ac:dyDescent="0.2">
      <c r="A68" s="65" t="s">
        <v>86</v>
      </c>
      <c r="B68" s="66" t="s">
        <v>232</v>
      </c>
    </row>
    <row r="69" spans="1:2" ht="24.6" customHeight="1" x14ac:dyDescent="0.2">
      <c r="A69" s="65" t="s">
        <v>87</v>
      </c>
      <c r="B69" s="66" t="s">
        <v>130</v>
      </c>
    </row>
    <row r="70" spans="1:2" ht="24.6" customHeight="1" x14ac:dyDescent="0.2">
      <c r="A70" s="65">
        <v>3.8</v>
      </c>
      <c r="B70" s="66" t="s">
        <v>233</v>
      </c>
    </row>
    <row r="71" spans="1:2" ht="93.6" customHeight="1" x14ac:dyDescent="0.2">
      <c r="A71" s="65" t="s">
        <v>137</v>
      </c>
      <c r="B71" s="66" t="s">
        <v>234</v>
      </c>
    </row>
    <row r="72" spans="1:2" ht="72" customHeight="1" x14ac:dyDescent="0.2">
      <c r="A72" s="65" t="s">
        <v>138</v>
      </c>
      <c r="B72" s="66" t="s">
        <v>152</v>
      </c>
    </row>
    <row r="73" spans="1:2" ht="24.6" customHeight="1" x14ac:dyDescent="0.2">
      <c r="A73" s="65" t="s">
        <v>139</v>
      </c>
      <c r="B73" s="66" t="s">
        <v>235</v>
      </c>
    </row>
    <row r="74" spans="1:2" ht="24.6" customHeight="1" x14ac:dyDescent="0.2">
      <c r="A74" s="65">
        <v>3.9</v>
      </c>
      <c r="B74" s="66" t="s">
        <v>153</v>
      </c>
    </row>
    <row r="75" spans="1:2" ht="41.45" customHeight="1" x14ac:dyDescent="0.2">
      <c r="A75" s="65" t="s">
        <v>141</v>
      </c>
      <c r="B75" s="66" t="s">
        <v>236</v>
      </c>
    </row>
    <row r="76" spans="1:2" ht="43.15" customHeight="1" x14ac:dyDescent="0.2">
      <c r="A76" s="65" t="s">
        <v>142</v>
      </c>
      <c r="B76" s="66" t="s">
        <v>237</v>
      </c>
    </row>
    <row r="77" spans="1:2" ht="24.6" customHeight="1" x14ac:dyDescent="0.2">
      <c r="A77" s="65" t="s">
        <v>143</v>
      </c>
      <c r="B77" s="66" t="s">
        <v>238</v>
      </c>
    </row>
    <row r="78" spans="1:2" ht="65.45" customHeight="1" x14ac:dyDescent="0.2">
      <c r="A78" s="65" t="s">
        <v>144</v>
      </c>
      <c r="B78" s="66" t="s">
        <v>239</v>
      </c>
    </row>
    <row r="79" spans="1:2" ht="70.900000000000006" customHeight="1" x14ac:dyDescent="0.2">
      <c r="A79" s="65" t="s">
        <v>145</v>
      </c>
      <c r="B79" s="66" t="s">
        <v>240</v>
      </c>
    </row>
    <row r="80" spans="1:2" ht="24.6" customHeight="1" x14ac:dyDescent="0.2">
      <c r="A80" s="65" t="s">
        <v>146</v>
      </c>
      <c r="B80" s="66" t="s">
        <v>241</v>
      </c>
    </row>
    <row r="81" spans="1:3" ht="52.9" customHeight="1" x14ac:dyDescent="0.2">
      <c r="A81" s="65" t="s">
        <v>147</v>
      </c>
      <c r="B81" s="66" t="s">
        <v>242</v>
      </c>
    </row>
    <row r="82" spans="1:3" ht="24.6" customHeight="1" x14ac:dyDescent="0.2">
      <c r="A82" s="65" t="s">
        <v>148</v>
      </c>
      <c r="B82" s="66" t="s">
        <v>243</v>
      </c>
    </row>
    <row r="83" spans="1:3" ht="31.9" customHeight="1" x14ac:dyDescent="0.2">
      <c r="A83" s="65" t="s">
        <v>168</v>
      </c>
      <c r="B83" s="66" t="s">
        <v>244</v>
      </c>
    </row>
    <row r="84" spans="1:3" ht="24.6" customHeight="1" x14ac:dyDescent="0.2">
      <c r="A84" s="65">
        <v>3.1</v>
      </c>
      <c r="B84" s="66" t="s">
        <v>24</v>
      </c>
    </row>
    <row r="85" spans="1:3" ht="58.9" customHeight="1" x14ac:dyDescent="0.2">
      <c r="A85" s="65" t="s">
        <v>120</v>
      </c>
      <c r="B85" s="66" t="s">
        <v>245</v>
      </c>
    </row>
    <row r="86" spans="1:3" ht="31.15" customHeight="1" x14ac:dyDescent="0.2">
      <c r="A86" s="65" t="s">
        <v>121</v>
      </c>
      <c r="B86" s="66" t="s">
        <v>149</v>
      </c>
    </row>
    <row r="87" spans="1:3" ht="24.6" customHeight="1" x14ac:dyDescent="0.2">
      <c r="A87" s="65" t="s">
        <v>122</v>
      </c>
      <c r="B87" s="66" t="s">
        <v>155</v>
      </c>
      <c r="C87" s="66"/>
    </row>
    <row r="88" spans="1:3" ht="24.6" customHeight="1" x14ac:dyDescent="0.2">
      <c r="A88" s="65" t="s">
        <v>169</v>
      </c>
      <c r="B88" s="66" t="s">
        <v>150</v>
      </c>
      <c r="C88" s="66"/>
    </row>
    <row r="89" spans="1:3" ht="24.6" customHeight="1" x14ac:dyDescent="0.2">
      <c r="A89" s="65" t="s">
        <v>170</v>
      </c>
      <c r="B89" s="66" t="s">
        <v>247</v>
      </c>
    </row>
    <row r="90" spans="1:3" ht="24.6" customHeight="1" x14ac:dyDescent="0.2">
      <c r="A90" s="65" t="s">
        <v>171</v>
      </c>
      <c r="B90" s="66" t="s">
        <v>246</v>
      </c>
      <c r="C90" s="66"/>
    </row>
    <row r="91" spans="1:3" ht="24.6" customHeight="1" x14ac:dyDescent="0.2">
      <c r="A91" s="65" t="s">
        <v>172</v>
      </c>
      <c r="B91" s="66" t="s">
        <v>248</v>
      </c>
      <c r="C91" s="66"/>
    </row>
    <row r="92" spans="1:3" ht="24.6" customHeight="1" x14ac:dyDescent="0.2">
      <c r="A92" s="65" t="s">
        <v>173</v>
      </c>
      <c r="B92" s="66" t="s">
        <v>140</v>
      </c>
      <c r="C92" s="6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Scoring Sheet</vt:lpstr>
      <vt:lpstr>Sheet1</vt:lpstr>
      <vt:lpstr>'Scoring Sheet'!_GoBack</vt:lpstr>
      <vt:lpstr>Sheet1!OLE_LINK1</vt:lpstr>
    </vt:vector>
  </TitlesOfParts>
  <Company>The University of Nottingham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Information Services</dc:creator>
  <cp:lastModifiedBy>BuildUser</cp:lastModifiedBy>
  <cp:lastPrinted>2013-08-07T14:49:30Z</cp:lastPrinted>
  <dcterms:created xsi:type="dcterms:W3CDTF">2009-11-13T11:30:25Z</dcterms:created>
  <dcterms:modified xsi:type="dcterms:W3CDTF">2016-12-12T10:33:30Z</dcterms:modified>
</cp:coreProperties>
</file>