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bl-usershares\users27$\sowusu\Desktop\Stus Stuff\Cash Collection\Final Data\"/>
    </mc:Choice>
  </mc:AlternateContent>
  <bookViews>
    <workbookView xWindow="0" yWindow="0" windowWidth="20490" windowHeight="7455"/>
  </bookViews>
  <sheets>
    <sheet name="Cash Collec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/>
  <c r="J16" i="1" s="1"/>
  <c r="G17" i="1"/>
  <c r="H17" i="1"/>
  <c r="E8" i="1"/>
  <c r="H8" i="1" s="1"/>
  <c r="J8" i="1" s="1"/>
  <c r="E14" i="1"/>
  <c r="G14" i="1" s="1"/>
  <c r="R16" i="1"/>
  <c r="R13" i="1"/>
  <c r="E13" i="1"/>
  <c r="G13" i="1" s="1"/>
  <c r="R12" i="1"/>
  <c r="E12" i="1"/>
  <c r="G12" i="1" s="1"/>
  <c r="R11" i="1"/>
  <c r="E11" i="1"/>
  <c r="G11" i="1" s="1"/>
  <c r="R10" i="1"/>
  <c r="E10" i="1"/>
  <c r="G10" i="1" s="1"/>
  <c r="R9" i="1"/>
  <c r="E9" i="1"/>
  <c r="G9" i="1" s="1"/>
  <c r="R8" i="1"/>
  <c r="R7" i="1"/>
  <c r="E7" i="1"/>
  <c r="G7" i="1" s="1"/>
  <c r="R6" i="1"/>
  <c r="E6" i="1"/>
  <c r="G6" i="1" s="1"/>
  <c r="R5" i="1"/>
  <c r="E5" i="1"/>
  <c r="G5" i="1" s="1"/>
  <c r="R4" i="1"/>
  <c r="E4" i="1"/>
  <c r="H4" i="1" s="1"/>
  <c r="H14" i="1" l="1"/>
  <c r="J14" i="1" s="1"/>
  <c r="H11" i="1"/>
  <c r="L11" i="1" s="1"/>
  <c r="G8" i="1"/>
  <c r="H7" i="1"/>
  <c r="L7" i="1" s="1"/>
  <c r="H6" i="1"/>
  <c r="L6" i="1" s="1"/>
  <c r="H13" i="1"/>
  <c r="H12" i="1"/>
  <c r="J12" i="1" s="1"/>
  <c r="H10" i="1"/>
  <c r="J10" i="1" s="1"/>
  <c r="H9" i="1"/>
  <c r="H5" i="1"/>
  <c r="J5" i="1" s="1"/>
  <c r="G4" i="1"/>
  <c r="L17" i="1"/>
  <c r="J17" i="1"/>
  <c r="L16" i="1"/>
  <c r="M16" i="1" s="1"/>
  <c r="V16" i="1" s="1"/>
  <c r="W16" i="1" s="1"/>
  <c r="X16" i="1" s="1"/>
  <c r="J11" i="1"/>
  <c r="M11" i="1" s="1"/>
  <c r="L14" i="1"/>
  <c r="M14" i="1" s="1"/>
  <c r="L8" i="1"/>
  <c r="M8" i="1" s="1"/>
  <c r="V8" i="1" s="1"/>
  <c r="W8" i="1" s="1"/>
  <c r="X8" i="1" s="1"/>
  <c r="S9" i="1"/>
  <c r="S13" i="1"/>
  <c r="S11" i="1"/>
  <c r="L4" i="1"/>
  <c r="J4" i="1"/>
  <c r="S8" i="1"/>
  <c r="S17" i="1"/>
  <c r="J7" i="1" l="1"/>
  <c r="M7" i="1" s="1"/>
  <c r="J6" i="1"/>
  <c r="M6" i="1" s="1"/>
  <c r="V6" i="1" s="1"/>
  <c r="W6" i="1" s="1"/>
  <c r="X6" i="1" s="1"/>
  <c r="L10" i="1"/>
  <c r="M10" i="1" s="1"/>
  <c r="M17" i="1"/>
  <c r="V17" i="1" s="1"/>
  <c r="W17" i="1" s="1"/>
  <c r="X17" i="1" s="1"/>
  <c r="S12" i="1"/>
  <c r="J13" i="1"/>
  <c r="L13" i="1"/>
  <c r="J9" i="1"/>
  <c r="L9" i="1"/>
  <c r="L5" i="1"/>
  <c r="M5" i="1" s="1"/>
  <c r="V5" i="1" s="1"/>
  <c r="W5" i="1" s="1"/>
  <c r="X5" i="1" s="1"/>
  <c r="L12" i="1"/>
  <c r="M12" i="1" s="1"/>
  <c r="V12" i="1" s="1"/>
  <c r="W12" i="1" s="1"/>
  <c r="X12" i="1" s="1"/>
  <c r="S7" i="1"/>
  <c r="V7" i="1"/>
  <c r="W7" i="1" s="1"/>
  <c r="X7" i="1" s="1"/>
  <c r="S6" i="1"/>
  <c r="S5" i="1"/>
  <c r="M4" i="1"/>
  <c r="V4" i="1" s="1"/>
  <c r="W4" i="1" s="1"/>
  <c r="X4" i="1" s="1"/>
  <c r="V11" i="1"/>
  <c r="W11" i="1" s="1"/>
  <c r="X11" i="1" s="1"/>
  <c r="S10" i="1"/>
  <c r="M9" i="1" l="1"/>
  <c r="V9" i="1" s="1"/>
  <c r="W9" i="1" s="1"/>
  <c r="X9" i="1" s="1"/>
  <c r="M13" i="1"/>
  <c r="V13" i="1" s="1"/>
  <c r="W13" i="1" s="1"/>
  <c r="X13" i="1" s="1"/>
  <c r="V10" i="1"/>
  <c r="W10" i="1" s="1"/>
  <c r="X10" i="1" s="1"/>
</calcChain>
</file>

<file path=xl/sharedStrings.xml><?xml version="1.0" encoding="utf-8"?>
<sst xmlns="http://schemas.openxmlformats.org/spreadsheetml/2006/main" count="71" uniqueCount="54">
  <si>
    <t>DEDICATED SITE CASH COLLECTION COSTS</t>
  </si>
  <si>
    <t xml:space="preserve"> </t>
  </si>
  <si>
    <t>Environment (Building type, Parking Machine, Building etc.)</t>
  </si>
  <si>
    <t>Site Name</t>
  </si>
  <si>
    <t>Service (Scheduled collection or adhoc)</t>
  </si>
  <si>
    <t>Unit Qualtity</t>
  </si>
  <si>
    <t>Annual Collection</t>
  </si>
  <si>
    <t>Cost per Collection</t>
  </si>
  <si>
    <t>Annual  Cost</t>
  </si>
  <si>
    <t>Annual Cost before Overhead and Profit</t>
  </si>
  <si>
    <t>Overhead %</t>
  </si>
  <si>
    <t>Central Overhead Recovery</t>
  </si>
  <si>
    <t>Profit%</t>
  </si>
  <si>
    <t>Profit Mark-up</t>
  </si>
  <si>
    <t>Annual Cost - Including Overhead and Profit</t>
  </si>
  <si>
    <t>Indemnity per collection</t>
  </si>
  <si>
    <t>Number of Annual Collections</t>
  </si>
  <si>
    <t>Variation from 1st submission</t>
  </si>
  <si>
    <t>Year 1</t>
  </si>
  <si>
    <t>Year 2</t>
  </si>
  <si>
    <t>Year 3</t>
  </si>
  <si>
    <t>Kiosk</t>
  </si>
  <si>
    <t>Collection</t>
  </si>
  <si>
    <t>Brixton Library</t>
  </si>
  <si>
    <t>Clapham Library</t>
  </si>
  <si>
    <t>Durning Library</t>
  </si>
  <si>
    <t>Minet Library</t>
  </si>
  <si>
    <t>South Lambeth Library</t>
  </si>
  <si>
    <t>West Norwood Library</t>
  </si>
  <si>
    <t>Registrar Office, Lambeth Town Hall, Brixton</t>
  </si>
  <si>
    <t>Cash Processing</t>
  </si>
  <si>
    <t>Brixton Customer Centre - The Civic Centre</t>
  </si>
  <si>
    <t>Last Thursday of every month</t>
  </si>
  <si>
    <t>Streatham Tate Library</t>
  </si>
  <si>
    <t>Weekly Collections - Monday</t>
  </si>
  <si>
    <t xml:space="preserve">Delivery </t>
  </si>
  <si>
    <t xml:space="preserve">The Civic Centre - Cashiers Department Ad hoc </t>
  </si>
  <si>
    <t>Daily - 7 days per week</t>
  </si>
  <si>
    <t>Pope's Road Toilets</t>
  </si>
  <si>
    <t xml:space="preserve">Cash  processing cost </t>
  </si>
  <si>
    <t>(Ad hoc cash collections to be charged using schedule of rates)</t>
  </si>
  <si>
    <t>Central Hill Day Centre</t>
  </si>
  <si>
    <t>West Norwood Cemetary</t>
  </si>
  <si>
    <t>Daily - 5 days per week (Excluding Bank Holidays)</t>
  </si>
  <si>
    <t>Weekly - Wednesday</t>
  </si>
  <si>
    <t>Weekly - Thursday</t>
  </si>
  <si>
    <t xml:space="preserve">Fortnightly - Wednesday </t>
  </si>
  <si>
    <t>Fortnightly -Wednesday</t>
  </si>
  <si>
    <t xml:space="preserve">Weekly - Wednesday </t>
  </si>
  <si>
    <t>Weekly collections - Wednesday</t>
  </si>
  <si>
    <t>Weekly - Friday</t>
  </si>
  <si>
    <t>Variable cash processing cost</t>
  </si>
  <si>
    <t>Call-Off</t>
  </si>
  <si>
    <t>Call-off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</si>
</sst>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6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4" fontId="6" fillId="4" borderId="7" xfId="2" applyNumberFormat="1" applyFont="1" applyFill="1" applyBorder="1" applyAlignment="1">
      <alignment horizontal="center" vertical="center" wrapText="1"/>
    </xf>
    <xf numFmtId="10" fontId="7" fillId="4" borderId="8" xfId="3" applyNumberFormat="1" applyFont="1" applyFill="1" applyBorder="1" applyAlignment="1">
      <alignment horizontal="center" vertical="center" wrapText="1"/>
    </xf>
    <xf numFmtId="44" fontId="6" fillId="4" borderId="8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4" fontId="6" fillId="4" borderId="0" xfId="2" applyNumberFormat="1" applyFont="1" applyFill="1" applyBorder="1" applyAlignment="1">
      <alignment horizontal="center" vertical="center" wrapText="1"/>
    </xf>
    <xf numFmtId="43" fontId="6" fillId="4" borderId="9" xfId="1" applyFont="1" applyFill="1" applyBorder="1" applyAlignment="1">
      <alignment horizontal="right" vertical="center" wrapText="1"/>
    </xf>
    <xf numFmtId="44" fontId="6" fillId="4" borderId="9" xfId="2" applyNumberFormat="1" applyFont="1" applyFill="1" applyBorder="1" applyAlignment="1">
      <alignment horizontal="right" vertical="center" wrapText="1"/>
    </xf>
    <xf numFmtId="0" fontId="9" fillId="0" borderId="10" xfId="4" applyFont="1" applyBorder="1" applyAlignment="1">
      <alignment wrapText="1"/>
    </xf>
    <xf numFmtId="0" fontId="9" fillId="0" borderId="10" xfId="4" applyFont="1" applyBorder="1" applyAlignment="1">
      <alignment horizontal="left" vertical="top" wrapText="1"/>
    </xf>
    <xf numFmtId="0" fontId="2" fillId="0" borderId="1" xfId="4" applyFont="1" applyBorder="1" applyAlignment="1">
      <alignment horizontal="right" wrapText="1"/>
    </xf>
    <xf numFmtId="0" fontId="9" fillId="0" borderId="1" xfId="4" applyFont="1" applyBorder="1" applyAlignment="1">
      <alignment horizontal="left" vertical="top" wrapText="1"/>
    </xf>
    <xf numFmtId="0" fontId="9" fillId="0" borderId="1" xfId="4" applyFont="1" applyBorder="1" applyAlignment="1">
      <alignment horizontal="right" wrapText="1"/>
    </xf>
    <xf numFmtId="0" fontId="9" fillId="0" borderId="0" xfId="4" applyFont="1" applyBorder="1" applyAlignment="1">
      <alignment horizontal="left" vertical="top" wrapText="1"/>
    </xf>
    <xf numFmtId="0" fontId="9" fillId="0" borderId="1" xfId="4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1" fontId="6" fillId="0" borderId="11" xfId="5" applyNumberFormat="1" applyFont="1" applyFill="1" applyBorder="1" applyAlignment="1" applyProtection="1">
      <alignment vertical="center" wrapText="1"/>
      <protection locked="0"/>
    </xf>
    <xf numFmtId="1" fontId="6" fillId="0" borderId="10" xfId="5" applyNumberFormat="1" applyFont="1" applyFill="1" applyBorder="1" applyAlignment="1" applyProtection="1">
      <alignment vertical="center" wrapText="1"/>
      <protection locked="0"/>
    </xf>
    <xf numFmtId="44" fontId="11" fillId="3" borderId="10" xfId="2" applyNumberFormat="1" applyFont="1" applyFill="1" applyBorder="1" applyAlignment="1">
      <alignment vertical="center" wrapText="1"/>
    </xf>
    <xf numFmtId="7" fontId="6" fillId="3" borderId="10" xfId="2" applyNumberFormat="1" applyFont="1" applyFill="1" applyBorder="1" applyAlignment="1">
      <alignment horizontal="center" vertical="center" wrapText="1"/>
    </xf>
    <xf numFmtId="10" fontId="7" fillId="3" borderId="10" xfId="3" applyNumberFormat="1" applyFont="1" applyFill="1" applyBorder="1" applyAlignment="1">
      <alignment horizontal="center" vertical="center" wrapText="1"/>
    </xf>
    <xf numFmtId="44" fontId="6" fillId="3" borderId="10" xfId="2" applyNumberFormat="1" applyFont="1" applyFill="1" applyBorder="1" applyAlignment="1">
      <alignment vertical="center" wrapText="1"/>
    </xf>
    <xf numFmtId="7" fontId="6" fillId="3" borderId="10" xfId="2" applyNumberFormat="1" applyFont="1" applyFill="1" applyBorder="1" applyAlignment="1">
      <alignment vertical="center" wrapText="1"/>
    </xf>
    <xf numFmtId="8" fontId="8" fillId="0" borderId="0" xfId="0" applyNumberFormat="1" applyFont="1" applyAlignment="1">
      <alignment horizontal="right" vertical="center" wrapText="1"/>
    </xf>
    <xf numFmtId="7" fontId="6" fillId="3" borderId="0" xfId="2" applyNumberFormat="1" applyFont="1" applyFill="1" applyBorder="1" applyAlignment="1">
      <alignment horizontal="center" vertical="center" wrapText="1"/>
    </xf>
    <xf numFmtId="43" fontId="11" fillId="3" borderId="12" xfId="1" applyFont="1" applyFill="1" applyBorder="1" applyAlignment="1">
      <alignment vertical="center" wrapText="1"/>
    </xf>
    <xf numFmtId="7" fontId="11" fillId="3" borderId="12" xfId="2" applyNumberFormat="1" applyFont="1" applyFill="1" applyBorder="1" applyAlignment="1">
      <alignment horizontal="center" vertical="center" wrapText="1"/>
    </xf>
    <xf numFmtId="44" fontId="6" fillId="3" borderId="12" xfId="2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" fontId="6" fillId="0" borderId="13" xfId="5" applyNumberFormat="1" applyFont="1" applyFill="1" applyBorder="1" applyAlignment="1" applyProtection="1">
      <alignment horizontal="left" wrapText="1"/>
      <protection locked="0"/>
    </xf>
    <xf numFmtId="0" fontId="8" fillId="0" borderId="0" xfId="0" applyFont="1" applyAlignment="1">
      <alignment horizontal="right" wrapText="1"/>
    </xf>
    <xf numFmtId="43" fontId="11" fillId="3" borderId="10" xfId="1" applyFont="1" applyFill="1" applyBorder="1" applyAlignment="1">
      <alignment vertical="center" wrapText="1"/>
    </xf>
    <xf numFmtId="0" fontId="12" fillId="0" borderId="1" xfId="4" applyFont="1" applyBorder="1" applyAlignment="1">
      <alignment wrapText="1"/>
    </xf>
    <xf numFmtId="7" fontId="11" fillId="3" borderId="15" xfId="2" applyNumberFormat="1" applyFont="1" applyFill="1" applyBorder="1" applyAlignment="1">
      <alignment horizontal="center" vertical="center" wrapText="1"/>
    </xf>
    <xf numFmtId="1" fontId="6" fillId="0" borderId="16" xfId="5" applyNumberFormat="1" applyFont="1" applyFill="1" applyBorder="1" applyAlignment="1" applyProtection="1">
      <alignment horizontal="left" vertical="top" wrapText="1"/>
      <protection locked="0"/>
    </xf>
    <xf numFmtId="1" fontId="6" fillId="0" borderId="10" xfId="5" applyNumberFormat="1" applyFont="1" applyFill="1" applyBorder="1" applyAlignment="1" applyProtection="1">
      <alignment horizontal="left" wrapText="1"/>
      <protection locked="0"/>
    </xf>
    <xf numFmtId="44" fontId="6" fillId="3" borderId="0" xfId="2" applyNumberFormat="1" applyFont="1" applyFill="1" applyBorder="1" applyAlignment="1">
      <alignment vertical="center" wrapText="1"/>
    </xf>
    <xf numFmtId="7" fontId="6" fillId="5" borderId="0" xfId="2" applyNumberFormat="1" applyFont="1" applyFill="1" applyBorder="1" applyAlignment="1">
      <alignment horizontal="center" vertical="center" wrapText="1"/>
    </xf>
    <xf numFmtId="0" fontId="9" fillId="0" borderId="14" xfId="4" applyFont="1" applyFill="1" applyBorder="1" applyAlignment="1">
      <alignment horizontal="right" wrapText="1"/>
    </xf>
    <xf numFmtId="44" fontId="3" fillId="2" borderId="1" xfId="2" applyNumberFormat="1" applyFont="1" applyFill="1" applyBorder="1" applyAlignment="1">
      <alignment horizontal="center" vertical="center" wrapText="1"/>
    </xf>
    <xf numFmtId="44" fontId="4" fillId="2" borderId="2" xfId="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43" fontId="6" fillId="3" borderId="1" xfId="1" applyFont="1" applyFill="1" applyBorder="1" applyAlignment="1">
      <alignment horizontal="center" wrapText="1"/>
    </xf>
    <xf numFmtId="43" fontId="6" fillId="3" borderId="2" xfId="1" applyFont="1" applyFill="1" applyBorder="1" applyAlignment="1">
      <alignment horizontal="center" wrapText="1"/>
    </xf>
    <xf numFmtId="43" fontId="6" fillId="3" borderId="4" xfId="1" applyFont="1" applyFill="1" applyBorder="1" applyAlignment="1">
      <alignment horizontal="center" wrapText="1"/>
    </xf>
  </cellXfs>
  <cellStyles count="6">
    <cellStyle name="Comma" xfId="1" builtinId="3"/>
    <cellStyle name="Currency" xfId="2" builtinId="4"/>
    <cellStyle name="Hyperlink" xfId="5" builtinId="8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C8" sqref="C8"/>
    </sheetView>
  </sheetViews>
  <sheetFormatPr defaultRowHeight="15" x14ac:dyDescent="0.25"/>
  <cols>
    <col min="1" max="1" width="14.7109375" style="19" customWidth="1"/>
    <col min="2" max="2" width="28.5703125" style="19" customWidth="1"/>
    <col min="3" max="3" width="18" style="19" customWidth="1"/>
    <col min="4" max="6" width="9.140625" style="19"/>
    <col min="7" max="7" width="14.28515625" style="19" customWidth="1"/>
    <col min="8" max="8" width="16" style="19" customWidth="1"/>
    <col min="9" max="9" width="9.140625" style="19"/>
    <col min="10" max="10" width="13.42578125" style="19" customWidth="1"/>
    <col min="11" max="12" width="9.140625" style="19"/>
    <col min="13" max="13" width="16" style="19" customWidth="1"/>
    <col min="14" max="14" width="17.7109375" style="19" customWidth="1"/>
    <col min="15" max="17" width="9.140625" style="19"/>
    <col min="18" max="18" width="16.28515625" style="19" customWidth="1"/>
    <col min="19" max="19" width="15.7109375" style="19" customWidth="1"/>
    <col min="20" max="20" width="6" style="19" customWidth="1"/>
    <col min="21" max="21" width="10.140625" style="19" customWidth="1"/>
    <col min="22" max="22" width="16" style="19" customWidth="1"/>
    <col min="23" max="23" width="13" style="19" customWidth="1"/>
    <col min="24" max="24" width="15" style="19" customWidth="1"/>
    <col min="25" max="16384" width="9.140625" style="19"/>
  </cols>
  <sheetData>
    <row r="1" spans="1:24" ht="17.25" customHeight="1" x14ac:dyDescent="0.25">
      <c r="A1" s="47" t="s">
        <v>0</v>
      </c>
      <c r="B1" s="48"/>
      <c r="C1" s="48"/>
      <c r="D1" s="48"/>
      <c r="E1" s="48"/>
      <c r="F1" s="48"/>
      <c r="G1" s="48"/>
      <c r="H1" s="18" t="s">
        <v>40</v>
      </c>
      <c r="O1" s="18"/>
      <c r="P1" s="18"/>
      <c r="Q1" s="18"/>
      <c r="R1" s="18" t="s">
        <v>40</v>
      </c>
      <c r="S1" s="18"/>
    </row>
    <row r="2" spans="1:24" ht="15.75" thickBot="1" x14ac:dyDescent="0.3">
      <c r="A2" s="20"/>
      <c r="B2" s="21"/>
      <c r="C2" s="20"/>
      <c r="D2" s="20"/>
      <c r="E2" s="20"/>
      <c r="F2" s="49" t="s">
        <v>1</v>
      </c>
      <c r="G2" s="50"/>
      <c r="H2" s="18"/>
      <c r="O2" s="51" t="s">
        <v>1</v>
      </c>
      <c r="P2" s="52"/>
      <c r="Q2" s="52"/>
      <c r="R2" s="52"/>
      <c r="S2" s="53"/>
    </row>
    <row r="3" spans="1:24" ht="51.75" thickBot="1" x14ac:dyDescent="0.3">
      <c r="A3" s="1" t="s">
        <v>2</v>
      </c>
      <c r="B3" s="22" t="s">
        <v>3</v>
      </c>
      <c r="C3" s="1" t="s">
        <v>4</v>
      </c>
      <c r="D3" s="2" t="s">
        <v>5</v>
      </c>
      <c r="E3" s="3" t="s">
        <v>6</v>
      </c>
      <c r="F3" s="4" t="s">
        <v>7</v>
      </c>
      <c r="G3" s="2" t="s">
        <v>8</v>
      </c>
      <c r="H3" s="4" t="s">
        <v>9</v>
      </c>
      <c r="I3" s="5" t="s">
        <v>10</v>
      </c>
      <c r="J3" s="6" t="s">
        <v>11</v>
      </c>
      <c r="K3" s="5" t="s">
        <v>12</v>
      </c>
      <c r="L3" s="6" t="s">
        <v>13</v>
      </c>
      <c r="M3" s="6" t="s">
        <v>14</v>
      </c>
      <c r="N3" s="7" t="s">
        <v>15</v>
      </c>
      <c r="O3" s="8"/>
      <c r="P3" s="9" t="s">
        <v>16</v>
      </c>
      <c r="Q3" s="10" t="s">
        <v>7</v>
      </c>
      <c r="R3" s="10" t="s">
        <v>9</v>
      </c>
      <c r="S3" s="8" t="s">
        <v>17</v>
      </c>
      <c r="U3" s="23"/>
      <c r="V3" s="4" t="s">
        <v>18</v>
      </c>
      <c r="W3" s="4" t="s">
        <v>19</v>
      </c>
      <c r="X3" s="4" t="s">
        <v>20</v>
      </c>
    </row>
    <row r="4" spans="1:24" s="36" customFormat="1" ht="39" thickBot="1" x14ac:dyDescent="0.3">
      <c r="A4" s="11" t="s">
        <v>21</v>
      </c>
      <c r="B4" s="12" t="s">
        <v>31</v>
      </c>
      <c r="C4" s="24" t="s">
        <v>43</v>
      </c>
      <c r="D4" s="13">
        <v>3</v>
      </c>
      <c r="E4" s="25">
        <f>D4*5*52</f>
        <v>780</v>
      </c>
      <c r="F4" s="26">
        <v>0</v>
      </c>
      <c r="G4" s="27">
        <f>E4*F4</f>
        <v>0</v>
      </c>
      <c r="H4" s="27">
        <f>E4*F4</f>
        <v>0</v>
      </c>
      <c r="I4" s="28"/>
      <c r="J4" s="29">
        <f t="shared" ref="J4" si="0">H4*I4</f>
        <v>0</v>
      </c>
      <c r="K4" s="28"/>
      <c r="L4" s="29">
        <f t="shared" ref="L4" si="1">H4*K4</f>
        <v>0</v>
      </c>
      <c r="M4" s="30">
        <f t="shared" ref="M4" si="2">H4+J4+L4</f>
        <v>0</v>
      </c>
      <c r="N4" s="31"/>
      <c r="O4" s="32"/>
      <c r="P4" s="33">
        <v>364</v>
      </c>
      <c r="Q4" s="34"/>
      <c r="R4" s="27">
        <f>P4*Q4</f>
        <v>0</v>
      </c>
      <c r="S4" s="32" t="s">
        <v>1</v>
      </c>
      <c r="T4" s="19"/>
      <c r="U4" s="18"/>
      <c r="V4" s="35">
        <f t="shared" ref="V4:V17" si="3">+M4</f>
        <v>0</v>
      </c>
      <c r="W4" s="35">
        <f>+V4*100%</f>
        <v>0</v>
      </c>
      <c r="X4" s="35">
        <f>+W4*100%</f>
        <v>0</v>
      </c>
    </row>
    <row r="5" spans="1:24" ht="15.75" thickBot="1" x14ac:dyDescent="0.3">
      <c r="A5" s="11" t="s">
        <v>22</v>
      </c>
      <c r="B5" s="14" t="s">
        <v>23</v>
      </c>
      <c r="C5" s="37" t="s">
        <v>44</v>
      </c>
      <c r="D5" s="15">
        <v>1</v>
      </c>
      <c r="E5" s="25">
        <f t="shared" ref="E5:E14" si="4">D5*52</f>
        <v>52</v>
      </c>
      <c r="F5" s="26">
        <v>0</v>
      </c>
      <c r="G5" s="27">
        <f t="shared" ref="G5:G17" si="5">E5*F5</f>
        <v>0</v>
      </c>
      <c r="H5" s="27">
        <f t="shared" ref="H5:H17" si="6">E5*F5</f>
        <v>0</v>
      </c>
      <c r="I5" s="28"/>
      <c r="J5" s="29">
        <f t="shared" ref="J5:J17" si="7">H5*I5</f>
        <v>0</v>
      </c>
      <c r="K5" s="28"/>
      <c r="L5" s="29">
        <f t="shared" ref="L5:L17" si="8">H5*K5</f>
        <v>0</v>
      </c>
      <c r="M5" s="30">
        <f t="shared" ref="M5:M17" si="9">H5+J5+L5</f>
        <v>0</v>
      </c>
      <c r="N5" s="38"/>
      <c r="O5" s="32"/>
      <c r="P5" s="39">
        <v>52</v>
      </c>
      <c r="Q5" s="34"/>
      <c r="R5" s="27">
        <f t="shared" ref="R5:R13" si="10">P5*Q5</f>
        <v>0</v>
      </c>
      <c r="S5" s="32">
        <f t="shared" ref="S5:S13" si="11">H5-R5</f>
        <v>0</v>
      </c>
      <c r="U5" s="18"/>
      <c r="V5" s="29">
        <f t="shared" si="3"/>
        <v>0</v>
      </c>
      <c r="W5" s="29">
        <f t="shared" ref="W5:X13" si="12">+V5</f>
        <v>0</v>
      </c>
      <c r="X5" s="29">
        <f t="shared" si="12"/>
        <v>0</v>
      </c>
    </row>
    <row r="6" spans="1:24" ht="15.75" thickBot="1" x14ac:dyDescent="0.3">
      <c r="A6" s="11" t="s">
        <v>22</v>
      </c>
      <c r="B6" s="12" t="s">
        <v>24</v>
      </c>
      <c r="C6" s="37" t="s">
        <v>45</v>
      </c>
      <c r="D6" s="15">
        <v>1</v>
      </c>
      <c r="E6" s="25">
        <f t="shared" si="4"/>
        <v>52</v>
      </c>
      <c r="F6" s="26">
        <v>0</v>
      </c>
      <c r="G6" s="27">
        <f t="shared" si="5"/>
        <v>0</v>
      </c>
      <c r="H6" s="27">
        <f t="shared" si="6"/>
        <v>0</v>
      </c>
      <c r="I6" s="28"/>
      <c r="J6" s="29">
        <f t="shared" si="7"/>
        <v>0</v>
      </c>
      <c r="K6" s="28"/>
      <c r="L6" s="29">
        <f t="shared" si="8"/>
        <v>0</v>
      </c>
      <c r="M6" s="30">
        <f t="shared" si="9"/>
        <v>0</v>
      </c>
      <c r="N6" s="38"/>
      <c r="O6" s="32"/>
      <c r="P6" s="39">
        <v>52</v>
      </c>
      <c r="Q6" s="34"/>
      <c r="R6" s="27">
        <f t="shared" si="10"/>
        <v>0</v>
      </c>
      <c r="S6" s="32">
        <f t="shared" si="11"/>
        <v>0</v>
      </c>
      <c r="U6" s="18"/>
      <c r="V6" s="29">
        <f t="shared" si="3"/>
        <v>0</v>
      </c>
      <c r="W6" s="29">
        <f t="shared" si="12"/>
        <v>0</v>
      </c>
      <c r="X6" s="29">
        <f t="shared" si="12"/>
        <v>0</v>
      </c>
    </row>
    <row r="7" spans="1:24" ht="27" thickBot="1" x14ac:dyDescent="0.3">
      <c r="A7" s="11" t="s">
        <v>22</v>
      </c>
      <c r="B7" s="14" t="s">
        <v>25</v>
      </c>
      <c r="C7" s="37" t="s">
        <v>46</v>
      </c>
      <c r="D7" s="15">
        <v>1</v>
      </c>
      <c r="E7" s="25">
        <f t="shared" si="4"/>
        <v>52</v>
      </c>
      <c r="F7" s="26">
        <v>0</v>
      </c>
      <c r="G7" s="27">
        <f t="shared" si="5"/>
        <v>0</v>
      </c>
      <c r="H7" s="27">
        <f t="shared" si="6"/>
        <v>0</v>
      </c>
      <c r="I7" s="28"/>
      <c r="J7" s="29">
        <f t="shared" si="7"/>
        <v>0</v>
      </c>
      <c r="K7" s="28"/>
      <c r="L7" s="29">
        <f t="shared" si="8"/>
        <v>0</v>
      </c>
      <c r="M7" s="30">
        <f t="shared" si="9"/>
        <v>0</v>
      </c>
      <c r="N7" s="38"/>
      <c r="O7" s="32"/>
      <c r="P7" s="39">
        <v>52</v>
      </c>
      <c r="Q7" s="34"/>
      <c r="R7" s="27">
        <f t="shared" si="10"/>
        <v>0</v>
      </c>
      <c r="S7" s="32">
        <f t="shared" si="11"/>
        <v>0</v>
      </c>
      <c r="U7" s="18"/>
      <c r="V7" s="29">
        <f t="shared" si="3"/>
        <v>0</v>
      </c>
      <c r="W7" s="29">
        <f t="shared" si="12"/>
        <v>0</v>
      </c>
      <c r="X7" s="29">
        <f t="shared" si="12"/>
        <v>0</v>
      </c>
    </row>
    <row r="8" spans="1:24" ht="27" thickBot="1" x14ac:dyDescent="0.3">
      <c r="A8" s="11" t="s">
        <v>22</v>
      </c>
      <c r="B8" s="14" t="s">
        <v>26</v>
      </c>
      <c r="C8" s="37" t="s">
        <v>32</v>
      </c>
      <c r="D8" s="15">
        <v>1</v>
      </c>
      <c r="E8" s="25">
        <f>D8*12</f>
        <v>12</v>
      </c>
      <c r="F8" s="26">
        <v>0</v>
      </c>
      <c r="G8" s="27">
        <f t="shared" si="5"/>
        <v>0</v>
      </c>
      <c r="H8" s="27">
        <f t="shared" si="6"/>
        <v>0</v>
      </c>
      <c r="I8" s="28"/>
      <c r="J8" s="29">
        <f t="shared" si="7"/>
        <v>0</v>
      </c>
      <c r="K8" s="28"/>
      <c r="L8" s="29">
        <f t="shared" si="8"/>
        <v>0</v>
      </c>
      <c r="M8" s="30">
        <f t="shared" si="9"/>
        <v>0</v>
      </c>
      <c r="N8" s="38"/>
      <c r="O8" s="32"/>
      <c r="P8" s="39">
        <v>12</v>
      </c>
      <c r="Q8" s="34"/>
      <c r="R8" s="27">
        <f t="shared" si="10"/>
        <v>0</v>
      </c>
      <c r="S8" s="32">
        <f t="shared" si="11"/>
        <v>0</v>
      </c>
      <c r="U8" s="18"/>
      <c r="V8" s="29">
        <f t="shared" si="3"/>
        <v>0</v>
      </c>
      <c r="W8" s="29">
        <f t="shared" si="12"/>
        <v>0</v>
      </c>
      <c r="X8" s="29">
        <f t="shared" si="12"/>
        <v>0</v>
      </c>
    </row>
    <row r="9" spans="1:24" ht="27" thickBot="1" x14ac:dyDescent="0.3">
      <c r="A9" s="11" t="s">
        <v>22</v>
      </c>
      <c r="B9" s="12" t="s">
        <v>27</v>
      </c>
      <c r="C9" s="37" t="s">
        <v>47</v>
      </c>
      <c r="D9" s="15">
        <v>1</v>
      </c>
      <c r="E9" s="25">
        <f>D9*26</f>
        <v>26</v>
      </c>
      <c r="F9" s="26">
        <v>0</v>
      </c>
      <c r="G9" s="27">
        <f t="shared" si="5"/>
        <v>0</v>
      </c>
      <c r="H9" s="27">
        <f t="shared" si="6"/>
        <v>0</v>
      </c>
      <c r="I9" s="28"/>
      <c r="J9" s="29">
        <f t="shared" si="7"/>
        <v>0</v>
      </c>
      <c r="K9" s="28"/>
      <c r="L9" s="29">
        <f t="shared" si="8"/>
        <v>0</v>
      </c>
      <c r="M9" s="30">
        <f t="shared" si="9"/>
        <v>0</v>
      </c>
      <c r="N9" s="38"/>
      <c r="O9" s="32"/>
      <c r="P9" s="39">
        <v>26</v>
      </c>
      <c r="Q9" s="34"/>
      <c r="R9" s="27">
        <f t="shared" si="10"/>
        <v>0</v>
      </c>
      <c r="S9" s="32">
        <f t="shared" si="11"/>
        <v>0</v>
      </c>
      <c r="U9" s="18"/>
      <c r="V9" s="29">
        <f t="shared" si="3"/>
        <v>0</v>
      </c>
      <c r="W9" s="29">
        <f t="shared" si="12"/>
        <v>0</v>
      </c>
      <c r="X9" s="29">
        <f t="shared" si="12"/>
        <v>0</v>
      </c>
    </row>
    <row r="10" spans="1:24" ht="15.75" thickBot="1" x14ac:dyDescent="0.3">
      <c r="A10" s="11" t="s">
        <v>22</v>
      </c>
      <c r="B10" s="12" t="s">
        <v>33</v>
      </c>
      <c r="C10" s="37" t="s">
        <v>48</v>
      </c>
      <c r="D10" s="15">
        <v>1</v>
      </c>
      <c r="E10" s="25">
        <f t="shared" si="4"/>
        <v>52</v>
      </c>
      <c r="F10" s="26">
        <v>0</v>
      </c>
      <c r="G10" s="27">
        <f t="shared" si="5"/>
        <v>0</v>
      </c>
      <c r="H10" s="27">
        <f t="shared" si="6"/>
        <v>0</v>
      </c>
      <c r="I10" s="28"/>
      <c r="J10" s="29">
        <f t="shared" si="7"/>
        <v>0</v>
      </c>
      <c r="K10" s="28"/>
      <c r="L10" s="29">
        <f t="shared" si="8"/>
        <v>0</v>
      </c>
      <c r="M10" s="30">
        <f t="shared" si="9"/>
        <v>0</v>
      </c>
      <c r="N10" s="38"/>
      <c r="O10" s="32"/>
      <c r="P10" s="39">
        <v>52</v>
      </c>
      <c r="Q10" s="34"/>
      <c r="R10" s="27">
        <f t="shared" si="10"/>
        <v>0</v>
      </c>
      <c r="S10" s="32">
        <f t="shared" si="11"/>
        <v>0</v>
      </c>
      <c r="U10" s="18"/>
      <c r="V10" s="29">
        <f t="shared" si="3"/>
        <v>0</v>
      </c>
      <c r="W10" s="29">
        <f t="shared" si="12"/>
        <v>0</v>
      </c>
      <c r="X10" s="29">
        <f t="shared" si="12"/>
        <v>0</v>
      </c>
    </row>
    <row r="11" spans="1:24" ht="27" thickBot="1" x14ac:dyDescent="0.3">
      <c r="A11" s="11" t="s">
        <v>22</v>
      </c>
      <c r="B11" s="12" t="s">
        <v>28</v>
      </c>
      <c r="C11" s="37" t="s">
        <v>49</v>
      </c>
      <c r="D11" s="15">
        <v>1</v>
      </c>
      <c r="E11" s="25">
        <f>D11*52</f>
        <v>52</v>
      </c>
      <c r="F11" s="26">
        <v>0</v>
      </c>
      <c r="G11" s="27">
        <f t="shared" si="5"/>
        <v>0</v>
      </c>
      <c r="H11" s="27">
        <f t="shared" si="6"/>
        <v>0</v>
      </c>
      <c r="I11" s="28"/>
      <c r="J11" s="29">
        <f t="shared" si="7"/>
        <v>0</v>
      </c>
      <c r="K11" s="28"/>
      <c r="L11" s="29">
        <f t="shared" si="8"/>
        <v>0</v>
      </c>
      <c r="M11" s="30">
        <f t="shared" si="9"/>
        <v>0</v>
      </c>
      <c r="N11" s="38"/>
      <c r="O11" s="32"/>
      <c r="P11" s="39">
        <v>52</v>
      </c>
      <c r="Q11" s="34"/>
      <c r="R11" s="27">
        <f t="shared" si="10"/>
        <v>0</v>
      </c>
      <c r="S11" s="32">
        <f t="shared" si="11"/>
        <v>0</v>
      </c>
      <c r="U11" s="18"/>
      <c r="V11" s="29">
        <f t="shared" si="3"/>
        <v>0</v>
      </c>
      <c r="W11" s="29">
        <f t="shared" si="12"/>
        <v>0</v>
      </c>
      <c r="X11" s="29">
        <f t="shared" si="12"/>
        <v>0</v>
      </c>
    </row>
    <row r="12" spans="1:24" ht="27" thickBot="1" x14ac:dyDescent="0.3">
      <c r="A12" s="11" t="s">
        <v>22</v>
      </c>
      <c r="B12" s="16" t="s">
        <v>29</v>
      </c>
      <c r="C12" s="37" t="s">
        <v>34</v>
      </c>
      <c r="D12" s="46">
        <v>1</v>
      </c>
      <c r="E12" s="25">
        <f>D12*52</f>
        <v>52</v>
      </c>
      <c r="F12" s="26">
        <v>0</v>
      </c>
      <c r="G12" s="27">
        <f t="shared" si="5"/>
        <v>0</v>
      </c>
      <c r="H12" s="27">
        <f t="shared" si="6"/>
        <v>0</v>
      </c>
      <c r="I12" s="28"/>
      <c r="J12" s="29">
        <f t="shared" si="7"/>
        <v>0</v>
      </c>
      <c r="K12" s="28"/>
      <c r="L12" s="29">
        <f t="shared" si="8"/>
        <v>0</v>
      </c>
      <c r="M12" s="30">
        <f t="shared" si="9"/>
        <v>0</v>
      </c>
      <c r="N12" s="38"/>
      <c r="O12" s="32"/>
      <c r="P12" s="39">
        <v>52</v>
      </c>
      <c r="Q12" s="34"/>
      <c r="R12" s="27">
        <f t="shared" si="10"/>
        <v>0</v>
      </c>
      <c r="S12" s="32">
        <f t="shared" si="11"/>
        <v>0</v>
      </c>
      <c r="U12" s="18"/>
      <c r="V12" s="29">
        <f t="shared" si="3"/>
        <v>0</v>
      </c>
      <c r="W12" s="29">
        <f t="shared" si="12"/>
        <v>0</v>
      </c>
      <c r="X12" s="29">
        <f t="shared" si="12"/>
        <v>0</v>
      </c>
    </row>
    <row r="13" spans="1:24" x14ac:dyDescent="0.25">
      <c r="A13" s="11" t="s">
        <v>22</v>
      </c>
      <c r="B13" s="14" t="s">
        <v>42</v>
      </c>
      <c r="C13" s="37" t="s">
        <v>50</v>
      </c>
      <c r="D13" s="40">
        <v>1</v>
      </c>
      <c r="E13" s="25">
        <f t="shared" si="4"/>
        <v>52</v>
      </c>
      <c r="F13" s="26">
        <v>0</v>
      </c>
      <c r="G13" s="27">
        <f t="shared" si="5"/>
        <v>0</v>
      </c>
      <c r="H13" s="27">
        <f t="shared" si="6"/>
        <v>0</v>
      </c>
      <c r="I13" s="28"/>
      <c r="J13" s="29">
        <f t="shared" si="7"/>
        <v>0</v>
      </c>
      <c r="K13" s="28"/>
      <c r="L13" s="29">
        <f t="shared" si="8"/>
        <v>0</v>
      </c>
      <c r="M13" s="30">
        <f t="shared" si="9"/>
        <v>0</v>
      </c>
      <c r="N13" s="38"/>
      <c r="O13" s="32"/>
      <c r="P13" s="39">
        <v>52</v>
      </c>
      <c r="Q13" s="34"/>
      <c r="R13" s="27">
        <f t="shared" si="10"/>
        <v>0</v>
      </c>
      <c r="S13" s="32">
        <f t="shared" si="11"/>
        <v>0</v>
      </c>
      <c r="U13" s="18"/>
      <c r="V13" s="29">
        <f t="shared" si="3"/>
        <v>0</v>
      </c>
      <c r="W13" s="29">
        <f t="shared" si="12"/>
        <v>0</v>
      </c>
      <c r="X13" s="29">
        <f t="shared" si="12"/>
        <v>0</v>
      </c>
    </row>
    <row r="14" spans="1:24" ht="26.25" x14ac:dyDescent="0.25">
      <c r="A14" s="17" t="s">
        <v>22</v>
      </c>
      <c r="B14" s="14" t="s">
        <v>38</v>
      </c>
      <c r="C14" s="37" t="s">
        <v>37</v>
      </c>
      <c r="D14" s="40">
        <v>7</v>
      </c>
      <c r="E14" s="25">
        <f t="shared" si="4"/>
        <v>364</v>
      </c>
      <c r="F14" s="26">
        <v>0</v>
      </c>
      <c r="G14" s="27">
        <f t="shared" si="5"/>
        <v>0</v>
      </c>
      <c r="H14" s="27">
        <f t="shared" si="6"/>
        <v>0</v>
      </c>
      <c r="I14" s="28"/>
      <c r="J14" s="29">
        <f t="shared" si="7"/>
        <v>0</v>
      </c>
      <c r="K14" s="28"/>
      <c r="L14" s="29">
        <f t="shared" si="8"/>
        <v>0</v>
      </c>
      <c r="M14" s="30">
        <f t="shared" si="9"/>
        <v>0</v>
      </c>
      <c r="N14" s="38"/>
      <c r="O14" s="32"/>
      <c r="P14" s="39">
        <v>364</v>
      </c>
      <c r="Q14" s="41"/>
      <c r="R14" s="27"/>
      <c r="S14" s="32"/>
      <c r="U14" s="18"/>
      <c r="V14" s="29"/>
      <c r="W14" s="29"/>
      <c r="X14" s="29"/>
    </row>
    <row r="15" spans="1:24" x14ac:dyDescent="0.25">
      <c r="A15" s="17" t="s">
        <v>22</v>
      </c>
      <c r="B15" s="14" t="s">
        <v>41</v>
      </c>
      <c r="C15" s="37" t="s">
        <v>53</v>
      </c>
      <c r="D15" s="40"/>
      <c r="E15" s="25"/>
      <c r="F15" s="26"/>
      <c r="G15" s="27"/>
      <c r="H15" s="27"/>
      <c r="I15" s="28"/>
      <c r="J15" s="29"/>
      <c r="K15" s="28"/>
      <c r="L15" s="29"/>
      <c r="M15" s="30"/>
      <c r="N15" s="38"/>
      <c r="O15" s="32"/>
      <c r="P15" s="39"/>
      <c r="Q15" s="41"/>
      <c r="R15" s="27"/>
      <c r="S15" s="32"/>
      <c r="U15" s="18"/>
      <c r="V15" s="29"/>
      <c r="W15" s="29"/>
      <c r="X15" s="29"/>
    </row>
    <row r="16" spans="1:24" ht="25.5" x14ac:dyDescent="0.25">
      <c r="A16" s="17" t="s">
        <v>35</v>
      </c>
      <c r="B16" s="42" t="s">
        <v>36</v>
      </c>
      <c r="C16" s="37" t="s">
        <v>52</v>
      </c>
      <c r="D16" s="43"/>
      <c r="E16" s="43"/>
      <c r="F16" s="26">
        <v>0</v>
      </c>
      <c r="G16" s="27">
        <f t="shared" si="5"/>
        <v>0</v>
      </c>
      <c r="H16" s="27">
        <f t="shared" si="6"/>
        <v>0</v>
      </c>
      <c r="I16" s="28"/>
      <c r="J16" s="29">
        <f t="shared" si="7"/>
        <v>0</v>
      </c>
      <c r="K16" s="28"/>
      <c r="L16" s="29">
        <f t="shared" si="8"/>
        <v>0</v>
      </c>
      <c r="M16" s="30">
        <f t="shared" si="9"/>
        <v>0</v>
      </c>
      <c r="O16" s="44"/>
      <c r="P16" s="39">
        <v>0</v>
      </c>
      <c r="Q16" s="26"/>
      <c r="R16" s="29">
        <f>+Q16*P16</f>
        <v>0</v>
      </c>
      <c r="S16" s="32" t="s">
        <v>1</v>
      </c>
      <c r="U16" s="18"/>
      <c r="V16" s="29">
        <f t="shared" si="3"/>
        <v>0</v>
      </c>
      <c r="W16" s="29">
        <f t="shared" ref="W16:X17" si="13">+V16</f>
        <v>0</v>
      </c>
      <c r="X16" s="29">
        <f t="shared" si="13"/>
        <v>0</v>
      </c>
    </row>
    <row r="17" spans="1:24" x14ac:dyDescent="0.25">
      <c r="A17" s="17" t="s">
        <v>1</v>
      </c>
      <c r="B17" s="42" t="s">
        <v>30</v>
      </c>
      <c r="C17" s="37" t="s">
        <v>39</v>
      </c>
      <c r="D17" s="43"/>
      <c r="E17" s="43"/>
      <c r="F17" s="26">
        <v>0</v>
      </c>
      <c r="G17" s="27">
        <f t="shared" si="5"/>
        <v>0</v>
      </c>
      <c r="H17" s="27">
        <f t="shared" si="6"/>
        <v>0</v>
      </c>
      <c r="I17" s="28"/>
      <c r="J17" s="29">
        <f t="shared" si="7"/>
        <v>0</v>
      </c>
      <c r="K17" s="28"/>
      <c r="L17" s="29">
        <f t="shared" si="8"/>
        <v>0</v>
      </c>
      <c r="M17" s="30">
        <f t="shared" si="9"/>
        <v>0</v>
      </c>
      <c r="O17" s="32"/>
      <c r="P17" s="39">
        <v>0</v>
      </c>
      <c r="Q17" s="26">
        <v>0</v>
      </c>
      <c r="R17" s="29">
        <v>0</v>
      </c>
      <c r="S17" s="45">
        <f>H17-R17</f>
        <v>0</v>
      </c>
      <c r="U17" s="18"/>
      <c r="V17" s="29">
        <f t="shared" si="3"/>
        <v>0</v>
      </c>
      <c r="W17" s="29">
        <f t="shared" si="13"/>
        <v>0</v>
      </c>
      <c r="X17" s="29">
        <f t="shared" si="13"/>
        <v>0</v>
      </c>
    </row>
    <row r="19" spans="1:24" x14ac:dyDescent="0.25">
      <c r="B19" s="19" t="s">
        <v>51</v>
      </c>
    </row>
  </sheetData>
  <mergeCells count="3">
    <mergeCell ref="A1:G1"/>
    <mergeCell ref="F2:G2"/>
    <mergeCell ref="O2:S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Collection</vt:lpstr>
    </vt:vector>
  </TitlesOfParts>
  <Company>London Borough Of Lambeth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Owusu,Stewart</dc:creator>
  <cp:lastModifiedBy>Owusu,Stewart</cp:lastModifiedBy>
  <dcterms:created xsi:type="dcterms:W3CDTF">2019-04-01T07:38:34Z</dcterms:created>
  <dcterms:modified xsi:type="dcterms:W3CDTF">2019-05-03T13:37:36Z</dcterms:modified>
</cp:coreProperties>
</file>