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NC Programme Team\02 Technical\03 Env Planning &amp; Decision Making\Catchment trial phase 2\03 Evidence base\03 Account\NC catchment account\"/>
    </mc:Choice>
  </mc:AlternateContent>
  <bookViews>
    <workbookView xWindow="0" yWindow="0" windowWidth="19095" windowHeight="7680" tabRatio="755"/>
  </bookViews>
  <sheets>
    <sheet name="ReadMe" sheetId="3" r:id="rId1"/>
    <sheet name="Input - Asset Register" sheetId="5" r:id="rId2"/>
    <sheet name="Output - 'Default' Account" sheetId="4" r:id="rId3"/>
    <sheet name="Process - Step 1" sheetId="8" state="hidden" r:id="rId4"/>
    <sheet name="Process - Step 2" sheetId="9" state="hidden" r:id="rId5"/>
    <sheet name="Process - ES 1" sheetId="14" state="hidden" r:id="rId6"/>
    <sheet name="Process - ES template" sheetId="15" state="hidden" r:id="rId7"/>
    <sheet name="Process - ES Recreation" sheetId="18" r:id="rId8"/>
    <sheet name="Process - ES Agriculture" sheetId="23" r:id="rId9"/>
    <sheet name="Process - ES Water Supply" sheetId="24" r:id="rId10"/>
    <sheet name="Process - ES Timber" sheetId="17" r:id="rId11"/>
    <sheet name="Process - ES Climate reg" sheetId="16" r:id="rId12"/>
    <sheet name="Process - ES Air Quality (PM)" sheetId="20" r:id="rId13"/>
    <sheet name="Process - ES Air Quality (SO2 )" sheetId="21" r:id="rId14"/>
    <sheet name="Process - ES Hazard Regulation" sheetId="19" r:id="rId15"/>
    <sheet name="Metadata" sheetId="7" r:id="rId16"/>
    <sheet name="Discount rates" sheetId="13" r:id="rId17"/>
    <sheet name="Change Log" sheetId="11" r:id="rId18"/>
  </sheets>
  <definedNames>
    <definedName name="CBWorkbookPriority" hidden="1">-717821871</definedName>
    <definedName name="DME_LocalFile" hidden="1">"True"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C16" i="5" l="1"/>
  <c r="D8" i="5" s="1"/>
  <c r="G17" i="19" l="1"/>
  <c r="G27" i="21"/>
  <c r="I27" i="21" s="1"/>
  <c r="G26" i="21"/>
  <c r="I26" i="21" s="1"/>
  <c r="G25" i="21"/>
  <c r="I25" i="21" s="1"/>
  <c r="G24" i="21"/>
  <c r="I24" i="21" s="1"/>
  <c r="G23" i="21"/>
  <c r="I23" i="21" s="1"/>
  <c r="G22" i="21"/>
  <c r="I22" i="21" s="1"/>
  <c r="G21" i="21"/>
  <c r="I21" i="21" s="1"/>
  <c r="G20" i="21"/>
  <c r="I20" i="21" s="1"/>
  <c r="G20" i="20"/>
  <c r="I21" i="20"/>
  <c r="G23" i="20"/>
  <c r="G26" i="20"/>
  <c r="G22" i="20"/>
  <c r="G27" i="20"/>
  <c r="G21" i="20"/>
  <c r="G25" i="20"/>
  <c r="G24" i="20"/>
  <c r="I27" i="20"/>
  <c r="I26" i="20"/>
  <c r="I25" i="20"/>
  <c r="I24" i="20"/>
  <c r="I23" i="20"/>
  <c r="I22" i="20"/>
  <c r="I20" i="20"/>
  <c r="G28" i="20" l="1"/>
  <c r="I28" i="21"/>
  <c r="I28" i="20"/>
  <c r="F18" i="17"/>
  <c r="F17" i="17"/>
  <c r="F16" i="17"/>
  <c r="D62" i="17" s="1"/>
  <c r="B8" i="17" s="1"/>
  <c r="B6" i="21" l="1"/>
  <c r="D79" i="21"/>
  <c r="D74" i="21"/>
  <c r="D69" i="21"/>
  <c r="G23" i="23"/>
  <c r="G22" i="23"/>
  <c r="G21" i="23"/>
  <c r="G20" i="23"/>
  <c r="G19" i="23"/>
  <c r="G16" i="4" l="1"/>
  <c r="G16" i="24"/>
  <c r="B5" i="24" s="1"/>
  <c r="K27" i="16" l="1"/>
  <c r="L27" i="16" s="1"/>
  <c r="H27" i="16"/>
  <c r="I27" i="16" s="1"/>
  <c r="K26" i="16"/>
  <c r="L26" i="16" s="1"/>
  <c r="H26" i="16"/>
  <c r="I26" i="16" s="1"/>
  <c r="K25" i="16"/>
  <c r="L25" i="16" s="1"/>
  <c r="H25" i="16"/>
  <c r="I25" i="16" s="1"/>
  <c r="K24" i="16"/>
  <c r="L24" i="16" s="1"/>
  <c r="H24" i="16"/>
  <c r="I24" i="16" s="1"/>
  <c r="K23" i="16"/>
  <c r="L23" i="16" s="1"/>
  <c r="H23" i="16"/>
  <c r="I23" i="16" s="1"/>
  <c r="K22" i="16"/>
  <c r="L22" i="16" s="1"/>
  <c r="H22" i="16"/>
  <c r="I22" i="16" s="1"/>
  <c r="K21" i="16"/>
  <c r="L21" i="16" s="1"/>
  <c r="H21" i="16"/>
  <c r="I21" i="16" s="1"/>
  <c r="K20" i="16"/>
  <c r="L20" i="16" s="1"/>
  <c r="H20" i="16"/>
  <c r="I20" i="16" s="1"/>
  <c r="I28" i="16" l="1"/>
  <c r="L28" i="16"/>
  <c r="D62" i="24"/>
  <c r="D67" i="24"/>
  <c r="D57" i="24"/>
  <c r="D68" i="24" l="1"/>
  <c r="E39" i="4" s="1"/>
  <c r="D58" i="24"/>
  <c r="D59" i="24" s="1"/>
  <c r="CW57" i="24"/>
  <c r="CW58" i="24" s="1"/>
  <c r="CS57" i="24"/>
  <c r="CS58" i="24" s="1"/>
  <c r="CO57" i="24"/>
  <c r="CO58" i="24" s="1"/>
  <c r="CK57" i="24"/>
  <c r="CK58" i="24" s="1"/>
  <c r="CG57" i="24"/>
  <c r="CG58" i="24" s="1"/>
  <c r="CC57" i="24"/>
  <c r="CC58" i="24" s="1"/>
  <c r="BY57" i="24"/>
  <c r="BY58" i="24" s="1"/>
  <c r="BU57" i="24"/>
  <c r="BU58" i="24" s="1"/>
  <c r="BQ57" i="24"/>
  <c r="BQ58" i="24" s="1"/>
  <c r="BM57" i="24"/>
  <c r="BM58" i="24" s="1"/>
  <c r="BI57" i="24"/>
  <c r="BI58" i="24" s="1"/>
  <c r="BE57" i="24"/>
  <c r="BE58" i="24" s="1"/>
  <c r="BA57" i="24"/>
  <c r="BA58" i="24" s="1"/>
  <c r="AW57" i="24"/>
  <c r="AW58" i="24" s="1"/>
  <c r="AS57" i="24"/>
  <c r="AS58" i="24" s="1"/>
  <c r="AO57" i="24"/>
  <c r="AO58" i="24" s="1"/>
  <c r="AK57" i="24"/>
  <c r="AK58" i="24" s="1"/>
  <c r="AG57" i="24"/>
  <c r="AG58" i="24" s="1"/>
  <c r="AC57" i="24"/>
  <c r="AC58" i="24" s="1"/>
  <c r="Y57" i="24"/>
  <c r="Y58" i="24" s="1"/>
  <c r="U57" i="24"/>
  <c r="U58" i="24" s="1"/>
  <c r="Q57" i="24"/>
  <c r="Q58" i="24" s="1"/>
  <c r="M57" i="24"/>
  <c r="M58" i="24" s="1"/>
  <c r="I57" i="24"/>
  <c r="I58" i="24" s="1"/>
  <c r="E57" i="24"/>
  <c r="E58" i="24" s="1"/>
  <c r="CZ57" i="24"/>
  <c r="CZ58" i="24" s="1"/>
  <c r="CV57" i="24"/>
  <c r="CV58" i="24" s="1"/>
  <c r="CR57" i="24"/>
  <c r="CR58" i="24" s="1"/>
  <c r="CN57" i="24"/>
  <c r="CN58" i="24" s="1"/>
  <c r="CJ57" i="24"/>
  <c r="CJ58" i="24" s="1"/>
  <c r="CF57" i="24"/>
  <c r="CF58" i="24" s="1"/>
  <c r="CB57" i="24"/>
  <c r="CB58" i="24" s="1"/>
  <c r="BX57" i="24"/>
  <c r="BX58" i="24" s="1"/>
  <c r="BT57" i="24"/>
  <c r="BT58" i="24" s="1"/>
  <c r="BP57" i="24"/>
  <c r="BP58" i="24" s="1"/>
  <c r="BL57" i="24"/>
  <c r="BL58" i="24" s="1"/>
  <c r="BH57" i="24"/>
  <c r="BH58" i="24" s="1"/>
  <c r="BD57" i="24"/>
  <c r="BD58" i="24" s="1"/>
  <c r="AZ57" i="24"/>
  <c r="AZ58" i="24" s="1"/>
  <c r="AV57" i="24"/>
  <c r="AV58" i="24" s="1"/>
  <c r="AR57" i="24"/>
  <c r="AR58" i="24" s="1"/>
  <c r="AN57" i="24"/>
  <c r="AN58" i="24" s="1"/>
  <c r="AJ57" i="24"/>
  <c r="AJ58" i="24" s="1"/>
  <c r="AF57" i="24"/>
  <c r="AF58" i="24" s="1"/>
  <c r="AB57" i="24"/>
  <c r="AB58" i="24" s="1"/>
  <c r="X57" i="24"/>
  <c r="X58" i="24" s="1"/>
  <c r="T57" i="24"/>
  <c r="T58" i="24" s="1"/>
  <c r="P57" i="24"/>
  <c r="P58" i="24" s="1"/>
  <c r="L57" i="24"/>
  <c r="L58" i="24" s="1"/>
  <c r="H57" i="24"/>
  <c r="H58" i="24" s="1"/>
  <c r="CX57" i="24"/>
  <c r="CX58" i="24" s="1"/>
  <c r="CP57" i="24"/>
  <c r="CP58" i="24" s="1"/>
  <c r="CH57" i="24"/>
  <c r="CH58" i="24" s="1"/>
  <c r="BZ57" i="24"/>
  <c r="BZ58" i="24" s="1"/>
  <c r="BR57" i="24"/>
  <c r="BR58" i="24" s="1"/>
  <c r="BJ57" i="24"/>
  <c r="BJ58" i="24" s="1"/>
  <c r="BB57" i="24"/>
  <c r="BB58" i="24" s="1"/>
  <c r="AT57" i="24"/>
  <c r="AT58" i="24" s="1"/>
  <c r="AL57" i="24"/>
  <c r="AL58" i="24" s="1"/>
  <c r="AD57" i="24"/>
  <c r="AD58" i="24" s="1"/>
  <c r="V57" i="24"/>
  <c r="V58" i="24" s="1"/>
  <c r="N57" i="24"/>
  <c r="N58" i="24" s="1"/>
  <c r="F57" i="24"/>
  <c r="F58" i="24" s="1"/>
  <c r="CU57" i="24"/>
  <c r="CU58" i="24" s="1"/>
  <c r="CM57" i="24"/>
  <c r="CM58" i="24" s="1"/>
  <c r="CE57" i="24"/>
  <c r="CE58" i="24" s="1"/>
  <c r="BW57" i="24"/>
  <c r="BW58" i="24" s="1"/>
  <c r="BO57" i="24"/>
  <c r="BO58" i="24" s="1"/>
  <c r="BG57" i="24"/>
  <c r="BG58" i="24" s="1"/>
  <c r="AY57" i="24"/>
  <c r="AY58" i="24" s="1"/>
  <c r="AQ57" i="24"/>
  <c r="AQ58" i="24" s="1"/>
  <c r="AI57" i="24"/>
  <c r="AI58" i="24" s="1"/>
  <c r="AA57" i="24"/>
  <c r="AA58" i="24" s="1"/>
  <c r="S57" i="24"/>
  <c r="S58" i="24" s="1"/>
  <c r="K57" i="24"/>
  <c r="K58" i="24" s="1"/>
  <c r="CT57" i="24"/>
  <c r="CT58" i="24" s="1"/>
  <c r="CL57" i="24"/>
  <c r="CL58" i="24" s="1"/>
  <c r="CD57" i="24"/>
  <c r="CD58" i="24" s="1"/>
  <c r="BV57" i="24"/>
  <c r="BV58" i="24" s="1"/>
  <c r="BN57" i="24"/>
  <c r="BN58" i="24" s="1"/>
  <c r="BF57" i="24"/>
  <c r="BF58" i="24" s="1"/>
  <c r="AX57" i="24"/>
  <c r="AX58" i="24" s="1"/>
  <c r="AP57" i="24"/>
  <c r="AP58" i="24" s="1"/>
  <c r="AH57" i="24"/>
  <c r="AH58" i="24" s="1"/>
  <c r="Z57" i="24"/>
  <c r="Z58" i="24" s="1"/>
  <c r="R57" i="24"/>
  <c r="R58" i="24" s="1"/>
  <c r="J57" i="24"/>
  <c r="J58" i="24" s="1"/>
  <c r="CY57" i="24"/>
  <c r="CY58" i="24" s="1"/>
  <c r="CQ57" i="24"/>
  <c r="CQ58" i="24" s="1"/>
  <c r="CI57" i="24"/>
  <c r="CI58" i="24" s="1"/>
  <c r="CA57" i="24"/>
  <c r="CA58" i="24" s="1"/>
  <c r="BS57" i="24"/>
  <c r="BS58" i="24" s="1"/>
  <c r="BK57" i="24"/>
  <c r="BK58" i="24" s="1"/>
  <c r="BC57" i="24"/>
  <c r="BC58" i="24" s="1"/>
  <c r="AU57" i="24"/>
  <c r="AU58" i="24" s="1"/>
  <c r="AM57" i="24"/>
  <c r="AM58" i="24" s="1"/>
  <c r="AE57" i="24"/>
  <c r="AE58" i="24" s="1"/>
  <c r="W57" i="24"/>
  <c r="W58" i="24" s="1"/>
  <c r="O57" i="24"/>
  <c r="O58" i="24" s="1"/>
  <c r="G57" i="24"/>
  <c r="G58" i="24" s="1"/>
  <c r="CW67" i="24"/>
  <c r="CW68" i="24" s="1"/>
  <c r="CS67" i="24"/>
  <c r="CS68" i="24" s="1"/>
  <c r="CO67" i="24"/>
  <c r="CO68" i="24" s="1"/>
  <c r="CK67" i="24"/>
  <c r="CK68" i="24" s="1"/>
  <c r="CG67" i="24"/>
  <c r="CG68" i="24" s="1"/>
  <c r="CC67" i="24"/>
  <c r="CC68" i="24" s="1"/>
  <c r="BY67" i="24"/>
  <c r="BY68" i="24" s="1"/>
  <c r="BU67" i="24"/>
  <c r="BU68" i="24" s="1"/>
  <c r="BQ67" i="24"/>
  <c r="BQ68" i="24" s="1"/>
  <c r="BM67" i="24"/>
  <c r="BM68" i="24" s="1"/>
  <c r="BI67" i="24"/>
  <c r="BI68" i="24" s="1"/>
  <c r="BE67" i="24"/>
  <c r="BE68" i="24" s="1"/>
  <c r="BA67" i="24"/>
  <c r="BA68" i="24" s="1"/>
  <c r="AW67" i="24"/>
  <c r="AW68" i="24" s="1"/>
  <c r="AS67" i="24"/>
  <c r="AS68" i="24" s="1"/>
  <c r="AO67" i="24"/>
  <c r="AO68" i="24" s="1"/>
  <c r="AK67" i="24"/>
  <c r="AK68" i="24" s="1"/>
  <c r="AG67" i="24"/>
  <c r="AG68" i="24" s="1"/>
  <c r="AC67" i="24"/>
  <c r="AC68" i="24" s="1"/>
  <c r="Y67" i="24"/>
  <c r="Y68" i="24" s="1"/>
  <c r="U67" i="24"/>
  <c r="U68" i="24" s="1"/>
  <c r="Q67" i="24"/>
  <c r="Q68" i="24" s="1"/>
  <c r="M67" i="24"/>
  <c r="M68" i="24" s="1"/>
  <c r="I67" i="24"/>
  <c r="I68" i="24" s="1"/>
  <c r="E67" i="24"/>
  <c r="E68" i="24" s="1"/>
  <c r="CX67" i="24"/>
  <c r="CX68" i="24" s="1"/>
  <c r="CR67" i="24"/>
  <c r="CR68" i="24" s="1"/>
  <c r="CM67" i="24"/>
  <c r="CM68" i="24" s="1"/>
  <c r="CH67" i="24"/>
  <c r="CH68" i="24" s="1"/>
  <c r="CB67" i="24"/>
  <c r="CB68" i="24" s="1"/>
  <c r="BW67" i="24"/>
  <c r="BW68" i="24" s="1"/>
  <c r="BR67" i="24"/>
  <c r="BR68" i="24" s="1"/>
  <c r="BL67" i="24"/>
  <c r="BL68" i="24" s="1"/>
  <c r="BG67" i="24"/>
  <c r="BG68" i="24" s="1"/>
  <c r="BB67" i="24"/>
  <c r="BB68" i="24" s="1"/>
  <c r="AV67" i="24"/>
  <c r="AV68" i="24" s="1"/>
  <c r="AQ67" i="24"/>
  <c r="AQ68" i="24" s="1"/>
  <c r="AL67" i="24"/>
  <c r="AL68" i="24" s="1"/>
  <c r="AF67" i="24"/>
  <c r="AF68" i="24" s="1"/>
  <c r="AA67" i="24"/>
  <c r="AA68" i="24" s="1"/>
  <c r="V67" i="24"/>
  <c r="V68" i="24" s="1"/>
  <c r="P67" i="24"/>
  <c r="P68" i="24" s="1"/>
  <c r="K67" i="24"/>
  <c r="K68" i="24" s="1"/>
  <c r="F67" i="24"/>
  <c r="F68" i="24" s="1"/>
  <c r="CV67" i="24"/>
  <c r="CV68" i="24" s="1"/>
  <c r="CQ67" i="24"/>
  <c r="CQ68" i="24" s="1"/>
  <c r="CL67" i="24"/>
  <c r="CL68" i="24" s="1"/>
  <c r="CF67" i="24"/>
  <c r="CF68" i="24" s="1"/>
  <c r="CA67" i="24"/>
  <c r="CA68" i="24" s="1"/>
  <c r="BV67" i="24"/>
  <c r="BV68" i="24" s="1"/>
  <c r="BP67" i="24"/>
  <c r="BP68" i="24" s="1"/>
  <c r="BK67" i="24"/>
  <c r="BK68" i="24" s="1"/>
  <c r="BF67" i="24"/>
  <c r="BF68" i="24" s="1"/>
  <c r="AZ67" i="24"/>
  <c r="AZ68" i="24" s="1"/>
  <c r="AU67" i="24"/>
  <c r="AU68" i="24" s="1"/>
  <c r="AP67" i="24"/>
  <c r="AP68" i="24" s="1"/>
  <c r="AJ67" i="24"/>
  <c r="AJ68" i="24" s="1"/>
  <c r="AE67" i="24"/>
  <c r="AE68" i="24" s="1"/>
  <c r="Z67" i="24"/>
  <c r="Z68" i="24" s="1"/>
  <c r="T67" i="24"/>
  <c r="T68" i="24" s="1"/>
  <c r="O67" i="24"/>
  <c r="O68" i="24" s="1"/>
  <c r="J67" i="24"/>
  <c r="J68" i="24" s="1"/>
  <c r="CT67" i="24"/>
  <c r="CT68" i="24" s="1"/>
  <c r="CI67" i="24"/>
  <c r="CI68" i="24" s="1"/>
  <c r="BX67" i="24"/>
  <c r="BX68" i="24" s="1"/>
  <c r="BN67" i="24"/>
  <c r="BN68" i="24" s="1"/>
  <c r="BC67" i="24"/>
  <c r="BC68" i="24" s="1"/>
  <c r="AR67" i="24"/>
  <c r="AR68" i="24" s="1"/>
  <c r="AH67" i="24"/>
  <c r="AH68" i="24" s="1"/>
  <c r="W67" i="24"/>
  <c r="W68" i="24" s="1"/>
  <c r="L67" i="24"/>
  <c r="L68" i="24" s="1"/>
  <c r="CZ67" i="24"/>
  <c r="CZ68" i="24" s="1"/>
  <c r="CP67" i="24"/>
  <c r="CP68" i="24" s="1"/>
  <c r="CE67" i="24"/>
  <c r="CE68" i="24" s="1"/>
  <c r="BT67" i="24"/>
  <c r="BT68" i="24" s="1"/>
  <c r="BJ67" i="24"/>
  <c r="BJ68" i="24" s="1"/>
  <c r="AY67" i="24"/>
  <c r="AY68" i="24" s="1"/>
  <c r="AN67" i="24"/>
  <c r="AN68" i="24" s="1"/>
  <c r="AD67" i="24"/>
  <c r="AD68" i="24" s="1"/>
  <c r="S67" i="24"/>
  <c r="S68" i="24" s="1"/>
  <c r="H67" i="24"/>
  <c r="H68" i="24" s="1"/>
  <c r="CY67" i="24"/>
  <c r="CY68" i="24" s="1"/>
  <c r="CN67" i="24"/>
  <c r="CN68" i="24" s="1"/>
  <c r="CD67" i="24"/>
  <c r="CD68" i="24" s="1"/>
  <c r="BS67" i="24"/>
  <c r="BS68" i="24" s="1"/>
  <c r="BH67" i="24"/>
  <c r="BH68" i="24" s="1"/>
  <c r="AX67" i="24"/>
  <c r="AX68" i="24" s="1"/>
  <c r="AM67" i="24"/>
  <c r="AM68" i="24" s="1"/>
  <c r="AB67" i="24"/>
  <c r="AB68" i="24" s="1"/>
  <c r="R67" i="24"/>
  <c r="R68" i="24" s="1"/>
  <c r="G67" i="24"/>
  <c r="G68" i="24" s="1"/>
  <c r="CU67" i="24"/>
  <c r="CU68" i="24" s="1"/>
  <c r="CJ67" i="24"/>
  <c r="CJ68" i="24" s="1"/>
  <c r="BZ67" i="24"/>
  <c r="BZ68" i="24" s="1"/>
  <c r="BO67" i="24"/>
  <c r="BO68" i="24" s="1"/>
  <c r="BD67" i="24"/>
  <c r="BD68" i="24" s="1"/>
  <c r="AT67" i="24"/>
  <c r="AT68" i="24" s="1"/>
  <c r="AI67" i="24"/>
  <c r="AI68" i="24" s="1"/>
  <c r="X67" i="24"/>
  <c r="X68" i="24" s="1"/>
  <c r="N67" i="24"/>
  <c r="N68" i="24" s="1"/>
  <c r="CX62" i="24"/>
  <c r="CX63" i="24" s="1"/>
  <c r="CT62" i="24"/>
  <c r="CT63" i="24" s="1"/>
  <c r="CP62" i="24"/>
  <c r="CP63" i="24" s="1"/>
  <c r="CL62" i="24"/>
  <c r="CL63" i="24" s="1"/>
  <c r="CH62" i="24"/>
  <c r="CH63" i="24" s="1"/>
  <c r="CD62" i="24"/>
  <c r="CD63" i="24" s="1"/>
  <c r="BZ62" i="24"/>
  <c r="BZ63" i="24" s="1"/>
  <c r="BV62" i="24"/>
  <c r="BV63" i="24" s="1"/>
  <c r="BR62" i="24"/>
  <c r="BR63" i="24" s="1"/>
  <c r="BN62" i="24"/>
  <c r="BN63" i="24" s="1"/>
  <c r="BJ62" i="24"/>
  <c r="BJ63" i="24" s="1"/>
  <c r="BF62" i="24"/>
  <c r="BF63" i="24" s="1"/>
  <c r="BB62" i="24"/>
  <c r="BB63" i="24" s="1"/>
  <c r="AX62" i="24"/>
  <c r="AX63" i="24" s="1"/>
  <c r="CW62" i="24"/>
  <c r="CW63" i="24" s="1"/>
  <c r="CR62" i="24"/>
  <c r="CR63" i="24" s="1"/>
  <c r="CM62" i="24"/>
  <c r="CM63" i="24" s="1"/>
  <c r="CG62" i="24"/>
  <c r="CG63" i="24" s="1"/>
  <c r="CB62" i="24"/>
  <c r="CB63" i="24" s="1"/>
  <c r="BW62" i="24"/>
  <c r="BW63" i="24" s="1"/>
  <c r="BQ62" i="24"/>
  <c r="BQ63" i="24" s="1"/>
  <c r="BL62" i="24"/>
  <c r="BL63" i="24" s="1"/>
  <c r="BG62" i="24"/>
  <c r="BG63" i="24" s="1"/>
  <c r="BA62" i="24"/>
  <c r="BA63" i="24" s="1"/>
  <c r="AV62" i="24"/>
  <c r="AV63" i="24" s="1"/>
  <c r="AR62" i="24"/>
  <c r="AR63" i="24" s="1"/>
  <c r="AN62" i="24"/>
  <c r="AN63" i="24" s="1"/>
  <c r="AJ62" i="24"/>
  <c r="AJ63" i="24" s="1"/>
  <c r="AF62" i="24"/>
  <c r="AF63" i="24" s="1"/>
  <c r="AB62" i="24"/>
  <c r="AB63" i="24" s="1"/>
  <c r="X62" i="24"/>
  <c r="X63" i="24" s="1"/>
  <c r="T62" i="24"/>
  <c r="T63" i="24" s="1"/>
  <c r="P62" i="24"/>
  <c r="P63" i="24" s="1"/>
  <c r="L62" i="24"/>
  <c r="L63" i="24" s="1"/>
  <c r="H62" i="24"/>
  <c r="H63" i="24" s="1"/>
  <c r="CV62" i="24"/>
  <c r="CV63" i="24" s="1"/>
  <c r="CQ62" i="24"/>
  <c r="CQ63" i="24" s="1"/>
  <c r="CK62" i="24"/>
  <c r="CK63" i="24" s="1"/>
  <c r="CF62" i="24"/>
  <c r="CF63" i="24" s="1"/>
  <c r="CA62" i="24"/>
  <c r="CA63" i="24" s="1"/>
  <c r="BU62" i="24"/>
  <c r="BU63" i="24" s="1"/>
  <c r="BP62" i="24"/>
  <c r="BP63" i="24" s="1"/>
  <c r="BK62" i="24"/>
  <c r="BK63" i="24" s="1"/>
  <c r="BE62" i="24"/>
  <c r="BE63" i="24" s="1"/>
  <c r="AZ62" i="24"/>
  <c r="AZ63" i="24" s="1"/>
  <c r="AU62" i="24"/>
  <c r="AU63" i="24" s="1"/>
  <c r="AQ62" i="24"/>
  <c r="AQ63" i="24" s="1"/>
  <c r="AM62" i="24"/>
  <c r="AM63" i="24" s="1"/>
  <c r="AI62" i="24"/>
  <c r="AI63" i="24" s="1"/>
  <c r="AE62" i="24"/>
  <c r="AE63" i="24" s="1"/>
  <c r="AA62" i="24"/>
  <c r="AA63" i="24" s="1"/>
  <c r="W62" i="24"/>
  <c r="W63" i="24" s="1"/>
  <c r="S62" i="24"/>
  <c r="S63" i="24" s="1"/>
  <c r="O62" i="24"/>
  <c r="O63" i="24" s="1"/>
  <c r="K62" i="24"/>
  <c r="K63" i="24" s="1"/>
  <c r="G62" i="24"/>
  <c r="G63" i="24" s="1"/>
  <c r="CY62" i="24"/>
  <c r="CY63" i="24" s="1"/>
  <c r="CN62" i="24"/>
  <c r="CN63" i="24" s="1"/>
  <c r="CC62" i="24"/>
  <c r="CC63" i="24" s="1"/>
  <c r="BS62" i="24"/>
  <c r="BS63" i="24" s="1"/>
  <c r="BH62" i="24"/>
  <c r="BH63" i="24" s="1"/>
  <c r="AW62" i="24"/>
  <c r="AW63" i="24" s="1"/>
  <c r="AO62" i="24"/>
  <c r="AO63" i="24" s="1"/>
  <c r="AG62" i="24"/>
  <c r="AG63" i="24" s="1"/>
  <c r="Y62" i="24"/>
  <c r="Y63" i="24" s="1"/>
  <c r="Q62" i="24"/>
  <c r="Q63" i="24" s="1"/>
  <c r="I62" i="24"/>
  <c r="I63" i="24" s="1"/>
  <c r="CU62" i="24"/>
  <c r="CU63" i="24" s="1"/>
  <c r="CJ62" i="24"/>
  <c r="CJ63" i="24" s="1"/>
  <c r="BY62" i="24"/>
  <c r="BY63" i="24" s="1"/>
  <c r="BO62" i="24"/>
  <c r="BO63" i="24" s="1"/>
  <c r="BD62" i="24"/>
  <c r="BD63" i="24" s="1"/>
  <c r="AT62" i="24"/>
  <c r="AT63" i="24" s="1"/>
  <c r="AL62" i="24"/>
  <c r="AL63" i="24" s="1"/>
  <c r="AD62" i="24"/>
  <c r="AD63" i="24" s="1"/>
  <c r="V62" i="24"/>
  <c r="V63" i="24" s="1"/>
  <c r="N62" i="24"/>
  <c r="N63" i="24" s="1"/>
  <c r="F62" i="24"/>
  <c r="F63" i="24" s="1"/>
  <c r="CS62" i="24"/>
  <c r="CS63" i="24" s="1"/>
  <c r="CI62" i="24"/>
  <c r="CI63" i="24" s="1"/>
  <c r="BX62" i="24"/>
  <c r="BX63" i="24" s="1"/>
  <c r="BM62" i="24"/>
  <c r="BM63" i="24" s="1"/>
  <c r="BC62" i="24"/>
  <c r="BC63" i="24" s="1"/>
  <c r="AS62" i="24"/>
  <c r="AS63" i="24" s="1"/>
  <c r="AK62" i="24"/>
  <c r="AK63" i="24" s="1"/>
  <c r="AC62" i="24"/>
  <c r="AC63" i="24" s="1"/>
  <c r="U62" i="24"/>
  <c r="U63" i="24" s="1"/>
  <c r="M62" i="24"/>
  <c r="M63" i="24" s="1"/>
  <c r="E62" i="24"/>
  <c r="E63" i="24" s="1"/>
  <c r="D63" i="24"/>
  <c r="CZ62" i="24"/>
  <c r="CZ63" i="24" s="1"/>
  <c r="CO62" i="24"/>
  <c r="CO63" i="24" s="1"/>
  <c r="CE62" i="24"/>
  <c r="CE63" i="24" s="1"/>
  <c r="BT62" i="24"/>
  <c r="BT63" i="24" s="1"/>
  <c r="BI62" i="24"/>
  <c r="BI63" i="24" s="1"/>
  <c r="AY62" i="24"/>
  <c r="AY63" i="24" s="1"/>
  <c r="AP62" i="24"/>
  <c r="AP63" i="24" s="1"/>
  <c r="AH62" i="24"/>
  <c r="AH63" i="24" s="1"/>
  <c r="Z62" i="24"/>
  <c r="Z63" i="24" s="1"/>
  <c r="R62" i="24"/>
  <c r="R63" i="24" s="1"/>
  <c r="J62" i="24"/>
  <c r="J63" i="24" s="1"/>
  <c r="H61" i="16"/>
  <c r="I61" i="16"/>
  <c r="J61" i="16"/>
  <c r="K61" i="16"/>
  <c r="L61" i="16"/>
  <c r="M61" i="16"/>
  <c r="N61" i="16"/>
  <c r="O61" i="16"/>
  <c r="P61" i="16"/>
  <c r="Q61" i="16"/>
  <c r="R61" i="16"/>
  <c r="S61" i="16"/>
  <c r="T61" i="16"/>
  <c r="U61" i="16"/>
  <c r="V61" i="16"/>
  <c r="W61" i="16"/>
  <c r="X61" i="16"/>
  <c r="Y61" i="16"/>
  <c r="Z61" i="16"/>
  <c r="AA61" i="16"/>
  <c r="AB61" i="16"/>
  <c r="AC61" i="16"/>
  <c r="AD61" i="16"/>
  <c r="AE61" i="16"/>
  <c r="AF61" i="16"/>
  <c r="AG61" i="16"/>
  <c r="AH61" i="16"/>
  <c r="AI61" i="16"/>
  <c r="AJ61" i="16"/>
  <c r="AK61" i="16"/>
  <c r="AL61" i="16"/>
  <c r="AM61" i="16"/>
  <c r="AN61" i="16"/>
  <c r="AO61" i="16"/>
  <c r="AP61" i="16"/>
  <c r="AQ61" i="16"/>
  <c r="AR61" i="16"/>
  <c r="AS61" i="16"/>
  <c r="AT61" i="16"/>
  <c r="AU61" i="16"/>
  <c r="AV61" i="16"/>
  <c r="AW61" i="16"/>
  <c r="AX61" i="16"/>
  <c r="AY61" i="16"/>
  <c r="AZ61" i="16"/>
  <c r="BA61" i="16"/>
  <c r="BB61" i="16"/>
  <c r="BC61" i="16"/>
  <c r="BD61" i="16"/>
  <c r="BE61" i="16"/>
  <c r="BF61" i="16"/>
  <c r="BG61" i="16"/>
  <c r="BH61" i="16"/>
  <c r="BI61" i="16"/>
  <c r="BJ61" i="16"/>
  <c r="BK61" i="16"/>
  <c r="BL61" i="16"/>
  <c r="BM61" i="16"/>
  <c r="BN61" i="16"/>
  <c r="BO61" i="16"/>
  <c r="BP61" i="16"/>
  <c r="BQ61" i="16"/>
  <c r="BR61" i="16"/>
  <c r="BS61" i="16"/>
  <c r="BT61" i="16"/>
  <c r="BU61" i="16"/>
  <c r="BV61" i="16"/>
  <c r="BW61" i="16"/>
  <c r="BX61" i="16"/>
  <c r="BY61" i="16"/>
  <c r="BZ61" i="16"/>
  <c r="CA61" i="16"/>
  <c r="CB61" i="16"/>
  <c r="CC61" i="16"/>
  <c r="CD61" i="16"/>
  <c r="CE61" i="16"/>
  <c r="CF61" i="16"/>
  <c r="CG61" i="16"/>
  <c r="CH61" i="16"/>
  <c r="CI61" i="16"/>
  <c r="CJ61" i="16"/>
  <c r="CK61" i="16"/>
  <c r="CL61" i="16"/>
  <c r="CM61" i="16"/>
  <c r="CN61" i="16"/>
  <c r="CO61" i="16"/>
  <c r="CP61" i="16"/>
  <c r="CQ61" i="16"/>
  <c r="CR61" i="16"/>
  <c r="CS61" i="16"/>
  <c r="CT61" i="16"/>
  <c r="CU61" i="16"/>
  <c r="CV61" i="16"/>
  <c r="CW61" i="16"/>
  <c r="CX61" i="16"/>
  <c r="CY61" i="16"/>
  <c r="CZ61" i="16"/>
  <c r="G61" i="16"/>
  <c r="F61" i="16"/>
  <c r="E61" i="16"/>
  <c r="B8" i="24" l="1"/>
  <c r="D64" i="24"/>
  <c r="D69" i="24"/>
  <c r="CC79" i="21" l="1"/>
  <c r="CC80" i="21" s="1"/>
  <c r="G30" i="20"/>
  <c r="CQ79" i="21"/>
  <c r="CQ80" i="21" s="1"/>
  <c r="E79" i="21" l="1"/>
  <c r="E80" i="21" s="1"/>
  <c r="P79" i="21"/>
  <c r="P80" i="21" s="1"/>
  <c r="AY79" i="21"/>
  <c r="AY80" i="21" s="1"/>
  <c r="CR79" i="21"/>
  <c r="CR80" i="21" s="1"/>
  <c r="H79" i="21"/>
  <c r="H80" i="21" s="1"/>
  <c r="BP79" i="21"/>
  <c r="BP80" i="21" s="1"/>
  <c r="BL79" i="21"/>
  <c r="BL80" i="21" s="1"/>
  <c r="BR79" i="21"/>
  <c r="BR80" i="21" s="1"/>
  <c r="BM79" i="21"/>
  <c r="BM80" i="21" s="1"/>
  <c r="CZ79" i="21"/>
  <c r="CZ80" i="21" s="1"/>
  <c r="BZ79" i="21"/>
  <c r="BZ80" i="21" s="1"/>
  <c r="AO79" i="21"/>
  <c r="AO80" i="21" s="1"/>
  <c r="BU79" i="21"/>
  <c r="BU80" i="21" s="1"/>
  <c r="AA79" i="21"/>
  <c r="AA80" i="21" s="1"/>
  <c r="G20" i="4"/>
  <c r="AR79" i="21"/>
  <c r="AR80" i="21" s="1"/>
  <c r="BN79" i="21"/>
  <c r="BN80" i="21" s="1"/>
  <c r="AE79" i="21"/>
  <c r="AE80" i="21" s="1"/>
  <c r="CO79" i="21"/>
  <c r="CO80" i="21" s="1"/>
  <c r="Z79" i="21"/>
  <c r="Z80" i="21" s="1"/>
  <c r="W79" i="21"/>
  <c r="W80" i="21" s="1"/>
  <c r="CA79" i="21"/>
  <c r="CA80" i="21" s="1"/>
  <c r="CS79" i="21"/>
  <c r="CS80" i="21" s="1"/>
  <c r="CV79" i="21"/>
  <c r="CV80" i="21" s="1"/>
  <c r="CU79" i="21"/>
  <c r="CU80" i="21" s="1"/>
  <c r="AI79" i="21"/>
  <c r="AI80" i="21" s="1"/>
  <c r="AP79" i="21"/>
  <c r="AP80" i="21" s="1"/>
  <c r="AZ79" i="21"/>
  <c r="AZ80" i="21" s="1"/>
  <c r="BT79" i="21"/>
  <c r="BT80" i="21" s="1"/>
  <c r="V79" i="21"/>
  <c r="V80" i="21" s="1"/>
  <c r="CM79" i="21"/>
  <c r="CM80" i="21" s="1"/>
  <c r="G79" i="21"/>
  <c r="G80" i="21" s="1"/>
  <c r="CK79" i="21"/>
  <c r="CK80" i="21" s="1"/>
  <c r="CD79" i="21"/>
  <c r="CD80" i="21" s="1"/>
  <c r="BH79" i="21"/>
  <c r="BH80" i="21" s="1"/>
  <c r="CY79" i="21"/>
  <c r="CY80" i="21" s="1"/>
  <c r="CW79" i="21"/>
  <c r="CW80" i="21" s="1"/>
  <c r="CF79" i="21"/>
  <c r="CF80" i="21" s="1"/>
  <c r="BY79" i="21"/>
  <c r="BY80" i="21" s="1"/>
  <c r="Q79" i="21"/>
  <c r="Q80" i="21" s="1"/>
  <c r="BG79" i="21"/>
  <c r="BG80" i="21" s="1"/>
  <c r="BQ79" i="21"/>
  <c r="BQ80" i="21" s="1"/>
  <c r="AT79" i="21"/>
  <c r="AT80" i="21" s="1"/>
  <c r="AN79" i="21"/>
  <c r="AN80" i="21" s="1"/>
  <c r="CN79" i="21"/>
  <c r="CN80" i="21" s="1"/>
  <c r="BI79" i="21"/>
  <c r="BI80" i="21" s="1"/>
  <c r="AH79" i="21"/>
  <c r="AH80" i="21" s="1"/>
  <c r="AF79" i="21"/>
  <c r="AF80" i="21" s="1"/>
  <c r="K79" i="21"/>
  <c r="K80" i="21" s="1"/>
  <c r="CE79" i="21"/>
  <c r="CE80" i="21" s="1"/>
  <c r="S79" i="21"/>
  <c r="S80" i="21" s="1"/>
  <c r="U79" i="21"/>
  <c r="U80" i="21" s="1"/>
  <c r="AD79" i="21"/>
  <c r="AD80" i="21" s="1"/>
  <c r="AX79" i="21"/>
  <c r="AX80" i="21" s="1"/>
  <c r="AL79" i="21"/>
  <c r="AL80" i="21" s="1"/>
  <c r="BS79" i="21"/>
  <c r="BS80" i="21" s="1"/>
  <c r="CB79" i="21"/>
  <c r="CB80" i="21" s="1"/>
  <c r="BJ79" i="21"/>
  <c r="BJ80" i="21" s="1"/>
  <c r="BD79" i="21"/>
  <c r="BD80" i="21" s="1"/>
  <c r="AG79" i="21"/>
  <c r="AG80" i="21" s="1"/>
  <c r="BK79" i="21"/>
  <c r="BK80" i="21" s="1"/>
  <c r="BV79" i="21"/>
  <c r="BV80" i="21" s="1"/>
  <c r="BE79" i="21"/>
  <c r="BE80" i="21" s="1"/>
  <c r="AS79" i="21"/>
  <c r="AS80" i="21" s="1"/>
  <c r="L79" i="21"/>
  <c r="L80" i="21" s="1"/>
  <c r="AM79" i="21"/>
  <c r="AM80" i="21" s="1"/>
  <c r="AK79" i="21"/>
  <c r="AK80" i="21" s="1"/>
  <c r="T79" i="21"/>
  <c r="T80" i="21" s="1"/>
  <c r="M79" i="21"/>
  <c r="M80" i="21" s="1"/>
  <c r="BW79" i="21"/>
  <c r="BW80" i="21" s="1"/>
  <c r="BX79" i="21"/>
  <c r="BX80" i="21" s="1"/>
  <c r="AW79" i="21"/>
  <c r="AW80" i="21" s="1"/>
  <c r="N79" i="21"/>
  <c r="N80" i="21" s="1"/>
  <c r="CJ79" i="21"/>
  <c r="CJ80" i="21" s="1"/>
  <c r="BO79" i="21"/>
  <c r="BO80" i="21" s="1"/>
  <c r="CG79" i="21"/>
  <c r="CG80" i="21" s="1"/>
  <c r="CP79" i="21"/>
  <c r="CP80" i="21" s="1"/>
  <c r="I79" i="21"/>
  <c r="I80" i="21" s="1"/>
  <c r="AC79" i="21"/>
  <c r="AC80" i="21" s="1"/>
  <c r="BB79" i="21"/>
  <c r="BB80" i="21" s="1"/>
  <c r="AU79" i="21"/>
  <c r="AU80" i="21" s="1"/>
  <c r="BA79" i="21"/>
  <c r="BA80" i="21" s="1"/>
  <c r="AJ79" i="21"/>
  <c r="AJ80" i="21" s="1"/>
  <c r="X79" i="21"/>
  <c r="X80" i="21" s="1"/>
  <c r="AB79" i="21"/>
  <c r="AB80" i="21" s="1"/>
  <c r="AQ79" i="21"/>
  <c r="AQ80" i="21" s="1"/>
  <c r="AV79" i="21"/>
  <c r="AV80" i="21" s="1"/>
  <c r="Y79" i="21"/>
  <c r="Y80" i="21" s="1"/>
  <c r="R79" i="21"/>
  <c r="R80" i="21" s="1"/>
  <c r="F79" i="21"/>
  <c r="F80" i="21" s="1"/>
  <c r="O79" i="21"/>
  <c r="O80" i="21" s="1"/>
  <c r="J79" i="21"/>
  <c r="J80" i="21" s="1"/>
  <c r="CT79" i="21"/>
  <c r="CT80" i="21" s="1"/>
  <c r="CX79" i="21"/>
  <c r="CX80" i="21" s="1"/>
  <c r="CL79" i="21"/>
  <c r="CL80" i="21" s="1"/>
  <c r="BF79" i="21"/>
  <c r="BF80" i="21" s="1"/>
  <c r="BC79" i="21"/>
  <c r="BC80" i="21" s="1"/>
  <c r="CH79" i="21"/>
  <c r="CH80" i="21" s="1"/>
  <c r="CY74" i="21"/>
  <c r="CY75" i="21" s="1"/>
  <c r="CU74" i="21"/>
  <c r="CU75" i="21" s="1"/>
  <c r="CQ74" i="21"/>
  <c r="CQ75" i="21" s="1"/>
  <c r="CM74" i="21"/>
  <c r="CM75" i="21" s="1"/>
  <c r="CI74" i="21"/>
  <c r="CI75" i="21" s="1"/>
  <c r="CE74" i="21"/>
  <c r="CE75" i="21" s="1"/>
  <c r="CA74" i="21"/>
  <c r="CA75" i="21" s="1"/>
  <c r="BW74" i="21"/>
  <c r="BW75" i="21" s="1"/>
  <c r="BS74" i="21"/>
  <c r="BS75" i="21" s="1"/>
  <c r="BO74" i="21"/>
  <c r="BO75" i="21" s="1"/>
  <c r="BK74" i="21"/>
  <c r="BK75" i="21" s="1"/>
  <c r="BG74" i="21"/>
  <c r="BG75" i="21" s="1"/>
  <c r="BC74" i="21"/>
  <c r="BC75" i="21" s="1"/>
  <c r="AY74" i="21"/>
  <c r="AY75" i="21" s="1"/>
  <c r="AU74" i="21"/>
  <c r="AU75" i="21" s="1"/>
  <c r="AQ74" i="21"/>
  <c r="AQ75" i="21" s="1"/>
  <c r="AM74" i="21"/>
  <c r="AM75" i="21" s="1"/>
  <c r="AI74" i="21"/>
  <c r="AI75" i="21" s="1"/>
  <c r="AE74" i="21"/>
  <c r="AE75" i="21" s="1"/>
  <c r="AA74" i="21"/>
  <c r="AA75" i="21" s="1"/>
  <c r="W74" i="21"/>
  <c r="W75" i="21" s="1"/>
  <c r="S74" i="21"/>
  <c r="S75" i="21" s="1"/>
  <c r="O74" i="21"/>
  <c r="O75" i="21" s="1"/>
  <c r="K74" i="21"/>
  <c r="K75" i="21" s="1"/>
  <c r="G74" i="21"/>
  <c r="G75" i="21" s="1"/>
  <c r="CX74" i="21"/>
  <c r="CX75" i="21" s="1"/>
  <c r="CT74" i="21"/>
  <c r="CT75" i="21" s="1"/>
  <c r="CP74" i="21"/>
  <c r="CP75" i="21" s="1"/>
  <c r="CL74" i="21"/>
  <c r="CL75" i="21" s="1"/>
  <c r="CH74" i="21"/>
  <c r="CH75" i="21" s="1"/>
  <c r="CD74" i="21"/>
  <c r="CD75" i="21" s="1"/>
  <c r="BZ74" i="21"/>
  <c r="BZ75" i="21" s="1"/>
  <c r="BV74" i="21"/>
  <c r="BV75" i="21" s="1"/>
  <c r="BR74" i="21"/>
  <c r="BR75" i="21" s="1"/>
  <c r="BN74" i="21"/>
  <c r="BN75" i="21" s="1"/>
  <c r="BJ74" i="21"/>
  <c r="BJ75" i="21" s="1"/>
  <c r="BF74" i="21"/>
  <c r="BF75" i="21" s="1"/>
  <c r="BB74" i="21"/>
  <c r="BB75" i="21" s="1"/>
  <c r="AX74" i="21"/>
  <c r="AX75" i="21" s="1"/>
  <c r="AT74" i="21"/>
  <c r="AT75" i="21" s="1"/>
  <c r="AP74" i="21"/>
  <c r="AP75" i="21" s="1"/>
  <c r="AL74" i="21"/>
  <c r="AL75" i="21" s="1"/>
  <c r="AH74" i="21"/>
  <c r="AH75" i="21" s="1"/>
  <c r="AD74" i="21"/>
  <c r="AD75" i="21" s="1"/>
  <c r="Z74" i="21"/>
  <c r="Z75" i="21" s="1"/>
  <c r="V74" i="21"/>
  <c r="V75" i="21" s="1"/>
  <c r="R74" i="21"/>
  <c r="R75" i="21" s="1"/>
  <c r="N74" i="21"/>
  <c r="N75" i="21" s="1"/>
  <c r="J74" i="21"/>
  <c r="J75" i="21" s="1"/>
  <c r="F74" i="21"/>
  <c r="F75" i="21" s="1"/>
  <c r="CW74" i="21"/>
  <c r="CW75" i="21" s="1"/>
  <c r="CO74" i="21"/>
  <c r="CO75" i="21" s="1"/>
  <c r="CG74" i="21"/>
  <c r="CG75" i="21" s="1"/>
  <c r="BY74" i="21"/>
  <c r="BY75" i="21" s="1"/>
  <c r="BQ74" i="21"/>
  <c r="BQ75" i="21" s="1"/>
  <c r="BI74" i="21"/>
  <c r="BI75" i="21" s="1"/>
  <c r="BA74" i="21"/>
  <c r="BA75" i="21" s="1"/>
  <c r="AS74" i="21"/>
  <c r="AS75" i="21" s="1"/>
  <c r="AK74" i="21"/>
  <c r="AK75" i="21" s="1"/>
  <c r="AC74" i="21"/>
  <c r="AC75" i="21" s="1"/>
  <c r="U74" i="21"/>
  <c r="U75" i="21" s="1"/>
  <c r="M74" i="21"/>
  <c r="M75" i="21" s="1"/>
  <c r="CV74" i="21"/>
  <c r="CV75" i="21" s="1"/>
  <c r="CN74" i="21"/>
  <c r="CN75" i="21" s="1"/>
  <c r="CF74" i="21"/>
  <c r="CF75" i="21" s="1"/>
  <c r="BX74" i="21"/>
  <c r="BX75" i="21" s="1"/>
  <c r="BP74" i="21"/>
  <c r="BP75" i="21" s="1"/>
  <c r="BH74" i="21"/>
  <c r="BH75" i="21" s="1"/>
  <c r="AZ74" i="21"/>
  <c r="AZ75" i="21" s="1"/>
  <c r="AR74" i="21"/>
  <c r="AR75" i="21" s="1"/>
  <c r="AJ74" i="21"/>
  <c r="AJ75" i="21" s="1"/>
  <c r="AB74" i="21"/>
  <c r="AB75" i="21" s="1"/>
  <c r="T74" i="21"/>
  <c r="T75" i="21" s="1"/>
  <c r="L74" i="21"/>
  <c r="L75" i="21" s="1"/>
  <c r="CS74" i="21"/>
  <c r="CS75" i="21" s="1"/>
  <c r="CC74" i="21"/>
  <c r="CC75" i="21" s="1"/>
  <c r="BM74" i="21"/>
  <c r="BM75" i="21" s="1"/>
  <c r="AW74" i="21"/>
  <c r="AW75" i="21" s="1"/>
  <c r="AG74" i="21"/>
  <c r="AG75" i="21" s="1"/>
  <c r="Q74" i="21"/>
  <c r="Q75" i="21" s="1"/>
  <c r="CK74" i="21"/>
  <c r="CK75" i="21" s="1"/>
  <c r="BE74" i="21"/>
  <c r="BE75" i="21" s="1"/>
  <c r="Y74" i="21"/>
  <c r="Y75" i="21" s="1"/>
  <c r="CZ74" i="21"/>
  <c r="CZ75" i="21" s="1"/>
  <c r="BT74" i="21"/>
  <c r="BT75" i="21" s="1"/>
  <c r="AN74" i="21"/>
  <c r="AN75" i="21" s="1"/>
  <c r="H74" i="21"/>
  <c r="H75" i="21" s="1"/>
  <c r="CR74" i="21"/>
  <c r="CR75" i="21" s="1"/>
  <c r="CB74" i="21"/>
  <c r="CB75" i="21" s="1"/>
  <c r="BL74" i="21"/>
  <c r="BL75" i="21" s="1"/>
  <c r="AV74" i="21"/>
  <c r="AV75" i="21" s="1"/>
  <c r="AF74" i="21"/>
  <c r="AF75" i="21" s="1"/>
  <c r="P74" i="21"/>
  <c r="P75" i="21" s="1"/>
  <c r="D75" i="21"/>
  <c r="BU74" i="21"/>
  <c r="BU75" i="21" s="1"/>
  <c r="AO74" i="21"/>
  <c r="AO75" i="21" s="1"/>
  <c r="I74" i="21"/>
  <c r="I75" i="21" s="1"/>
  <c r="E74" i="21"/>
  <c r="E75" i="21" s="1"/>
  <c r="CJ74" i="21"/>
  <c r="CJ75" i="21" s="1"/>
  <c r="BD74" i="21"/>
  <c r="BD75" i="21" s="1"/>
  <c r="X74" i="21"/>
  <c r="X75" i="21" s="1"/>
  <c r="CW69" i="21"/>
  <c r="CW70" i="21" s="1"/>
  <c r="CS69" i="21"/>
  <c r="CS70" i="21" s="1"/>
  <c r="CO69" i="21"/>
  <c r="CO70" i="21" s="1"/>
  <c r="CK69" i="21"/>
  <c r="CK70" i="21" s="1"/>
  <c r="CG69" i="21"/>
  <c r="CG70" i="21" s="1"/>
  <c r="CC69" i="21"/>
  <c r="CC70" i="21" s="1"/>
  <c r="BY69" i="21"/>
  <c r="BY70" i="21" s="1"/>
  <c r="BU69" i="21"/>
  <c r="BU70" i="21" s="1"/>
  <c r="BQ69" i="21"/>
  <c r="BQ70" i="21" s="1"/>
  <c r="BM69" i="21"/>
  <c r="BM70" i="21" s="1"/>
  <c r="BI69" i="21"/>
  <c r="BI70" i="21" s="1"/>
  <c r="BE69" i="21"/>
  <c r="BE70" i="21" s="1"/>
  <c r="BA69" i="21"/>
  <c r="BA70" i="21" s="1"/>
  <c r="AW69" i="21"/>
  <c r="AW70" i="21" s="1"/>
  <c r="AS69" i="21"/>
  <c r="AS70" i="21" s="1"/>
  <c r="AO69" i="21"/>
  <c r="AO70" i="21" s="1"/>
  <c r="AK69" i="21"/>
  <c r="AK70" i="21" s="1"/>
  <c r="AG69" i="21"/>
  <c r="AG70" i="21" s="1"/>
  <c r="AC69" i="21"/>
  <c r="AC70" i="21" s="1"/>
  <c r="Y69" i="21"/>
  <c r="Y70" i="21" s="1"/>
  <c r="U69" i="21"/>
  <c r="U70" i="21" s="1"/>
  <c r="Q69" i="21"/>
  <c r="Q70" i="21" s="1"/>
  <c r="M69" i="21"/>
  <c r="M70" i="21" s="1"/>
  <c r="I69" i="21"/>
  <c r="I70" i="21" s="1"/>
  <c r="E69" i="21"/>
  <c r="E70" i="21" s="1"/>
  <c r="L69" i="21"/>
  <c r="L70" i="21" s="1"/>
  <c r="CY69" i="21"/>
  <c r="CY70" i="21" s="1"/>
  <c r="CQ69" i="21"/>
  <c r="CQ70" i="21" s="1"/>
  <c r="CI69" i="21"/>
  <c r="CI70" i="21" s="1"/>
  <c r="CA69" i="21"/>
  <c r="CA70" i="21" s="1"/>
  <c r="BS69" i="21"/>
  <c r="BS70" i="21" s="1"/>
  <c r="BK69" i="21"/>
  <c r="BK70" i="21" s="1"/>
  <c r="BC69" i="21"/>
  <c r="BC70" i="21" s="1"/>
  <c r="AU69" i="21"/>
  <c r="AU70" i="21" s="1"/>
  <c r="AM69" i="21"/>
  <c r="AM70" i="21" s="1"/>
  <c r="AE69" i="21"/>
  <c r="AE70" i="21" s="1"/>
  <c r="W69" i="21"/>
  <c r="W70" i="21" s="1"/>
  <c r="O69" i="21"/>
  <c r="O70" i="21" s="1"/>
  <c r="G69" i="21"/>
  <c r="G70" i="21" s="1"/>
  <c r="CT69" i="21"/>
  <c r="CT70" i="21" s="1"/>
  <c r="CL69" i="21"/>
  <c r="CL70" i="21" s="1"/>
  <c r="CD69" i="21"/>
  <c r="CD70" i="21" s="1"/>
  <c r="BV69" i="21"/>
  <c r="BV70" i="21" s="1"/>
  <c r="BN69" i="21"/>
  <c r="BN70" i="21" s="1"/>
  <c r="BF69" i="21"/>
  <c r="BF70" i="21" s="1"/>
  <c r="AX69" i="21"/>
  <c r="AX70" i="21" s="1"/>
  <c r="AP69" i="21"/>
  <c r="AP70" i="21" s="1"/>
  <c r="AH69" i="21"/>
  <c r="AH70" i="21" s="1"/>
  <c r="Z69" i="21"/>
  <c r="Z70" i="21" s="1"/>
  <c r="R69" i="21"/>
  <c r="R70" i="21" s="1"/>
  <c r="J69" i="21"/>
  <c r="J70" i="21" s="1"/>
  <c r="D70" i="21"/>
  <c r="CZ69" i="21"/>
  <c r="CZ70" i="21" s="1"/>
  <c r="CV69" i="21"/>
  <c r="CV70" i="21" s="1"/>
  <c r="CR69" i="21"/>
  <c r="CR70" i="21" s="1"/>
  <c r="CN69" i="21"/>
  <c r="CN70" i="21" s="1"/>
  <c r="CJ69" i="21"/>
  <c r="CJ70" i="21" s="1"/>
  <c r="CF69" i="21"/>
  <c r="CF70" i="21" s="1"/>
  <c r="CB69" i="21"/>
  <c r="CB70" i="21" s="1"/>
  <c r="BX69" i="21"/>
  <c r="BX70" i="21" s="1"/>
  <c r="BT69" i="21"/>
  <c r="BT70" i="21" s="1"/>
  <c r="BP69" i="21"/>
  <c r="BP70" i="21" s="1"/>
  <c r="BL69" i="21"/>
  <c r="BL70" i="21" s="1"/>
  <c r="BH69" i="21"/>
  <c r="BH70" i="21" s="1"/>
  <c r="BD69" i="21"/>
  <c r="BD70" i="21" s="1"/>
  <c r="AZ69" i="21"/>
  <c r="AZ70" i="21" s="1"/>
  <c r="AV69" i="21"/>
  <c r="AV70" i="21" s="1"/>
  <c r="AR69" i="21"/>
  <c r="AR70" i="21" s="1"/>
  <c r="AN69" i="21"/>
  <c r="AN70" i="21" s="1"/>
  <c r="AJ69" i="21"/>
  <c r="AJ70" i="21" s="1"/>
  <c r="AF69" i="21"/>
  <c r="AF70" i="21" s="1"/>
  <c r="AB69" i="21"/>
  <c r="AB70" i="21" s="1"/>
  <c r="X69" i="21"/>
  <c r="X70" i="21" s="1"/>
  <c r="T69" i="21"/>
  <c r="T70" i="21" s="1"/>
  <c r="P69" i="21"/>
  <c r="P70" i="21" s="1"/>
  <c r="H69" i="21"/>
  <c r="H70" i="21" s="1"/>
  <c r="CU69" i="21"/>
  <c r="CU70" i="21" s="1"/>
  <c r="CM69" i="21"/>
  <c r="CM70" i="21" s="1"/>
  <c r="CE69" i="21"/>
  <c r="CE70" i="21" s="1"/>
  <c r="BW69" i="21"/>
  <c r="BW70" i="21" s="1"/>
  <c r="BO69" i="21"/>
  <c r="BO70" i="21" s="1"/>
  <c r="BG69" i="21"/>
  <c r="BG70" i="21" s="1"/>
  <c r="AY69" i="21"/>
  <c r="AY70" i="21" s="1"/>
  <c r="AQ69" i="21"/>
  <c r="AQ70" i="21" s="1"/>
  <c r="AI69" i="21"/>
  <c r="AI70" i="21" s="1"/>
  <c r="AA69" i="21"/>
  <c r="AA70" i="21" s="1"/>
  <c r="S69" i="21"/>
  <c r="S70" i="21" s="1"/>
  <c r="K69" i="21"/>
  <c r="K70" i="21" s="1"/>
  <c r="CX69" i="21"/>
  <c r="CX70" i="21" s="1"/>
  <c r="CP69" i="21"/>
  <c r="CP70" i="21" s="1"/>
  <c r="CH69" i="21"/>
  <c r="CH70" i="21" s="1"/>
  <c r="BZ69" i="21"/>
  <c r="BZ70" i="21" s="1"/>
  <c r="BR69" i="21"/>
  <c r="BR70" i="21" s="1"/>
  <c r="BJ69" i="21"/>
  <c r="BJ70" i="21" s="1"/>
  <c r="BB69" i="21"/>
  <c r="BB70" i="21" s="1"/>
  <c r="AT69" i="21"/>
  <c r="AT70" i="21" s="1"/>
  <c r="AL69" i="21"/>
  <c r="AL70" i="21" s="1"/>
  <c r="AD69" i="21"/>
  <c r="AD70" i="21" s="1"/>
  <c r="V69" i="21"/>
  <c r="V70" i="21" s="1"/>
  <c r="N69" i="21"/>
  <c r="N70" i="21" s="1"/>
  <c r="F69" i="21"/>
  <c r="F70" i="21" s="1"/>
  <c r="CI79" i="21"/>
  <c r="CI80" i="21" s="1"/>
  <c r="D80" i="21"/>
  <c r="E43" i="4" s="1"/>
  <c r="H30" i="20"/>
  <c r="D49" i="24"/>
  <c r="D48" i="24"/>
  <c r="D47" i="24"/>
  <c r="E53" i="24" s="1"/>
  <c r="D10" i="21" l="1"/>
  <c r="D76" i="21"/>
  <c r="C10" i="21"/>
  <c r="B6" i="20"/>
  <c r="G19" i="4"/>
  <c r="D71" i="21"/>
  <c r="B10" i="21"/>
  <c r="D81" i="21"/>
  <c r="F53" i="24"/>
  <c r="E59" i="24"/>
  <c r="E64" i="24"/>
  <c r="E69" i="24"/>
  <c r="D75" i="20"/>
  <c r="D80" i="20"/>
  <c r="D70" i="20"/>
  <c r="G53" i="24" l="1"/>
  <c r="F64" i="24"/>
  <c r="F69" i="24"/>
  <c r="F59" i="24"/>
  <c r="D81" i="20"/>
  <c r="E42" i="4" s="1"/>
  <c r="AN80" i="20"/>
  <c r="AN81" i="20" s="1"/>
  <c r="CE80" i="20"/>
  <c r="CE81" i="20" s="1"/>
  <c r="BV80" i="20"/>
  <c r="BV81" i="20" s="1"/>
  <c r="S80" i="20"/>
  <c r="S81" i="20" s="1"/>
  <c r="Y80" i="20"/>
  <c r="Y81" i="20" s="1"/>
  <c r="BH80" i="20"/>
  <c r="BH81" i="20" s="1"/>
  <c r="J80" i="20"/>
  <c r="J81" i="20" s="1"/>
  <c r="AI80" i="20"/>
  <c r="AI81" i="20" s="1"/>
  <c r="Q80" i="20"/>
  <c r="Q81" i="20" s="1"/>
  <c r="AO80" i="20"/>
  <c r="AO81" i="20" s="1"/>
  <c r="CZ80" i="20"/>
  <c r="CZ81" i="20" s="1"/>
  <c r="BZ80" i="20"/>
  <c r="BZ81" i="20" s="1"/>
  <c r="AK80" i="20"/>
  <c r="AK81" i="20" s="1"/>
  <c r="V80" i="20"/>
  <c r="V81" i="20" s="1"/>
  <c r="X80" i="20"/>
  <c r="X81" i="20" s="1"/>
  <c r="G80" i="20"/>
  <c r="G81" i="20" s="1"/>
  <c r="BS80" i="20"/>
  <c r="BS81" i="20" s="1"/>
  <c r="N80" i="20"/>
  <c r="N81" i="20" s="1"/>
  <c r="U80" i="20"/>
  <c r="U81" i="20" s="1"/>
  <c r="F80" i="20"/>
  <c r="F81" i="20" s="1"/>
  <c r="CN80" i="20"/>
  <c r="CN81" i="20" s="1"/>
  <c r="BT80" i="20"/>
  <c r="BT81" i="20" s="1"/>
  <c r="AQ80" i="20"/>
  <c r="AQ81" i="20" s="1"/>
  <c r="AZ80" i="20"/>
  <c r="AZ81" i="20" s="1"/>
  <c r="CK80" i="20"/>
  <c r="CK81" i="20" s="1"/>
  <c r="CL80" i="20"/>
  <c r="CL81" i="20" s="1"/>
  <c r="BX80" i="20"/>
  <c r="BX81" i="20" s="1"/>
  <c r="BD80" i="20"/>
  <c r="BD81" i="20" s="1"/>
  <c r="AE80" i="20"/>
  <c r="AE81" i="20" s="1"/>
  <c r="CQ80" i="20"/>
  <c r="CQ81" i="20" s="1"/>
  <c r="CC80" i="20"/>
  <c r="CC81" i="20" s="1"/>
  <c r="BE80" i="20"/>
  <c r="BE81" i="20" s="1"/>
  <c r="CD80" i="20"/>
  <c r="CD81" i="20" s="1"/>
  <c r="AL80" i="20"/>
  <c r="AL81" i="20" s="1"/>
  <c r="I80" i="20"/>
  <c r="I81" i="20" s="1"/>
  <c r="AT80" i="20"/>
  <c r="AT81" i="20" s="1"/>
  <c r="CB80" i="20"/>
  <c r="CB81" i="20" s="1"/>
  <c r="BM80" i="20"/>
  <c r="BM81" i="20" s="1"/>
  <c r="BN80" i="20"/>
  <c r="BN81" i="20" s="1"/>
  <c r="AM80" i="20"/>
  <c r="AM81" i="20" s="1"/>
  <c r="CY80" i="20"/>
  <c r="CY81" i="20" s="1"/>
  <c r="CF80" i="20"/>
  <c r="CF81" i="20" s="1"/>
  <c r="BL80" i="20"/>
  <c r="BL81" i="20" s="1"/>
  <c r="AW80" i="20"/>
  <c r="AW81" i="20" s="1"/>
  <c r="AC80" i="20"/>
  <c r="AC81" i="20" s="1"/>
  <c r="K80" i="20"/>
  <c r="K81" i="20" s="1"/>
  <c r="BW80" i="20"/>
  <c r="BW81" i="20" s="1"/>
  <c r="T80" i="20"/>
  <c r="T81" i="20" s="1"/>
  <c r="AG80" i="20"/>
  <c r="AG81" i="20" s="1"/>
  <c r="M80" i="20"/>
  <c r="M81" i="20" s="1"/>
  <c r="CT80" i="20"/>
  <c r="CT81" i="20" s="1"/>
  <c r="BI80" i="20"/>
  <c r="BI81" i="20" s="1"/>
  <c r="AF80" i="20"/>
  <c r="AF81" i="20" s="1"/>
  <c r="R80" i="20"/>
  <c r="R81" i="20" s="1"/>
  <c r="P80" i="20"/>
  <c r="P81" i="20" s="1"/>
  <c r="CW80" i="20"/>
  <c r="CW81" i="20" s="1"/>
  <c r="CJ80" i="20"/>
  <c r="CJ81" i="20" s="1"/>
  <c r="BC80" i="20"/>
  <c r="BC81" i="20" s="1"/>
  <c r="CG80" i="20"/>
  <c r="CG81" i="20" s="1"/>
  <c r="AX80" i="20"/>
  <c r="AX81" i="20" s="1"/>
  <c r="CM80" i="20"/>
  <c r="CM81" i="20" s="1"/>
  <c r="E80" i="20"/>
  <c r="E81" i="20" s="1"/>
  <c r="CA80" i="20"/>
  <c r="CA81" i="20" s="1"/>
  <c r="CR80" i="20"/>
  <c r="CR81" i="20" s="1"/>
  <c r="CU80" i="20"/>
  <c r="CU81" i="20" s="1"/>
  <c r="CX80" i="20"/>
  <c r="CX81" i="20" s="1"/>
  <c r="BA80" i="20"/>
  <c r="BA81" i="20" s="1"/>
  <c r="BO80" i="20"/>
  <c r="BO81" i="20" s="1"/>
  <c r="BJ80" i="20"/>
  <c r="BJ81" i="20" s="1"/>
  <c r="BF80" i="20"/>
  <c r="BF81" i="20" s="1"/>
  <c r="AR80" i="20"/>
  <c r="AR81" i="20" s="1"/>
  <c r="AS80" i="20"/>
  <c r="AS81" i="20" s="1"/>
  <c r="W80" i="20"/>
  <c r="W81" i="20" s="1"/>
  <c r="CI80" i="20"/>
  <c r="CI81" i="20" s="1"/>
  <c r="CV80" i="20"/>
  <c r="CV81" i="20" s="1"/>
  <c r="AP80" i="20"/>
  <c r="AP81" i="20" s="1"/>
  <c r="AB80" i="20"/>
  <c r="AB81" i="20" s="1"/>
  <c r="H80" i="20"/>
  <c r="H81" i="20" s="1"/>
  <c r="CO80" i="20"/>
  <c r="CO81" i="20" s="1"/>
  <c r="BG80" i="20"/>
  <c r="BG81" i="20" s="1"/>
  <c r="AJ80" i="20"/>
  <c r="AJ81" i="20" s="1"/>
  <c r="Z80" i="20"/>
  <c r="Z81" i="20" s="1"/>
  <c r="L80" i="20"/>
  <c r="L81" i="20" s="1"/>
  <c r="CS80" i="20"/>
  <c r="CS81" i="20" s="1"/>
  <c r="BY80" i="20"/>
  <c r="BY81" i="20" s="1"/>
  <c r="AU80" i="20"/>
  <c r="AU81" i="20" s="1"/>
  <c r="AV80" i="20"/>
  <c r="AV81" i="20" s="1"/>
  <c r="BK80" i="20"/>
  <c r="BK81" i="20" s="1"/>
  <c r="BU80" i="20"/>
  <c r="BU81" i="20" s="1"/>
  <c r="AY80" i="20"/>
  <c r="AY81" i="20" s="1"/>
  <c r="CP80" i="20"/>
  <c r="CP81" i="20" s="1"/>
  <c r="CH80" i="20"/>
  <c r="CH81" i="20" s="1"/>
  <c r="AD80" i="20"/>
  <c r="AD81" i="20" s="1"/>
  <c r="BP80" i="20"/>
  <c r="BP81" i="20" s="1"/>
  <c r="BR80" i="20"/>
  <c r="BR81" i="20" s="1"/>
  <c r="AA80" i="20"/>
  <c r="AA81" i="20" s="1"/>
  <c r="BQ80" i="20"/>
  <c r="BQ81" i="20" s="1"/>
  <c r="BB80" i="20"/>
  <c r="BB81" i="20" s="1"/>
  <c r="AH80" i="20"/>
  <c r="AH81" i="20" s="1"/>
  <c r="O80" i="20"/>
  <c r="O81" i="20" s="1"/>
  <c r="CY70" i="20"/>
  <c r="CY71" i="20" s="1"/>
  <c r="CS70" i="20"/>
  <c r="CS71" i="20" s="1"/>
  <c r="CN70" i="20"/>
  <c r="CN71" i="20" s="1"/>
  <c r="CI70" i="20"/>
  <c r="CI71" i="20" s="1"/>
  <c r="CC70" i="20"/>
  <c r="CC71" i="20" s="1"/>
  <c r="BX70" i="20"/>
  <c r="BX71" i="20" s="1"/>
  <c r="BS70" i="20"/>
  <c r="BS71" i="20" s="1"/>
  <c r="BM70" i="20"/>
  <c r="BM71" i="20" s="1"/>
  <c r="BH70" i="20"/>
  <c r="BH71" i="20" s="1"/>
  <c r="BC70" i="20"/>
  <c r="BC71" i="20" s="1"/>
  <c r="AW70" i="20"/>
  <c r="AW71" i="20" s="1"/>
  <c r="AR70" i="20"/>
  <c r="AR71" i="20" s="1"/>
  <c r="AM70" i="20"/>
  <c r="AM71" i="20" s="1"/>
  <c r="AG70" i="20"/>
  <c r="AG71" i="20" s="1"/>
  <c r="AB70" i="20"/>
  <c r="AB71" i="20" s="1"/>
  <c r="W70" i="20"/>
  <c r="W71" i="20" s="1"/>
  <c r="Q70" i="20"/>
  <c r="Q71" i="20" s="1"/>
  <c r="L70" i="20"/>
  <c r="L71" i="20" s="1"/>
  <c r="G70" i="20"/>
  <c r="G71" i="20" s="1"/>
  <c r="D71" i="20"/>
  <c r="CZ70" i="20"/>
  <c r="CZ71" i="20" s="1"/>
  <c r="CR70" i="20"/>
  <c r="CR71" i="20" s="1"/>
  <c r="CK70" i="20"/>
  <c r="CK71" i="20" s="1"/>
  <c r="CE70" i="20"/>
  <c r="CE71" i="20" s="1"/>
  <c r="BW70" i="20"/>
  <c r="BW71" i="20" s="1"/>
  <c r="BP70" i="20"/>
  <c r="BP71" i="20" s="1"/>
  <c r="BI70" i="20"/>
  <c r="BI71" i="20" s="1"/>
  <c r="BA70" i="20"/>
  <c r="BA71" i="20" s="1"/>
  <c r="AU70" i="20"/>
  <c r="AU71" i="20" s="1"/>
  <c r="AN70" i="20"/>
  <c r="AN71" i="20" s="1"/>
  <c r="AF70" i="20"/>
  <c r="AF71" i="20" s="1"/>
  <c r="Y70" i="20"/>
  <c r="Y71" i="20" s="1"/>
  <c r="S70" i="20"/>
  <c r="S71" i="20" s="1"/>
  <c r="K70" i="20"/>
  <c r="K71" i="20" s="1"/>
  <c r="CW70" i="20"/>
  <c r="CW71" i="20" s="1"/>
  <c r="CQ70" i="20"/>
  <c r="CQ71" i="20" s="1"/>
  <c r="CJ70" i="20"/>
  <c r="CJ71" i="20" s="1"/>
  <c r="CB70" i="20"/>
  <c r="CB71" i="20" s="1"/>
  <c r="BU70" i="20"/>
  <c r="BU71" i="20" s="1"/>
  <c r="BO70" i="20"/>
  <c r="BO71" i="20" s="1"/>
  <c r="BG70" i="20"/>
  <c r="BG71" i="20" s="1"/>
  <c r="AZ70" i="20"/>
  <c r="AZ71" i="20" s="1"/>
  <c r="AS70" i="20"/>
  <c r="AS71" i="20" s="1"/>
  <c r="AK70" i="20"/>
  <c r="AK71" i="20" s="1"/>
  <c r="AE70" i="20"/>
  <c r="AE71" i="20" s="1"/>
  <c r="X70" i="20"/>
  <c r="X71" i="20" s="1"/>
  <c r="P70" i="20"/>
  <c r="P71" i="20" s="1"/>
  <c r="I70" i="20"/>
  <c r="I71" i="20" s="1"/>
  <c r="CV70" i="20"/>
  <c r="CV71" i="20" s="1"/>
  <c r="CO70" i="20"/>
  <c r="CO71" i="20" s="1"/>
  <c r="CG70" i="20"/>
  <c r="CG71" i="20" s="1"/>
  <c r="CA70" i="20"/>
  <c r="CA71" i="20" s="1"/>
  <c r="BT70" i="20"/>
  <c r="BT71" i="20" s="1"/>
  <c r="BL70" i="20"/>
  <c r="BL71" i="20" s="1"/>
  <c r="BE70" i="20"/>
  <c r="BE71" i="20" s="1"/>
  <c r="AY70" i="20"/>
  <c r="AY71" i="20" s="1"/>
  <c r="AQ70" i="20"/>
  <c r="AQ71" i="20" s="1"/>
  <c r="AJ70" i="20"/>
  <c r="AJ71" i="20" s="1"/>
  <c r="AC70" i="20"/>
  <c r="AC71" i="20" s="1"/>
  <c r="U70" i="20"/>
  <c r="U71" i="20" s="1"/>
  <c r="O70" i="20"/>
  <c r="O71" i="20" s="1"/>
  <c r="H70" i="20"/>
  <c r="H71" i="20" s="1"/>
  <c r="CU70" i="20"/>
  <c r="CU71" i="20" s="1"/>
  <c r="CM70" i="20"/>
  <c r="CM71" i="20" s="1"/>
  <c r="CF70" i="20"/>
  <c r="CF71" i="20" s="1"/>
  <c r="BY70" i="20"/>
  <c r="BY71" i="20" s="1"/>
  <c r="BQ70" i="20"/>
  <c r="BQ71" i="20" s="1"/>
  <c r="BK70" i="20"/>
  <c r="BK71" i="20" s="1"/>
  <c r="BD70" i="20"/>
  <c r="BD71" i="20" s="1"/>
  <c r="AV70" i="20"/>
  <c r="AV71" i="20" s="1"/>
  <c r="AO70" i="20"/>
  <c r="AO71" i="20" s="1"/>
  <c r="AI70" i="20"/>
  <c r="AI71" i="20" s="1"/>
  <c r="AA70" i="20"/>
  <c r="AA71" i="20" s="1"/>
  <c r="T70" i="20"/>
  <c r="T71" i="20" s="1"/>
  <c r="M70" i="20"/>
  <c r="M71" i="20" s="1"/>
  <c r="E70" i="20"/>
  <c r="E71" i="20" s="1"/>
  <c r="CX70" i="20"/>
  <c r="CX71" i="20" s="1"/>
  <c r="CH70" i="20"/>
  <c r="CH71" i="20" s="1"/>
  <c r="BR70" i="20"/>
  <c r="BR71" i="20" s="1"/>
  <c r="BB70" i="20"/>
  <c r="BB71" i="20" s="1"/>
  <c r="AL70" i="20"/>
  <c r="AL71" i="20" s="1"/>
  <c r="V70" i="20"/>
  <c r="V71" i="20" s="1"/>
  <c r="F70" i="20"/>
  <c r="F71" i="20" s="1"/>
  <c r="CT70" i="20"/>
  <c r="CT71" i="20" s="1"/>
  <c r="CD70" i="20"/>
  <c r="CD71" i="20" s="1"/>
  <c r="BN70" i="20"/>
  <c r="BN71" i="20" s="1"/>
  <c r="AX70" i="20"/>
  <c r="AX71" i="20" s="1"/>
  <c r="AH70" i="20"/>
  <c r="AH71" i="20" s="1"/>
  <c r="R70" i="20"/>
  <c r="R71" i="20" s="1"/>
  <c r="CP70" i="20"/>
  <c r="CP71" i="20" s="1"/>
  <c r="BZ70" i="20"/>
  <c r="BZ71" i="20" s="1"/>
  <c r="BJ70" i="20"/>
  <c r="BJ71" i="20" s="1"/>
  <c r="AT70" i="20"/>
  <c r="AT71" i="20" s="1"/>
  <c r="AD70" i="20"/>
  <c r="AD71" i="20" s="1"/>
  <c r="N70" i="20"/>
  <c r="N71" i="20" s="1"/>
  <c r="CL70" i="20"/>
  <c r="CL71" i="20" s="1"/>
  <c r="BV70" i="20"/>
  <c r="BV71" i="20" s="1"/>
  <c r="BF70" i="20"/>
  <c r="BF71" i="20" s="1"/>
  <c r="AP70" i="20"/>
  <c r="AP71" i="20" s="1"/>
  <c r="Z70" i="20"/>
  <c r="Z71" i="20" s="1"/>
  <c r="J70" i="20"/>
  <c r="J71" i="20" s="1"/>
  <c r="CZ75" i="20"/>
  <c r="CZ76" i="20" s="1"/>
  <c r="CV75" i="20"/>
  <c r="CV76" i="20" s="1"/>
  <c r="CR75" i="20"/>
  <c r="CR76" i="20" s="1"/>
  <c r="CN75" i="20"/>
  <c r="CN76" i="20" s="1"/>
  <c r="CJ75" i="20"/>
  <c r="CJ76" i="20" s="1"/>
  <c r="CF75" i="20"/>
  <c r="CF76" i="20" s="1"/>
  <c r="CB75" i="20"/>
  <c r="CB76" i="20" s="1"/>
  <c r="BX75" i="20"/>
  <c r="BX76" i="20" s="1"/>
  <c r="BT75" i="20"/>
  <c r="BT76" i="20" s="1"/>
  <c r="BP75" i="20"/>
  <c r="BP76" i="20" s="1"/>
  <c r="BL75" i="20"/>
  <c r="BL76" i="20" s="1"/>
  <c r="BH75" i="20"/>
  <c r="BH76" i="20" s="1"/>
  <c r="BD75" i="20"/>
  <c r="BD76" i="20" s="1"/>
  <c r="AZ75" i="20"/>
  <c r="AZ76" i="20" s="1"/>
  <c r="AV75" i="20"/>
  <c r="AV76" i="20" s="1"/>
  <c r="AR75" i="20"/>
  <c r="AR76" i="20" s="1"/>
  <c r="AN75" i="20"/>
  <c r="AN76" i="20" s="1"/>
  <c r="AJ75" i="20"/>
  <c r="AJ76" i="20" s="1"/>
  <c r="AF75" i="20"/>
  <c r="AF76" i="20" s="1"/>
  <c r="CW75" i="20"/>
  <c r="CW76" i="20" s="1"/>
  <c r="CQ75" i="20"/>
  <c r="CQ76" i="20" s="1"/>
  <c r="CL75" i="20"/>
  <c r="CL76" i="20" s="1"/>
  <c r="CG75" i="20"/>
  <c r="CG76" i="20" s="1"/>
  <c r="CA75" i="20"/>
  <c r="CA76" i="20" s="1"/>
  <c r="BV75" i="20"/>
  <c r="BV76" i="20" s="1"/>
  <c r="BQ75" i="20"/>
  <c r="BQ76" i="20" s="1"/>
  <c r="BK75" i="20"/>
  <c r="BK76" i="20" s="1"/>
  <c r="BF75" i="20"/>
  <c r="BF76" i="20" s="1"/>
  <c r="BA75" i="20"/>
  <c r="BA76" i="20" s="1"/>
  <c r="AU75" i="20"/>
  <c r="AU76" i="20" s="1"/>
  <c r="AP75" i="20"/>
  <c r="AP76" i="20" s="1"/>
  <c r="AK75" i="20"/>
  <c r="AK76" i="20" s="1"/>
  <c r="AE75" i="20"/>
  <c r="AE76" i="20" s="1"/>
  <c r="AA75" i="20"/>
  <c r="AA76" i="20" s="1"/>
  <c r="W75" i="20"/>
  <c r="W76" i="20" s="1"/>
  <c r="S75" i="20"/>
  <c r="S76" i="20" s="1"/>
  <c r="O75" i="20"/>
  <c r="O76" i="20" s="1"/>
  <c r="K75" i="20"/>
  <c r="K76" i="20" s="1"/>
  <c r="G75" i="20"/>
  <c r="G76" i="20" s="1"/>
  <c r="CU75" i="20"/>
  <c r="CU76" i="20" s="1"/>
  <c r="CP75" i="20"/>
  <c r="CP76" i="20" s="1"/>
  <c r="CK75" i="20"/>
  <c r="CK76" i="20" s="1"/>
  <c r="CE75" i="20"/>
  <c r="CE76" i="20" s="1"/>
  <c r="BZ75" i="20"/>
  <c r="BZ76" i="20" s="1"/>
  <c r="BU75" i="20"/>
  <c r="BU76" i="20" s="1"/>
  <c r="BO75" i="20"/>
  <c r="BO76" i="20" s="1"/>
  <c r="BJ75" i="20"/>
  <c r="BJ76" i="20" s="1"/>
  <c r="BE75" i="20"/>
  <c r="BE76" i="20" s="1"/>
  <c r="AY75" i="20"/>
  <c r="AY76" i="20" s="1"/>
  <c r="AT75" i="20"/>
  <c r="AT76" i="20" s="1"/>
  <c r="AO75" i="20"/>
  <c r="AO76" i="20" s="1"/>
  <c r="AI75" i="20"/>
  <c r="AI76" i="20" s="1"/>
  <c r="AD75" i="20"/>
  <c r="AD76" i="20" s="1"/>
  <c r="Z75" i="20"/>
  <c r="Z76" i="20" s="1"/>
  <c r="V75" i="20"/>
  <c r="V76" i="20" s="1"/>
  <c r="R75" i="20"/>
  <c r="R76" i="20" s="1"/>
  <c r="N75" i="20"/>
  <c r="N76" i="20" s="1"/>
  <c r="J75" i="20"/>
  <c r="J76" i="20" s="1"/>
  <c r="CT75" i="20"/>
  <c r="CT76" i="20" s="1"/>
  <c r="CI75" i="20"/>
  <c r="CI76" i="20" s="1"/>
  <c r="BY75" i="20"/>
  <c r="BY76" i="20" s="1"/>
  <c r="BN75" i="20"/>
  <c r="BN76" i="20" s="1"/>
  <c r="BC75" i="20"/>
  <c r="BC76" i="20" s="1"/>
  <c r="AS75" i="20"/>
  <c r="AS76" i="20" s="1"/>
  <c r="AH75" i="20"/>
  <c r="AH76" i="20" s="1"/>
  <c r="Y75" i="20"/>
  <c r="Y76" i="20" s="1"/>
  <c r="Q75" i="20"/>
  <c r="Q76" i="20" s="1"/>
  <c r="I75" i="20"/>
  <c r="I76" i="20" s="1"/>
  <c r="CS75" i="20"/>
  <c r="CS76" i="20" s="1"/>
  <c r="CH75" i="20"/>
  <c r="CH76" i="20" s="1"/>
  <c r="BW75" i="20"/>
  <c r="BW76" i="20" s="1"/>
  <c r="BM75" i="20"/>
  <c r="BM76" i="20" s="1"/>
  <c r="BB75" i="20"/>
  <c r="BB76" i="20" s="1"/>
  <c r="AQ75" i="20"/>
  <c r="AQ76" i="20" s="1"/>
  <c r="AG75" i="20"/>
  <c r="AG76" i="20" s="1"/>
  <c r="X75" i="20"/>
  <c r="X76" i="20" s="1"/>
  <c r="P75" i="20"/>
  <c r="P76" i="20" s="1"/>
  <c r="H75" i="20"/>
  <c r="H76" i="20" s="1"/>
  <c r="CY75" i="20"/>
  <c r="CY76" i="20" s="1"/>
  <c r="CO75" i="20"/>
  <c r="CO76" i="20" s="1"/>
  <c r="CD75" i="20"/>
  <c r="CD76" i="20" s="1"/>
  <c r="BS75" i="20"/>
  <c r="BS76" i="20" s="1"/>
  <c r="BI75" i="20"/>
  <c r="BI76" i="20" s="1"/>
  <c r="AX75" i="20"/>
  <c r="AX76" i="20" s="1"/>
  <c r="AM75" i="20"/>
  <c r="AM76" i="20" s="1"/>
  <c r="AC75" i="20"/>
  <c r="AC76" i="20" s="1"/>
  <c r="U75" i="20"/>
  <c r="U76" i="20" s="1"/>
  <c r="M75" i="20"/>
  <c r="M76" i="20" s="1"/>
  <c r="F75" i="20"/>
  <c r="F76" i="20" s="1"/>
  <c r="CX75" i="20"/>
  <c r="CX76" i="20" s="1"/>
  <c r="CM75" i="20"/>
  <c r="CM76" i="20" s="1"/>
  <c r="CC75" i="20"/>
  <c r="CC76" i="20" s="1"/>
  <c r="BR75" i="20"/>
  <c r="BR76" i="20" s="1"/>
  <c r="BG75" i="20"/>
  <c r="BG76" i="20" s="1"/>
  <c r="AW75" i="20"/>
  <c r="AW76" i="20" s="1"/>
  <c r="AL75" i="20"/>
  <c r="AL76" i="20" s="1"/>
  <c r="AB75" i="20"/>
  <c r="AB76" i="20" s="1"/>
  <c r="T75" i="20"/>
  <c r="T76" i="20" s="1"/>
  <c r="L75" i="20"/>
  <c r="L76" i="20" s="1"/>
  <c r="E75" i="20"/>
  <c r="E76" i="20" s="1"/>
  <c r="D76" i="20"/>
  <c r="D77" i="20" l="1"/>
  <c r="C10" i="20"/>
  <c r="D72" i="20"/>
  <c r="B10" i="20"/>
  <c r="D10" i="20"/>
  <c r="H53" i="24"/>
  <c r="G59" i="24"/>
  <c r="G64" i="24"/>
  <c r="G69" i="24"/>
  <c r="D82" i="20"/>
  <c r="I53" i="24" l="1"/>
  <c r="H69" i="24"/>
  <c r="H59" i="24"/>
  <c r="H64" i="24"/>
  <c r="CZ64" i="23"/>
  <c r="CZ77" i="23" s="1"/>
  <c r="CY64" i="23"/>
  <c r="CY77" i="23" s="1"/>
  <c r="CX64" i="23"/>
  <c r="CX77" i="23" s="1"/>
  <c r="CW64" i="23"/>
  <c r="CW77" i="23" s="1"/>
  <c r="CV64" i="23"/>
  <c r="CV77" i="23" s="1"/>
  <c r="CU64" i="23"/>
  <c r="CU77" i="23" s="1"/>
  <c r="CT64" i="23"/>
  <c r="CT77" i="23" s="1"/>
  <c r="CS64" i="23"/>
  <c r="CS77" i="23" s="1"/>
  <c r="CR64" i="23"/>
  <c r="CR77" i="23" s="1"/>
  <c r="CQ64" i="23"/>
  <c r="CQ77" i="23" s="1"/>
  <c r="CP64" i="23"/>
  <c r="CP77" i="23" s="1"/>
  <c r="CO64" i="23"/>
  <c r="CO77" i="23" s="1"/>
  <c r="CN64" i="23"/>
  <c r="CN77" i="23" s="1"/>
  <c r="CM64" i="23"/>
  <c r="CM77" i="23" s="1"/>
  <c r="CL64" i="23"/>
  <c r="CL77" i="23" s="1"/>
  <c r="CK64" i="23"/>
  <c r="CK77" i="23" s="1"/>
  <c r="CJ64" i="23"/>
  <c r="CJ77" i="23" s="1"/>
  <c r="CI64" i="23"/>
  <c r="CI77" i="23" s="1"/>
  <c r="CH64" i="23"/>
  <c r="CH77" i="23" s="1"/>
  <c r="CG64" i="23"/>
  <c r="CG77" i="23" s="1"/>
  <c r="CF64" i="23"/>
  <c r="CF77" i="23" s="1"/>
  <c r="CE64" i="23"/>
  <c r="CE77" i="23" s="1"/>
  <c r="CD64" i="23"/>
  <c r="CD77" i="23" s="1"/>
  <c r="CC64" i="23"/>
  <c r="CC77" i="23" s="1"/>
  <c r="CB64" i="23"/>
  <c r="CB77" i="23" s="1"/>
  <c r="CA64" i="23"/>
  <c r="CA77" i="23" s="1"/>
  <c r="BZ64" i="23"/>
  <c r="BZ77" i="23" s="1"/>
  <c r="BY64" i="23"/>
  <c r="BY77" i="23" s="1"/>
  <c r="BX64" i="23"/>
  <c r="BX77" i="23" s="1"/>
  <c r="BW64" i="23"/>
  <c r="BW77" i="23" s="1"/>
  <c r="BV64" i="23"/>
  <c r="BV77" i="23" s="1"/>
  <c r="BU64" i="23"/>
  <c r="BU77" i="23" s="1"/>
  <c r="BT64" i="23"/>
  <c r="BT77" i="23" s="1"/>
  <c r="BS64" i="23"/>
  <c r="BS77" i="23" s="1"/>
  <c r="BR64" i="23"/>
  <c r="BR77" i="23" s="1"/>
  <c r="BQ64" i="23"/>
  <c r="BQ77" i="23" s="1"/>
  <c r="BP64" i="23"/>
  <c r="BP77" i="23" s="1"/>
  <c r="BO64" i="23"/>
  <c r="BO77" i="23" s="1"/>
  <c r="BN64" i="23"/>
  <c r="BN77" i="23" s="1"/>
  <c r="BM64" i="23"/>
  <c r="BM77" i="23" s="1"/>
  <c r="BL64" i="23"/>
  <c r="BL77" i="23" s="1"/>
  <c r="BK64" i="23"/>
  <c r="BK77" i="23" s="1"/>
  <c r="BJ64" i="23"/>
  <c r="BJ77" i="23" s="1"/>
  <c r="BI64" i="23"/>
  <c r="BI77" i="23" s="1"/>
  <c r="BH64" i="23"/>
  <c r="BH77" i="23" s="1"/>
  <c r="BG64" i="23"/>
  <c r="BG77" i="23" s="1"/>
  <c r="BF64" i="23"/>
  <c r="BF77" i="23" s="1"/>
  <c r="BE64" i="23"/>
  <c r="BE77" i="23" s="1"/>
  <c r="BD64" i="23"/>
  <c r="BD77" i="23" s="1"/>
  <c r="BC64" i="23"/>
  <c r="BC77" i="23" s="1"/>
  <c r="BB64" i="23"/>
  <c r="BB77" i="23" s="1"/>
  <c r="BA64" i="23"/>
  <c r="BA77" i="23" s="1"/>
  <c r="AZ64" i="23"/>
  <c r="AZ77" i="23" s="1"/>
  <c r="AY64" i="23"/>
  <c r="AY77" i="23" s="1"/>
  <c r="AX64" i="23"/>
  <c r="AX77" i="23" s="1"/>
  <c r="AW64" i="23"/>
  <c r="AW77" i="23" s="1"/>
  <c r="AV64" i="23"/>
  <c r="AV77" i="23" s="1"/>
  <c r="AU64" i="23"/>
  <c r="AU77" i="23" s="1"/>
  <c r="AT64" i="23"/>
  <c r="AT77" i="23" s="1"/>
  <c r="AS64" i="23"/>
  <c r="AS77" i="23" s="1"/>
  <c r="AR64" i="23"/>
  <c r="AR77" i="23" s="1"/>
  <c r="AQ64" i="23"/>
  <c r="AQ77" i="23" s="1"/>
  <c r="AP64" i="23"/>
  <c r="AP77" i="23" s="1"/>
  <c r="AO64" i="23"/>
  <c r="AO77" i="23" s="1"/>
  <c r="AN64" i="23"/>
  <c r="AN77" i="23" s="1"/>
  <c r="AM64" i="23"/>
  <c r="AM77" i="23" s="1"/>
  <c r="AL64" i="23"/>
  <c r="AL77" i="23" s="1"/>
  <c r="AK64" i="23"/>
  <c r="AK77" i="23" s="1"/>
  <c r="AJ64" i="23"/>
  <c r="AJ77" i="23" s="1"/>
  <c r="AI64" i="23"/>
  <c r="AI77" i="23" s="1"/>
  <c r="AH64" i="23"/>
  <c r="AH77" i="23" s="1"/>
  <c r="AG64" i="23"/>
  <c r="AG77" i="23" s="1"/>
  <c r="AF64" i="23"/>
  <c r="AF77" i="23" s="1"/>
  <c r="AE64" i="23"/>
  <c r="AE77" i="23" s="1"/>
  <c r="AD64" i="23"/>
  <c r="AD77" i="23" s="1"/>
  <c r="AC64" i="23"/>
  <c r="AC77" i="23" s="1"/>
  <c r="AB64" i="23"/>
  <c r="AB77" i="23" s="1"/>
  <c r="AA64" i="23"/>
  <c r="AA77" i="23" s="1"/>
  <c r="Z64" i="23"/>
  <c r="Z77" i="23" s="1"/>
  <c r="Y64" i="23"/>
  <c r="Y77" i="23" s="1"/>
  <c r="X64" i="23"/>
  <c r="X77" i="23" s="1"/>
  <c r="W64" i="23"/>
  <c r="W77" i="23" s="1"/>
  <c r="V64" i="23"/>
  <c r="V77" i="23" s="1"/>
  <c r="U64" i="23"/>
  <c r="U77" i="23" s="1"/>
  <c r="T64" i="23"/>
  <c r="T77" i="23" s="1"/>
  <c r="S64" i="23"/>
  <c r="S77" i="23" s="1"/>
  <c r="R64" i="23"/>
  <c r="R77" i="23" s="1"/>
  <c r="Q64" i="23"/>
  <c r="Q77" i="23" s="1"/>
  <c r="P64" i="23"/>
  <c r="P77" i="23" s="1"/>
  <c r="O64" i="23"/>
  <c r="O77" i="23" s="1"/>
  <c r="N64" i="23"/>
  <c r="N77" i="23" s="1"/>
  <c r="M64" i="23"/>
  <c r="M77" i="23" s="1"/>
  <c r="L64" i="23"/>
  <c r="L77" i="23" s="1"/>
  <c r="K64" i="23"/>
  <c r="K77" i="23" s="1"/>
  <c r="J64" i="23"/>
  <c r="J77" i="23" s="1"/>
  <c r="I64" i="23"/>
  <c r="I77" i="23" s="1"/>
  <c r="H64" i="23"/>
  <c r="H77" i="23" s="1"/>
  <c r="G64" i="23"/>
  <c r="G77" i="23" s="1"/>
  <c r="F64" i="23"/>
  <c r="F77" i="23" s="1"/>
  <c r="E64" i="23"/>
  <c r="E77" i="23" s="1"/>
  <c r="CZ63" i="23"/>
  <c r="CZ76" i="23" s="1"/>
  <c r="CY63" i="23"/>
  <c r="CY76" i="23" s="1"/>
  <c r="CX63" i="23"/>
  <c r="CX76" i="23" s="1"/>
  <c r="CW63" i="23"/>
  <c r="CW76" i="23" s="1"/>
  <c r="CV63" i="23"/>
  <c r="CV76" i="23" s="1"/>
  <c r="CU63" i="23"/>
  <c r="CU76" i="23" s="1"/>
  <c r="CT63" i="23"/>
  <c r="CT76" i="23" s="1"/>
  <c r="CS63" i="23"/>
  <c r="CS76" i="23" s="1"/>
  <c r="CR63" i="23"/>
  <c r="CR76" i="23" s="1"/>
  <c r="CQ63" i="23"/>
  <c r="CQ76" i="23" s="1"/>
  <c r="CP63" i="23"/>
  <c r="CP76" i="23" s="1"/>
  <c r="CO63" i="23"/>
  <c r="CO76" i="23" s="1"/>
  <c r="CN63" i="23"/>
  <c r="CN76" i="23" s="1"/>
  <c r="CM63" i="23"/>
  <c r="CM76" i="23" s="1"/>
  <c r="CL63" i="23"/>
  <c r="CL76" i="23" s="1"/>
  <c r="CK63" i="23"/>
  <c r="CK76" i="23" s="1"/>
  <c r="CJ63" i="23"/>
  <c r="CJ76" i="23" s="1"/>
  <c r="CI63" i="23"/>
  <c r="CI76" i="23" s="1"/>
  <c r="CH63" i="23"/>
  <c r="CH76" i="23" s="1"/>
  <c r="CG63" i="23"/>
  <c r="CG76" i="23" s="1"/>
  <c r="CF63" i="23"/>
  <c r="CF76" i="23" s="1"/>
  <c r="CE63" i="23"/>
  <c r="CE76" i="23" s="1"/>
  <c r="CD63" i="23"/>
  <c r="CD76" i="23" s="1"/>
  <c r="CC63" i="23"/>
  <c r="CC76" i="23" s="1"/>
  <c r="CB63" i="23"/>
  <c r="CB76" i="23" s="1"/>
  <c r="CA63" i="23"/>
  <c r="CA76" i="23" s="1"/>
  <c r="BZ63" i="23"/>
  <c r="BZ76" i="23" s="1"/>
  <c r="BY63" i="23"/>
  <c r="BY76" i="23" s="1"/>
  <c r="BX63" i="23"/>
  <c r="BX76" i="23" s="1"/>
  <c r="BW63" i="23"/>
  <c r="BW76" i="23" s="1"/>
  <c r="BV63" i="23"/>
  <c r="BV76" i="23" s="1"/>
  <c r="BU63" i="23"/>
  <c r="BU76" i="23" s="1"/>
  <c r="BT63" i="23"/>
  <c r="BT76" i="23" s="1"/>
  <c r="BS63" i="23"/>
  <c r="BS76" i="23" s="1"/>
  <c r="BR63" i="23"/>
  <c r="BR76" i="23" s="1"/>
  <c r="BQ63" i="23"/>
  <c r="BQ76" i="23" s="1"/>
  <c r="BP63" i="23"/>
  <c r="BP76" i="23" s="1"/>
  <c r="BO63" i="23"/>
  <c r="BO76" i="23" s="1"/>
  <c r="BN63" i="23"/>
  <c r="BN76" i="23" s="1"/>
  <c r="BM63" i="23"/>
  <c r="BM76" i="23" s="1"/>
  <c r="BL63" i="23"/>
  <c r="BL76" i="23" s="1"/>
  <c r="BK63" i="23"/>
  <c r="BK76" i="23" s="1"/>
  <c r="BJ63" i="23"/>
  <c r="BJ76" i="23" s="1"/>
  <c r="BI63" i="23"/>
  <c r="BI76" i="23" s="1"/>
  <c r="BH63" i="23"/>
  <c r="BH76" i="23" s="1"/>
  <c r="BG63" i="23"/>
  <c r="BG76" i="23" s="1"/>
  <c r="BF63" i="23"/>
  <c r="BF76" i="23" s="1"/>
  <c r="BE63" i="23"/>
  <c r="BE76" i="23" s="1"/>
  <c r="BD63" i="23"/>
  <c r="BD76" i="23" s="1"/>
  <c r="BC63" i="23"/>
  <c r="BC76" i="23" s="1"/>
  <c r="BB63" i="23"/>
  <c r="BB76" i="23" s="1"/>
  <c r="BA63" i="23"/>
  <c r="BA76" i="23" s="1"/>
  <c r="AZ63" i="23"/>
  <c r="AZ76" i="23" s="1"/>
  <c r="AY63" i="23"/>
  <c r="AY76" i="23" s="1"/>
  <c r="AX63" i="23"/>
  <c r="AX76" i="23" s="1"/>
  <c r="AW63" i="23"/>
  <c r="AW76" i="23" s="1"/>
  <c r="AV63" i="23"/>
  <c r="AV76" i="23" s="1"/>
  <c r="AU63" i="23"/>
  <c r="AU76" i="23" s="1"/>
  <c r="AT63" i="23"/>
  <c r="AT76" i="23" s="1"/>
  <c r="AS63" i="23"/>
  <c r="AS76" i="23" s="1"/>
  <c r="AR63" i="23"/>
  <c r="AR76" i="23" s="1"/>
  <c r="AQ63" i="23"/>
  <c r="AQ76" i="23" s="1"/>
  <c r="AP63" i="23"/>
  <c r="AP76" i="23" s="1"/>
  <c r="AO63" i="23"/>
  <c r="AO76" i="23" s="1"/>
  <c r="AN63" i="23"/>
  <c r="AN76" i="23" s="1"/>
  <c r="AM63" i="23"/>
  <c r="AM76" i="23" s="1"/>
  <c r="AL63" i="23"/>
  <c r="AL76" i="23" s="1"/>
  <c r="AK63" i="23"/>
  <c r="AK76" i="23" s="1"/>
  <c r="AJ63" i="23"/>
  <c r="AJ76" i="23" s="1"/>
  <c r="AI63" i="23"/>
  <c r="AI76" i="23" s="1"/>
  <c r="AH63" i="23"/>
  <c r="AH76" i="23" s="1"/>
  <c r="AG63" i="23"/>
  <c r="AG76" i="23" s="1"/>
  <c r="AF63" i="23"/>
  <c r="AF76" i="23" s="1"/>
  <c r="AE63" i="23"/>
  <c r="AE76" i="23" s="1"/>
  <c r="AD63" i="23"/>
  <c r="AD76" i="23" s="1"/>
  <c r="AC63" i="23"/>
  <c r="AC76" i="23" s="1"/>
  <c r="AB63" i="23"/>
  <c r="AB76" i="23" s="1"/>
  <c r="AA63" i="23"/>
  <c r="AA76" i="23" s="1"/>
  <c r="Z63" i="23"/>
  <c r="Z76" i="23" s="1"/>
  <c r="Y63" i="23"/>
  <c r="Y76" i="23" s="1"/>
  <c r="X63" i="23"/>
  <c r="X76" i="23" s="1"/>
  <c r="W63" i="23"/>
  <c r="W76" i="23" s="1"/>
  <c r="V63" i="23"/>
  <c r="V76" i="23" s="1"/>
  <c r="U63" i="23"/>
  <c r="U76" i="23" s="1"/>
  <c r="T63" i="23"/>
  <c r="T76" i="23" s="1"/>
  <c r="S63" i="23"/>
  <c r="S76" i="23" s="1"/>
  <c r="R63" i="23"/>
  <c r="R76" i="23" s="1"/>
  <c r="Q63" i="23"/>
  <c r="Q76" i="23" s="1"/>
  <c r="P63" i="23"/>
  <c r="P76" i="23" s="1"/>
  <c r="O63" i="23"/>
  <c r="O76" i="23" s="1"/>
  <c r="N63" i="23"/>
  <c r="N76" i="23" s="1"/>
  <c r="M63" i="23"/>
  <c r="M76" i="23" s="1"/>
  <c r="L63" i="23"/>
  <c r="L76" i="23" s="1"/>
  <c r="K63" i="23"/>
  <c r="K76" i="23" s="1"/>
  <c r="J63" i="23"/>
  <c r="J76" i="23" s="1"/>
  <c r="I63" i="23"/>
  <c r="I76" i="23" s="1"/>
  <c r="H63" i="23"/>
  <c r="H76" i="23" s="1"/>
  <c r="G63" i="23"/>
  <c r="G76" i="23" s="1"/>
  <c r="F63" i="23"/>
  <c r="F76" i="23" s="1"/>
  <c r="E63" i="23"/>
  <c r="E76" i="23" s="1"/>
  <c r="D64" i="23"/>
  <c r="D77" i="23" s="1"/>
  <c r="D63" i="23"/>
  <c r="D76" i="23" s="1"/>
  <c r="D56" i="23"/>
  <c r="D55" i="23"/>
  <c r="D54" i="23"/>
  <c r="E62" i="23"/>
  <c r="E70" i="23" s="1"/>
  <c r="E71" i="23" s="1"/>
  <c r="F62" i="23"/>
  <c r="F70" i="23" s="1"/>
  <c r="F71" i="23" s="1"/>
  <c r="G62" i="23"/>
  <c r="G70" i="23" s="1"/>
  <c r="G71" i="23" s="1"/>
  <c r="H62" i="23"/>
  <c r="H70" i="23" s="1"/>
  <c r="H71" i="23" s="1"/>
  <c r="I62" i="23"/>
  <c r="I70" i="23" s="1"/>
  <c r="I71" i="23" s="1"/>
  <c r="J62" i="23"/>
  <c r="J70" i="23" s="1"/>
  <c r="J71" i="23" s="1"/>
  <c r="K62" i="23"/>
  <c r="K70" i="23" s="1"/>
  <c r="K71" i="23" s="1"/>
  <c r="L62" i="23"/>
  <c r="L70" i="23" s="1"/>
  <c r="L71" i="23" s="1"/>
  <c r="M62" i="23"/>
  <c r="M70" i="23" s="1"/>
  <c r="M71" i="23" s="1"/>
  <c r="N62" i="23"/>
  <c r="N70" i="23" s="1"/>
  <c r="N71" i="23" s="1"/>
  <c r="O62" i="23"/>
  <c r="O70" i="23" s="1"/>
  <c r="O71" i="23" s="1"/>
  <c r="P62" i="23"/>
  <c r="P70" i="23" s="1"/>
  <c r="P71" i="23" s="1"/>
  <c r="Q62" i="23"/>
  <c r="Q70" i="23" s="1"/>
  <c r="Q71" i="23" s="1"/>
  <c r="R62" i="23"/>
  <c r="R70" i="23" s="1"/>
  <c r="R71" i="23" s="1"/>
  <c r="S62" i="23"/>
  <c r="S70" i="23" s="1"/>
  <c r="S71" i="23" s="1"/>
  <c r="T62" i="23"/>
  <c r="T70" i="23" s="1"/>
  <c r="T71" i="23" s="1"/>
  <c r="U62" i="23"/>
  <c r="U70" i="23" s="1"/>
  <c r="U71" i="23" s="1"/>
  <c r="V62" i="23"/>
  <c r="V70" i="23" s="1"/>
  <c r="V71" i="23" s="1"/>
  <c r="W62" i="23"/>
  <c r="W70" i="23" s="1"/>
  <c r="W71" i="23" s="1"/>
  <c r="X62" i="23"/>
  <c r="X70" i="23" s="1"/>
  <c r="X71" i="23" s="1"/>
  <c r="Y62" i="23"/>
  <c r="Y70" i="23" s="1"/>
  <c r="Y71" i="23" s="1"/>
  <c r="Z62" i="23"/>
  <c r="Z70" i="23" s="1"/>
  <c r="Z71" i="23" s="1"/>
  <c r="AA62" i="23"/>
  <c r="AA70" i="23" s="1"/>
  <c r="AA71" i="23" s="1"/>
  <c r="AB62" i="23"/>
  <c r="AB70" i="23" s="1"/>
  <c r="AB71" i="23" s="1"/>
  <c r="AC62" i="23"/>
  <c r="AC70" i="23" s="1"/>
  <c r="AC71" i="23" s="1"/>
  <c r="AD62" i="23"/>
  <c r="AD70" i="23" s="1"/>
  <c r="AD71" i="23" s="1"/>
  <c r="AE62" i="23"/>
  <c r="AE70" i="23" s="1"/>
  <c r="AE71" i="23" s="1"/>
  <c r="AF62" i="23"/>
  <c r="AF70" i="23" s="1"/>
  <c r="AF71" i="23" s="1"/>
  <c r="AG62" i="23"/>
  <c r="AG70" i="23" s="1"/>
  <c r="AG71" i="23" s="1"/>
  <c r="AH62" i="23"/>
  <c r="AH70" i="23" s="1"/>
  <c r="AH71" i="23" s="1"/>
  <c r="AI62" i="23"/>
  <c r="AI70" i="23" s="1"/>
  <c r="AI71" i="23" s="1"/>
  <c r="AJ62" i="23"/>
  <c r="AJ70" i="23" s="1"/>
  <c r="AJ71" i="23" s="1"/>
  <c r="AK62" i="23"/>
  <c r="AK70" i="23" s="1"/>
  <c r="AK71" i="23" s="1"/>
  <c r="AL62" i="23"/>
  <c r="AL70" i="23" s="1"/>
  <c r="AL71" i="23" s="1"/>
  <c r="AM62" i="23"/>
  <c r="AM70" i="23" s="1"/>
  <c r="AM71" i="23" s="1"/>
  <c r="AN62" i="23"/>
  <c r="AN70" i="23" s="1"/>
  <c r="AN71" i="23" s="1"/>
  <c r="AO62" i="23"/>
  <c r="AO70" i="23" s="1"/>
  <c r="AO71" i="23" s="1"/>
  <c r="AP62" i="23"/>
  <c r="AP70" i="23" s="1"/>
  <c r="AP71" i="23" s="1"/>
  <c r="AQ62" i="23"/>
  <c r="AQ70" i="23" s="1"/>
  <c r="AQ71" i="23" s="1"/>
  <c r="AR62" i="23"/>
  <c r="AR70" i="23" s="1"/>
  <c r="AR71" i="23" s="1"/>
  <c r="AS62" i="23"/>
  <c r="AS70" i="23" s="1"/>
  <c r="AS71" i="23" s="1"/>
  <c r="AT62" i="23"/>
  <c r="AT70" i="23" s="1"/>
  <c r="AT71" i="23" s="1"/>
  <c r="AU62" i="23"/>
  <c r="AU70" i="23" s="1"/>
  <c r="AU71" i="23" s="1"/>
  <c r="AV62" i="23"/>
  <c r="AV70" i="23" s="1"/>
  <c r="AV71" i="23" s="1"/>
  <c r="AW62" i="23"/>
  <c r="AW70" i="23" s="1"/>
  <c r="AW71" i="23" s="1"/>
  <c r="AX62" i="23"/>
  <c r="AX70" i="23" s="1"/>
  <c r="AX71" i="23" s="1"/>
  <c r="AY62" i="23"/>
  <c r="AY70" i="23" s="1"/>
  <c r="AY71" i="23" s="1"/>
  <c r="AZ62" i="23"/>
  <c r="AZ70" i="23" s="1"/>
  <c r="AZ71" i="23" s="1"/>
  <c r="BA62" i="23"/>
  <c r="BA70" i="23" s="1"/>
  <c r="BA71" i="23" s="1"/>
  <c r="BB62" i="23"/>
  <c r="BB70" i="23" s="1"/>
  <c r="BB71" i="23" s="1"/>
  <c r="BC62" i="23"/>
  <c r="BC70" i="23" s="1"/>
  <c r="BC71" i="23" s="1"/>
  <c r="BD62" i="23"/>
  <c r="BD70" i="23" s="1"/>
  <c r="BD71" i="23" s="1"/>
  <c r="BE62" i="23"/>
  <c r="BE70" i="23" s="1"/>
  <c r="BE71" i="23" s="1"/>
  <c r="BF62" i="23"/>
  <c r="BF70" i="23" s="1"/>
  <c r="BF71" i="23" s="1"/>
  <c r="BG62" i="23"/>
  <c r="BG70" i="23" s="1"/>
  <c r="BG71" i="23" s="1"/>
  <c r="BH62" i="23"/>
  <c r="BH70" i="23" s="1"/>
  <c r="BH71" i="23" s="1"/>
  <c r="BI62" i="23"/>
  <c r="BI70" i="23" s="1"/>
  <c r="BI71" i="23" s="1"/>
  <c r="BJ62" i="23"/>
  <c r="BJ70" i="23" s="1"/>
  <c r="BJ71" i="23" s="1"/>
  <c r="BK62" i="23"/>
  <c r="BK70" i="23" s="1"/>
  <c r="BK71" i="23" s="1"/>
  <c r="BL62" i="23"/>
  <c r="BL70" i="23" s="1"/>
  <c r="BL71" i="23" s="1"/>
  <c r="BM62" i="23"/>
  <c r="BM70" i="23" s="1"/>
  <c r="BM71" i="23" s="1"/>
  <c r="BN62" i="23"/>
  <c r="BN70" i="23" s="1"/>
  <c r="BN71" i="23" s="1"/>
  <c r="BO62" i="23"/>
  <c r="BO70" i="23" s="1"/>
  <c r="BO71" i="23" s="1"/>
  <c r="BP62" i="23"/>
  <c r="BP70" i="23" s="1"/>
  <c r="BP71" i="23" s="1"/>
  <c r="BQ62" i="23"/>
  <c r="BQ70" i="23" s="1"/>
  <c r="BQ71" i="23" s="1"/>
  <c r="BR62" i="23"/>
  <c r="BR70" i="23" s="1"/>
  <c r="BR71" i="23" s="1"/>
  <c r="BS62" i="23"/>
  <c r="BS70" i="23" s="1"/>
  <c r="BS71" i="23" s="1"/>
  <c r="BT62" i="23"/>
  <c r="BT70" i="23" s="1"/>
  <c r="BT71" i="23" s="1"/>
  <c r="BU62" i="23"/>
  <c r="BU70" i="23" s="1"/>
  <c r="BU71" i="23" s="1"/>
  <c r="BV62" i="23"/>
  <c r="BV70" i="23" s="1"/>
  <c r="BV71" i="23" s="1"/>
  <c r="BW62" i="23"/>
  <c r="BW70" i="23" s="1"/>
  <c r="BW71" i="23" s="1"/>
  <c r="BX62" i="23"/>
  <c r="BX70" i="23" s="1"/>
  <c r="BX71" i="23" s="1"/>
  <c r="BY62" i="23"/>
  <c r="BY70" i="23" s="1"/>
  <c r="BY71" i="23" s="1"/>
  <c r="BZ62" i="23"/>
  <c r="BZ70" i="23" s="1"/>
  <c r="BZ71" i="23" s="1"/>
  <c r="CA62" i="23"/>
  <c r="CA70" i="23" s="1"/>
  <c r="CA71" i="23" s="1"/>
  <c r="CB62" i="23"/>
  <c r="CB70" i="23" s="1"/>
  <c r="CB71" i="23" s="1"/>
  <c r="CC62" i="23"/>
  <c r="CC70" i="23" s="1"/>
  <c r="CC71" i="23" s="1"/>
  <c r="CD62" i="23"/>
  <c r="CD70" i="23" s="1"/>
  <c r="CD71" i="23" s="1"/>
  <c r="CE62" i="23"/>
  <c r="CE70" i="23" s="1"/>
  <c r="CE71" i="23" s="1"/>
  <c r="CF62" i="23"/>
  <c r="CF70" i="23" s="1"/>
  <c r="CF71" i="23" s="1"/>
  <c r="CG62" i="23"/>
  <c r="CG70" i="23" s="1"/>
  <c r="CG71" i="23" s="1"/>
  <c r="CH62" i="23"/>
  <c r="CH70" i="23" s="1"/>
  <c r="CH71" i="23" s="1"/>
  <c r="CI62" i="23"/>
  <c r="CI70" i="23" s="1"/>
  <c r="CI71" i="23" s="1"/>
  <c r="CJ62" i="23"/>
  <c r="CJ70" i="23" s="1"/>
  <c r="CJ71" i="23" s="1"/>
  <c r="CK62" i="23"/>
  <c r="CK70" i="23" s="1"/>
  <c r="CK71" i="23" s="1"/>
  <c r="CL62" i="23"/>
  <c r="CL70" i="23" s="1"/>
  <c r="CL71" i="23" s="1"/>
  <c r="CM62" i="23"/>
  <c r="CM70" i="23" s="1"/>
  <c r="CM71" i="23" s="1"/>
  <c r="CN62" i="23"/>
  <c r="CN70" i="23" s="1"/>
  <c r="CN71" i="23" s="1"/>
  <c r="CO62" i="23"/>
  <c r="CO70" i="23" s="1"/>
  <c r="CO71" i="23" s="1"/>
  <c r="CP62" i="23"/>
  <c r="CP70" i="23" s="1"/>
  <c r="CP71" i="23" s="1"/>
  <c r="CQ62" i="23"/>
  <c r="CQ70" i="23" s="1"/>
  <c r="CQ71" i="23" s="1"/>
  <c r="CR62" i="23"/>
  <c r="CR70" i="23" s="1"/>
  <c r="CR71" i="23" s="1"/>
  <c r="CS62" i="23"/>
  <c r="CS70" i="23" s="1"/>
  <c r="CS71" i="23" s="1"/>
  <c r="CT62" i="23"/>
  <c r="CT70" i="23" s="1"/>
  <c r="CT71" i="23" s="1"/>
  <c r="CU62" i="23"/>
  <c r="CU70" i="23" s="1"/>
  <c r="CU71" i="23" s="1"/>
  <c r="CV62" i="23"/>
  <c r="CV70" i="23" s="1"/>
  <c r="CV71" i="23" s="1"/>
  <c r="CW62" i="23"/>
  <c r="CW70" i="23" s="1"/>
  <c r="CW71" i="23" s="1"/>
  <c r="CX62" i="23"/>
  <c r="CX70" i="23" s="1"/>
  <c r="CX71" i="23" s="1"/>
  <c r="CY62" i="23"/>
  <c r="CY70" i="23" s="1"/>
  <c r="CY71" i="23" s="1"/>
  <c r="CZ62" i="23"/>
  <c r="CZ70" i="23" s="1"/>
  <c r="CZ71" i="23" s="1"/>
  <c r="E65" i="23"/>
  <c r="E78" i="23" s="1"/>
  <c r="F65" i="23"/>
  <c r="F78" i="23" s="1"/>
  <c r="G65" i="23"/>
  <c r="G78" i="23" s="1"/>
  <c r="H65" i="23"/>
  <c r="H78" i="23" s="1"/>
  <c r="I65" i="23"/>
  <c r="I78" i="23" s="1"/>
  <c r="J65" i="23"/>
  <c r="J78" i="23" s="1"/>
  <c r="K65" i="23"/>
  <c r="K78" i="23" s="1"/>
  <c r="L65" i="23"/>
  <c r="L78" i="23" s="1"/>
  <c r="M65" i="23"/>
  <c r="M78" i="23" s="1"/>
  <c r="N65" i="23"/>
  <c r="N78" i="23" s="1"/>
  <c r="O65" i="23"/>
  <c r="O78" i="23" s="1"/>
  <c r="P65" i="23"/>
  <c r="P78" i="23" s="1"/>
  <c r="Q65" i="23"/>
  <c r="Q78" i="23" s="1"/>
  <c r="R65" i="23"/>
  <c r="R78" i="23" s="1"/>
  <c r="S65" i="23"/>
  <c r="S78" i="23" s="1"/>
  <c r="T65" i="23"/>
  <c r="T78" i="23" s="1"/>
  <c r="U65" i="23"/>
  <c r="U78" i="23" s="1"/>
  <c r="V65" i="23"/>
  <c r="V78" i="23" s="1"/>
  <c r="W65" i="23"/>
  <c r="W78" i="23" s="1"/>
  <c r="X65" i="23"/>
  <c r="X78" i="23" s="1"/>
  <c r="Y65" i="23"/>
  <c r="Y78" i="23" s="1"/>
  <c r="Z65" i="23"/>
  <c r="Z78" i="23" s="1"/>
  <c r="AA65" i="23"/>
  <c r="AA78" i="23" s="1"/>
  <c r="AB65" i="23"/>
  <c r="AB78" i="23" s="1"/>
  <c r="AC65" i="23"/>
  <c r="AC78" i="23" s="1"/>
  <c r="AD65" i="23"/>
  <c r="AD78" i="23" s="1"/>
  <c r="AE65" i="23"/>
  <c r="AE78" i="23" s="1"/>
  <c r="AF65" i="23"/>
  <c r="AF78" i="23" s="1"/>
  <c r="AG65" i="23"/>
  <c r="AG78" i="23" s="1"/>
  <c r="AH65" i="23"/>
  <c r="AH78" i="23" s="1"/>
  <c r="AI65" i="23"/>
  <c r="AI78" i="23" s="1"/>
  <c r="AJ65" i="23"/>
  <c r="AJ78" i="23" s="1"/>
  <c r="AK65" i="23"/>
  <c r="AK78" i="23" s="1"/>
  <c r="AL65" i="23"/>
  <c r="AL78" i="23" s="1"/>
  <c r="AM65" i="23"/>
  <c r="AM78" i="23" s="1"/>
  <c r="AN65" i="23"/>
  <c r="AN78" i="23" s="1"/>
  <c r="AO65" i="23"/>
  <c r="AO78" i="23" s="1"/>
  <c r="AP65" i="23"/>
  <c r="AP78" i="23" s="1"/>
  <c r="AQ65" i="23"/>
  <c r="AQ78" i="23" s="1"/>
  <c r="AR65" i="23"/>
  <c r="AR78" i="23" s="1"/>
  <c r="AS65" i="23"/>
  <c r="AS78" i="23" s="1"/>
  <c r="AT65" i="23"/>
  <c r="AT78" i="23" s="1"/>
  <c r="AU65" i="23"/>
  <c r="AU78" i="23" s="1"/>
  <c r="AV65" i="23"/>
  <c r="AV78" i="23" s="1"/>
  <c r="AW65" i="23"/>
  <c r="AW78" i="23" s="1"/>
  <c r="AX65" i="23"/>
  <c r="AX78" i="23" s="1"/>
  <c r="AY65" i="23"/>
  <c r="AY78" i="23" s="1"/>
  <c r="AZ65" i="23"/>
  <c r="AZ78" i="23" s="1"/>
  <c r="BA65" i="23"/>
  <c r="BA78" i="23" s="1"/>
  <c r="BB65" i="23"/>
  <c r="BB78" i="23" s="1"/>
  <c r="BC65" i="23"/>
  <c r="BC78" i="23" s="1"/>
  <c r="BD65" i="23"/>
  <c r="BD78" i="23" s="1"/>
  <c r="BE65" i="23"/>
  <c r="BE78" i="23" s="1"/>
  <c r="BF65" i="23"/>
  <c r="BF78" i="23" s="1"/>
  <c r="BG65" i="23"/>
  <c r="BG78" i="23" s="1"/>
  <c r="BH65" i="23"/>
  <c r="BH78" i="23" s="1"/>
  <c r="BI65" i="23"/>
  <c r="BI78" i="23" s="1"/>
  <c r="BJ65" i="23"/>
  <c r="BJ78" i="23" s="1"/>
  <c r="BK65" i="23"/>
  <c r="BK78" i="23" s="1"/>
  <c r="BL65" i="23"/>
  <c r="BL78" i="23" s="1"/>
  <c r="BM65" i="23"/>
  <c r="BM78" i="23" s="1"/>
  <c r="BN65" i="23"/>
  <c r="BN78" i="23" s="1"/>
  <c r="BO65" i="23"/>
  <c r="BO78" i="23" s="1"/>
  <c r="BP65" i="23"/>
  <c r="BP78" i="23" s="1"/>
  <c r="BQ65" i="23"/>
  <c r="BQ78" i="23" s="1"/>
  <c r="BR65" i="23"/>
  <c r="BR78" i="23" s="1"/>
  <c r="BS65" i="23"/>
  <c r="BS78" i="23" s="1"/>
  <c r="BT65" i="23"/>
  <c r="BT78" i="23" s="1"/>
  <c r="BU65" i="23"/>
  <c r="BU78" i="23" s="1"/>
  <c r="BV65" i="23"/>
  <c r="BV78" i="23" s="1"/>
  <c r="BW65" i="23"/>
  <c r="BW78" i="23" s="1"/>
  <c r="BX65" i="23"/>
  <c r="BX78" i="23" s="1"/>
  <c r="BY65" i="23"/>
  <c r="BY78" i="23" s="1"/>
  <c r="BZ65" i="23"/>
  <c r="BZ78" i="23" s="1"/>
  <c r="CA65" i="23"/>
  <c r="CA78" i="23" s="1"/>
  <c r="CB65" i="23"/>
  <c r="CB78" i="23" s="1"/>
  <c r="CC65" i="23"/>
  <c r="CC78" i="23" s="1"/>
  <c r="CD65" i="23"/>
  <c r="CD78" i="23" s="1"/>
  <c r="CE65" i="23"/>
  <c r="CE78" i="23" s="1"/>
  <c r="CF65" i="23"/>
  <c r="CF78" i="23" s="1"/>
  <c r="CG65" i="23"/>
  <c r="CG78" i="23" s="1"/>
  <c r="CH65" i="23"/>
  <c r="CH78" i="23" s="1"/>
  <c r="CI65" i="23"/>
  <c r="CI78" i="23" s="1"/>
  <c r="CJ65" i="23"/>
  <c r="CJ78" i="23" s="1"/>
  <c r="CK65" i="23"/>
  <c r="CK78" i="23" s="1"/>
  <c r="CL65" i="23"/>
  <c r="CL78" i="23" s="1"/>
  <c r="CM65" i="23"/>
  <c r="CM78" i="23" s="1"/>
  <c r="CN65" i="23"/>
  <c r="CN78" i="23" s="1"/>
  <c r="CO65" i="23"/>
  <c r="CO78" i="23" s="1"/>
  <c r="CP65" i="23"/>
  <c r="CP78" i="23" s="1"/>
  <c r="CQ65" i="23"/>
  <c r="CQ78" i="23" s="1"/>
  <c r="CR65" i="23"/>
  <c r="CR78" i="23" s="1"/>
  <c r="CS65" i="23"/>
  <c r="CS78" i="23" s="1"/>
  <c r="CT65" i="23"/>
  <c r="CT78" i="23" s="1"/>
  <c r="CU65" i="23"/>
  <c r="CU78" i="23" s="1"/>
  <c r="CV65" i="23"/>
  <c r="CV78" i="23" s="1"/>
  <c r="CW65" i="23"/>
  <c r="CW78" i="23" s="1"/>
  <c r="CX65" i="23"/>
  <c r="CX78" i="23" s="1"/>
  <c r="CY65" i="23"/>
  <c r="CY78" i="23" s="1"/>
  <c r="CZ65" i="23"/>
  <c r="CZ78" i="23" s="1"/>
  <c r="E66" i="23"/>
  <c r="E79" i="23" s="1"/>
  <c r="F66" i="23"/>
  <c r="F79" i="23" s="1"/>
  <c r="G66" i="23"/>
  <c r="G79" i="23" s="1"/>
  <c r="H66" i="23"/>
  <c r="H79" i="23" s="1"/>
  <c r="I66" i="23"/>
  <c r="I79" i="23" s="1"/>
  <c r="J66" i="23"/>
  <c r="J79" i="23" s="1"/>
  <c r="K66" i="23"/>
  <c r="K79" i="23" s="1"/>
  <c r="L66" i="23"/>
  <c r="L79" i="23" s="1"/>
  <c r="M66" i="23"/>
  <c r="M79" i="23" s="1"/>
  <c r="N66" i="23"/>
  <c r="N79" i="23" s="1"/>
  <c r="O66" i="23"/>
  <c r="O79" i="23" s="1"/>
  <c r="P66" i="23"/>
  <c r="P79" i="23" s="1"/>
  <c r="Q66" i="23"/>
  <c r="Q79" i="23" s="1"/>
  <c r="R66" i="23"/>
  <c r="R79" i="23" s="1"/>
  <c r="S66" i="23"/>
  <c r="S79" i="23" s="1"/>
  <c r="T66" i="23"/>
  <c r="T79" i="23" s="1"/>
  <c r="U66" i="23"/>
  <c r="U79" i="23" s="1"/>
  <c r="V66" i="23"/>
  <c r="V79" i="23" s="1"/>
  <c r="W66" i="23"/>
  <c r="W79" i="23" s="1"/>
  <c r="X66" i="23"/>
  <c r="X79" i="23" s="1"/>
  <c r="Y66" i="23"/>
  <c r="Y79" i="23" s="1"/>
  <c r="Z66" i="23"/>
  <c r="Z79" i="23" s="1"/>
  <c r="AA66" i="23"/>
  <c r="AA79" i="23" s="1"/>
  <c r="AB66" i="23"/>
  <c r="AB79" i="23" s="1"/>
  <c r="AC66" i="23"/>
  <c r="AC79" i="23" s="1"/>
  <c r="AD66" i="23"/>
  <c r="AD79" i="23" s="1"/>
  <c r="AE66" i="23"/>
  <c r="AE79" i="23" s="1"/>
  <c r="AF66" i="23"/>
  <c r="AF79" i="23" s="1"/>
  <c r="AG66" i="23"/>
  <c r="AG79" i="23" s="1"/>
  <c r="AH66" i="23"/>
  <c r="AH79" i="23" s="1"/>
  <c r="AI66" i="23"/>
  <c r="AI79" i="23" s="1"/>
  <c r="AJ66" i="23"/>
  <c r="AJ79" i="23" s="1"/>
  <c r="AK66" i="23"/>
  <c r="AK79" i="23" s="1"/>
  <c r="AL66" i="23"/>
  <c r="AL79" i="23" s="1"/>
  <c r="AM66" i="23"/>
  <c r="AM79" i="23" s="1"/>
  <c r="AN66" i="23"/>
  <c r="AN79" i="23" s="1"/>
  <c r="AO66" i="23"/>
  <c r="AO79" i="23" s="1"/>
  <c r="AP66" i="23"/>
  <c r="AP79" i="23" s="1"/>
  <c r="AQ66" i="23"/>
  <c r="AQ79" i="23" s="1"/>
  <c r="AR66" i="23"/>
  <c r="AR79" i="23" s="1"/>
  <c r="AS66" i="23"/>
  <c r="AS79" i="23" s="1"/>
  <c r="AT66" i="23"/>
  <c r="AT79" i="23" s="1"/>
  <c r="AU66" i="23"/>
  <c r="AU79" i="23" s="1"/>
  <c r="AV66" i="23"/>
  <c r="AV79" i="23" s="1"/>
  <c r="AW66" i="23"/>
  <c r="AW79" i="23" s="1"/>
  <c r="AX66" i="23"/>
  <c r="AX79" i="23" s="1"/>
  <c r="AY66" i="23"/>
  <c r="AY79" i="23" s="1"/>
  <c r="AZ66" i="23"/>
  <c r="AZ79" i="23" s="1"/>
  <c r="BA66" i="23"/>
  <c r="BA79" i="23" s="1"/>
  <c r="BB66" i="23"/>
  <c r="BB79" i="23" s="1"/>
  <c r="BC66" i="23"/>
  <c r="BC79" i="23" s="1"/>
  <c r="BD66" i="23"/>
  <c r="BD79" i="23" s="1"/>
  <c r="BE66" i="23"/>
  <c r="BE79" i="23" s="1"/>
  <c r="BF66" i="23"/>
  <c r="BF79" i="23" s="1"/>
  <c r="BG66" i="23"/>
  <c r="BG79" i="23" s="1"/>
  <c r="BH66" i="23"/>
  <c r="BH79" i="23" s="1"/>
  <c r="BI66" i="23"/>
  <c r="BI79" i="23" s="1"/>
  <c r="BJ66" i="23"/>
  <c r="BJ79" i="23" s="1"/>
  <c r="BK66" i="23"/>
  <c r="BK79" i="23" s="1"/>
  <c r="BL66" i="23"/>
  <c r="BL79" i="23" s="1"/>
  <c r="BM66" i="23"/>
  <c r="BM79" i="23" s="1"/>
  <c r="BN66" i="23"/>
  <c r="BN79" i="23" s="1"/>
  <c r="BO66" i="23"/>
  <c r="BO79" i="23" s="1"/>
  <c r="BP66" i="23"/>
  <c r="BP79" i="23" s="1"/>
  <c r="BQ66" i="23"/>
  <c r="BQ79" i="23" s="1"/>
  <c r="BR66" i="23"/>
  <c r="BR79" i="23" s="1"/>
  <c r="BS66" i="23"/>
  <c r="BS79" i="23" s="1"/>
  <c r="BT66" i="23"/>
  <c r="BT79" i="23" s="1"/>
  <c r="BU66" i="23"/>
  <c r="BU79" i="23" s="1"/>
  <c r="BV66" i="23"/>
  <c r="BV79" i="23" s="1"/>
  <c r="BW66" i="23"/>
  <c r="BW79" i="23" s="1"/>
  <c r="BX66" i="23"/>
  <c r="BX79" i="23" s="1"/>
  <c r="BY66" i="23"/>
  <c r="BY79" i="23" s="1"/>
  <c r="BZ66" i="23"/>
  <c r="BZ79" i="23" s="1"/>
  <c r="CA66" i="23"/>
  <c r="CA79" i="23" s="1"/>
  <c r="CB66" i="23"/>
  <c r="CB79" i="23" s="1"/>
  <c r="CC66" i="23"/>
  <c r="CC79" i="23" s="1"/>
  <c r="CD66" i="23"/>
  <c r="CD79" i="23" s="1"/>
  <c r="CE66" i="23"/>
  <c r="CE79" i="23" s="1"/>
  <c r="CF66" i="23"/>
  <c r="CF79" i="23" s="1"/>
  <c r="CG66" i="23"/>
  <c r="CG79" i="23" s="1"/>
  <c r="CH66" i="23"/>
  <c r="CH79" i="23" s="1"/>
  <c r="CI66" i="23"/>
  <c r="CI79" i="23" s="1"/>
  <c r="CJ66" i="23"/>
  <c r="CJ79" i="23" s="1"/>
  <c r="CK66" i="23"/>
  <c r="CK79" i="23" s="1"/>
  <c r="CL66" i="23"/>
  <c r="CL79" i="23" s="1"/>
  <c r="CM66" i="23"/>
  <c r="CM79" i="23" s="1"/>
  <c r="CN66" i="23"/>
  <c r="CN79" i="23" s="1"/>
  <c r="CO66" i="23"/>
  <c r="CO79" i="23" s="1"/>
  <c r="CP66" i="23"/>
  <c r="CP79" i="23" s="1"/>
  <c r="CQ66" i="23"/>
  <c r="CQ79" i="23" s="1"/>
  <c r="CR66" i="23"/>
  <c r="CR79" i="23" s="1"/>
  <c r="CS66" i="23"/>
  <c r="CS79" i="23" s="1"/>
  <c r="CT66" i="23"/>
  <c r="CT79" i="23" s="1"/>
  <c r="CU66" i="23"/>
  <c r="CU79" i="23" s="1"/>
  <c r="CV66" i="23"/>
  <c r="CV79" i="23" s="1"/>
  <c r="CW66" i="23"/>
  <c r="CW79" i="23" s="1"/>
  <c r="CX66" i="23"/>
  <c r="CX79" i="23" s="1"/>
  <c r="CY66" i="23"/>
  <c r="CY79" i="23" s="1"/>
  <c r="CZ66" i="23"/>
  <c r="CZ79" i="23" s="1"/>
  <c r="D66" i="23"/>
  <c r="D79" i="23" s="1"/>
  <c r="D65" i="23"/>
  <c r="D62" i="23"/>
  <c r="C29" i="5"/>
  <c r="G14" i="4" l="1"/>
  <c r="D70" i="23"/>
  <c r="E37" i="4" s="1"/>
  <c r="B6" i="23"/>
  <c r="D78" i="23"/>
  <c r="C6" i="23"/>
  <c r="J53" i="24"/>
  <c r="I59" i="24"/>
  <c r="I64" i="24"/>
  <c r="I69" i="24"/>
  <c r="G15" i="4"/>
  <c r="Q62" i="17"/>
  <c r="E59" i="23"/>
  <c r="F59" i="23" s="1"/>
  <c r="G59" i="23" s="1"/>
  <c r="H59" i="23" s="1"/>
  <c r="I59" i="23" s="1"/>
  <c r="J59" i="23" s="1"/>
  <c r="K59" i="23" s="1"/>
  <c r="L59" i="23" s="1"/>
  <c r="M59" i="23" s="1"/>
  <c r="N59" i="23" s="1"/>
  <c r="O59" i="23" s="1"/>
  <c r="P59" i="23" s="1"/>
  <c r="Q59" i="23" s="1"/>
  <c r="R59" i="23" s="1"/>
  <c r="S59" i="23" s="1"/>
  <c r="T59" i="23" s="1"/>
  <c r="U59" i="23" s="1"/>
  <c r="V59" i="23" s="1"/>
  <c r="W59" i="23" s="1"/>
  <c r="X59" i="23" s="1"/>
  <c r="Y59" i="23" s="1"/>
  <c r="Z59" i="23" s="1"/>
  <c r="AA59" i="23" s="1"/>
  <c r="AB59" i="23" s="1"/>
  <c r="AC59" i="23" s="1"/>
  <c r="AD59" i="23" s="1"/>
  <c r="AE59" i="23" s="1"/>
  <c r="AF59" i="23" s="1"/>
  <c r="AG59" i="23" s="1"/>
  <c r="AH59" i="23" s="1"/>
  <c r="AI59" i="23" s="1"/>
  <c r="AJ59" i="23" s="1"/>
  <c r="AK59" i="23" s="1"/>
  <c r="AL59" i="23" s="1"/>
  <c r="AM59" i="23" s="1"/>
  <c r="AN59" i="23" s="1"/>
  <c r="AO59" i="23" s="1"/>
  <c r="AP59" i="23" s="1"/>
  <c r="AQ59" i="23" s="1"/>
  <c r="AR59" i="23" s="1"/>
  <c r="AS59" i="23" s="1"/>
  <c r="AT59" i="23" s="1"/>
  <c r="AU59" i="23" s="1"/>
  <c r="AV59" i="23" s="1"/>
  <c r="AW59" i="23" s="1"/>
  <c r="AX59" i="23" s="1"/>
  <c r="AY59" i="23" s="1"/>
  <c r="AZ59" i="23" s="1"/>
  <c r="BA59" i="23" s="1"/>
  <c r="BB59" i="23" s="1"/>
  <c r="BC59" i="23" s="1"/>
  <c r="BD59" i="23" s="1"/>
  <c r="BE59" i="23" s="1"/>
  <c r="BF59" i="23" s="1"/>
  <c r="BG59" i="23" s="1"/>
  <c r="BH59" i="23" s="1"/>
  <c r="BI59" i="23" s="1"/>
  <c r="BJ59" i="23" s="1"/>
  <c r="BK59" i="23" s="1"/>
  <c r="BL59" i="23" s="1"/>
  <c r="BM59" i="23" s="1"/>
  <c r="BN59" i="23" s="1"/>
  <c r="BO59" i="23" s="1"/>
  <c r="BP59" i="23" s="1"/>
  <c r="BQ59" i="23" s="1"/>
  <c r="BR59" i="23" s="1"/>
  <c r="BS59" i="23" s="1"/>
  <c r="BT59" i="23" s="1"/>
  <c r="BU59" i="23" s="1"/>
  <c r="BV59" i="23" s="1"/>
  <c r="BW59" i="23" s="1"/>
  <c r="BX59" i="23" s="1"/>
  <c r="BY59" i="23" s="1"/>
  <c r="BZ59" i="23" s="1"/>
  <c r="CA59" i="23" s="1"/>
  <c r="CB59" i="23" s="1"/>
  <c r="CC59" i="23" s="1"/>
  <c r="CD59" i="23" s="1"/>
  <c r="CE59" i="23" s="1"/>
  <c r="CF59" i="23" s="1"/>
  <c r="CG59" i="23" s="1"/>
  <c r="CH59" i="23" s="1"/>
  <c r="CI59" i="23" s="1"/>
  <c r="CJ59" i="23" s="1"/>
  <c r="CK59" i="23" s="1"/>
  <c r="CL59" i="23" s="1"/>
  <c r="CM59" i="23" s="1"/>
  <c r="CN59" i="23" s="1"/>
  <c r="CO59" i="23" s="1"/>
  <c r="CP59" i="23" s="1"/>
  <c r="CQ59" i="23" s="1"/>
  <c r="CR59" i="23" s="1"/>
  <c r="CS59" i="23" s="1"/>
  <c r="CT59" i="23" s="1"/>
  <c r="CU59" i="23" s="1"/>
  <c r="CV59" i="23" s="1"/>
  <c r="CW59" i="23" s="1"/>
  <c r="CX59" i="23" s="1"/>
  <c r="CY59" i="23" s="1"/>
  <c r="CZ59" i="23" s="1"/>
  <c r="CZ72" i="23" s="1"/>
  <c r="N62" i="17"/>
  <c r="CU62" i="17"/>
  <c r="BS62" i="17"/>
  <c r="AQ62" i="17"/>
  <c r="CI62" i="17"/>
  <c r="BG62" i="17"/>
  <c r="AD62" i="17"/>
  <c r="CH62" i="17"/>
  <c r="BE62" i="17"/>
  <c r="AC62" i="17"/>
  <c r="CX62" i="17"/>
  <c r="BU62" i="17"/>
  <c r="AS62" i="17"/>
  <c r="H62" i="17"/>
  <c r="L62" i="17"/>
  <c r="P62" i="17"/>
  <c r="T62" i="17"/>
  <c r="X62" i="17"/>
  <c r="AB62" i="17"/>
  <c r="AF62" i="17"/>
  <c r="AJ62" i="17"/>
  <c r="AN62" i="17"/>
  <c r="AR62" i="17"/>
  <c r="AV62" i="17"/>
  <c r="AZ62" i="17"/>
  <c r="BD62" i="17"/>
  <c r="BH62" i="17"/>
  <c r="BL62" i="17"/>
  <c r="BP62" i="17"/>
  <c r="BT62" i="17"/>
  <c r="BX62" i="17"/>
  <c r="CB62" i="17"/>
  <c r="CF62" i="17"/>
  <c r="CJ62" i="17"/>
  <c r="CN62" i="17"/>
  <c r="CR62" i="17"/>
  <c r="CV62" i="17"/>
  <c r="CZ62" i="17"/>
  <c r="E62" i="17"/>
  <c r="J62" i="17"/>
  <c r="O62" i="17"/>
  <c r="U62" i="17"/>
  <c r="Z62" i="17"/>
  <c r="AE62" i="17"/>
  <c r="AK62" i="17"/>
  <c r="AP62" i="17"/>
  <c r="AU62" i="17"/>
  <c r="BA62" i="17"/>
  <c r="BF62" i="17"/>
  <c r="BK62" i="17"/>
  <c r="BQ62" i="17"/>
  <c r="BV62" i="17"/>
  <c r="CA62" i="17"/>
  <c r="CG62" i="17"/>
  <c r="CL62" i="17"/>
  <c r="CQ62" i="17"/>
  <c r="CW62" i="17"/>
  <c r="K62" i="17"/>
  <c r="R62" i="17"/>
  <c r="Y62" i="17"/>
  <c r="AG62" i="17"/>
  <c r="AM62" i="17"/>
  <c r="AT62" i="17"/>
  <c r="BB62" i="17"/>
  <c r="BI62" i="17"/>
  <c r="BO62" i="17"/>
  <c r="BW62" i="17"/>
  <c r="CD62" i="17"/>
  <c r="CK62" i="17"/>
  <c r="CS62" i="17"/>
  <c r="CY62" i="17"/>
  <c r="F62" i="17"/>
  <c r="M62" i="17"/>
  <c r="S62" i="17"/>
  <c r="AA62" i="17"/>
  <c r="AH62" i="17"/>
  <c r="AO62" i="17"/>
  <c r="AW62" i="17"/>
  <c r="BC62" i="17"/>
  <c r="BJ62" i="17"/>
  <c r="BR62" i="17"/>
  <c r="BY62" i="17"/>
  <c r="CE62" i="17"/>
  <c r="CM62" i="17"/>
  <c r="CT62" i="17"/>
  <c r="D63" i="17"/>
  <c r="E40" i="4" s="1"/>
  <c r="CP62" i="17"/>
  <c r="CC62" i="17"/>
  <c r="BN62" i="17"/>
  <c r="AY62" i="17"/>
  <c r="AL62" i="17"/>
  <c r="W62" i="17"/>
  <c r="I62" i="17"/>
  <c r="CO62" i="17"/>
  <c r="BZ62" i="17"/>
  <c r="BM62" i="17"/>
  <c r="AX62" i="17"/>
  <c r="AI62" i="17"/>
  <c r="V62" i="17"/>
  <c r="G62" i="17"/>
  <c r="AY80" i="23"/>
  <c r="CM80" i="23"/>
  <c r="E80" i="23"/>
  <c r="I80" i="23"/>
  <c r="M80" i="23"/>
  <c r="Q80" i="23"/>
  <c r="U80" i="23"/>
  <c r="Y80" i="23"/>
  <c r="AC80" i="23"/>
  <c r="AG80" i="23"/>
  <c r="AK80" i="23"/>
  <c r="AO80" i="23"/>
  <c r="AS80" i="23"/>
  <c r="AW80" i="23"/>
  <c r="BA80" i="23"/>
  <c r="BE80" i="23"/>
  <c r="BI80" i="23"/>
  <c r="BM80" i="23"/>
  <c r="BQ80" i="23"/>
  <c r="BU80" i="23"/>
  <c r="BY80" i="23"/>
  <c r="CC80" i="23"/>
  <c r="CG80" i="23"/>
  <c r="CK80" i="23"/>
  <c r="CO80" i="23"/>
  <c r="CS80" i="23"/>
  <c r="CW80" i="23"/>
  <c r="AI80" i="23"/>
  <c r="CE80" i="23"/>
  <c r="H80" i="23"/>
  <c r="L80" i="23"/>
  <c r="P80" i="23"/>
  <c r="T80" i="23"/>
  <c r="X80" i="23"/>
  <c r="AB80" i="23"/>
  <c r="AF80" i="23"/>
  <c r="AJ80" i="23"/>
  <c r="AN80" i="23"/>
  <c r="AR80" i="23"/>
  <c r="AV80" i="23"/>
  <c r="AZ80" i="23"/>
  <c r="BD80" i="23"/>
  <c r="BH80" i="23"/>
  <c r="BL80" i="23"/>
  <c r="BP80" i="23"/>
  <c r="BT80" i="23"/>
  <c r="BX80" i="23"/>
  <c r="CB80" i="23"/>
  <c r="CF80" i="23"/>
  <c r="CJ80" i="23"/>
  <c r="CN80" i="23"/>
  <c r="CR80" i="23"/>
  <c r="S80" i="23"/>
  <c r="BG80" i="23"/>
  <c r="CU80" i="23"/>
  <c r="F80" i="23"/>
  <c r="J80" i="23"/>
  <c r="N80" i="23"/>
  <c r="R80" i="23"/>
  <c r="V80" i="23"/>
  <c r="Z80" i="23"/>
  <c r="AD80" i="23"/>
  <c r="AH80" i="23"/>
  <c r="AL80" i="23"/>
  <c r="AP80" i="23"/>
  <c r="AT80" i="23"/>
  <c r="AX80" i="23"/>
  <c r="BB80" i="23"/>
  <c r="BF80" i="23"/>
  <c r="BJ80" i="23"/>
  <c r="BN80" i="23"/>
  <c r="BR80" i="23"/>
  <c r="BV80" i="23"/>
  <c r="BZ80" i="23"/>
  <c r="CD80" i="23"/>
  <c r="CH80" i="23"/>
  <c r="CL80" i="23"/>
  <c r="CP80" i="23"/>
  <c r="CT80" i="23"/>
  <c r="CX80" i="23"/>
  <c r="AA80" i="23"/>
  <c r="BO80" i="23"/>
  <c r="G80" i="23"/>
  <c r="K80" i="23"/>
  <c r="O80" i="23"/>
  <c r="W80" i="23"/>
  <c r="AE80" i="23"/>
  <c r="AM80" i="23"/>
  <c r="AQ80" i="23"/>
  <c r="BC80" i="23"/>
  <c r="BK80" i="23"/>
  <c r="BS80" i="23"/>
  <c r="BW80" i="23"/>
  <c r="CA80" i="23"/>
  <c r="CI80" i="23"/>
  <c r="CQ80" i="23"/>
  <c r="CY80" i="23"/>
  <c r="CV80" i="23"/>
  <c r="CZ80" i="23"/>
  <c r="AU80" i="23"/>
  <c r="BI67" i="23"/>
  <c r="U67" i="23"/>
  <c r="M67" i="23"/>
  <c r="AC67" i="23"/>
  <c r="AS67" i="23"/>
  <c r="BA67" i="23"/>
  <c r="BY67" i="23"/>
  <c r="CG67" i="23"/>
  <c r="CO67" i="23"/>
  <c r="CW67" i="23"/>
  <c r="BQ67" i="23"/>
  <c r="AK67" i="23"/>
  <c r="E67" i="23"/>
  <c r="CV67" i="23"/>
  <c r="CN67" i="23"/>
  <c r="CF67" i="23"/>
  <c r="BX67" i="23"/>
  <c r="BP67" i="23"/>
  <c r="BH67" i="23"/>
  <c r="AZ67" i="23"/>
  <c r="AR67" i="23"/>
  <c r="AJ67" i="23"/>
  <c r="AB67" i="23"/>
  <c r="T67" i="23"/>
  <c r="L67" i="23"/>
  <c r="CZ67" i="23"/>
  <c r="CR67" i="23"/>
  <c r="CJ67" i="23"/>
  <c r="CB67" i="23"/>
  <c r="BT67" i="23"/>
  <c r="BL67" i="23"/>
  <c r="BD67" i="23"/>
  <c r="AV67" i="23"/>
  <c r="AN67" i="23"/>
  <c r="AF67" i="23"/>
  <c r="X67" i="23"/>
  <c r="P67" i="23"/>
  <c r="H67" i="23"/>
  <c r="D67" i="23"/>
  <c r="CS67" i="23"/>
  <c r="CK67" i="23"/>
  <c r="CC67" i="23"/>
  <c r="BU67" i="23"/>
  <c r="BM67" i="23"/>
  <c r="BE67" i="23"/>
  <c r="AW67" i="23"/>
  <c r="AO67" i="23"/>
  <c r="AG67" i="23"/>
  <c r="Y67" i="23"/>
  <c r="Q67" i="23"/>
  <c r="I67" i="23"/>
  <c r="CY67" i="23"/>
  <c r="CU67" i="23"/>
  <c r="CQ67" i="23"/>
  <c r="CM67" i="23"/>
  <c r="CI67" i="23"/>
  <c r="CE67" i="23"/>
  <c r="CA67" i="23"/>
  <c r="BW67" i="23"/>
  <c r="BS67" i="23"/>
  <c r="BO67" i="23"/>
  <c r="BK67" i="23"/>
  <c r="BG67" i="23"/>
  <c r="BC67" i="23"/>
  <c r="AY67" i="23"/>
  <c r="AU67" i="23"/>
  <c r="AQ67" i="23"/>
  <c r="AM67" i="23"/>
  <c r="AI67" i="23"/>
  <c r="AE67" i="23"/>
  <c r="AA67" i="23"/>
  <c r="W67" i="23"/>
  <c r="S67" i="23"/>
  <c r="O67" i="23"/>
  <c r="K67" i="23"/>
  <c r="G67" i="23"/>
  <c r="CX67" i="23"/>
  <c r="CT67" i="23"/>
  <c r="CP67" i="23"/>
  <c r="CL67" i="23"/>
  <c r="CH67" i="23"/>
  <c r="CD67" i="23"/>
  <c r="BZ67" i="23"/>
  <c r="BV67" i="23"/>
  <c r="BR67" i="23"/>
  <c r="BN67" i="23"/>
  <c r="BJ67" i="23"/>
  <c r="BF67" i="23"/>
  <c r="BB67" i="23"/>
  <c r="AX67" i="23"/>
  <c r="AT67" i="23"/>
  <c r="AP67" i="23"/>
  <c r="AL67" i="23"/>
  <c r="AH67" i="23"/>
  <c r="AD67" i="23"/>
  <c r="Z67" i="23"/>
  <c r="V67" i="23"/>
  <c r="R67" i="23"/>
  <c r="N67" i="23"/>
  <c r="J67" i="23"/>
  <c r="F67" i="23"/>
  <c r="B10" i="23" l="1"/>
  <c r="D71" i="23"/>
  <c r="D72" i="23" s="1"/>
  <c r="F72" i="23"/>
  <c r="D80" i="23"/>
  <c r="K53" i="24"/>
  <c r="J59" i="24"/>
  <c r="J69" i="24"/>
  <c r="J64" i="24"/>
  <c r="F81" i="23"/>
  <c r="E81" i="23"/>
  <c r="E72" i="23"/>
  <c r="CG72" i="23"/>
  <c r="AI72" i="23"/>
  <c r="CW72" i="23"/>
  <c r="AH72" i="23"/>
  <c r="P72" i="23"/>
  <c r="U72" i="23"/>
  <c r="BD72" i="23"/>
  <c r="AX72" i="23"/>
  <c r="AN72" i="23"/>
  <c r="AK72" i="23"/>
  <c r="CT72" i="23"/>
  <c r="AA72" i="23"/>
  <c r="BA72" i="23"/>
  <c r="AY72" i="23"/>
  <c r="BN72" i="23"/>
  <c r="BK72" i="23"/>
  <c r="BL72" i="23"/>
  <c r="BQ72" i="23"/>
  <c r="BG72" i="23"/>
  <c r="R72" i="23"/>
  <c r="CD72" i="23"/>
  <c r="CQ72" i="23"/>
  <c r="CJ72" i="23"/>
  <c r="I72" i="23"/>
  <c r="Y72" i="23"/>
  <c r="AO72" i="23"/>
  <c r="BE72" i="23"/>
  <c r="BU72" i="23"/>
  <c r="CK72" i="23"/>
  <c r="G72" i="23"/>
  <c r="BO72" i="23"/>
  <c r="T72" i="23"/>
  <c r="BP72" i="23"/>
  <c r="V72" i="23"/>
  <c r="AL72" i="23"/>
  <c r="BB72" i="23"/>
  <c r="BR72" i="23"/>
  <c r="CH72" i="23"/>
  <c r="CX72" i="23"/>
  <c r="AM72" i="23"/>
  <c r="BS72" i="23"/>
  <c r="CY72" i="23"/>
  <c r="X72" i="23"/>
  <c r="AV72" i="23"/>
  <c r="BT72" i="23"/>
  <c r="CR72" i="23"/>
  <c r="AQ72" i="23"/>
  <c r="M72" i="23"/>
  <c r="AC72" i="23"/>
  <c r="AS72" i="23"/>
  <c r="BI72" i="23"/>
  <c r="BY72" i="23"/>
  <c r="CO72" i="23"/>
  <c r="S72" i="23"/>
  <c r="CA72" i="23"/>
  <c r="AF72" i="23"/>
  <c r="CB72" i="23"/>
  <c r="J72" i="23"/>
  <c r="Z72" i="23"/>
  <c r="AP72" i="23"/>
  <c r="BF72" i="23"/>
  <c r="BV72" i="23"/>
  <c r="CL72" i="23"/>
  <c r="O72" i="23"/>
  <c r="AU72" i="23"/>
  <c r="CE72" i="23"/>
  <c r="H72" i="23"/>
  <c r="AB72" i="23"/>
  <c r="AZ72" i="23"/>
  <c r="BX72" i="23"/>
  <c r="CV72" i="23"/>
  <c r="BW72" i="23"/>
  <c r="Q72" i="23"/>
  <c r="AG72" i="23"/>
  <c r="AW72" i="23"/>
  <c r="BM72" i="23"/>
  <c r="CC72" i="23"/>
  <c r="CS72" i="23"/>
  <c r="AE72" i="23"/>
  <c r="CU72" i="23"/>
  <c r="AR72" i="23"/>
  <c r="CN72" i="23"/>
  <c r="N72" i="23"/>
  <c r="AD72" i="23"/>
  <c r="AT72" i="23"/>
  <c r="BJ72" i="23"/>
  <c r="BZ72" i="23"/>
  <c r="CP72" i="23"/>
  <c r="W72" i="23"/>
  <c r="BC72" i="23"/>
  <c r="CI72" i="23"/>
  <c r="L72" i="23"/>
  <c r="AJ72" i="23"/>
  <c r="BH72" i="23"/>
  <c r="CF72" i="23"/>
  <c r="K72" i="23"/>
  <c r="CM72" i="23"/>
  <c r="CZ81" i="23"/>
  <c r="H81" i="23"/>
  <c r="AG81" i="23"/>
  <c r="AP81" i="23"/>
  <c r="AA81" i="23"/>
  <c r="BG81" i="23"/>
  <c r="AW81" i="23"/>
  <c r="J81" i="23"/>
  <c r="BF81" i="23"/>
  <c r="BK81" i="23"/>
  <c r="AJ81" i="23"/>
  <c r="Y81" i="23"/>
  <c r="Z81" i="23"/>
  <c r="AV81" i="23"/>
  <c r="AE81" i="23"/>
  <c r="Q81" i="23"/>
  <c r="BM81" i="23"/>
  <c r="R81" i="23"/>
  <c r="I81" i="23"/>
  <c r="G81" i="23"/>
  <c r="CC81" i="23"/>
  <c r="CS81" i="23"/>
  <c r="BV81" i="23"/>
  <c r="CL81" i="23"/>
  <c r="CF81" i="23"/>
  <c r="CQ81" i="23"/>
  <c r="CM81" i="23"/>
  <c r="BL81" i="23"/>
  <c r="CN81" i="23"/>
  <c r="AO81" i="23"/>
  <c r="BE81" i="23"/>
  <c r="BU81" i="23"/>
  <c r="CK81" i="23"/>
  <c r="AH81" i="23"/>
  <c r="AX81" i="23"/>
  <c r="BN81" i="23"/>
  <c r="CD81" i="23"/>
  <c r="CT81" i="23"/>
  <c r="AB81" i="23"/>
  <c r="BP81" i="23"/>
  <c r="AU81" i="23"/>
  <c r="BW81" i="23"/>
  <c r="CY81" i="23"/>
  <c r="S81" i="23"/>
  <c r="AQ81" i="23"/>
  <c r="CA81" i="23"/>
  <c r="X81" i="23"/>
  <c r="AZ81" i="23"/>
  <c r="CB81" i="23"/>
  <c r="M81" i="23"/>
  <c r="AC81" i="23"/>
  <c r="AS81" i="23"/>
  <c r="BI81" i="23"/>
  <c r="BY81" i="23"/>
  <c r="CO81" i="23"/>
  <c r="V81" i="23"/>
  <c r="AL81" i="23"/>
  <c r="BB81" i="23"/>
  <c r="BR81" i="23"/>
  <c r="CH81" i="23"/>
  <c r="CX81" i="23"/>
  <c r="AN81" i="23"/>
  <c r="BX81" i="23"/>
  <c r="O81" i="23"/>
  <c r="BC81" i="23"/>
  <c r="CI81" i="23"/>
  <c r="L81" i="23"/>
  <c r="W81" i="23"/>
  <c r="AY81" i="23"/>
  <c r="CE81" i="23"/>
  <c r="AF81" i="23"/>
  <c r="BH81" i="23"/>
  <c r="CJ81" i="23"/>
  <c r="U81" i="23"/>
  <c r="AK81" i="23"/>
  <c r="BA81" i="23"/>
  <c r="BQ81" i="23"/>
  <c r="CG81" i="23"/>
  <c r="CW81" i="23"/>
  <c r="N81" i="23"/>
  <c r="AD81" i="23"/>
  <c r="AT81" i="23"/>
  <c r="BJ81" i="23"/>
  <c r="BZ81" i="23"/>
  <c r="CP81" i="23"/>
  <c r="P81" i="23"/>
  <c r="BD81" i="23"/>
  <c r="CR81" i="23"/>
  <c r="AM81" i="23"/>
  <c r="BO81" i="23"/>
  <c r="CU81" i="23"/>
  <c r="K81" i="23"/>
  <c r="AI81" i="23"/>
  <c r="BS81" i="23"/>
  <c r="T81" i="23"/>
  <c r="AR81" i="23"/>
  <c r="BT81" i="23"/>
  <c r="CV81" i="23"/>
  <c r="D81" i="23" l="1"/>
  <c r="E38" i="4" s="1"/>
  <c r="D10" i="23"/>
  <c r="L53" i="24"/>
  <c r="K59" i="24"/>
  <c r="K64" i="24"/>
  <c r="K69" i="24"/>
  <c r="D73" i="23"/>
  <c r="H37" i="4" s="1"/>
  <c r="E66" i="20"/>
  <c r="C10" i="23" l="1"/>
  <c r="D82" i="23"/>
  <c r="H38" i="4" s="1"/>
  <c r="B14" i="23"/>
  <c r="M53" i="24"/>
  <c r="L64" i="24"/>
  <c r="L69" i="24"/>
  <c r="L59" i="24"/>
  <c r="E66" i="21"/>
  <c r="E81" i="21" s="1"/>
  <c r="E72" i="20"/>
  <c r="E77" i="20"/>
  <c r="F66" i="20"/>
  <c r="E82" i="20"/>
  <c r="D14" i="23" l="1"/>
  <c r="C14" i="23"/>
  <c r="F66" i="21"/>
  <c r="E71" i="21"/>
  <c r="E76" i="21"/>
  <c r="N53" i="24"/>
  <c r="M69" i="24"/>
  <c r="M59" i="24"/>
  <c r="M64" i="24"/>
  <c r="G66" i="20"/>
  <c r="F72" i="20"/>
  <c r="F77" i="20"/>
  <c r="F82" i="20"/>
  <c r="G66" i="21" l="1"/>
  <c r="F71" i="21"/>
  <c r="F76" i="21"/>
  <c r="F81" i="21"/>
  <c r="O53" i="24"/>
  <c r="N69" i="24"/>
  <c r="N64" i="24"/>
  <c r="N59" i="24"/>
  <c r="H66" i="20"/>
  <c r="G72" i="20"/>
  <c r="G77" i="20"/>
  <c r="G82" i="20"/>
  <c r="H66" i="21" l="1"/>
  <c r="G76" i="21"/>
  <c r="G71" i="21"/>
  <c r="G81" i="21"/>
  <c r="P53" i="24"/>
  <c r="O59" i="24"/>
  <c r="O69" i="24"/>
  <c r="O64" i="24"/>
  <c r="I66" i="20"/>
  <c r="H77" i="20"/>
  <c r="H72" i="20"/>
  <c r="H82" i="20"/>
  <c r="G16" i="19"/>
  <c r="BA49" i="19"/>
  <c r="BA50" i="19" s="1"/>
  <c r="BQ49" i="19"/>
  <c r="BQ50" i="19" s="1"/>
  <c r="BV49" i="19"/>
  <c r="BV50" i="19" s="1"/>
  <c r="CL49" i="19"/>
  <c r="CL50" i="19" s="1"/>
  <c r="CR49" i="19"/>
  <c r="CR50" i="19" s="1"/>
  <c r="D43" i="19"/>
  <c r="D42" i="19"/>
  <c r="D41" i="19"/>
  <c r="E46" i="19" s="1"/>
  <c r="F46" i="19" s="1"/>
  <c r="G46" i="19" s="1"/>
  <c r="H46" i="19" s="1"/>
  <c r="I46" i="19" s="1"/>
  <c r="J46" i="19" s="1"/>
  <c r="K46" i="19" s="1"/>
  <c r="L46" i="19" s="1"/>
  <c r="M46" i="19" s="1"/>
  <c r="N46" i="19" s="1"/>
  <c r="O46" i="19" s="1"/>
  <c r="P46" i="19" s="1"/>
  <c r="Q46" i="19" s="1"/>
  <c r="R46" i="19" s="1"/>
  <c r="S46" i="19" s="1"/>
  <c r="T46" i="19" s="1"/>
  <c r="U46" i="19" s="1"/>
  <c r="V46" i="19" s="1"/>
  <c r="W46" i="19" s="1"/>
  <c r="X46" i="19" s="1"/>
  <c r="Y46" i="19" s="1"/>
  <c r="Z46" i="19" s="1"/>
  <c r="AA46" i="19" s="1"/>
  <c r="AB46" i="19" s="1"/>
  <c r="AC46" i="19" s="1"/>
  <c r="AD46" i="19" s="1"/>
  <c r="AE46" i="19" s="1"/>
  <c r="AF46" i="19" s="1"/>
  <c r="AG46" i="19" s="1"/>
  <c r="AH46" i="19" s="1"/>
  <c r="G49" i="19" l="1"/>
  <c r="G50" i="19" s="1"/>
  <c r="D49" i="19"/>
  <c r="AV49" i="19"/>
  <c r="AV50" i="19" s="1"/>
  <c r="AF49" i="19"/>
  <c r="AF50" i="19" s="1"/>
  <c r="J49" i="19"/>
  <c r="J50" i="19" s="1"/>
  <c r="Z49" i="19"/>
  <c r="Z50" i="19" s="1"/>
  <c r="CG49" i="19"/>
  <c r="CG50" i="19" s="1"/>
  <c r="BL49" i="19"/>
  <c r="BL50" i="19" s="1"/>
  <c r="AP49" i="19"/>
  <c r="AP50" i="19" s="1"/>
  <c r="U49" i="19"/>
  <c r="U50" i="19" s="1"/>
  <c r="CW49" i="19"/>
  <c r="CW50" i="19" s="1"/>
  <c r="CB49" i="19"/>
  <c r="CB50" i="19" s="1"/>
  <c r="BF49" i="19"/>
  <c r="BF50" i="19" s="1"/>
  <c r="AK49" i="19"/>
  <c r="AK50" i="19" s="1"/>
  <c r="P49" i="19"/>
  <c r="P50" i="19" s="1"/>
  <c r="I66" i="21"/>
  <c r="H71" i="21"/>
  <c r="H76" i="21"/>
  <c r="H81" i="21"/>
  <c r="Q53" i="24"/>
  <c r="P64" i="24"/>
  <c r="P59" i="24"/>
  <c r="P69" i="24"/>
  <c r="J66" i="20"/>
  <c r="I72" i="20"/>
  <c r="I77" i="20"/>
  <c r="I82" i="20"/>
  <c r="AI46" i="19"/>
  <c r="AJ46" i="19" s="1"/>
  <c r="AK46" i="19" s="1"/>
  <c r="AL46" i="19" s="1"/>
  <c r="AM46" i="19" s="1"/>
  <c r="AN46" i="19" s="1"/>
  <c r="AO46" i="19" s="1"/>
  <c r="AP46" i="19" s="1"/>
  <c r="AQ46" i="19" s="1"/>
  <c r="AR46" i="19" s="1"/>
  <c r="AS46" i="19" s="1"/>
  <c r="AT46" i="19" s="1"/>
  <c r="AU46" i="19" s="1"/>
  <c r="AV46" i="19" s="1"/>
  <c r="AW46" i="19" s="1"/>
  <c r="AX46" i="19" s="1"/>
  <c r="AY46" i="19" s="1"/>
  <c r="AZ46" i="19" s="1"/>
  <c r="BA46" i="19" s="1"/>
  <c r="BB46" i="19" s="1"/>
  <c r="BC46" i="19" s="1"/>
  <c r="BD46" i="19" s="1"/>
  <c r="BE46" i="19" s="1"/>
  <c r="BF46" i="19" s="1"/>
  <c r="BG46" i="19" s="1"/>
  <c r="BH46" i="19" s="1"/>
  <c r="BI46" i="19" s="1"/>
  <c r="BJ46" i="19" s="1"/>
  <c r="BK46" i="19" s="1"/>
  <c r="BL46" i="19" s="1"/>
  <c r="BM46" i="19" s="1"/>
  <c r="BN46" i="19" s="1"/>
  <c r="BO46" i="19" s="1"/>
  <c r="BP46" i="19" s="1"/>
  <c r="BQ46" i="19" s="1"/>
  <c r="BR46" i="19" s="1"/>
  <c r="BS46" i="19" s="1"/>
  <c r="BT46" i="19" s="1"/>
  <c r="BU46" i="19" s="1"/>
  <c r="BV46" i="19" s="1"/>
  <c r="BW46" i="19" s="1"/>
  <c r="BX46" i="19" s="1"/>
  <c r="BY46" i="19" s="1"/>
  <c r="BZ46" i="19" s="1"/>
  <c r="CA46" i="19" s="1"/>
  <c r="CB46" i="19" s="1"/>
  <c r="CC46" i="19" s="1"/>
  <c r="CD46" i="19" s="1"/>
  <c r="CE46" i="19" s="1"/>
  <c r="CF46" i="19" s="1"/>
  <c r="CG46" i="19" s="1"/>
  <c r="CH46" i="19" s="1"/>
  <c r="CI46" i="19" s="1"/>
  <c r="CJ46" i="19" s="1"/>
  <c r="CK46" i="19" s="1"/>
  <c r="CL46" i="19" s="1"/>
  <c r="CM46" i="19" s="1"/>
  <c r="CN46" i="19" s="1"/>
  <c r="CO46" i="19" s="1"/>
  <c r="CP46" i="19" s="1"/>
  <c r="CQ46" i="19" s="1"/>
  <c r="CR46" i="19" s="1"/>
  <c r="CS46" i="19" s="1"/>
  <c r="CT46" i="19" s="1"/>
  <c r="CU46" i="19" s="1"/>
  <c r="CV46" i="19" s="1"/>
  <c r="CW46" i="19" s="1"/>
  <c r="CX46" i="19" s="1"/>
  <c r="CY46" i="19" s="1"/>
  <c r="CZ46" i="19" s="1"/>
  <c r="E49" i="19"/>
  <c r="E50" i="19" s="1"/>
  <c r="E51" i="19" s="1"/>
  <c r="CV49" i="19"/>
  <c r="CV50" i="19" s="1"/>
  <c r="CP49" i="19"/>
  <c r="CP50" i="19" s="1"/>
  <c r="CK49" i="19"/>
  <c r="CK50" i="19" s="1"/>
  <c r="CF49" i="19"/>
  <c r="CF50" i="19" s="1"/>
  <c r="BZ49" i="19"/>
  <c r="BZ50" i="19" s="1"/>
  <c r="BU49" i="19"/>
  <c r="BU50" i="19" s="1"/>
  <c r="BP49" i="19"/>
  <c r="BP50" i="19" s="1"/>
  <c r="BJ49" i="19"/>
  <c r="BJ50" i="19" s="1"/>
  <c r="BE49" i="19"/>
  <c r="BE50" i="19" s="1"/>
  <c r="AZ49" i="19"/>
  <c r="AZ50" i="19" s="1"/>
  <c r="AT49" i="19"/>
  <c r="AT50" i="19" s="1"/>
  <c r="AO49" i="19"/>
  <c r="AO50" i="19" s="1"/>
  <c r="AJ49" i="19"/>
  <c r="AJ50" i="19" s="1"/>
  <c r="AD49" i="19"/>
  <c r="AD50" i="19" s="1"/>
  <c r="Y49" i="19"/>
  <c r="Y50" i="19" s="1"/>
  <c r="T49" i="19"/>
  <c r="T50" i="19" s="1"/>
  <c r="N49" i="19"/>
  <c r="N50" i="19" s="1"/>
  <c r="I49" i="19"/>
  <c r="I50" i="19" s="1"/>
  <c r="CZ49" i="19"/>
  <c r="CZ50" i="19" s="1"/>
  <c r="CT49" i="19"/>
  <c r="CT50" i="19" s="1"/>
  <c r="CO49" i="19"/>
  <c r="CO50" i="19" s="1"/>
  <c r="CJ49" i="19"/>
  <c r="CJ50" i="19" s="1"/>
  <c r="CD49" i="19"/>
  <c r="CD50" i="19" s="1"/>
  <c r="BY49" i="19"/>
  <c r="BY50" i="19" s="1"/>
  <c r="BT49" i="19"/>
  <c r="BT50" i="19" s="1"/>
  <c r="BN49" i="19"/>
  <c r="BN50" i="19" s="1"/>
  <c r="BI49" i="19"/>
  <c r="BI50" i="19" s="1"/>
  <c r="BD49" i="19"/>
  <c r="BD50" i="19" s="1"/>
  <c r="AX49" i="19"/>
  <c r="AX50" i="19" s="1"/>
  <c r="AS49" i="19"/>
  <c r="AS50" i="19" s="1"/>
  <c r="AN49" i="19"/>
  <c r="AN50" i="19" s="1"/>
  <c r="AH49" i="19"/>
  <c r="AH50" i="19" s="1"/>
  <c r="AC49" i="19"/>
  <c r="AC50" i="19" s="1"/>
  <c r="X49" i="19"/>
  <c r="X50" i="19" s="1"/>
  <c r="R49" i="19"/>
  <c r="R50" i="19" s="1"/>
  <c r="M49" i="19"/>
  <c r="M50" i="19" s="1"/>
  <c r="H49" i="19"/>
  <c r="H50" i="19" s="1"/>
  <c r="CX49" i="19"/>
  <c r="CX50" i="19" s="1"/>
  <c r="CS49" i="19"/>
  <c r="CS50" i="19" s="1"/>
  <c r="CN49" i="19"/>
  <c r="CN50" i="19" s="1"/>
  <c r="CH49" i="19"/>
  <c r="CH50" i="19" s="1"/>
  <c r="CC49" i="19"/>
  <c r="CC50" i="19" s="1"/>
  <c r="BX49" i="19"/>
  <c r="BX50" i="19" s="1"/>
  <c r="BR49" i="19"/>
  <c r="BR50" i="19" s="1"/>
  <c r="BM49" i="19"/>
  <c r="BM50" i="19" s="1"/>
  <c r="BH49" i="19"/>
  <c r="BH50" i="19" s="1"/>
  <c r="BB49" i="19"/>
  <c r="BB50" i="19" s="1"/>
  <c r="AW49" i="19"/>
  <c r="AW50" i="19" s="1"/>
  <c r="AR49" i="19"/>
  <c r="AR50" i="19" s="1"/>
  <c r="AL49" i="19"/>
  <c r="AL50" i="19" s="1"/>
  <c r="AG49" i="19"/>
  <c r="AG50" i="19" s="1"/>
  <c r="AB49" i="19"/>
  <c r="AB50" i="19" s="1"/>
  <c r="V49" i="19"/>
  <c r="V50" i="19" s="1"/>
  <c r="Q49" i="19"/>
  <c r="Q50" i="19" s="1"/>
  <c r="L49" i="19"/>
  <c r="L50" i="19" s="1"/>
  <c r="F49" i="19"/>
  <c r="F50" i="19" s="1"/>
  <c r="F51" i="19" s="1"/>
  <c r="CY49" i="19"/>
  <c r="CY50" i="19" s="1"/>
  <c r="CU49" i="19"/>
  <c r="CU50" i="19" s="1"/>
  <c r="CQ49" i="19"/>
  <c r="CQ50" i="19" s="1"/>
  <c r="CM49" i="19"/>
  <c r="CM50" i="19" s="1"/>
  <c r="CI49" i="19"/>
  <c r="CI50" i="19" s="1"/>
  <c r="CE49" i="19"/>
  <c r="CE50" i="19" s="1"/>
  <c r="CA49" i="19"/>
  <c r="CA50" i="19" s="1"/>
  <c r="BW49" i="19"/>
  <c r="BW50" i="19" s="1"/>
  <c r="BS49" i="19"/>
  <c r="BS50" i="19" s="1"/>
  <c r="BO49" i="19"/>
  <c r="BO50" i="19" s="1"/>
  <c r="BK49" i="19"/>
  <c r="BK50" i="19" s="1"/>
  <c r="BG49" i="19"/>
  <c r="BG50" i="19" s="1"/>
  <c r="BC49" i="19"/>
  <c r="BC50" i="19" s="1"/>
  <c r="AY49" i="19"/>
  <c r="AY50" i="19" s="1"/>
  <c r="AU49" i="19"/>
  <c r="AU50" i="19" s="1"/>
  <c r="AQ49" i="19"/>
  <c r="AQ50" i="19" s="1"/>
  <c r="AM49" i="19"/>
  <c r="AM50" i="19" s="1"/>
  <c r="AI49" i="19"/>
  <c r="AI50" i="19" s="1"/>
  <c r="AE49" i="19"/>
  <c r="AE50" i="19" s="1"/>
  <c r="AA49" i="19"/>
  <c r="AA50" i="19" s="1"/>
  <c r="W49" i="19"/>
  <c r="W50" i="19" s="1"/>
  <c r="S49" i="19"/>
  <c r="S50" i="19" s="1"/>
  <c r="O49" i="19"/>
  <c r="O50" i="19" s="1"/>
  <c r="K49" i="19"/>
  <c r="K50" i="19" s="1"/>
  <c r="G21" i="4" l="1"/>
  <c r="B5" i="19"/>
  <c r="D50" i="19"/>
  <c r="E44" i="4" s="1"/>
  <c r="J66" i="21"/>
  <c r="I76" i="21"/>
  <c r="I71" i="21"/>
  <c r="I81" i="21"/>
  <c r="R53" i="24"/>
  <c r="Q64" i="24"/>
  <c r="Q69" i="24"/>
  <c r="Q59" i="24"/>
  <c r="K66" i="20"/>
  <c r="J72" i="20"/>
  <c r="J77" i="20"/>
  <c r="J82" i="20"/>
  <c r="D51" i="19"/>
  <c r="G51" i="19"/>
  <c r="B8" i="19" l="1"/>
  <c r="K66" i="21"/>
  <c r="J76" i="21"/>
  <c r="J71" i="21"/>
  <c r="J81" i="21"/>
  <c r="S53" i="24"/>
  <c r="R59" i="24"/>
  <c r="R69" i="24"/>
  <c r="R64" i="24"/>
  <c r="L66" i="20"/>
  <c r="K77" i="20"/>
  <c r="K72" i="20"/>
  <c r="K82" i="20"/>
  <c r="H51" i="19"/>
  <c r="L66" i="21" l="1"/>
  <c r="K76" i="21"/>
  <c r="K71" i="21"/>
  <c r="K81" i="21"/>
  <c r="T53" i="24"/>
  <c r="S59" i="24"/>
  <c r="S69" i="24"/>
  <c r="S64" i="24"/>
  <c r="M66" i="20"/>
  <c r="L77" i="20"/>
  <c r="L72" i="20"/>
  <c r="L82" i="20"/>
  <c r="I51" i="19"/>
  <c r="M66" i="21" l="1"/>
  <c r="L76" i="21"/>
  <c r="L71" i="21"/>
  <c r="L81" i="21"/>
  <c r="U53" i="24"/>
  <c r="T64" i="24"/>
  <c r="T69" i="24"/>
  <c r="T59" i="24"/>
  <c r="N66" i="20"/>
  <c r="M72" i="20"/>
  <c r="M77" i="20"/>
  <c r="M82" i="20"/>
  <c r="J51" i="19"/>
  <c r="N66" i="21" l="1"/>
  <c r="M76" i="21"/>
  <c r="M71" i="21"/>
  <c r="M81" i="21"/>
  <c r="V53" i="24"/>
  <c r="U69" i="24"/>
  <c r="U59" i="24"/>
  <c r="U64" i="24"/>
  <c r="O66" i="20"/>
  <c r="N77" i="20"/>
  <c r="N72" i="20"/>
  <c r="N82" i="20"/>
  <c r="K51" i="19"/>
  <c r="O66" i="21" l="1"/>
  <c r="N76" i="21"/>
  <c r="N71" i="21"/>
  <c r="N81" i="21"/>
  <c r="W53" i="24"/>
  <c r="V64" i="24"/>
  <c r="V69" i="24"/>
  <c r="V59" i="24"/>
  <c r="P66" i="20"/>
  <c r="O77" i="20"/>
  <c r="O72" i="20"/>
  <c r="O82" i="20"/>
  <c r="L51" i="19"/>
  <c r="P66" i="21" l="1"/>
  <c r="O71" i="21"/>
  <c r="O76" i="21"/>
  <c r="O81" i="21"/>
  <c r="X53" i="24"/>
  <c r="W69" i="24"/>
  <c r="W59" i="24"/>
  <c r="W64" i="24"/>
  <c r="Q66" i="20"/>
  <c r="P77" i="20"/>
  <c r="P72" i="20"/>
  <c r="P82" i="20"/>
  <c r="M51" i="19"/>
  <c r="Q66" i="21" l="1"/>
  <c r="P76" i="21"/>
  <c r="P71" i="21"/>
  <c r="P81" i="21"/>
  <c r="Y53" i="24"/>
  <c r="X64" i="24"/>
  <c r="X69" i="24"/>
  <c r="X59" i="24"/>
  <c r="R66" i="20"/>
  <c r="Q77" i="20"/>
  <c r="Q72" i="20"/>
  <c r="Q82" i="20"/>
  <c r="N51" i="19"/>
  <c r="R66" i="21" l="1"/>
  <c r="Q71" i="21"/>
  <c r="Q76" i="21"/>
  <c r="Q81" i="21"/>
  <c r="Z53" i="24"/>
  <c r="Y64" i="24"/>
  <c r="Y69" i="24"/>
  <c r="Y59" i="24"/>
  <c r="S66" i="20"/>
  <c r="R77" i="20"/>
  <c r="R72" i="20"/>
  <c r="R82" i="20"/>
  <c r="O51" i="19"/>
  <c r="S66" i="21" l="1"/>
  <c r="R76" i="21"/>
  <c r="R71" i="21"/>
  <c r="R81" i="21"/>
  <c r="AA53" i="24"/>
  <c r="Z59" i="24"/>
  <c r="Z69" i="24"/>
  <c r="Z64" i="24"/>
  <c r="T66" i="20"/>
  <c r="S72" i="20"/>
  <c r="S77" i="20"/>
  <c r="S82" i="20"/>
  <c r="P51" i="19"/>
  <c r="T66" i="21" l="1"/>
  <c r="S71" i="21"/>
  <c r="S76" i="21"/>
  <c r="S81" i="21"/>
  <c r="AB53" i="24"/>
  <c r="AA59" i="24"/>
  <c r="AA64" i="24"/>
  <c r="AA69" i="24"/>
  <c r="U66" i="20"/>
  <c r="T72" i="20"/>
  <c r="T77" i="20"/>
  <c r="T82" i="20"/>
  <c r="Q51" i="19"/>
  <c r="U66" i="21" l="1"/>
  <c r="T71" i="21"/>
  <c r="T76" i="21"/>
  <c r="T81" i="21"/>
  <c r="AC53" i="24"/>
  <c r="AB64" i="24"/>
  <c r="AB69" i="24"/>
  <c r="AB59" i="24"/>
  <c r="V66" i="20"/>
  <c r="U77" i="20"/>
  <c r="U72" i="20"/>
  <c r="U82" i="20"/>
  <c r="R51" i="19"/>
  <c r="V66" i="21" l="1"/>
  <c r="U71" i="21"/>
  <c r="U76" i="21"/>
  <c r="U81" i="21"/>
  <c r="AD53" i="24"/>
  <c r="AC69" i="24"/>
  <c r="AC59" i="24"/>
  <c r="AC64" i="24"/>
  <c r="W66" i="20"/>
  <c r="V72" i="20"/>
  <c r="V77" i="20"/>
  <c r="V82" i="20"/>
  <c r="S51" i="19"/>
  <c r="W66" i="21" l="1"/>
  <c r="V71" i="21"/>
  <c r="V76" i="21"/>
  <c r="V81" i="21"/>
  <c r="AE53" i="24"/>
  <c r="AD64" i="24"/>
  <c r="AD69" i="24"/>
  <c r="AD59" i="24"/>
  <c r="X66" i="20"/>
  <c r="W77" i="20"/>
  <c r="W72" i="20"/>
  <c r="W82" i="20"/>
  <c r="T51" i="19"/>
  <c r="X66" i="21" l="1"/>
  <c r="W71" i="21"/>
  <c r="W76" i="21"/>
  <c r="W81" i="21"/>
  <c r="AF53" i="24"/>
  <c r="AE64" i="24"/>
  <c r="AE59" i="24"/>
  <c r="AE69" i="24"/>
  <c r="Y66" i="20"/>
  <c r="X77" i="20"/>
  <c r="X72" i="20"/>
  <c r="X82" i="20"/>
  <c r="U51" i="19"/>
  <c r="Y66" i="21" l="1"/>
  <c r="X71" i="21"/>
  <c r="X76" i="21"/>
  <c r="X81" i="21"/>
  <c r="AG53" i="24"/>
  <c r="AF69" i="24"/>
  <c r="AF64" i="24"/>
  <c r="AF59" i="24"/>
  <c r="Z66" i="20"/>
  <c r="Y77" i="20"/>
  <c r="Y72" i="20"/>
  <c r="Y82" i="20"/>
  <c r="V51" i="19"/>
  <c r="Z66" i="21" l="1"/>
  <c r="Y71" i="21"/>
  <c r="Y76" i="21"/>
  <c r="Y81" i="21"/>
  <c r="AH53" i="24"/>
  <c r="AG64" i="24"/>
  <c r="AG69" i="24"/>
  <c r="AG59" i="24"/>
  <c r="AA66" i="20"/>
  <c r="Z77" i="20"/>
  <c r="Z72" i="20"/>
  <c r="Z82" i="20"/>
  <c r="W51" i="19"/>
  <c r="AA66" i="21" l="1"/>
  <c r="Z76" i="21"/>
  <c r="Z71" i="21"/>
  <c r="Z81" i="21"/>
  <c r="AH64" i="24"/>
  <c r="AH69" i="24"/>
  <c r="AH59" i="24"/>
  <c r="AI53" i="24"/>
  <c r="AB66" i="20"/>
  <c r="AA77" i="20"/>
  <c r="AA72" i="20"/>
  <c r="AA82" i="20"/>
  <c r="X51" i="19"/>
  <c r="AB66" i="21" l="1"/>
  <c r="AA76" i="21"/>
  <c r="AA71" i="21"/>
  <c r="AA81" i="21"/>
  <c r="AJ53" i="24"/>
  <c r="AI64" i="24"/>
  <c r="AI59" i="24"/>
  <c r="AI69" i="24"/>
  <c r="AC66" i="20"/>
  <c r="AB77" i="20"/>
  <c r="AB72" i="20"/>
  <c r="AB82" i="20"/>
  <c r="Y51" i="19"/>
  <c r="AC66" i="21" l="1"/>
  <c r="AB76" i="21"/>
  <c r="AB71" i="21"/>
  <c r="AB81" i="21"/>
  <c r="AK53" i="24"/>
  <c r="AJ59" i="24"/>
  <c r="AJ64" i="24"/>
  <c r="AJ69" i="24"/>
  <c r="AD66" i="20"/>
  <c r="AC77" i="20"/>
  <c r="AC72" i="20"/>
  <c r="AC82" i="20"/>
  <c r="Z51" i="19"/>
  <c r="AD66" i="21" l="1"/>
  <c r="AC71" i="21"/>
  <c r="AC76" i="21"/>
  <c r="AC81" i="21"/>
  <c r="AL53" i="24"/>
  <c r="AK69" i="24"/>
  <c r="AK59" i="24"/>
  <c r="AK64" i="24"/>
  <c r="AE66" i="20"/>
  <c r="AD77" i="20"/>
  <c r="AD72" i="20"/>
  <c r="AD82" i="20"/>
  <c r="AA51" i="19"/>
  <c r="AE66" i="21" l="1"/>
  <c r="AD71" i="21"/>
  <c r="AD76" i="21"/>
  <c r="AD81" i="21"/>
  <c r="AM53" i="24"/>
  <c r="AL59" i="24"/>
  <c r="AL69" i="24"/>
  <c r="AL64" i="24"/>
  <c r="AF66" i="20"/>
  <c r="AE77" i="20"/>
  <c r="AE72" i="20"/>
  <c r="AE82" i="20"/>
  <c r="AB51" i="19"/>
  <c r="AF66" i="21" l="1"/>
  <c r="AE71" i="21"/>
  <c r="AE76" i="21"/>
  <c r="AE81" i="21"/>
  <c r="AN53" i="24"/>
  <c r="AM64" i="24"/>
  <c r="AM59" i="24"/>
  <c r="AM69" i="24"/>
  <c r="AG66" i="20"/>
  <c r="AF77" i="20"/>
  <c r="AF72" i="20"/>
  <c r="AF82" i="20"/>
  <c r="AC51" i="19"/>
  <c r="AG66" i="21" l="1"/>
  <c r="AF71" i="21"/>
  <c r="AF76" i="21"/>
  <c r="AF81" i="21"/>
  <c r="AO53" i="24"/>
  <c r="AN59" i="24"/>
  <c r="AN64" i="24"/>
  <c r="AN69" i="24"/>
  <c r="AH66" i="20"/>
  <c r="AG77" i="20"/>
  <c r="AG72" i="20"/>
  <c r="AG82" i="20"/>
  <c r="AD51" i="19"/>
  <c r="AH66" i="21" l="1"/>
  <c r="AG76" i="21"/>
  <c r="AG71" i="21"/>
  <c r="AG81" i="21"/>
  <c r="AP53" i="24"/>
  <c r="AO64" i="24"/>
  <c r="AO69" i="24"/>
  <c r="AO59" i="24"/>
  <c r="AI66" i="20"/>
  <c r="AH72" i="20"/>
  <c r="AH77" i="20"/>
  <c r="AH82" i="20"/>
  <c r="AE51" i="19"/>
  <c r="AI66" i="21" l="1"/>
  <c r="AH76" i="21"/>
  <c r="AH71" i="21"/>
  <c r="AH81" i="21"/>
  <c r="AQ53" i="24"/>
  <c r="AP64" i="24"/>
  <c r="AP59" i="24"/>
  <c r="AP69" i="24"/>
  <c r="AJ66" i="20"/>
  <c r="AI72" i="20"/>
  <c r="AI77" i="20"/>
  <c r="AI82" i="20"/>
  <c r="AF51" i="19"/>
  <c r="AJ66" i="21" l="1"/>
  <c r="AI71" i="21"/>
  <c r="AI76" i="21"/>
  <c r="AI81" i="21"/>
  <c r="AR53" i="24"/>
  <c r="AQ69" i="24"/>
  <c r="AQ64" i="24"/>
  <c r="AQ59" i="24"/>
  <c r="AK66" i="20"/>
  <c r="AJ72" i="20"/>
  <c r="AJ77" i="20"/>
  <c r="AJ82" i="20"/>
  <c r="AG51" i="19"/>
  <c r="AK66" i="21" l="1"/>
  <c r="AJ71" i="21"/>
  <c r="AJ76" i="21"/>
  <c r="AJ81" i="21"/>
  <c r="AS53" i="24"/>
  <c r="AR59" i="24"/>
  <c r="AR69" i="24"/>
  <c r="AR64" i="24"/>
  <c r="AL66" i="20"/>
  <c r="AK77" i="20"/>
  <c r="AK72" i="20"/>
  <c r="AK82" i="20"/>
  <c r="AH51" i="19"/>
  <c r="AL66" i="21" l="1"/>
  <c r="AK76" i="21"/>
  <c r="AK71" i="21"/>
  <c r="AK81" i="21"/>
  <c r="AT53" i="24"/>
  <c r="AS69" i="24"/>
  <c r="AS59" i="24"/>
  <c r="AS64" i="24"/>
  <c r="AM66" i="20"/>
  <c r="AL77" i="20"/>
  <c r="AL72" i="20"/>
  <c r="AL82" i="20"/>
  <c r="AI51" i="19"/>
  <c r="AM66" i="21" l="1"/>
  <c r="AL76" i="21"/>
  <c r="AL71" i="21"/>
  <c r="AL81" i="21"/>
  <c r="AU53" i="24"/>
  <c r="AT59" i="24"/>
  <c r="AT69" i="24"/>
  <c r="AT64" i="24"/>
  <c r="AN66" i="20"/>
  <c r="AM72" i="20"/>
  <c r="AM77" i="20"/>
  <c r="AM82" i="20"/>
  <c r="AJ51" i="19"/>
  <c r="AN66" i="21" l="1"/>
  <c r="AM76" i="21"/>
  <c r="AM71" i="21"/>
  <c r="AM81" i="21"/>
  <c r="AV53" i="24"/>
  <c r="AU69" i="24"/>
  <c r="AU64" i="24"/>
  <c r="AU59" i="24"/>
  <c r="AO66" i="20"/>
  <c r="AN77" i="20"/>
  <c r="AN72" i="20"/>
  <c r="AN82" i="20"/>
  <c r="AK51" i="19"/>
  <c r="AO66" i="21" l="1"/>
  <c r="AN71" i="21"/>
  <c r="AN76" i="21"/>
  <c r="AN81" i="21"/>
  <c r="AW53" i="24"/>
  <c r="AV69" i="24"/>
  <c r="AV59" i="24"/>
  <c r="AV64" i="24"/>
  <c r="AP66" i="20"/>
  <c r="AO77" i="20"/>
  <c r="AO72" i="20"/>
  <c r="AO82" i="20"/>
  <c r="AL51" i="19"/>
  <c r="AP66" i="21" l="1"/>
  <c r="AO76" i="21"/>
  <c r="AO71" i="21"/>
  <c r="AO81" i="21"/>
  <c r="AX53" i="24"/>
  <c r="AW64" i="24"/>
  <c r="AW69" i="24"/>
  <c r="AW59" i="24"/>
  <c r="AQ66" i="20"/>
  <c r="AP77" i="20"/>
  <c r="AP72" i="20"/>
  <c r="AP82" i="20"/>
  <c r="AM51" i="19"/>
  <c r="AQ66" i="21" l="1"/>
  <c r="AP71" i="21"/>
  <c r="AP76" i="21"/>
  <c r="AP81" i="21"/>
  <c r="AY53" i="24"/>
  <c r="AX64" i="24"/>
  <c r="AX59" i="24"/>
  <c r="AX69" i="24"/>
  <c r="AR66" i="20"/>
  <c r="AQ77" i="20"/>
  <c r="AQ72" i="20"/>
  <c r="AQ82" i="20"/>
  <c r="AN51" i="19"/>
  <c r="AR66" i="21" l="1"/>
  <c r="AQ76" i="21"/>
  <c r="AQ71" i="21"/>
  <c r="AQ81" i="21"/>
  <c r="AZ53" i="24"/>
  <c r="AY64" i="24"/>
  <c r="AY59" i="24"/>
  <c r="AY69" i="24"/>
  <c r="AS66" i="20"/>
  <c r="AR77" i="20"/>
  <c r="AR72" i="20"/>
  <c r="AR82" i="20"/>
  <c r="AO51" i="19"/>
  <c r="AS66" i="21" l="1"/>
  <c r="AR76" i="21"/>
  <c r="AR71" i="21"/>
  <c r="AR81" i="21"/>
  <c r="BA53" i="24"/>
  <c r="AZ69" i="24"/>
  <c r="AZ59" i="24"/>
  <c r="AZ64" i="24"/>
  <c r="AT66" i="20"/>
  <c r="AS72" i="20"/>
  <c r="AS77" i="20"/>
  <c r="AS82" i="20"/>
  <c r="AP51" i="19"/>
  <c r="D54" i="18"/>
  <c r="D53" i="18"/>
  <c r="D52" i="18"/>
  <c r="D57" i="16"/>
  <c r="G40" i="18"/>
  <c r="CZ61" i="18" s="1"/>
  <c r="G21" i="18"/>
  <c r="CW60" i="18" s="1"/>
  <c r="AT66" i="21" l="1"/>
  <c r="AS76" i="21"/>
  <c r="AS71" i="21"/>
  <c r="AS81" i="21"/>
  <c r="E57" i="18"/>
  <c r="F57" i="18" s="1"/>
  <c r="G57" i="18" s="1"/>
  <c r="H57" i="18" s="1"/>
  <c r="I57" i="18" s="1"/>
  <c r="J57" i="18" s="1"/>
  <c r="K57" i="18" s="1"/>
  <c r="L57" i="18" s="1"/>
  <c r="M57" i="18" s="1"/>
  <c r="N57" i="18" s="1"/>
  <c r="O57" i="18" s="1"/>
  <c r="P57" i="18" s="1"/>
  <c r="Q57" i="18" s="1"/>
  <c r="R57" i="18" s="1"/>
  <c r="S57" i="18" s="1"/>
  <c r="T57" i="18" s="1"/>
  <c r="U57" i="18" s="1"/>
  <c r="V57" i="18" s="1"/>
  <c r="W57" i="18" s="1"/>
  <c r="X57" i="18" s="1"/>
  <c r="Y57" i="18" s="1"/>
  <c r="Z57" i="18" s="1"/>
  <c r="AA57" i="18" s="1"/>
  <c r="AB57" i="18" s="1"/>
  <c r="AC57" i="18" s="1"/>
  <c r="AD57" i="18" s="1"/>
  <c r="AE57" i="18" s="1"/>
  <c r="AF57" i="18" s="1"/>
  <c r="AG57" i="18" s="1"/>
  <c r="AH57" i="18" s="1"/>
  <c r="AI57" i="18" s="1"/>
  <c r="AJ57" i="18" s="1"/>
  <c r="AK57" i="18" s="1"/>
  <c r="AL57" i="18" s="1"/>
  <c r="AM57" i="18" s="1"/>
  <c r="AN57" i="18" s="1"/>
  <c r="AO57" i="18" s="1"/>
  <c r="AP57" i="18" s="1"/>
  <c r="AQ57" i="18" s="1"/>
  <c r="AR57" i="18" s="1"/>
  <c r="AS57" i="18" s="1"/>
  <c r="AT57" i="18" s="1"/>
  <c r="AU57" i="18" s="1"/>
  <c r="AV57" i="18" s="1"/>
  <c r="AW57" i="18" s="1"/>
  <c r="AX57" i="18" s="1"/>
  <c r="AY57" i="18" s="1"/>
  <c r="AZ57" i="18" s="1"/>
  <c r="BA57" i="18" s="1"/>
  <c r="BB57" i="18" s="1"/>
  <c r="BC57" i="18" s="1"/>
  <c r="BD57" i="18" s="1"/>
  <c r="BE57" i="18" s="1"/>
  <c r="BF57" i="18" s="1"/>
  <c r="BG57" i="18" s="1"/>
  <c r="BH57" i="18" s="1"/>
  <c r="BI57" i="18" s="1"/>
  <c r="BJ57" i="18" s="1"/>
  <c r="BK57" i="18" s="1"/>
  <c r="BL57" i="18" s="1"/>
  <c r="BM57" i="18" s="1"/>
  <c r="BN57" i="18" s="1"/>
  <c r="BO57" i="18" s="1"/>
  <c r="BP57" i="18" s="1"/>
  <c r="BQ57" i="18" s="1"/>
  <c r="BR57" i="18" s="1"/>
  <c r="BB53" i="24"/>
  <c r="BA64" i="24"/>
  <c r="BA69" i="24"/>
  <c r="BA59" i="24"/>
  <c r="AU66" i="20"/>
  <c r="AT77" i="20"/>
  <c r="AT72" i="20"/>
  <c r="AT82" i="20"/>
  <c r="J60" i="18"/>
  <c r="N60" i="18"/>
  <c r="AD60" i="18"/>
  <c r="AT60" i="18"/>
  <c r="BJ60" i="18"/>
  <c r="BZ60" i="18"/>
  <c r="CP60" i="18"/>
  <c r="F61" i="18"/>
  <c r="N61" i="18"/>
  <c r="V61" i="18"/>
  <c r="AD61" i="18"/>
  <c r="AL61" i="18"/>
  <c r="AT61" i="18"/>
  <c r="BB61" i="18"/>
  <c r="BJ61" i="18"/>
  <c r="BR61" i="18"/>
  <c r="BZ61" i="18"/>
  <c r="CK61" i="18"/>
  <c r="Z60" i="18"/>
  <c r="AP60" i="18"/>
  <c r="BF60" i="18"/>
  <c r="BV60" i="18"/>
  <c r="CL60" i="18"/>
  <c r="E61" i="18"/>
  <c r="M61" i="18"/>
  <c r="U61" i="18"/>
  <c r="AC61" i="18"/>
  <c r="AK61" i="18"/>
  <c r="AS61" i="18"/>
  <c r="BA61" i="18"/>
  <c r="BI61" i="18"/>
  <c r="BQ61" i="18"/>
  <c r="BY61" i="18"/>
  <c r="CG61" i="18"/>
  <c r="CW61" i="18"/>
  <c r="R60" i="18"/>
  <c r="AH60" i="18"/>
  <c r="AX60" i="18"/>
  <c r="BN60" i="18"/>
  <c r="CD60" i="18"/>
  <c r="CT60" i="18"/>
  <c r="I61" i="18"/>
  <c r="Q61" i="18"/>
  <c r="Y61" i="18"/>
  <c r="AG61" i="18"/>
  <c r="AO61" i="18"/>
  <c r="AW61" i="18"/>
  <c r="BE61" i="18"/>
  <c r="BM61" i="18"/>
  <c r="BU61" i="18"/>
  <c r="CC61" i="18"/>
  <c r="CO61" i="18"/>
  <c r="F60" i="18"/>
  <c r="V60" i="18"/>
  <c r="AL60" i="18"/>
  <c r="BB60" i="18"/>
  <c r="BR60" i="18"/>
  <c r="CH60" i="18"/>
  <c r="CX60" i="18"/>
  <c r="J61" i="18"/>
  <c r="R61" i="18"/>
  <c r="Z61" i="18"/>
  <c r="AH61" i="18"/>
  <c r="AP61" i="18"/>
  <c r="AX61" i="18"/>
  <c r="BF61" i="18"/>
  <c r="BN61" i="18"/>
  <c r="BV61" i="18"/>
  <c r="CD61" i="18"/>
  <c r="CS61" i="18"/>
  <c r="AQ51" i="19"/>
  <c r="K60" i="18"/>
  <c r="S60" i="18"/>
  <c r="AA60" i="18"/>
  <c r="AI60" i="18"/>
  <c r="AQ60" i="18"/>
  <c r="AY60" i="18"/>
  <c r="BG60" i="18"/>
  <c r="BO60" i="18"/>
  <c r="BW60" i="18"/>
  <c r="CE60" i="18"/>
  <c r="CM60" i="18"/>
  <c r="CU60" i="18"/>
  <c r="CH61" i="18"/>
  <c r="CL61" i="18"/>
  <c r="CP61" i="18"/>
  <c r="CT61" i="18"/>
  <c r="CX61" i="18"/>
  <c r="D60" i="18"/>
  <c r="H60" i="18"/>
  <c r="L60" i="18"/>
  <c r="P60" i="18"/>
  <c r="T60" i="18"/>
  <c r="X60" i="18"/>
  <c r="AB60" i="18"/>
  <c r="AF60" i="18"/>
  <c r="AJ60" i="18"/>
  <c r="AN60" i="18"/>
  <c r="AR60" i="18"/>
  <c r="AV60" i="18"/>
  <c r="AZ60" i="18"/>
  <c r="BD60" i="18"/>
  <c r="BH60" i="18"/>
  <c r="BL60" i="18"/>
  <c r="BP60" i="18"/>
  <c r="BT60" i="18"/>
  <c r="BX60" i="18"/>
  <c r="CB60" i="18"/>
  <c r="CF60" i="18"/>
  <c r="CJ60" i="18"/>
  <c r="CN60" i="18"/>
  <c r="CR60" i="18"/>
  <c r="CV60" i="18"/>
  <c r="CZ60" i="18"/>
  <c r="G61" i="18"/>
  <c r="K61" i="18"/>
  <c r="O61" i="18"/>
  <c r="S61" i="18"/>
  <c r="W61" i="18"/>
  <c r="AA61" i="18"/>
  <c r="AE61" i="18"/>
  <c r="AI61" i="18"/>
  <c r="AM61" i="18"/>
  <c r="AQ61" i="18"/>
  <c r="AU61" i="18"/>
  <c r="AY61" i="18"/>
  <c r="BC61" i="18"/>
  <c r="BG61" i="18"/>
  <c r="BK61" i="18"/>
  <c r="BO61" i="18"/>
  <c r="BS61" i="18"/>
  <c r="BW61" i="18"/>
  <c r="CA61" i="18"/>
  <c r="CE61" i="18"/>
  <c r="CI61" i="18"/>
  <c r="CM61" i="18"/>
  <c r="CQ61" i="18"/>
  <c r="CU61" i="18"/>
  <c r="CY61" i="18"/>
  <c r="G60" i="18"/>
  <c r="O60" i="18"/>
  <c r="W60" i="18"/>
  <c r="AE60" i="18"/>
  <c r="AM60" i="18"/>
  <c r="AU60" i="18"/>
  <c r="BC60" i="18"/>
  <c r="BK60" i="18"/>
  <c r="BS60" i="18"/>
  <c r="CA60" i="18"/>
  <c r="CI60" i="18"/>
  <c r="CQ60" i="18"/>
  <c r="CY60" i="18"/>
  <c r="E60" i="18"/>
  <c r="I60" i="18"/>
  <c r="M60" i="18"/>
  <c r="Q60" i="18"/>
  <c r="U60" i="18"/>
  <c r="Y60" i="18"/>
  <c r="AC60" i="18"/>
  <c r="AG60" i="18"/>
  <c r="AK60" i="18"/>
  <c r="AO60" i="18"/>
  <c r="AS60" i="18"/>
  <c r="AW60" i="18"/>
  <c r="BA60" i="18"/>
  <c r="BE60" i="18"/>
  <c r="BI60" i="18"/>
  <c r="BM60" i="18"/>
  <c r="BQ60" i="18"/>
  <c r="BU60" i="18"/>
  <c r="BY60" i="18"/>
  <c r="CC60" i="18"/>
  <c r="CG60" i="18"/>
  <c r="CK60" i="18"/>
  <c r="CO60" i="18"/>
  <c r="CS60" i="18"/>
  <c r="D61" i="18"/>
  <c r="H61" i="18"/>
  <c r="L61" i="18"/>
  <c r="P61" i="18"/>
  <c r="T61" i="18"/>
  <c r="X61" i="18"/>
  <c r="AB61" i="18"/>
  <c r="AF61" i="18"/>
  <c r="AJ61" i="18"/>
  <c r="AN61" i="18"/>
  <c r="AR61" i="18"/>
  <c r="AV61" i="18"/>
  <c r="AZ61" i="18"/>
  <c r="BD61" i="18"/>
  <c r="BH61" i="18"/>
  <c r="BL61" i="18"/>
  <c r="BP61" i="18"/>
  <c r="BT61" i="18"/>
  <c r="BX61" i="18"/>
  <c r="CB61" i="18"/>
  <c r="CF61" i="18"/>
  <c r="CJ61" i="18"/>
  <c r="CN61" i="18"/>
  <c r="CR61" i="18"/>
  <c r="CV61" i="18"/>
  <c r="E36" i="4" l="1"/>
  <c r="B8" i="18"/>
  <c r="G13" i="4"/>
  <c r="B5" i="18"/>
  <c r="AU66" i="21"/>
  <c r="AT71" i="21"/>
  <c r="AT76" i="21"/>
  <c r="AT81" i="21"/>
  <c r="E62" i="18"/>
  <c r="BC53" i="24"/>
  <c r="BB59" i="24"/>
  <c r="BB69" i="24"/>
  <c r="BB64" i="24"/>
  <c r="AV66" i="20"/>
  <c r="AU77" i="20"/>
  <c r="AU72" i="20"/>
  <c r="AU82" i="20"/>
  <c r="BS57" i="18"/>
  <c r="BT57" i="18" s="1"/>
  <c r="BU57" i="18" s="1"/>
  <c r="BV57" i="18" s="1"/>
  <c r="BW57" i="18" s="1"/>
  <c r="BX57" i="18" s="1"/>
  <c r="BY57" i="18" s="1"/>
  <c r="BZ57" i="18" s="1"/>
  <c r="CA57" i="18" s="1"/>
  <c r="CB57" i="18" s="1"/>
  <c r="CC57" i="18" s="1"/>
  <c r="CD57" i="18" s="1"/>
  <c r="CE57" i="18" s="1"/>
  <c r="CF57" i="18" s="1"/>
  <c r="CG57" i="18" s="1"/>
  <c r="CH57" i="18" s="1"/>
  <c r="CI57" i="18" s="1"/>
  <c r="CJ57" i="18" s="1"/>
  <c r="CK57" i="18" s="1"/>
  <c r="CL57" i="18" s="1"/>
  <c r="CM57" i="18" s="1"/>
  <c r="CN57" i="18" s="1"/>
  <c r="CO57" i="18" s="1"/>
  <c r="CP57" i="18" s="1"/>
  <c r="CQ57" i="18" s="1"/>
  <c r="CR57" i="18" s="1"/>
  <c r="CS57" i="18" s="1"/>
  <c r="CT57" i="18" s="1"/>
  <c r="CU57" i="18" s="1"/>
  <c r="CV57" i="18" s="1"/>
  <c r="CW57" i="18" s="1"/>
  <c r="CX57" i="18" s="1"/>
  <c r="CY57" i="18" s="1"/>
  <c r="CZ57" i="18" s="1"/>
  <c r="D62" i="18"/>
  <c r="AR51" i="19"/>
  <c r="I62" i="18"/>
  <c r="H62" i="18"/>
  <c r="J62" i="18"/>
  <c r="K62" i="18"/>
  <c r="F62" i="18"/>
  <c r="G62" i="18"/>
  <c r="AV66" i="21" l="1"/>
  <c r="AU76" i="21"/>
  <c r="AU71" i="21"/>
  <c r="AU81" i="21"/>
  <c r="BD53" i="24"/>
  <c r="BC69" i="24"/>
  <c r="BC59" i="24"/>
  <c r="BC64" i="24"/>
  <c r="AW66" i="20"/>
  <c r="AV77" i="20"/>
  <c r="AV72" i="20"/>
  <c r="AV82" i="20"/>
  <c r="AS51" i="19"/>
  <c r="L62" i="18"/>
  <c r="AW66" i="21" l="1"/>
  <c r="AV71" i="21"/>
  <c r="AV76" i="21"/>
  <c r="AV81" i="21"/>
  <c r="BE53" i="24"/>
  <c r="BD59" i="24"/>
  <c r="BD69" i="24"/>
  <c r="BD64" i="24"/>
  <c r="AX66" i="20"/>
  <c r="AW72" i="20"/>
  <c r="AW77" i="20"/>
  <c r="AW82" i="20"/>
  <c r="AT51" i="19"/>
  <c r="M62" i="18"/>
  <c r="AX66" i="21" l="1"/>
  <c r="AW76" i="21"/>
  <c r="AW71" i="21"/>
  <c r="AW81" i="21"/>
  <c r="BF53" i="24"/>
  <c r="BE64" i="24"/>
  <c r="BE69" i="24"/>
  <c r="BE59" i="24"/>
  <c r="AY66" i="20"/>
  <c r="AX72" i="20"/>
  <c r="AX77" i="20"/>
  <c r="AX82" i="20"/>
  <c r="AU51" i="19"/>
  <c r="N62" i="18"/>
  <c r="AY66" i="21" l="1"/>
  <c r="AX76" i="21"/>
  <c r="AX71" i="21"/>
  <c r="AX81" i="21"/>
  <c r="BG53" i="24"/>
  <c r="BF69" i="24"/>
  <c r="BF64" i="24"/>
  <c r="BF59" i="24"/>
  <c r="AZ66" i="20"/>
  <c r="AY72" i="20"/>
  <c r="AY77" i="20"/>
  <c r="AY82" i="20"/>
  <c r="AV51" i="19"/>
  <c r="O62" i="18"/>
  <c r="AZ66" i="21" l="1"/>
  <c r="AY71" i="21"/>
  <c r="AY76" i="21"/>
  <c r="AY81" i="21"/>
  <c r="BH53" i="24"/>
  <c r="BG69" i="24"/>
  <c r="BG59" i="24"/>
  <c r="BG64" i="24"/>
  <c r="BA66" i="20"/>
  <c r="AZ72" i="20"/>
  <c r="AZ77" i="20"/>
  <c r="AZ82" i="20"/>
  <c r="AW51" i="19"/>
  <c r="P62" i="18"/>
  <c r="BA66" i="21" l="1"/>
  <c r="AZ71" i="21"/>
  <c r="AZ76" i="21"/>
  <c r="AZ81" i="21"/>
  <c r="BI53" i="24"/>
  <c r="BH69" i="24"/>
  <c r="BH64" i="24"/>
  <c r="BH59" i="24"/>
  <c r="BB66" i="20"/>
  <c r="BA77" i="20"/>
  <c r="BA72" i="20"/>
  <c r="BA82" i="20"/>
  <c r="AX51" i="19"/>
  <c r="Q62" i="18"/>
  <c r="BB66" i="21" l="1"/>
  <c r="BA76" i="21"/>
  <c r="BA71" i="21"/>
  <c r="BA81" i="21"/>
  <c r="BJ53" i="24"/>
  <c r="BI59" i="24"/>
  <c r="BI64" i="24"/>
  <c r="BI69" i="24"/>
  <c r="BC66" i="20"/>
  <c r="BB72" i="20"/>
  <c r="BB77" i="20"/>
  <c r="BB82" i="20"/>
  <c r="AY51" i="19"/>
  <c r="R62" i="18"/>
  <c r="BC66" i="21" l="1"/>
  <c r="BB76" i="21"/>
  <c r="BB71" i="21"/>
  <c r="BB81" i="21"/>
  <c r="BK53" i="24"/>
  <c r="BJ59" i="24"/>
  <c r="BJ64" i="24"/>
  <c r="BJ69" i="24"/>
  <c r="BD66" i="20"/>
  <c r="BC72" i="20"/>
  <c r="BC77" i="20"/>
  <c r="BC82" i="20"/>
  <c r="AZ51" i="19"/>
  <c r="S62" i="18"/>
  <c r="BD66" i="21" l="1"/>
  <c r="BC76" i="21"/>
  <c r="BC71" i="21"/>
  <c r="BC81" i="21"/>
  <c r="BL53" i="24"/>
  <c r="BK69" i="24"/>
  <c r="BK64" i="24"/>
  <c r="BK59" i="24"/>
  <c r="BE66" i="20"/>
  <c r="BD72" i="20"/>
  <c r="BD77" i="20"/>
  <c r="BD82" i="20"/>
  <c r="BA51" i="19"/>
  <c r="T62" i="18"/>
  <c r="BE66" i="21" l="1"/>
  <c r="BD76" i="21"/>
  <c r="BD71" i="21"/>
  <c r="BD81" i="21"/>
  <c r="BM53" i="24"/>
  <c r="BL69" i="24"/>
  <c r="BL59" i="24"/>
  <c r="BL64" i="24"/>
  <c r="BF66" i="20"/>
  <c r="BE77" i="20"/>
  <c r="BE72" i="20"/>
  <c r="BE82" i="20"/>
  <c r="BB51" i="19"/>
  <c r="U62" i="18"/>
  <c r="BF66" i="21" l="1"/>
  <c r="BE71" i="21"/>
  <c r="BE76" i="21"/>
  <c r="BE81" i="21"/>
  <c r="BN53" i="24"/>
  <c r="BM64" i="24"/>
  <c r="BM59" i="24"/>
  <c r="BM69" i="24"/>
  <c r="BG66" i="20"/>
  <c r="BF77" i="20"/>
  <c r="BF72" i="20"/>
  <c r="BF82" i="20"/>
  <c r="BC51" i="19"/>
  <c r="V62" i="18"/>
  <c r="BG66" i="21" l="1"/>
  <c r="BF71" i="21"/>
  <c r="BF76" i="21"/>
  <c r="BF81" i="21"/>
  <c r="BO53" i="24"/>
  <c r="BN69" i="24"/>
  <c r="BN64" i="24"/>
  <c r="BN59" i="24"/>
  <c r="BH66" i="20"/>
  <c r="BG77" i="20"/>
  <c r="BG72" i="20"/>
  <c r="BG82" i="20"/>
  <c r="BD51" i="19"/>
  <c r="W62" i="18"/>
  <c r="BH66" i="21" l="1"/>
  <c r="BG71" i="21"/>
  <c r="BG76" i="21"/>
  <c r="BG81" i="21"/>
  <c r="BP53" i="24"/>
  <c r="BO69" i="24"/>
  <c r="BO59" i="24"/>
  <c r="BO64" i="24"/>
  <c r="BI66" i="20"/>
  <c r="BH77" i="20"/>
  <c r="BH72" i="20"/>
  <c r="BH82" i="20"/>
  <c r="BE51" i="19"/>
  <c r="X62" i="18"/>
  <c r="BI66" i="21" l="1"/>
  <c r="BH71" i="21"/>
  <c r="BH76" i="21"/>
  <c r="BH81" i="21"/>
  <c r="BQ53" i="24"/>
  <c r="BP69" i="24"/>
  <c r="BP64" i="24"/>
  <c r="BP59" i="24"/>
  <c r="BJ66" i="20"/>
  <c r="BI77" i="20"/>
  <c r="BI72" i="20"/>
  <c r="BI82" i="20"/>
  <c r="BF51" i="19"/>
  <c r="Y62" i="18"/>
  <c r="BJ66" i="21" l="1"/>
  <c r="BI76" i="21"/>
  <c r="BI71" i="21"/>
  <c r="BI81" i="21"/>
  <c r="BR53" i="24"/>
  <c r="BQ59" i="24"/>
  <c r="BQ64" i="24"/>
  <c r="BQ69" i="24"/>
  <c r="BK66" i="20"/>
  <c r="BJ77" i="20"/>
  <c r="BJ72" i="20"/>
  <c r="BJ82" i="20"/>
  <c r="BG51" i="19"/>
  <c r="Z62" i="18"/>
  <c r="BK66" i="21" l="1"/>
  <c r="BJ76" i="21"/>
  <c r="BJ71" i="21"/>
  <c r="BJ81" i="21"/>
  <c r="BS53" i="24"/>
  <c r="BR59" i="24"/>
  <c r="BR69" i="24"/>
  <c r="BR64" i="24"/>
  <c r="BL66" i="20"/>
  <c r="BK72" i="20"/>
  <c r="BK77" i="20"/>
  <c r="BK82" i="20"/>
  <c r="BH51" i="19"/>
  <c r="AA62" i="18"/>
  <c r="BL66" i="21" l="1"/>
  <c r="BK76" i="21"/>
  <c r="BK71" i="21"/>
  <c r="BK81" i="21"/>
  <c r="BT53" i="24"/>
  <c r="BS69" i="24"/>
  <c r="BS64" i="24"/>
  <c r="BS59" i="24"/>
  <c r="BM66" i="20"/>
  <c r="BL72" i="20"/>
  <c r="BL77" i="20"/>
  <c r="BL82" i="20"/>
  <c r="BI51" i="19"/>
  <c r="AB62" i="18"/>
  <c r="BM66" i="21" l="1"/>
  <c r="BL76" i="21"/>
  <c r="BL71" i="21"/>
  <c r="BL81" i="21"/>
  <c r="BU53" i="24"/>
  <c r="BT64" i="24"/>
  <c r="BT59" i="24"/>
  <c r="BT69" i="24"/>
  <c r="BN66" i="20"/>
  <c r="BM77" i="20"/>
  <c r="BM72" i="20"/>
  <c r="BM82" i="20"/>
  <c r="BJ51" i="19"/>
  <c r="AC62" i="18"/>
  <c r="BN66" i="21" l="1"/>
  <c r="BM71" i="21"/>
  <c r="BM76" i="21"/>
  <c r="BM81" i="21"/>
  <c r="BV53" i="24"/>
  <c r="BU59" i="24"/>
  <c r="BU64" i="24"/>
  <c r="BU69" i="24"/>
  <c r="BO66" i="20"/>
  <c r="BN72" i="20"/>
  <c r="BN77" i="20"/>
  <c r="BN82" i="20"/>
  <c r="BK51" i="19"/>
  <c r="AD62" i="18"/>
  <c r="BO66" i="21" l="1"/>
  <c r="BN71" i="21"/>
  <c r="BN76" i="21"/>
  <c r="BN81" i="21"/>
  <c r="BW53" i="24"/>
  <c r="BV69" i="24"/>
  <c r="BV64" i="24"/>
  <c r="BV59" i="24"/>
  <c r="BP66" i="20"/>
  <c r="BO72" i="20"/>
  <c r="BO77" i="20"/>
  <c r="BO82" i="20"/>
  <c r="BL51" i="19"/>
  <c r="AE62" i="18"/>
  <c r="BP66" i="21" l="1"/>
  <c r="BO76" i="21"/>
  <c r="BO71" i="21"/>
  <c r="BO81" i="21"/>
  <c r="BX53" i="24"/>
  <c r="BW69" i="24"/>
  <c r="BW59" i="24"/>
  <c r="BW64" i="24"/>
  <c r="BQ66" i="20"/>
  <c r="BP72" i="20"/>
  <c r="BP77" i="20"/>
  <c r="BP82" i="20"/>
  <c r="BM51" i="19"/>
  <c r="AF62" i="18"/>
  <c r="BQ66" i="21" l="1"/>
  <c r="BP71" i="21"/>
  <c r="BP76" i="21"/>
  <c r="BP81" i="21"/>
  <c r="BY53" i="24"/>
  <c r="BX64" i="24"/>
  <c r="BX69" i="24"/>
  <c r="BX59" i="24"/>
  <c r="BR66" i="20"/>
  <c r="BQ72" i="20"/>
  <c r="BQ77" i="20"/>
  <c r="BQ82" i="20"/>
  <c r="BN51" i="19"/>
  <c r="AG62" i="18"/>
  <c r="BR66" i="21" l="1"/>
  <c r="BQ71" i="21"/>
  <c r="BQ76" i="21"/>
  <c r="BQ81" i="21"/>
  <c r="BZ53" i="24"/>
  <c r="BY69" i="24"/>
  <c r="BY59" i="24"/>
  <c r="BY64" i="24"/>
  <c r="BS66" i="20"/>
  <c r="BR77" i="20"/>
  <c r="BR72" i="20"/>
  <c r="BR82" i="20"/>
  <c r="BO51" i="19"/>
  <c r="AH62" i="18"/>
  <c r="BS66" i="21" l="1"/>
  <c r="BR76" i="21"/>
  <c r="BR71" i="21"/>
  <c r="BR81" i="21"/>
  <c r="CA53" i="24"/>
  <c r="BZ59" i="24"/>
  <c r="BZ69" i="24"/>
  <c r="BZ64" i="24"/>
  <c r="BT66" i="20"/>
  <c r="BS77" i="20"/>
  <c r="BS72" i="20"/>
  <c r="BS82" i="20"/>
  <c r="BP51" i="19"/>
  <c r="AI62" i="18"/>
  <c r="BT66" i="21" l="1"/>
  <c r="BS71" i="21"/>
  <c r="BS76" i="21"/>
  <c r="BS81" i="21"/>
  <c r="CB53" i="24"/>
  <c r="CA59" i="24"/>
  <c r="CA69" i="24"/>
  <c r="CA64" i="24"/>
  <c r="BU66" i="20"/>
  <c r="BT72" i="20"/>
  <c r="BT77" i="20"/>
  <c r="BT82" i="20"/>
  <c r="BQ51" i="19"/>
  <c r="AJ62" i="18"/>
  <c r="BU66" i="21" l="1"/>
  <c r="BT71" i="21"/>
  <c r="BT76" i="21"/>
  <c r="BT81" i="21"/>
  <c r="CC53" i="24"/>
  <c r="CB69" i="24"/>
  <c r="CB59" i="24"/>
  <c r="CB64" i="24"/>
  <c r="BV66" i="20"/>
  <c r="BU72" i="20"/>
  <c r="BU77" i="20"/>
  <c r="BU82" i="20"/>
  <c r="BR51" i="19"/>
  <c r="AK62" i="18"/>
  <c r="BV66" i="21" l="1"/>
  <c r="BU76" i="21"/>
  <c r="BU71" i="21"/>
  <c r="BU81" i="21"/>
  <c r="CD53" i="24"/>
  <c r="CC69" i="24"/>
  <c r="CC59" i="24"/>
  <c r="CC64" i="24"/>
  <c r="BW66" i="20"/>
  <c r="BV72" i="20"/>
  <c r="BV77" i="20"/>
  <c r="BV82" i="20"/>
  <c r="BS51" i="19"/>
  <c r="AL62" i="18"/>
  <c r="BW66" i="21" l="1"/>
  <c r="BV76" i="21"/>
  <c r="BV71" i="21"/>
  <c r="BV81" i="21"/>
  <c r="CE53" i="24"/>
  <c r="CD69" i="24"/>
  <c r="CD64" i="24"/>
  <c r="CD59" i="24"/>
  <c r="BX66" i="20"/>
  <c r="BW77" i="20"/>
  <c r="BW72" i="20"/>
  <c r="BW82" i="20"/>
  <c r="BT51" i="19"/>
  <c r="AM62" i="18"/>
  <c r="BX66" i="21" l="1"/>
  <c r="BW71" i="21"/>
  <c r="BW76" i="21"/>
  <c r="BW81" i="21"/>
  <c r="CF53" i="24"/>
  <c r="CE64" i="24"/>
  <c r="CE59" i="24"/>
  <c r="CE69" i="24"/>
  <c r="BY66" i="20"/>
  <c r="BX72" i="20"/>
  <c r="BX77" i="20"/>
  <c r="BX82" i="20"/>
  <c r="BU51" i="19"/>
  <c r="AN62" i="18"/>
  <c r="BY66" i="21" l="1"/>
  <c r="BX71" i="21"/>
  <c r="BX76" i="21"/>
  <c r="BX81" i="21"/>
  <c r="CG53" i="24"/>
  <c r="CF69" i="24"/>
  <c r="CF64" i="24"/>
  <c r="CF59" i="24"/>
  <c r="BZ66" i="20"/>
  <c r="BY77" i="20"/>
  <c r="BY72" i="20"/>
  <c r="BY82" i="20"/>
  <c r="BV51" i="19"/>
  <c r="AO62" i="18"/>
  <c r="BZ66" i="21" l="1"/>
  <c r="BY76" i="21"/>
  <c r="BY71" i="21"/>
  <c r="BY81" i="21"/>
  <c r="CH53" i="24"/>
  <c r="CG64" i="24"/>
  <c r="CG69" i="24"/>
  <c r="CG59" i="24"/>
  <c r="CA66" i="20"/>
  <c r="BZ72" i="20"/>
  <c r="BZ77" i="20"/>
  <c r="BZ82" i="20"/>
  <c r="BW51" i="19"/>
  <c r="AP62" i="18"/>
  <c r="CA66" i="21" l="1"/>
  <c r="BZ71" i="21"/>
  <c r="BZ76" i="21"/>
  <c r="BZ81" i="21"/>
  <c r="CI53" i="24"/>
  <c r="CH59" i="24"/>
  <c r="CH69" i="24"/>
  <c r="CH64" i="24"/>
  <c r="CB66" i="20"/>
  <c r="CA72" i="20"/>
  <c r="CA77" i="20"/>
  <c r="CA82" i="20"/>
  <c r="BX51" i="19"/>
  <c r="AQ62" i="18"/>
  <c r="CB66" i="21" l="1"/>
  <c r="CA76" i="21"/>
  <c r="CA71" i="21"/>
  <c r="CA81" i="21"/>
  <c r="CJ53" i="24"/>
  <c r="CI59" i="24"/>
  <c r="CI64" i="24"/>
  <c r="CI69" i="24"/>
  <c r="CC66" i="20"/>
  <c r="CB72" i="20"/>
  <c r="CB77" i="20"/>
  <c r="CB82" i="20"/>
  <c r="BY51" i="19"/>
  <c r="AR62" i="18"/>
  <c r="CC66" i="21" l="1"/>
  <c r="CB76" i="21"/>
  <c r="CB71" i="21"/>
  <c r="CB81" i="21"/>
  <c r="CK53" i="24"/>
  <c r="CJ69" i="24"/>
  <c r="CJ64" i="24"/>
  <c r="CJ59" i="24"/>
  <c r="CD66" i="20"/>
  <c r="CC72" i="20"/>
  <c r="CC77" i="20"/>
  <c r="CC82" i="20"/>
  <c r="BZ51" i="19"/>
  <c r="AS62" i="18"/>
  <c r="CD66" i="21" l="1"/>
  <c r="CC71" i="21"/>
  <c r="CC76" i="21"/>
  <c r="CC81" i="21"/>
  <c r="CL53" i="24"/>
  <c r="CK69" i="24"/>
  <c r="CK59" i="24"/>
  <c r="CK64" i="24"/>
  <c r="CE66" i="20"/>
  <c r="CD77" i="20"/>
  <c r="CD72" i="20"/>
  <c r="CD82" i="20"/>
  <c r="CA51" i="19"/>
  <c r="AT62" i="18"/>
  <c r="CE66" i="21" l="1"/>
  <c r="CD71" i="21"/>
  <c r="CD76" i="21"/>
  <c r="CD81" i="21"/>
  <c r="CM53" i="24"/>
  <c r="CL69" i="24"/>
  <c r="CL64" i="24"/>
  <c r="CL59" i="24"/>
  <c r="CF66" i="20"/>
  <c r="CE72" i="20"/>
  <c r="CE77" i="20"/>
  <c r="CE82" i="20"/>
  <c r="CB51" i="19"/>
  <c r="AU62" i="18"/>
  <c r="CF66" i="21" l="1"/>
  <c r="CE76" i="21"/>
  <c r="CE71" i="21"/>
  <c r="CE81" i="21"/>
  <c r="CN53" i="24"/>
  <c r="CM64" i="24"/>
  <c r="CM59" i="24"/>
  <c r="CM69" i="24"/>
  <c r="CG66" i="20"/>
  <c r="CF77" i="20"/>
  <c r="CF72" i="20"/>
  <c r="CF82" i="20"/>
  <c r="CC51" i="19"/>
  <c r="AV62" i="18"/>
  <c r="CG66" i="21" l="1"/>
  <c r="CF76" i="21"/>
  <c r="CF71" i="21"/>
  <c r="CF81" i="21"/>
  <c r="CO53" i="24"/>
  <c r="CN69" i="24"/>
  <c r="CN64" i="24"/>
  <c r="CN59" i="24"/>
  <c r="CH66" i="20"/>
  <c r="CG72" i="20"/>
  <c r="CG77" i="20"/>
  <c r="CG82" i="20"/>
  <c r="CD51" i="19"/>
  <c r="AW62" i="18"/>
  <c r="CH66" i="21" l="1"/>
  <c r="CG71" i="21"/>
  <c r="CG76" i="21"/>
  <c r="CG81" i="21"/>
  <c r="CP53" i="24"/>
  <c r="CO69" i="24"/>
  <c r="CO64" i="24"/>
  <c r="CO59" i="24"/>
  <c r="CI66" i="20"/>
  <c r="CH77" i="20"/>
  <c r="CH72" i="20"/>
  <c r="CH82" i="20"/>
  <c r="CE51" i="19"/>
  <c r="AX62" i="18"/>
  <c r="CI66" i="21" l="1"/>
  <c r="CH76" i="21"/>
  <c r="CH71" i="21"/>
  <c r="CH81" i="21"/>
  <c r="CQ53" i="24"/>
  <c r="CP59" i="24"/>
  <c r="CP69" i="24"/>
  <c r="CP64" i="24"/>
  <c r="CJ66" i="20"/>
  <c r="CI72" i="20"/>
  <c r="CI77" i="20"/>
  <c r="CI82" i="20"/>
  <c r="CF51" i="19"/>
  <c r="AY62" i="18"/>
  <c r="CJ66" i="21" l="1"/>
  <c r="CI71" i="21"/>
  <c r="CI76" i="21"/>
  <c r="CI81" i="21"/>
  <c r="CR53" i="24"/>
  <c r="CQ59" i="24"/>
  <c r="CQ69" i="24"/>
  <c r="CQ64" i="24"/>
  <c r="CK66" i="20"/>
  <c r="CJ77" i="20"/>
  <c r="CJ72" i="20"/>
  <c r="CJ82" i="20"/>
  <c r="CG51" i="19"/>
  <c r="AZ62" i="18"/>
  <c r="CK66" i="21" l="1"/>
  <c r="CJ71" i="21"/>
  <c r="CJ76" i="21"/>
  <c r="CJ81" i="21"/>
  <c r="CS53" i="24"/>
  <c r="CR64" i="24"/>
  <c r="CR69" i="24"/>
  <c r="CR59" i="24"/>
  <c r="CL66" i="20"/>
  <c r="CK72" i="20"/>
  <c r="CK77" i="20"/>
  <c r="CK82" i="20"/>
  <c r="CH51" i="19"/>
  <c r="BA62" i="18"/>
  <c r="CL66" i="21" l="1"/>
  <c r="CK76" i="21"/>
  <c r="CK71" i="21"/>
  <c r="CK81" i="21"/>
  <c r="CT53" i="24"/>
  <c r="CS64" i="24"/>
  <c r="CS69" i="24"/>
  <c r="CS59" i="24"/>
  <c r="CM66" i="20"/>
  <c r="CL77" i="20"/>
  <c r="CL72" i="20"/>
  <c r="CL82" i="20"/>
  <c r="CI51" i="19"/>
  <c r="BB62" i="18"/>
  <c r="CM66" i="21" l="1"/>
  <c r="CL71" i="21"/>
  <c r="CL76" i="21"/>
  <c r="CL81" i="21"/>
  <c r="CU53" i="24"/>
  <c r="CT64" i="24"/>
  <c r="CT69" i="24"/>
  <c r="CT59" i="24"/>
  <c r="CN66" i="20"/>
  <c r="CM77" i="20"/>
  <c r="CM72" i="20"/>
  <c r="CM82" i="20"/>
  <c r="CJ51" i="19"/>
  <c r="BC62" i="18"/>
  <c r="CN66" i="21" l="1"/>
  <c r="CM76" i="21"/>
  <c r="CM71" i="21"/>
  <c r="CM81" i="21"/>
  <c r="CV53" i="24"/>
  <c r="CU69" i="24"/>
  <c r="CU59" i="24"/>
  <c r="CU64" i="24"/>
  <c r="CO66" i="20"/>
  <c r="CN72" i="20"/>
  <c r="CN77" i="20"/>
  <c r="CN82" i="20"/>
  <c r="CK51" i="19"/>
  <c r="BD62" i="18"/>
  <c r="CO66" i="21" l="1"/>
  <c r="CN71" i="21"/>
  <c r="CN76" i="21"/>
  <c r="CN81" i="21"/>
  <c r="CW53" i="24"/>
  <c r="CV59" i="24"/>
  <c r="CV69" i="24"/>
  <c r="CV64" i="24"/>
  <c r="CP66" i="20"/>
  <c r="CO77" i="20"/>
  <c r="CO72" i="20"/>
  <c r="CO82" i="20"/>
  <c r="CL51" i="19"/>
  <c r="BE62" i="18"/>
  <c r="CP66" i="21" l="1"/>
  <c r="CO71" i="21"/>
  <c r="CO76" i="21"/>
  <c r="CO81" i="21"/>
  <c r="CX53" i="24"/>
  <c r="CW64" i="24"/>
  <c r="CW69" i="24"/>
  <c r="CW59" i="24"/>
  <c r="CQ66" i="20"/>
  <c r="CP72" i="20"/>
  <c r="CP77" i="20"/>
  <c r="CP82" i="20"/>
  <c r="CM51" i="19"/>
  <c r="BF62" i="18"/>
  <c r="CQ66" i="21" l="1"/>
  <c r="CP71" i="21"/>
  <c r="CP76" i="21"/>
  <c r="CP81" i="21"/>
  <c r="CY53" i="24"/>
  <c r="CX64" i="24"/>
  <c r="CX59" i="24"/>
  <c r="CX69" i="24"/>
  <c r="CR66" i="20"/>
  <c r="CQ77" i="20"/>
  <c r="CQ72" i="20"/>
  <c r="CQ82" i="20"/>
  <c r="CN51" i="19"/>
  <c r="BG62" i="18"/>
  <c r="CR66" i="21" l="1"/>
  <c r="CQ71" i="21"/>
  <c r="CQ76" i="21"/>
  <c r="CQ81" i="21"/>
  <c r="CZ53" i="24"/>
  <c r="CY59" i="24"/>
  <c r="CY69" i="24"/>
  <c r="CY64" i="24"/>
  <c r="CS66" i="20"/>
  <c r="CR77" i="20"/>
  <c r="CR72" i="20"/>
  <c r="CR82" i="20"/>
  <c r="CO51" i="19"/>
  <c r="BH62" i="18"/>
  <c r="CS66" i="21" l="1"/>
  <c r="CR71" i="21"/>
  <c r="CR76" i="21"/>
  <c r="CR81" i="21"/>
  <c r="CZ59" i="24"/>
  <c r="D60" i="24" s="1"/>
  <c r="G39" i="4" s="1"/>
  <c r="CZ64" i="24"/>
  <c r="D65" i="24" s="1"/>
  <c r="F39" i="4" s="1"/>
  <c r="CZ69" i="24"/>
  <c r="D70" i="24" s="1"/>
  <c r="CT66" i="20"/>
  <c r="CS72" i="20"/>
  <c r="CS77" i="20"/>
  <c r="CS82" i="20"/>
  <c r="CP51" i="19"/>
  <c r="BI62" i="18"/>
  <c r="B11" i="24" l="1"/>
  <c r="H39" i="4"/>
  <c r="CT66" i="21"/>
  <c r="CS76" i="21"/>
  <c r="CS71" i="21"/>
  <c r="CS81" i="21"/>
  <c r="CU66" i="20"/>
  <c r="CT72" i="20"/>
  <c r="CT77" i="20"/>
  <c r="CT82" i="20"/>
  <c r="CQ51" i="19"/>
  <c r="BJ62" i="18"/>
  <c r="CU66" i="21" l="1"/>
  <c r="CT71" i="21"/>
  <c r="CT76" i="21"/>
  <c r="CT81" i="21"/>
  <c r="CV66" i="20"/>
  <c r="CU77" i="20"/>
  <c r="CU72" i="20"/>
  <c r="CU82" i="20"/>
  <c r="CR51" i="19"/>
  <c r="BK62" i="18"/>
  <c r="CV66" i="21" l="1"/>
  <c r="CU76" i="21"/>
  <c r="CU71" i="21"/>
  <c r="CU81" i="21"/>
  <c r="CW66" i="20"/>
  <c r="CV77" i="20"/>
  <c r="CV72" i="20"/>
  <c r="CV82" i="20"/>
  <c r="CS51" i="19"/>
  <c r="BL62" i="18"/>
  <c r="CW66" i="21" l="1"/>
  <c r="CV76" i="21"/>
  <c r="CV71" i="21"/>
  <c r="CV81" i="21"/>
  <c r="CX66" i="20"/>
  <c r="CW72" i="20"/>
  <c r="CW77" i="20"/>
  <c r="CW82" i="20"/>
  <c r="CT51" i="19"/>
  <c r="BM62" i="18"/>
  <c r="CX66" i="21" l="1"/>
  <c r="CW71" i="21"/>
  <c r="CW76" i="21"/>
  <c r="CW81" i="21"/>
  <c r="CY66" i="20"/>
  <c r="CX72" i="20"/>
  <c r="CX77" i="20"/>
  <c r="CX82" i="20"/>
  <c r="CU51" i="19"/>
  <c r="BN62" i="18"/>
  <c r="CY66" i="21" l="1"/>
  <c r="CX71" i="21"/>
  <c r="CX76" i="21"/>
  <c r="CX81" i="21"/>
  <c r="CZ66" i="20"/>
  <c r="CY77" i="20"/>
  <c r="CY72" i="20"/>
  <c r="CY82" i="20"/>
  <c r="CV51" i="19"/>
  <c r="BO62" i="18"/>
  <c r="CZ66" i="21" l="1"/>
  <c r="CY76" i="21"/>
  <c r="CY71" i="21"/>
  <c r="CY81" i="21"/>
  <c r="CZ82" i="20"/>
  <c r="D83" i="20" s="1"/>
  <c r="H42" i="4" s="1"/>
  <c r="CZ72" i="20"/>
  <c r="D73" i="20" s="1"/>
  <c r="CZ77" i="20"/>
  <c r="D78" i="20" s="1"/>
  <c r="F42" i="4" s="1"/>
  <c r="CW51" i="19"/>
  <c r="BP62" i="18"/>
  <c r="B14" i="20" l="1"/>
  <c r="G42" i="4"/>
  <c r="C14" i="20"/>
  <c r="D14" i="20"/>
  <c r="CZ71" i="21"/>
  <c r="D72" i="21" s="1"/>
  <c r="G43" i="4" s="1"/>
  <c r="CZ76" i="21"/>
  <c r="D77" i="21" s="1"/>
  <c r="F43" i="4" s="1"/>
  <c r="CZ81" i="21"/>
  <c r="D82" i="21" s="1"/>
  <c r="H43" i="4" s="1"/>
  <c r="CX51" i="19"/>
  <c r="BQ62" i="18"/>
  <c r="D14" i="21" l="1"/>
  <c r="C14" i="21"/>
  <c r="B14" i="21"/>
  <c r="CZ51" i="19"/>
  <c r="CY51" i="19"/>
  <c r="BR62" i="18"/>
  <c r="D52" i="19" l="1"/>
  <c r="BS62" i="18"/>
  <c r="B11" i="19" l="1"/>
  <c r="H44" i="4"/>
  <c r="BT62" i="18"/>
  <c r="BU62" i="18" l="1"/>
  <c r="BV62" i="18" l="1"/>
  <c r="BW62" i="18" l="1"/>
  <c r="BX62" i="18" l="1"/>
  <c r="BY62" i="18" l="1"/>
  <c r="BZ62" i="18" l="1"/>
  <c r="CA62" i="18" l="1"/>
  <c r="CB62" i="18" l="1"/>
  <c r="CC62" i="18" l="1"/>
  <c r="CD62" i="18" l="1"/>
  <c r="CE62" i="18" l="1"/>
  <c r="CF62" i="18" l="1"/>
  <c r="CG62" i="18" l="1"/>
  <c r="CH62" i="18" l="1"/>
  <c r="CI62" i="18" l="1"/>
  <c r="CJ62" i="18" l="1"/>
  <c r="CK62" i="18" l="1"/>
  <c r="CL62" i="18" l="1"/>
  <c r="CM62" i="18" l="1"/>
  <c r="CN62" i="18" l="1"/>
  <c r="CO62" i="18" l="1"/>
  <c r="CP62" i="18" l="1"/>
  <c r="CQ62" i="18" l="1"/>
  <c r="CR62" i="18" l="1"/>
  <c r="CS62" i="18" l="1"/>
  <c r="CT62" i="18" l="1"/>
  <c r="CU62" i="18" l="1"/>
  <c r="CV62" i="18" l="1"/>
  <c r="CW62" i="18" l="1"/>
  <c r="CX62" i="18" l="1"/>
  <c r="CY62" i="18" l="1"/>
  <c r="CZ62" i="18" l="1"/>
  <c r="D63" i="18" s="1"/>
  <c r="H36" i="4" l="1"/>
  <c r="B11" i="18"/>
  <c r="D52" i="17"/>
  <c r="D53" i="17"/>
  <c r="D51" i="17"/>
  <c r="E57" i="17" s="1"/>
  <c r="D58" i="16"/>
  <c r="D59" i="16"/>
  <c r="F20" i="17"/>
  <c r="F19" i="17"/>
  <c r="C36" i="5"/>
  <c r="D15" i="5" l="1"/>
  <c r="D11" i="5"/>
  <c r="D14" i="5"/>
  <c r="D10" i="5"/>
  <c r="D13" i="5"/>
  <c r="D9" i="5"/>
  <c r="D12" i="5"/>
  <c r="D16" i="5"/>
  <c r="F57" i="17"/>
  <c r="E63" i="17"/>
  <c r="F21" i="17"/>
  <c r="E63" i="16"/>
  <c r="F63" i="16" s="1"/>
  <c r="G63" i="16" s="1"/>
  <c r="H63" i="16" s="1"/>
  <c r="I63" i="16" s="1"/>
  <c r="J63" i="16" s="1"/>
  <c r="K63" i="16" s="1"/>
  <c r="L63" i="16" s="1"/>
  <c r="M63" i="16" s="1"/>
  <c r="N63" i="16" s="1"/>
  <c r="O63" i="16" s="1"/>
  <c r="P63" i="16" s="1"/>
  <c r="Q63" i="16" s="1"/>
  <c r="R63" i="16" s="1"/>
  <c r="S63" i="16" s="1"/>
  <c r="T63" i="16" s="1"/>
  <c r="U63" i="16" s="1"/>
  <c r="V63" i="16" s="1"/>
  <c r="W63" i="16" s="1"/>
  <c r="X63" i="16" s="1"/>
  <c r="Y63" i="16" s="1"/>
  <c r="Z63" i="16" s="1"/>
  <c r="AA63" i="16" s="1"/>
  <c r="AB63" i="16" s="1"/>
  <c r="AC63" i="16" s="1"/>
  <c r="AD63" i="16" s="1"/>
  <c r="AE63" i="16" s="1"/>
  <c r="AF63" i="16" s="1"/>
  <c r="AG63" i="16" s="1"/>
  <c r="AH63" i="16" s="1"/>
  <c r="AI63" i="16" s="1"/>
  <c r="AJ63" i="16" s="1"/>
  <c r="AK63" i="16" s="1"/>
  <c r="AL63" i="16" s="1"/>
  <c r="AM63" i="16" s="1"/>
  <c r="AN63" i="16" s="1"/>
  <c r="AO63" i="16" s="1"/>
  <c r="AP63" i="16" s="1"/>
  <c r="AQ63" i="16" s="1"/>
  <c r="AR63" i="16" s="1"/>
  <c r="AS63" i="16" s="1"/>
  <c r="AT63" i="16" s="1"/>
  <c r="AU63" i="16" s="1"/>
  <c r="AV63" i="16" s="1"/>
  <c r="AW63" i="16" s="1"/>
  <c r="AX63" i="16" s="1"/>
  <c r="AY63" i="16" s="1"/>
  <c r="AZ63" i="16" s="1"/>
  <c r="BA63" i="16" s="1"/>
  <c r="BB63" i="16" s="1"/>
  <c r="BC63" i="16" s="1"/>
  <c r="BD63" i="16" s="1"/>
  <c r="BE63" i="16" s="1"/>
  <c r="BF63" i="16" s="1"/>
  <c r="BG63" i="16" s="1"/>
  <c r="BH63" i="16" s="1"/>
  <c r="BI63" i="16" s="1"/>
  <c r="BJ63" i="16" s="1"/>
  <c r="BK63" i="16" s="1"/>
  <c r="BL63" i="16" s="1"/>
  <c r="BM63" i="16" s="1"/>
  <c r="BN63" i="16" s="1"/>
  <c r="BO63" i="16" s="1"/>
  <c r="BP63" i="16" s="1"/>
  <c r="BQ63" i="16" s="1"/>
  <c r="BR63" i="16" s="1"/>
  <c r="BS63" i="16" s="1"/>
  <c r="BT63" i="16" s="1"/>
  <c r="BU63" i="16" s="1"/>
  <c r="BV63" i="16" s="1"/>
  <c r="BW63" i="16" s="1"/>
  <c r="BX63" i="16" s="1"/>
  <c r="BY63" i="16" s="1"/>
  <c r="BZ63" i="16" s="1"/>
  <c r="CA63" i="16" s="1"/>
  <c r="CB63" i="16" s="1"/>
  <c r="CC63" i="16" s="1"/>
  <c r="CD63" i="16" s="1"/>
  <c r="CE63" i="16" s="1"/>
  <c r="CF63" i="16" s="1"/>
  <c r="CG63" i="16" s="1"/>
  <c r="CH63" i="16" s="1"/>
  <c r="CI63" i="16" s="1"/>
  <c r="CJ63" i="16" s="1"/>
  <c r="CK63" i="16" s="1"/>
  <c r="CL63" i="16" s="1"/>
  <c r="CM63" i="16" s="1"/>
  <c r="CN63" i="16" s="1"/>
  <c r="CO63" i="16" s="1"/>
  <c r="CP63" i="16" s="1"/>
  <c r="CQ63" i="16" s="1"/>
  <c r="CR63" i="16" s="1"/>
  <c r="CS63" i="16" s="1"/>
  <c r="CT63" i="16" s="1"/>
  <c r="CU63" i="16" s="1"/>
  <c r="CV63" i="16" s="1"/>
  <c r="CW63" i="16" s="1"/>
  <c r="CX63" i="16" s="1"/>
  <c r="CY63" i="16" s="1"/>
  <c r="CZ63" i="16" s="1"/>
  <c r="G57" i="17" l="1"/>
  <c r="F63" i="17"/>
  <c r="F22" i="17"/>
  <c r="D61" i="17" s="1"/>
  <c r="F23" i="17"/>
  <c r="E61" i="17" l="1"/>
  <c r="B5" i="17"/>
  <c r="H57" i="17"/>
  <c r="G63" i="17"/>
  <c r="D71" i="16"/>
  <c r="C6" i="16" s="1"/>
  <c r="E18" i="4" s="1"/>
  <c r="D66" i="16"/>
  <c r="B6" i="16" s="1"/>
  <c r="F18" i="4" s="1"/>
  <c r="D66" i="15"/>
  <c r="BL65" i="15"/>
  <c r="BL66" i="15" s="1"/>
  <c r="BK65" i="15"/>
  <c r="BK66" i="15" s="1"/>
  <c r="BJ65" i="15"/>
  <c r="BJ66" i="15" s="1"/>
  <c r="BI65" i="15"/>
  <c r="BI66" i="15" s="1"/>
  <c r="BH65" i="15"/>
  <c r="BH66" i="15" s="1"/>
  <c r="BG65" i="15"/>
  <c r="BG66" i="15" s="1"/>
  <c r="BF65" i="15"/>
  <c r="BF66" i="15" s="1"/>
  <c r="BE65" i="15"/>
  <c r="BE66" i="15" s="1"/>
  <c r="BD65" i="15"/>
  <c r="BD66" i="15" s="1"/>
  <c r="BC65" i="15"/>
  <c r="BC66" i="15" s="1"/>
  <c r="BB65" i="15"/>
  <c r="BB66" i="15" s="1"/>
  <c r="BA65" i="15"/>
  <c r="BA66" i="15" s="1"/>
  <c r="AZ65" i="15"/>
  <c r="AZ66" i="15" s="1"/>
  <c r="AY65" i="15"/>
  <c r="AY66" i="15" s="1"/>
  <c r="AX65" i="15"/>
  <c r="AX66" i="15" s="1"/>
  <c r="AW65" i="15"/>
  <c r="AW66" i="15" s="1"/>
  <c r="AV65" i="15"/>
  <c r="AV66" i="15" s="1"/>
  <c r="AU65" i="15"/>
  <c r="AU66" i="15" s="1"/>
  <c r="AT65" i="15"/>
  <c r="AT66" i="15" s="1"/>
  <c r="AS65" i="15"/>
  <c r="AS66" i="15" s="1"/>
  <c r="AR65" i="15"/>
  <c r="AR66" i="15" s="1"/>
  <c r="AQ65" i="15"/>
  <c r="AQ66" i="15" s="1"/>
  <c r="AP65" i="15"/>
  <c r="AP66" i="15" s="1"/>
  <c r="AO65" i="15"/>
  <c r="AO66" i="15" s="1"/>
  <c r="AN65" i="15"/>
  <c r="AN66" i="15" s="1"/>
  <c r="AM65" i="15"/>
  <c r="AM66" i="15" s="1"/>
  <c r="AL65" i="15"/>
  <c r="AL66" i="15" s="1"/>
  <c r="AK65" i="15"/>
  <c r="AK66" i="15" s="1"/>
  <c r="AJ65" i="15"/>
  <c r="AJ66" i="15" s="1"/>
  <c r="AI65" i="15"/>
  <c r="AI66" i="15" s="1"/>
  <c r="AH65" i="15"/>
  <c r="AH66" i="15" s="1"/>
  <c r="AG65" i="15"/>
  <c r="AG66" i="15" s="1"/>
  <c r="AF65" i="15"/>
  <c r="AF66" i="15" s="1"/>
  <c r="AE65" i="15"/>
  <c r="AE66" i="15" s="1"/>
  <c r="AD65" i="15"/>
  <c r="AD66" i="15" s="1"/>
  <c r="AC65" i="15"/>
  <c r="AC66" i="15" s="1"/>
  <c r="AB65" i="15"/>
  <c r="AB66" i="15" s="1"/>
  <c r="AA65" i="15"/>
  <c r="AA66" i="15" s="1"/>
  <c r="Z65" i="15"/>
  <c r="Z66" i="15" s="1"/>
  <c r="Y65" i="15"/>
  <c r="Y66" i="15" s="1"/>
  <c r="X65" i="15"/>
  <c r="X66" i="15" s="1"/>
  <c r="W65" i="15"/>
  <c r="W66" i="15" s="1"/>
  <c r="V65" i="15"/>
  <c r="V66" i="15" s="1"/>
  <c r="U65" i="15"/>
  <c r="U66" i="15" s="1"/>
  <c r="T65" i="15"/>
  <c r="T66" i="15" s="1"/>
  <c r="S65" i="15"/>
  <c r="S66" i="15" s="1"/>
  <c r="R65" i="15"/>
  <c r="R66" i="15" s="1"/>
  <c r="Q65" i="15"/>
  <c r="Q66" i="15" s="1"/>
  <c r="P65" i="15"/>
  <c r="P66" i="15" s="1"/>
  <c r="O65" i="15"/>
  <c r="O66" i="15" s="1"/>
  <c r="N65" i="15"/>
  <c r="N66" i="15" s="1"/>
  <c r="M65" i="15"/>
  <c r="M66" i="15" s="1"/>
  <c r="L65" i="15"/>
  <c r="L66" i="15" s="1"/>
  <c r="K65" i="15"/>
  <c r="K66" i="15" s="1"/>
  <c r="J65" i="15"/>
  <c r="J66" i="15" s="1"/>
  <c r="I65" i="15"/>
  <c r="I66" i="15" s="1"/>
  <c r="H65" i="15"/>
  <c r="H66" i="15" s="1"/>
  <c r="G65" i="15"/>
  <c r="G66" i="15" s="1"/>
  <c r="F65" i="15"/>
  <c r="F66" i="15" s="1"/>
  <c r="E65" i="15"/>
  <c r="E66" i="15" s="1"/>
  <c r="BL64" i="15"/>
  <c r="BK64" i="15"/>
  <c r="BJ64" i="15"/>
  <c r="BI64" i="15"/>
  <c r="BH64" i="15"/>
  <c r="BG64" i="15"/>
  <c r="BF64" i="15"/>
  <c r="BE64" i="15"/>
  <c r="BD64"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1" i="15"/>
  <c r="BL60" i="15"/>
  <c r="BL61" i="15" s="1"/>
  <c r="BK60" i="15"/>
  <c r="BK61" i="15" s="1"/>
  <c r="BJ60" i="15"/>
  <c r="BJ61" i="15" s="1"/>
  <c r="BI60" i="15"/>
  <c r="BI61" i="15" s="1"/>
  <c r="BH60" i="15"/>
  <c r="BH61" i="15" s="1"/>
  <c r="BG60" i="15"/>
  <c r="BG61" i="15" s="1"/>
  <c r="BF60" i="15"/>
  <c r="BF61" i="15" s="1"/>
  <c r="BE60" i="15"/>
  <c r="BE61" i="15" s="1"/>
  <c r="BD60" i="15"/>
  <c r="BD61" i="15" s="1"/>
  <c r="BC60" i="15"/>
  <c r="BC61" i="15" s="1"/>
  <c r="BB60" i="15"/>
  <c r="BB61" i="15" s="1"/>
  <c r="BA60" i="15"/>
  <c r="BA61" i="15" s="1"/>
  <c r="AZ60" i="15"/>
  <c r="AZ61" i="15" s="1"/>
  <c r="AY60" i="15"/>
  <c r="AY61" i="15" s="1"/>
  <c r="AX60" i="15"/>
  <c r="AX61" i="15" s="1"/>
  <c r="AW60" i="15"/>
  <c r="AW61" i="15" s="1"/>
  <c r="AV60" i="15"/>
  <c r="AV61" i="15" s="1"/>
  <c r="AU60" i="15"/>
  <c r="AU61" i="15" s="1"/>
  <c r="AT60" i="15"/>
  <c r="AT61" i="15" s="1"/>
  <c r="AS60" i="15"/>
  <c r="AS61" i="15" s="1"/>
  <c r="AR60" i="15"/>
  <c r="AR61" i="15" s="1"/>
  <c r="AQ60" i="15"/>
  <c r="AQ61" i="15" s="1"/>
  <c r="AP60" i="15"/>
  <c r="AP61" i="15" s="1"/>
  <c r="AO60" i="15"/>
  <c r="AO61" i="15" s="1"/>
  <c r="AN60" i="15"/>
  <c r="AN61" i="15" s="1"/>
  <c r="AM60" i="15"/>
  <c r="AM61" i="15" s="1"/>
  <c r="AL60" i="15"/>
  <c r="AL61" i="15" s="1"/>
  <c r="AK60" i="15"/>
  <c r="AK61" i="15" s="1"/>
  <c r="AJ60" i="15"/>
  <c r="AJ61" i="15" s="1"/>
  <c r="AI60" i="15"/>
  <c r="AI61" i="15" s="1"/>
  <c r="AH60" i="15"/>
  <c r="AH61" i="15" s="1"/>
  <c r="AG60" i="15"/>
  <c r="AG61" i="15" s="1"/>
  <c r="AF60" i="15"/>
  <c r="AF61" i="15" s="1"/>
  <c r="AE60" i="15"/>
  <c r="AE61" i="15" s="1"/>
  <c r="AD60" i="15"/>
  <c r="AD61" i="15" s="1"/>
  <c r="AC60" i="15"/>
  <c r="AC61" i="15" s="1"/>
  <c r="AB60" i="15"/>
  <c r="AB61" i="15" s="1"/>
  <c r="AA60" i="15"/>
  <c r="AA61" i="15" s="1"/>
  <c r="Z60" i="15"/>
  <c r="Z61" i="15" s="1"/>
  <c r="Y60" i="15"/>
  <c r="Y61" i="15" s="1"/>
  <c r="X60" i="15"/>
  <c r="X61" i="15" s="1"/>
  <c r="W60" i="15"/>
  <c r="W61" i="15" s="1"/>
  <c r="V60" i="15"/>
  <c r="V61" i="15" s="1"/>
  <c r="U60" i="15"/>
  <c r="U61" i="15" s="1"/>
  <c r="T60" i="15"/>
  <c r="T61" i="15" s="1"/>
  <c r="S60" i="15"/>
  <c r="S61" i="15" s="1"/>
  <c r="R60" i="15"/>
  <c r="R61" i="15" s="1"/>
  <c r="Q60" i="15"/>
  <c r="Q61" i="15" s="1"/>
  <c r="P60" i="15"/>
  <c r="P61" i="15" s="1"/>
  <c r="O60" i="15"/>
  <c r="O61" i="15" s="1"/>
  <c r="N60" i="15"/>
  <c r="N61" i="15" s="1"/>
  <c r="M60" i="15"/>
  <c r="M61" i="15" s="1"/>
  <c r="L60" i="15"/>
  <c r="L61" i="15" s="1"/>
  <c r="K60" i="15"/>
  <c r="K61" i="15" s="1"/>
  <c r="J60" i="15"/>
  <c r="J61" i="15" s="1"/>
  <c r="I60" i="15"/>
  <c r="I61" i="15" s="1"/>
  <c r="H60" i="15"/>
  <c r="H61" i="15" s="1"/>
  <c r="G60" i="15"/>
  <c r="G61" i="15" s="1"/>
  <c r="F60" i="15"/>
  <c r="F61" i="15" s="1"/>
  <c r="E60" i="15"/>
  <c r="E61" i="15" s="1"/>
  <c r="BL59" i="15"/>
  <c r="BK59" i="15"/>
  <c r="BJ59" i="15"/>
  <c r="BI59" i="15"/>
  <c r="BH59" i="15"/>
  <c r="BG59" i="15"/>
  <c r="BF59" i="15"/>
  <c r="BE59" i="15"/>
  <c r="BD59"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3" i="15"/>
  <c r="D52" i="15"/>
  <c r="D51" i="15"/>
  <c r="G17" i="4" l="1"/>
  <c r="I61" i="17"/>
  <c r="M61" i="17"/>
  <c r="Q61" i="17"/>
  <c r="U61" i="17"/>
  <c r="Y61" i="17"/>
  <c r="AC61" i="17"/>
  <c r="AG61" i="17"/>
  <c r="AK61" i="17"/>
  <c r="AO61" i="17"/>
  <c r="AS61" i="17"/>
  <c r="AW61" i="17"/>
  <c r="BA61" i="17"/>
  <c r="BE61" i="17"/>
  <c r="BI61" i="17"/>
  <c r="BM61" i="17"/>
  <c r="BQ61" i="17"/>
  <c r="BU61" i="17"/>
  <c r="BY61" i="17"/>
  <c r="CC61" i="17"/>
  <c r="CG61" i="17"/>
  <c r="CK61" i="17"/>
  <c r="CO61" i="17"/>
  <c r="CS61" i="17"/>
  <c r="CW61" i="17"/>
  <c r="J61" i="17"/>
  <c r="O61" i="17"/>
  <c r="T61" i="17"/>
  <c r="Z61" i="17"/>
  <c r="AE61" i="17"/>
  <c r="AJ61" i="17"/>
  <c r="AP61" i="17"/>
  <c r="AU61" i="17"/>
  <c r="AZ61" i="17"/>
  <c r="BF61" i="17"/>
  <c r="BK61" i="17"/>
  <c r="BP61" i="17"/>
  <c r="BV61" i="17"/>
  <c r="CA61" i="17"/>
  <c r="CF61" i="17"/>
  <c r="CL61" i="17"/>
  <c r="CQ61" i="17"/>
  <c r="CV61" i="17"/>
  <c r="F61" i="17"/>
  <c r="L61" i="17"/>
  <c r="S61" i="17"/>
  <c r="AA61" i="17"/>
  <c r="AH61" i="17"/>
  <c r="AN61" i="17"/>
  <c r="AV61" i="17"/>
  <c r="BC61" i="17"/>
  <c r="BJ61" i="17"/>
  <c r="BR61" i="17"/>
  <c r="BX61" i="17"/>
  <c r="CE61" i="17"/>
  <c r="CM61" i="17"/>
  <c r="CT61" i="17"/>
  <c r="CZ61" i="17"/>
  <c r="G61" i="17"/>
  <c r="N61" i="17"/>
  <c r="V61" i="17"/>
  <c r="AB61" i="17"/>
  <c r="AI61" i="17"/>
  <c r="AQ61" i="17"/>
  <c r="AX61" i="17"/>
  <c r="BD61" i="17"/>
  <c r="BL61" i="17"/>
  <c r="BS61" i="17"/>
  <c r="BZ61" i="17"/>
  <c r="CH61" i="17"/>
  <c r="CN61" i="17"/>
  <c r="CU61" i="17"/>
  <c r="H61" i="17"/>
  <c r="W61" i="17"/>
  <c r="AL61" i="17"/>
  <c r="AY61" i="17"/>
  <c r="BN61" i="17"/>
  <c r="CB61" i="17"/>
  <c r="CP61" i="17"/>
  <c r="K61" i="17"/>
  <c r="X61" i="17"/>
  <c r="AM61" i="17"/>
  <c r="BB61" i="17"/>
  <c r="BO61" i="17"/>
  <c r="CD61" i="17"/>
  <c r="CR61" i="17"/>
  <c r="P61" i="17"/>
  <c r="AD61" i="17"/>
  <c r="AR61" i="17"/>
  <c r="BG61" i="17"/>
  <c r="BT61" i="17"/>
  <c r="CI61" i="17"/>
  <c r="CX61" i="17"/>
  <c r="R61" i="17"/>
  <c r="AF61" i="17"/>
  <c r="AT61" i="17"/>
  <c r="BH61" i="17"/>
  <c r="BW61" i="17"/>
  <c r="CJ61" i="17"/>
  <c r="CY61" i="17"/>
  <c r="I57" i="17"/>
  <c r="H63" i="17"/>
  <c r="D76" i="16"/>
  <c r="D6" i="16" s="1"/>
  <c r="D67" i="16"/>
  <c r="B10" i="16" s="1"/>
  <c r="BP66" i="16"/>
  <c r="BT66" i="16"/>
  <c r="BX66" i="16"/>
  <c r="CB66" i="16"/>
  <c r="CF66" i="16"/>
  <c r="CJ66" i="16"/>
  <c r="CN66" i="16"/>
  <c r="CR66" i="16"/>
  <c r="CV66" i="16"/>
  <c r="CZ66" i="16"/>
  <c r="BM66" i="16"/>
  <c r="BQ66" i="16"/>
  <c r="BU66" i="16"/>
  <c r="BY66" i="16"/>
  <c r="CC66" i="16"/>
  <c r="CG66" i="16"/>
  <c r="CK66" i="16"/>
  <c r="CO66" i="16"/>
  <c r="CS66" i="16"/>
  <c r="CW66" i="16"/>
  <c r="BN66" i="16"/>
  <c r="BR66" i="16"/>
  <c r="BV66" i="16"/>
  <c r="BZ66" i="16"/>
  <c r="CD66" i="16"/>
  <c r="CH66" i="16"/>
  <c r="CL66" i="16"/>
  <c r="CP66" i="16"/>
  <c r="CT66" i="16"/>
  <c r="CX66" i="16"/>
  <c r="BO66" i="16"/>
  <c r="BS66" i="16"/>
  <c r="BW66" i="16"/>
  <c r="CA66" i="16"/>
  <c r="CE66" i="16"/>
  <c r="CI66" i="16"/>
  <c r="CM66" i="16"/>
  <c r="CQ66" i="16"/>
  <c r="CU66" i="16"/>
  <c r="CY66" i="16"/>
  <c r="BJ66" i="16"/>
  <c r="BF66" i="16"/>
  <c r="BB66" i="16"/>
  <c r="AX66" i="16"/>
  <c r="AT66" i="16"/>
  <c r="AP66" i="16"/>
  <c r="AL66" i="16"/>
  <c r="AH66" i="16"/>
  <c r="AD66" i="16"/>
  <c r="Z66" i="16"/>
  <c r="V66" i="16"/>
  <c r="R66" i="16"/>
  <c r="N66" i="16"/>
  <c r="J66" i="16"/>
  <c r="F66" i="16"/>
  <c r="BA66" i="16"/>
  <c r="AO66" i="16"/>
  <c r="AC66" i="16"/>
  <c r="Y66" i="16"/>
  <c r="M66" i="16"/>
  <c r="BL66" i="16"/>
  <c r="BH66" i="16"/>
  <c r="BD66" i="16"/>
  <c r="AZ66" i="16"/>
  <c r="AV66" i="16"/>
  <c r="AR66" i="16"/>
  <c r="AN66" i="16"/>
  <c r="AJ66" i="16"/>
  <c r="AF66" i="16"/>
  <c r="AB66" i="16"/>
  <c r="X66" i="16"/>
  <c r="T66" i="16"/>
  <c r="P66" i="16"/>
  <c r="L66" i="16"/>
  <c r="H66" i="16"/>
  <c r="BE66" i="16"/>
  <c r="AS66" i="16"/>
  <c r="AG66" i="16"/>
  <c r="Q66" i="16"/>
  <c r="I66" i="16"/>
  <c r="BK66" i="16"/>
  <c r="BG66" i="16"/>
  <c r="BC66" i="16"/>
  <c r="AY66" i="16"/>
  <c r="AU66" i="16"/>
  <c r="AQ66" i="16"/>
  <c r="AM66" i="16"/>
  <c r="AI66" i="16"/>
  <c r="AE66" i="16"/>
  <c r="AA66" i="16"/>
  <c r="W66" i="16"/>
  <c r="S66" i="16"/>
  <c r="O66" i="16"/>
  <c r="K66" i="16"/>
  <c r="G66" i="16"/>
  <c r="BI66" i="16"/>
  <c r="AW66" i="16"/>
  <c r="AK66" i="16"/>
  <c r="U66" i="16"/>
  <c r="E66" i="16"/>
  <c r="D72" i="16"/>
  <c r="BP71" i="16"/>
  <c r="BP72" i="16" s="1"/>
  <c r="BP73" i="16" s="1"/>
  <c r="BT71" i="16"/>
  <c r="BT72" i="16" s="1"/>
  <c r="BT73" i="16" s="1"/>
  <c r="BX71" i="16"/>
  <c r="BX72" i="16" s="1"/>
  <c r="BX73" i="16" s="1"/>
  <c r="CB71" i="16"/>
  <c r="CB72" i="16" s="1"/>
  <c r="CB73" i="16" s="1"/>
  <c r="CF71" i="16"/>
  <c r="CF72" i="16" s="1"/>
  <c r="CF73" i="16" s="1"/>
  <c r="CJ71" i="16"/>
  <c r="CJ72" i="16" s="1"/>
  <c r="CJ73" i="16" s="1"/>
  <c r="CN71" i="16"/>
  <c r="CN72" i="16" s="1"/>
  <c r="CN73" i="16" s="1"/>
  <c r="CR71" i="16"/>
  <c r="CR72" i="16" s="1"/>
  <c r="CR73" i="16" s="1"/>
  <c r="CV71" i="16"/>
  <c r="CV72" i="16" s="1"/>
  <c r="CV73" i="16" s="1"/>
  <c r="CZ71" i="16"/>
  <c r="CZ72" i="16" s="1"/>
  <c r="CZ73" i="16" s="1"/>
  <c r="BS71" i="16"/>
  <c r="BS72" i="16" s="1"/>
  <c r="BS73" i="16" s="1"/>
  <c r="CE71" i="16"/>
  <c r="CE72" i="16" s="1"/>
  <c r="CE73" i="16" s="1"/>
  <c r="CQ71" i="16"/>
  <c r="CQ72" i="16" s="1"/>
  <c r="CQ73" i="16" s="1"/>
  <c r="CY71" i="16"/>
  <c r="CY72" i="16" s="1"/>
  <c r="CY73" i="16" s="1"/>
  <c r="BM71" i="16"/>
  <c r="BM72" i="16" s="1"/>
  <c r="BM73" i="16" s="1"/>
  <c r="BQ71" i="16"/>
  <c r="BQ72" i="16" s="1"/>
  <c r="BQ73" i="16" s="1"/>
  <c r="BU71" i="16"/>
  <c r="BU72" i="16" s="1"/>
  <c r="BU73" i="16" s="1"/>
  <c r="BY71" i="16"/>
  <c r="BY72" i="16" s="1"/>
  <c r="BY73" i="16" s="1"/>
  <c r="CC71" i="16"/>
  <c r="CC72" i="16" s="1"/>
  <c r="CC73" i="16" s="1"/>
  <c r="CG71" i="16"/>
  <c r="CG72" i="16" s="1"/>
  <c r="CG73" i="16" s="1"/>
  <c r="CK71" i="16"/>
  <c r="CK72" i="16" s="1"/>
  <c r="CK73" i="16" s="1"/>
  <c r="CO71" i="16"/>
  <c r="CO72" i="16" s="1"/>
  <c r="CO73" i="16" s="1"/>
  <c r="CS71" i="16"/>
  <c r="CS72" i="16" s="1"/>
  <c r="CS73" i="16" s="1"/>
  <c r="CW71" i="16"/>
  <c r="CW72" i="16" s="1"/>
  <c r="CW73" i="16" s="1"/>
  <c r="BN71" i="16"/>
  <c r="BN72" i="16" s="1"/>
  <c r="BN73" i="16" s="1"/>
  <c r="BR71" i="16"/>
  <c r="BR72" i="16" s="1"/>
  <c r="BR73" i="16" s="1"/>
  <c r="BV71" i="16"/>
  <c r="BV72" i="16" s="1"/>
  <c r="BV73" i="16" s="1"/>
  <c r="BZ71" i="16"/>
  <c r="BZ72" i="16" s="1"/>
  <c r="BZ73" i="16" s="1"/>
  <c r="CD71" i="16"/>
  <c r="CD72" i="16" s="1"/>
  <c r="CD73" i="16" s="1"/>
  <c r="CH71" i="16"/>
  <c r="CH72" i="16" s="1"/>
  <c r="CH73" i="16" s="1"/>
  <c r="CL71" i="16"/>
  <c r="CL72" i="16" s="1"/>
  <c r="CL73" i="16" s="1"/>
  <c r="CP71" i="16"/>
  <c r="CP72" i="16" s="1"/>
  <c r="CP73" i="16" s="1"/>
  <c r="CT71" i="16"/>
  <c r="CT72" i="16" s="1"/>
  <c r="CT73" i="16" s="1"/>
  <c r="CX71" i="16"/>
  <c r="CX72" i="16" s="1"/>
  <c r="CX73" i="16" s="1"/>
  <c r="BO71" i="16"/>
  <c r="BO72" i="16" s="1"/>
  <c r="BO73" i="16" s="1"/>
  <c r="BW71" i="16"/>
  <c r="BW72" i="16" s="1"/>
  <c r="BW73" i="16" s="1"/>
  <c r="CA71" i="16"/>
  <c r="CA72" i="16" s="1"/>
  <c r="CA73" i="16" s="1"/>
  <c r="CI71" i="16"/>
  <c r="CI72" i="16" s="1"/>
  <c r="CI73" i="16" s="1"/>
  <c r="CM71" i="16"/>
  <c r="CM72" i="16" s="1"/>
  <c r="CM73" i="16" s="1"/>
  <c r="CU71" i="16"/>
  <c r="CU72" i="16" s="1"/>
  <c r="CU73" i="16" s="1"/>
  <c r="BI71" i="16"/>
  <c r="BI72" i="16" s="1"/>
  <c r="BI73" i="16" s="1"/>
  <c r="BE71" i="16"/>
  <c r="BE72" i="16" s="1"/>
  <c r="BE73" i="16" s="1"/>
  <c r="BA71" i="16"/>
  <c r="BA72" i="16" s="1"/>
  <c r="BA73" i="16" s="1"/>
  <c r="AW71" i="16"/>
  <c r="AW72" i="16" s="1"/>
  <c r="AW73" i="16" s="1"/>
  <c r="AS71" i="16"/>
  <c r="AS72" i="16" s="1"/>
  <c r="AS73" i="16" s="1"/>
  <c r="AO71" i="16"/>
  <c r="AO72" i="16" s="1"/>
  <c r="AO73" i="16" s="1"/>
  <c r="AK71" i="16"/>
  <c r="AK72" i="16" s="1"/>
  <c r="AK73" i="16" s="1"/>
  <c r="AG71" i="16"/>
  <c r="AG72" i="16" s="1"/>
  <c r="AG73" i="16" s="1"/>
  <c r="AC71" i="16"/>
  <c r="AC72" i="16" s="1"/>
  <c r="AC73" i="16" s="1"/>
  <c r="Y71" i="16"/>
  <c r="Y72" i="16" s="1"/>
  <c r="Y73" i="16" s="1"/>
  <c r="U71" i="16"/>
  <c r="U72" i="16" s="1"/>
  <c r="U73" i="16" s="1"/>
  <c r="Q71" i="16"/>
  <c r="Q72" i="16" s="1"/>
  <c r="Q73" i="16" s="1"/>
  <c r="M71" i="16"/>
  <c r="M72" i="16" s="1"/>
  <c r="M73" i="16" s="1"/>
  <c r="I71" i="16"/>
  <c r="I72" i="16" s="1"/>
  <c r="I73" i="16" s="1"/>
  <c r="E71" i="16"/>
  <c r="E72" i="16" s="1"/>
  <c r="E73" i="16" s="1"/>
  <c r="BH71" i="16"/>
  <c r="BH72" i="16" s="1"/>
  <c r="BH73" i="16" s="1"/>
  <c r="AV71" i="16"/>
  <c r="AV72" i="16" s="1"/>
  <c r="AV73" i="16" s="1"/>
  <c r="AJ71" i="16"/>
  <c r="AJ72" i="16" s="1"/>
  <c r="AJ73" i="16" s="1"/>
  <c r="AF71" i="16"/>
  <c r="AF72" i="16" s="1"/>
  <c r="AF73" i="16" s="1"/>
  <c r="T71" i="16"/>
  <c r="T72" i="16" s="1"/>
  <c r="T73" i="16" s="1"/>
  <c r="H71" i="16"/>
  <c r="H72" i="16" s="1"/>
  <c r="H73" i="16" s="1"/>
  <c r="BK71" i="16"/>
  <c r="BK72" i="16" s="1"/>
  <c r="BK73" i="16" s="1"/>
  <c r="BG71" i="16"/>
  <c r="BG72" i="16" s="1"/>
  <c r="BG73" i="16" s="1"/>
  <c r="BC71" i="16"/>
  <c r="BC72" i="16" s="1"/>
  <c r="BC73" i="16" s="1"/>
  <c r="AY71" i="16"/>
  <c r="AY72" i="16" s="1"/>
  <c r="AY73" i="16" s="1"/>
  <c r="AU71" i="16"/>
  <c r="AU72" i="16" s="1"/>
  <c r="AU73" i="16" s="1"/>
  <c r="AQ71" i="16"/>
  <c r="AQ72" i="16" s="1"/>
  <c r="AQ73" i="16" s="1"/>
  <c r="AM71" i="16"/>
  <c r="AM72" i="16" s="1"/>
  <c r="AM73" i="16" s="1"/>
  <c r="AI71" i="16"/>
  <c r="AI72" i="16" s="1"/>
  <c r="AI73" i="16" s="1"/>
  <c r="AE71" i="16"/>
  <c r="AE72" i="16" s="1"/>
  <c r="AE73" i="16" s="1"/>
  <c r="AA71" i="16"/>
  <c r="AA72" i="16" s="1"/>
  <c r="AA73" i="16" s="1"/>
  <c r="W71" i="16"/>
  <c r="W72" i="16" s="1"/>
  <c r="W73" i="16" s="1"/>
  <c r="S71" i="16"/>
  <c r="S72" i="16" s="1"/>
  <c r="S73" i="16" s="1"/>
  <c r="O71" i="16"/>
  <c r="O72" i="16" s="1"/>
  <c r="O73" i="16" s="1"/>
  <c r="K71" i="16"/>
  <c r="K72" i="16" s="1"/>
  <c r="K73" i="16" s="1"/>
  <c r="G71" i="16"/>
  <c r="G72" i="16" s="1"/>
  <c r="G73" i="16" s="1"/>
  <c r="BL71" i="16"/>
  <c r="BL72" i="16" s="1"/>
  <c r="BL73" i="16" s="1"/>
  <c r="AZ71" i="16"/>
  <c r="AZ72" i="16" s="1"/>
  <c r="AZ73" i="16" s="1"/>
  <c r="AN71" i="16"/>
  <c r="AN72" i="16" s="1"/>
  <c r="AN73" i="16" s="1"/>
  <c r="AB71" i="16"/>
  <c r="AB72" i="16" s="1"/>
  <c r="AB73" i="16" s="1"/>
  <c r="P71" i="16"/>
  <c r="P72" i="16" s="1"/>
  <c r="P73" i="16" s="1"/>
  <c r="BJ71" i="16"/>
  <c r="BJ72" i="16" s="1"/>
  <c r="BJ73" i="16" s="1"/>
  <c r="BF71" i="16"/>
  <c r="BF72" i="16" s="1"/>
  <c r="BF73" i="16" s="1"/>
  <c r="BB71" i="16"/>
  <c r="BB72" i="16" s="1"/>
  <c r="BB73" i="16" s="1"/>
  <c r="AX71" i="16"/>
  <c r="AX72" i="16" s="1"/>
  <c r="AX73" i="16" s="1"/>
  <c r="AT71" i="16"/>
  <c r="AT72" i="16" s="1"/>
  <c r="AT73" i="16" s="1"/>
  <c r="AP71" i="16"/>
  <c r="AP72" i="16" s="1"/>
  <c r="AP73" i="16" s="1"/>
  <c r="AL71" i="16"/>
  <c r="AL72" i="16" s="1"/>
  <c r="AL73" i="16" s="1"/>
  <c r="AH71" i="16"/>
  <c r="AH72" i="16" s="1"/>
  <c r="AH73" i="16" s="1"/>
  <c r="AD71" i="16"/>
  <c r="AD72" i="16" s="1"/>
  <c r="AD73" i="16" s="1"/>
  <c r="Z71" i="16"/>
  <c r="Z72" i="16" s="1"/>
  <c r="Z73" i="16" s="1"/>
  <c r="V71" i="16"/>
  <c r="V72" i="16" s="1"/>
  <c r="V73" i="16" s="1"/>
  <c r="R71" i="16"/>
  <c r="R72" i="16" s="1"/>
  <c r="R73" i="16" s="1"/>
  <c r="N71" i="16"/>
  <c r="N72" i="16" s="1"/>
  <c r="N73" i="16" s="1"/>
  <c r="J71" i="16"/>
  <c r="J72" i="16" s="1"/>
  <c r="J73" i="16" s="1"/>
  <c r="F71" i="16"/>
  <c r="F72" i="16" s="1"/>
  <c r="F73" i="16" s="1"/>
  <c r="BD71" i="16"/>
  <c r="BD72" i="16" s="1"/>
  <c r="BD73" i="16" s="1"/>
  <c r="AR71" i="16"/>
  <c r="AR72" i="16" s="1"/>
  <c r="AR73" i="16" s="1"/>
  <c r="X71" i="16"/>
  <c r="X72" i="16" s="1"/>
  <c r="X73" i="16" s="1"/>
  <c r="L71" i="16"/>
  <c r="L72" i="16" s="1"/>
  <c r="L73" i="16" s="1"/>
  <c r="D67" i="15"/>
  <c r="D62" i="15"/>
  <c r="G18" i="4" l="1"/>
  <c r="D73" i="16"/>
  <c r="D74" i="16" s="1"/>
  <c r="F41" i="4" s="1"/>
  <c r="C10" i="16"/>
  <c r="J57" i="17"/>
  <c r="I63" i="17"/>
  <c r="G67" i="16"/>
  <c r="G76" i="16"/>
  <c r="AM67" i="16"/>
  <c r="AM76" i="16"/>
  <c r="Q67" i="16"/>
  <c r="Q76" i="16"/>
  <c r="X67" i="16"/>
  <c r="X76" i="16"/>
  <c r="BD67" i="16"/>
  <c r="BD76" i="16"/>
  <c r="F67" i="16"/>
  <c r="F76" i="16"/>
  <c r="AL67" i="16"/>
  <c r="AL76" i="16"/>
  <c r="CU67" i="16"/>
  <c r="CU76" i="16"/>
  <c r="CL67" i="16"/>
  <c r="CL76" i="16"/>
  <c r="CS67" i="16"/>
  <c r="CS76" i="16"/>
  <c r="BM67" i="16"/>
  <c r="BM76" i="16"/>
  <c r="BX67" i="16"/>
  <c r="BX76" i="16"/>
  <c r="K67" i="16"/>
  <c r="K76" i="16"/>
  <c r="BG67" i="16"/>
  <c r="BG76" i="16"/>
  <c r="L67" i="16"/>
  <c r="L76" i="16"/>
  <c r="AR67" i="16"/>
  <c r="AR76" i="16"/>
  <c r="AC67" i="16"/>
  <c r="AC76" i="16"/>
  <c r="Z67" i="16"/>
  <c r="Z76" i="16"/>
  <c r="BF67" i="16"/>
  <c r="BF76" i="16"/>
  <c r="CQ67" i="16"/>
  <c r="CQ76" i="16"/>
  <c r="CX67" i="16"/>
  <c r="CX76" i="16"/>
  <c r="BR67" i="16"/>
  <c r="BR76" i="16"/>
  <c r="BY67" i="16"/>
  <c r="BY76" i="16"/>
  <c r="BT67" i="16"/>
  <c r="BT76" i="16"/>
  <c r="AW67" i="16"/>
  <c r="AW76" i="16"/>
  <c r="O67" i="16"/>
  <c r="O76" i="16"/>
  <c r="AE67" i="16"/>
  <c r="AE76" i="16"/>
  <c r="AU67" i="16"/>
  <c r="AU76" i="16"/>
  <c r="BK67" i="16"/>
  <c r="BK76" i="16"/>
  <c r="AS67" i="16"/>
  <c r="AS76" i="16"/>
  <c r="P67" i="16"/>
  <c r="P76" i="16"/>
  <c r="AF67" i="16"/>
  <c r="AF76" i="16"/>
  <c r="AV67" i="16"/>
  <c r="AV76" i="16"/>
  <c r="BL67" i="16"/>
  <c r="BL76" i="16"/>
  <c r="AO67" i="16"/>
  <c r="AO76" i="16"/>
  <c r="N67" i="16"/>
  <c r="N76" i="16"/>
  <c r="AD67" i="16"/>
  <c r="AD76" i="16"/>
  <c r="AT67" i="16"/>
  <c r="AT76" i="16"/>
  <c r="BJ67" i="16"/>
  <c r="BJ76" i="16"/>
  <c r="CM67" i="16"/>
  <c r="CM76" i="16"/>
  <c r="BW67" i="16"/>
  <c r="BW76" i="16"/>
  <c r="CT67" i="16"/>
  <c r="CT76" i="16"/>
  <c r="CD67" i="16"/>
  <c r="CD76" i="16"/>
  <c r="BN67" i="16"/>
  <c r="BN76" i="16"/>
  <c r="CK67" i="16"/>
  <c r="CK76" i="16"/>
  <c r="BU67" i="16"/>
  <c r="BU76" i="16"/>
  <c r="CV67" i="16"/>
  <c r="CV76" i="16"/>
  <c r="CF67" i="16"/>
  <c r="CF76" i="16"/>
  <c r="BP67" i="16"/>
  <c r="BP76" i="16"/>
  <c r="U67" i="16"/>
  <c r="U76" i="16"/>
  <c r="W67" i="16"/>
  <c r="W76" i="16"/>
  <c r="BC67" i="16"/>
  <c r="BC76" i="16"/>
  <c r="H67" i="16"/>
  <c r="H76" i="16"/>
  <c r="AN67" i="16"/>
  <c r="AN76" i="16"/>
  <c r="Y67" i="16"/>
  <c r="Y76" i="16"/>
  <c r="V67" i="16"/>
  <c r="V76" i="16"/>
  <c r="BB67" i="16"/>
  <c r="BB76" i="16"/>
  <c r="CE67" i="16"/>
  <c r="CE76" i="16"/>
  <c r="BO67" i="16"/>
  <c r="BO76" i="16"/>
  <c r="BV67" i="16"/>
  <c r="BV76" i="16"/>
  <c r="CC67" i="16"/>
  <c r="CC76" i="16"/>
  <c r="CN67" i="16"/>
  <c r="CN76" i="16"/>
  <c r="AK67" i="16"/>
  <c r="AK76" i="16"/>
  <c r="AA67" i="16"/>
  <c r="AA76" i="16"/>
  <c r="AQ67" i="16"/>
  <c r="AQ76" i="16"/>
  <c r="AG67" i="16"/>
  <c r="AG76" i="16"/>
  <c r="AB67" i="16"/>
  <c r="AB76" i="16"/>
  <c r="BH67" i="16"/>
  <c r="BH76" i="16"/>
  <c r="J67" i="16"/>
  <c r="J76" i="16"/>
  <c r="AP67" i="16"/>
  <c r="AP76" i="16"/>
  <c r="CA67" i="16"/>
  <c r="CA76" i="16"/>
  <c r="CH67" i="16"/>
  <c r="CH76" i="16"/>
  <c r="CO67" i="16"/>
  <c r="CO76" i="16"/>
  <c r="CZ67" i="16"/>
  <c r="CZ76" i="16"/>
  <c r="CJ67" i="16"/>
  <c r="CJ76" i="16"/>
  <c r="E67" i="16"/>
  <c r="E76" i="16"/>
  <c r="BI67" i="16"/>
  <c r="BI76" i="16"/>
  <c r="S67" i="16"/>
  <c r="S76" i="16"/>
  <c r="AI67" i="16"/>
  <c r="AI76" i="16"/>
  <c r="AY67" i="16"/>
  <c r="AY76" i="16"/>
  <c r="I67" i="16"/>
  <c r="I76" i="16"/>
  <c r="BE67" i="16"/>
  <c r="BE76" i="16"/>
  <c r="T67" i="16"/>
  <c r="T76" i="16"/>
  <c r="AJ67" i="16"/>
  <c r="AJ76" i="16"/>
  <c r="AZ67" i="16"/>
  <c r="AZ76" i="16"/>
  <c r="M67" i="16"/>
  <c r="M76" i="16"/>
  <c r="BA67" i="16"/>
  <c r="BA76" i="16"/>
  <c r="R67" i="16"/>
  <c r="R76" i="16"/>
  <c r="AH67" i="16"/>
  <c r="AH76" i="16"/>
  <c r="AX67" i="16"/>
  <c r="AX76" i="16"/>
  <c r="CY67" i="16"/>
  <c r="CY76" i="16"/>
  <c r="CI67" i="16"/>
  <c r="CI76" i="16"/>
  <c r="BS67" i="16"/>
  <c r="BS76" i="16"/>
  <c r="CP67" i="16"/>
  <c r="CP76" i="16"/>
  <c r="BZ67" i="16"/>
  <c r="BZ76" i="16"/>
  <c r="CW67" i="16"/>
  <c r="CW76" i="16"/>
  <c r="CG67" i="16"/>
  <c r="CG76" i="16"/>
  <c r="BQ67" i="16"/>
  <c r="BQ76" i="16"/>
  <c r="CR67" i="16"/>
  <c r="CR76" i="16"/>
  <c r="CB67" i="16"/>
  <c r="CB76" i="16"/>
  <c r="D68" i="16"/>
  <c r="D77" i="16"/>
  <c r="E49" i="4" l="1"/>
  <c r="E41" i="4"/>
  <c r="C14" i="16"/>
  <c r="D10" i="16"/>
  <c r="K57" i="17"/>
  <c r="J63" i="17"/>
  <c r="D78" i="16"/>
  <c r="CB68" i="16"/>
  <c r="CB77" i="16"/>
  <c r="CB78" i="16" s="1"/>
  <c r="BQ68" i="16"/>
  <c r="BQ77" i="16"/>
  <c r="BQ78" i="16" s="1"/>
  <c r="CW68" i="16"/>
  <c r="CW77" i="16"/>
  <c r="CW78" i="16" s="1"/>
  <c r="CP68" i="16"/>
  <c r="CP77" i="16"/>
  <c r="CP78" i="16" s="1"/>
  <c r="CI68" i="16"/>
  <c r="CI77" i="16"/>
  <c r="CI78" i="16" s="1"/>
  <c r="AX68" i="16"/>
  <c r="AX77" i="16"/>
  <c r="AX78" i="16" s="1"/>
  <c r="R68" i="16"/>
  <c r="R77" i="16"/>
  <c r="R78" i="16" s="1"/>
  <c r="M68" i="16"/>
  <c r="M77" i="16"/>
  <c r="M78" i="16" s="1"/>
  <c r="AJ68" i="16"/>
  <c r="AJ77" i="16"/>
  <c r="AJ78" i="16" s="1"/>
  <c r="BE68" i="16"/>
  <c r="BE77" i="16"/>
  <c r="BE78" i="16" s="1"/>
  <c r="AY68" i="16"/>
  <c r="AY77" i="16"/>
  <c r="AY78" i="16" s="1"/>
  <c r="S68" i="16"/>
  <c r="S77" i="16"/>
  <c r="S78" i="16" s="1"/>
  <c r="E68" i="16"/>
  <c r="E77" i="16"/>
  <c r="E78" i="16" s="1"/>
  <c r="CZ68" i="16"/>
  <c r="CZ77" i="16"/>
  <c r="CZ78" i="16" s="1"/>
  <c r="CH68" i="16"/>
  <c r="CH77" i="16"/>
  <c r="CH78" i="16" s="1"/>
  <c r="AP68" i="16"/>
  <c r="AP77" i="16"/>
  <c r="AP78" i="16" s="1"/>
  <c r="BH68" i="16"/>
  <c r="BH77" i="16"/>
  <c r="BH78" i="16" s="1"/>
  <c r="AG68" i="16"/>
  <c r="AG77" i="16"/>
  <c r="AG78" i="16" s="1"/>
  <c r="AA68" i="16"/>
  <c r="AA77" i="16"/>
  <c r="AA78" i="16" s="1"/>
  <c r="CN68" i="16"/>
  <c r="CN77" i="16"/>
  <c r="CN78" i="16" s="1"/>
  <c r="BV68" i="16"/>
  <c r="BV77" i="16"/>
  <c r="BV78" i="16" s="1"/>
  <c r="CE68" i="16"/>
  <c r="CE77" i="16"/>
  <c r="CE78" i="16" s="1"/>
  <c r="V68" i="16"/>
  <c r="V77" i="16"/>
  <c r="V78" i="16" s="1"/>
  <c r="AN68" i="16"/>
  <c r="AN77" i="16"/>
  <c r="AN78" i="16" s="1"/>
  <c r="BC68" i="16"/>
  <c r="BC77" i="16"/>
  <c r="BC78" i="16" s="1"/>
  <c r="U68" i="16"/>
  <c r="U77" i="16"/>
  <c r="U78" i="16" s="1"/>
  <c r="CF68" i="16"/>
  <c r="CF77" i="16"/>
  <c r="CF78" i="16" s="1"/>
  <c r="BU68" i="16"/>
  <c r="BU77" i="16"/>
  <c r="BU78" i="16" s="1"/>
  <c r="BN68" i="16"/>
  <c r="BN77" i="16"/>
  <c r="BN78" i="16" s="1"/>
  <c r="CT68" i="16"/>
  <c r="CT77" i="16"/>
  <c r="CT78" i="16" s="1"/>
  <c r="CM68" i="16"/>
  <c r="CM77" i="16"/>
  <c r="CM78" i="16" s="1"/>
  <c r="AT68" i="16"/>
  <c r="AT77" i="16"/>
  <c r="AT78" i="16" s="1"/>
  <c r="N68" i="16"/>
  <c r="N77" i="16"/>
  <c r="N78" i="16" s="1"/>
  <c r="BL68" i="16"/>
  <c r="BL77" i="16"/>
  <c r="BL78" i="16" s="1"/>
  <c r="AF68" i="16"/>
  <c r="AF77" i="16"/>
  <c r="AF78" i="16" s="1"/>
  <c r="AS68" i="16"/>
  <c r="AS77" i="16"/>
  <c r="AS78" i="16" s="1"/>
  <c r="AU68" i="16"/>
  <c r="AU77" i="16"/>
  <c r="AU78" i="16" s="1"/>
  <c r="O68" i="16"/>
  <c r="O77" i="16"/>
  <c r="O78" i="16" s="1"/>
  <c r="BT68" i="16"/>
  <c r="BT77" i="16"/>
  <c r="BT78" i="16" s="1"/>
  <c r="BR68" i="16"/>
  <c r="BR77" i="16"/>
  <c r="BR78" i="16" s="1"/>
  <c r="CQ68" i="16"/>
  <c r="CQ77" i="16"/>
  <c r="CQ78" i="16" s="1"/>
  <c r="Z68" i="16"/>
  <c r="Z77" i="16"/>
  <c r="Z78" i="16" s="1"/>
  <c r="AR68" i="16"/>
  <c r="AR77" i="16"/>
  <c r="AR78" i="16" s="1"/>
  <c r="BG68" i="16"/>
  <c r="BG77" i="16"/>
  <c r="BG78" i="16" s="1"/>
  <c r="BX68" i="16"/>
  <c r="BX77" i="16"/>
  <c r="BX78" i="16" s="1"/>
  <c r="CS68" i="16"/>
  <c r="CS77" i="16"/>
  <c r="CS78" i="16" s="1"/>
  <c r="CU68" i="16"/>
  <c r="CU77" i="16"/>
  <c r="CU78" i="16" s="1"/>
  <c r="F68" i="16"/>
  <c r="F77" i="16"/>
  <c r="F78" i="16" s="1"/>
  <c r="X68" i="16"/>
  <c r="X77" i="16"/>
  <c r="X78" i="16" s="1"/>
  <c r="AM68" i="16"/>
  <c r="AM77" i="16"/>
  <c r="AM78" i="16" s="1"/>
  <c r="CR68" i="16"/>
  <c r="CR77" i="16"/>
  <c r="CR78" i="16" s="1"/>
  <c r="CG68" i="16"/>
  <c r="CG77" i="16"/>
  <c r="CG78" i="16" s="1"/>
  <c r="BZ68" i="16"/>
  <c r="BZ77" i="16"/>
  <c r="BZ78" i="16" s="1"/>
  <c r="BS68" i="16"/>
  <c r="BS77" i="16"/>
  <c r="BS78" i="16" s="1"/>
  <c r="CY68" i="16"/>
  <c r="CY77" i="16"/>
  <c r="CY78" i="16" s="1"/>
  <c r="AH68" i="16"/>
  <c r="AH77" i="16"/>
  <c r="AH78" i="16" s="1"/>
  <c r="BA68" i="16"/>
  <c r="BA77" i="16"/>
  <c r="BA78" i="16" s="1"/>
  <c r="AZ68" i="16"/>
  <c r="AZ77" i="16"/>
  <c r="AZ78" i="16" s="1"/>
  <c r="T68" i="16"/>
  <c r="T77" i="16"/>
  <c r="T78" i="16" s="1"/>
  <c r="I68" i="16"/>
  <c r="I77" i="16"/>
  <c r="I78" i="16" s="1"/>
  <c r="AI68" i="16"/>
  <c r="AI77" i="16"/>
  <c r="AI78" i="16" s="1"/>
  <c r="BI68" i="16"/>
  <c r="BI77" i="16"/>
  <c r="BI78" i="16" s="1"/>
  <c r="CJ68" i="16"/>
  <c r="CJ77" i="16"/>
  <c r="CJ78" i="16" s="1"/>
  <c r="CO68" i="16"/>
  <c r="CO77" i="16"/>
  <c r="CO78" i="16" s="1"/>
  <c r="CA68" i="16"/>
  <c r="CA77" i="16"/>
  <c r="CA78" i="16" s="1"/>
  <c r="J68" i="16"/>
  <c r="J77" i="16"/>
  <c r="J78" i="16" s="1"/>
  <c r="AB68" i="16"/>
  <c r="AB77" i="16"/>
  <c r="AB78" i="16" s="1"/>
  <c r="AQ68" i="16"/>
  <c r="AQ77" i="16"/>
  <c r="AQ78" i="16" s="1"/>
  <c r="AK68" i="16"/>
  <c r="AK77" i="16"/>
  <c r="AK78" i="16" s="1"/>
  <c r="CC68" i="16"/>
  <c r="CC77" i="16"/>
  <c r="CC78" i="16" s="1"/>
  <c r="BO68" i="16"/>
  <c r="BO77" i="16"/>
  <c r="BO78" i="16" s="1"/>
  <c r="BB68" i="16"/>
  <c r="BB77" i="16"/>
  <c r="BB78" i="16" s="1"/>
  <c r="Y68" i="16"/>
  <c r="Y77" i="16"/>
  <c r="Y78" i="16" s="1"/>
  <c r="H68" i="16"/>
  <c r="H77" i="16"/>
  <c r="H78" i="16" s="1"/>
  <c r="W68" i="16"/>
  <c r="W77" i="16"/>
  <c r="W78" i="16" s="1"/>
  <c r="BP68" i="16"/>
  <c r="BP77" i="16"/>
  <c r="BP78" i="16" s="1"/>
  <c r="CV68" i="16"/>
  <c r="CV77" i="16"/>
  <c r="CV78" i="16" s="1"/>
  <c r="CK68" i="16"/>
  <c r="CK77" i="16"/>
  <c r="CK78" i="16" s="1"/>
  <c r="CD68" i="16"/>
  <c r="CD77" i="16"/>
  <c r="CD78" i="16" s="1"/>
  <c r="BW68" i="16"/>
  <c r="BW77" i="16"/>
  <c r="BW78" i="16" s="1"/>
  <c r="BJ68" i="16"/>
  <c r="BJ77" i="16"/>
  <c r="BJ78" i="16" s="1"/>
  <c r="AD68" i="16"/>
  <c r="AD77" i="16"/>
  <c r="AD78" i="16" s="1"/>
  <c r="AO68" i="16"/>
  <c r="AO77" i="16"/>
  <c r="AO78" i="16" s="1"/>
  <c r="AV68" i="16"/>
  <c r="AV77" i="16"/>
  <c r="AV78" i="16" s="1"/>
  <c r="P68" i="16"/>
  <c r="P77" i="16"/>
  <c r="P78" i="16" s="1"/>
  <c r="BK68" i="16"/>
  <c r="BK77" i="16"/>
  <c r="BK78" i="16" s="1"/>
  <c r="AE68" i="16"/>
  <c r="AE77" i="16"/>
  <c r="AE78" i="16" s="1"/>
  <c r="AW68" i="16"/>
  <c r="AW77" i="16"/>
  <c r="AW78" i="16" s="1"/>
  <c r="BY68" i="16"/>
  <c r="BY77" i="16"/>
  <c r="BY78" i="16" s="1"/>
  <c r="CX68" i="16"/>
  <c r="CX77" i="16"/>
  <c r="CX78" i="16" s="1"/>
  <c r="BF68" i="16"/>
  <c r="BF77" i="16"/>
  <c r="BF78" i="16" s="1"/>
  <c r="AC68" i="16"/>
  <c r="AC77" i="16"/>
  <c r="AC78" i="16" s="1"/>
  <c r="L68" i="16"/>
  <c r="L77" i="16"/>
  <c r="L78" i="16" s="1"/>
  <c r="K68" i="16"/>
  <c r="K77" i="16"/>
  <c r="K78" i="16" s="1"/>
  <c r="BM68" i="16"/>
  <c r="BM77" i="16"/>
  <c r="BM78" i="16" s="1"/>
  <c r="CL68" i="16"/>
  <c r="CL77" i="16"/>
  <c r="CL78" i="16" s="1"/>
  <c r="AL68" i="16"/>
  <c r="AL77" i="16"/>
  <c r="AL78" i="16" s="1"/>
  <c r="BD68" i="16"/>
  <c r="BD77" i="16"/>
  <c r="BD78" i="16" s="1"/>
  <c r="Q68" i="16"/>
  <c r="Q77" i="16"/>
  <c r="Q78" i="16" s="1"/>
  <c r="G68" i="16"/>
  <c r="G77" i="16"/>
  <c r="G78" i="16" s="1"/>
  <c r="L57" i="17" l="1"/>
  <c r="K63" i="17"/>
  <c r="D79" i="16"/>
  <c r="H41" i="4" s="1"/>
  <c r="D69" i="16"/>
  <c r="G41" i="4" s="1"/>
  <c r="B14" i="16" l="1"/>
  <c r="D14" i="16"/>
  <c r="M57" i="17"/>
  <c r="L63" i="17"/>
  <c r="N57" i="17" l="1"/>
  <c r="M63" i="17"/>
  <c r="O57" i="17" l="1"/>
  <c r="N63" i="17"/>
  <c r="P57" i="17" l="1"/>
  <c r="O63" i="17"/>
  <c r="Q57" i="17" l="1"/>
  <c r="P63" i="17"/>
  <c r="R57" i="17" l="1"/>
  <c r="Q63" i="17"/>
  <c r="S57" i="17" l="1"/>
  <c r="R63" i="17"/>
  <c r="T57" i="17" l="1"/>
  <c r="S63" i="17"/>
  <c r="U57" i="17" l="1"/>
  <c r="T63" i="17"/>
  <c r="V57" i="17" l="1"/>
  <c r="U63" i="17"/>
  <c r="W57" i="17" l="1"/>
  <c r="V63" i="17"/>
  <c r="X57" i="17" l="1"/>
  <c r="W63" i="17"/>
  <c r="X63" i="17" l="1"/>
  <c r="Y57" i="17"/>
  <c r="Z57" i="17" l="1"/>
  <c r="Y63" i="17"/>
  <c r="AA57" i="17" l="1"/>
  <c r="Z63" i="17"/>
  <c r="AB57" i="17" l="1"/>
  <c r="AA63" i="17"/>
  <c r="AC57" i="17" l="1"/>
  <c r="AB63" i="17"/>
  <c r="AD57" i="17" l="1"/>
  <c r="AC63" i="17"/>
  <c r="AE57" i="17" l="1"/>
  <c r="AD63" i="17"/>
  <c r="AF57" i="17" l="1"/>
  <c r="AE63" i="17"/>
  <c r="AG57" i="17" l="1"/>
  <c r="AF63" i="17"/>
  <c r="AH57" i="17" l="1"/>
  <c r="AG63" i="17"/>
  <c r="AI57" i="17" l="1"/>
  <c r="AH63" i="17"/>
  <c r="AJ57" i="17" l="1"/>
  <c r="AI63" i="17"/>
  <c r="AK57" i="17" l="1"/>
  <c r="AJ63" i="17"/>
  <c r="AL57" i="17" l="1"/>
  <c r="AK63" i="17"/>
  <c r="AM57" i="17" l="1"/>
  <c r="AL63" i="17"/>
  <c r="AN57" i="17" l="1"/>
  <c r="AM63" i="17"/>
  <c r="AO57" i="17" l="1"/>
  <c r="AN63" i="17"/>
  <c r="AP57" i="17" l="1"/>
  <c r="AO63" i="17"/>
  <c r="AQ57" i="17" l="1"/>
  <c r="AP63" i="17"/>
  <c r="AR57" i="17" l="1"/>
  <c r="AQ63" i="17"/>
  <c r="AS57" i="17" l="1"/>
  <c r="AR63" i="17"/>
  <c r="AT57" i="17" l="1"/>
  <c r="AS63" i="17"/>
  <c r="AU57" i="17" l="1"/>
  <c r="AT63" i="17"/>
  <c r="AV57" i="17" l="1"/>
  <c r="AU63" i="17"/>
  <c r="AW57" i="17" l="1"/>
  <c r="AV63" i="17"/>
  <c r="AX57" i="17" l="1"/>
  <c r="AW63" i="17"/>
  <c r="AY57" i="17" l="1"/>
  <c r="AX63" i="17"/>
  <c r="AZ57" i="17" l="1"/>
  <c r="AY63" i="17"/>
  <c r="BA57" i="17" l="1"/>
  <c r="AZ63" i="17"/>
  <c r="BB57" i="17" l="1"/>
  <c r="BA63" i="17"/>
  <c r="BC57" i="17" l="1"/>
  <c r="BB63" i="17"/>
  <c r="BD57" i="17" l="1"/>
  <c r="BC63" i="17"/>
  <c r="BE57" i="17" l="1"/>
  <c r="BD63" i="17"/>
  <c r="BF57" i="17" l="1"/>
  <c r="BE63" i="17"/>
  <c r="BG57" i="17" l="1"/>
  <c r="BF63" i="17"/>
  <c r="BH57" i="17" l="1"/>
  <c r="BG63" i="17"/>
  <c r="BI57" i="17" l="1"/>
  <c r="BH63" i="17"/>
  <c r="BJ57" i="17" l="1"/>
  <c r="BI63" i="17"/>
  <c r="BK57" i="17" l="1"/>
  <c r="BJ63" i="17"/>
  <c r="BL57" i="17" l="1"/>
  <c r="BK63" i="17"/>
  <c r="BM57" i="17" l="1"/>
  <c r="BL63" i="17"/>
  <c r="BN57" i="17" l="1"/>
  <c r="BM63" i="17"/>
  <c r="BO57" i="17" l="1"/>
  <c r="BN63" i="17"/>
  <c r="BP57" i="17" l="1"/>
  <c r="BO63" i="17"/>
  <c r="BQ57" i="17" l="1"/>
  <c r="BP63" i="17"/>
  <c r="BR57" i="17" l="1"/>
  <c r="BQ63" i="17"/>
  <c r="BR63" i="17" l="1"/>
  <c r="BS57" i="17"/>
  <c r="BT57" i="17" l="1"/>
  <c r="BS63" i="17"/>
  <c r="BU57" i="17" l="1"/>
  <c r="BT63" i="17"/>
  <c r="BV57" i="17" l="1"/>
  <c r="BU63" i="17"/>
  <c r="BW57" i="17" l="1"/>
  <c r="BV63" i="17"/>
  <c r="BX57" i="17" l="1"/>
  <c r="BW63" i="17"/>
  <c r="BY57" i="17" l="1"/>
  <c r="BX63" i="17"/>
  <c r="BZ57" i="17" l="1"/>
  <c r="BY63" i="17"/>
  <c r="CA57" i="17" l="1"/>
  <c r="BZ63" i="17"/>
  <c r="CB57" i="17" l="1"/>
  <c r="CA63" i="17"/>
  <c r="CC57" i="17" l="1"/>
  <c r="CB63" i="17"/>
  <c r="CD57" i="17" l="1"/>
  <c r="CC63" i="17"/>
  <c r="CE57" i="17" l="1"/>
  <c r="CD63" i="17"/>
  <c r="CF57" i="17" l="1"/>
  <c r="CE63" i="17"/>
  <c r="CG57" i="17" l="1"/>
  <c r="CF63" i="17"/>
  <c r="CH57" i="17" l="1"/>
  <c r="CG63" i="17"/>
  <c r="CI57" i="17" l="1"/>
  <c r="CH63" i="17"/>
  <c r="CJ57" i="17" l="1"/>
  <c r="CI63" i="17"/>
  <c r="CK57" i="17" l="1"/>
  <c r="CJ63" i="17"/>
  <c r="CL57" i="17" l="1"/>
  <c r="CK63" i="17"/>
  <c r="CM57" i="17" l="1"/>
  <c r="CL63" i="17"/>
  <c r="CN57" i="17" l="1"/>
  <c r="CM63" i="17"/>
  <c r="CO57" i="17" l="1"/>
  <c r="CN63" i="17"/>
  <c r="CP57" i="17" l="1"/>
  <c r="CO63" i="17"/>
  <c r="CQ57" i="17" l="1"/>
  <c r="CP63" i="17"/>
  <c r="CR57" i="17" l="1"/>
  <c r="CQ63" i="17"/>
  <c r="CS57" i="17" l="1"/>
  <c r="CR63" i="17"/>
  <c r="CT57" i="17" l="1"/>
  <c r="CS63" i="17"/>
  <c r="CU57" i="17" l="1"/>
  <c r="CT63" i="17"/>
  <c r="CV57" i="17" l="1"/>
  <c r="CU63" i="17"/>
  <c r="CW57" i="17" l="1"/>
  <c r="CV63" i="17"/>
  <c r="CX57" i="17" l="1"/>
  <c r="CW63" i="17"/>
  <c r="CY57" i="17" l="1"/>
  <c r="CX63" i="17"/>
  <c r="CZ57" i="17" l="1"/>
  <c r="CY63" i="17"/>
  <c r="CZ63" i="17" l="1"/>
  <c r="D64" i="17" s="1"/>
  <c r="B11" i="17" l="1"/>
  <c r="H40" i="4"/>
  <c r="H49" i="4"/>
</calcChain>
</file>

<file path=xl/sharedStrings.xml><?xml version="1.0" encoding="utf-8"?>
<sst xmlns="http://schemas.openxmlformats.org/spreadsheetml/2006/main" count="1507" uniqueCount="656">
  <si>
    <t>Semi-natural grassland</t>
  </si>
  <si>
    <t>Urban</t>
  </si>
  <si>
    <t>Marine</t>
  </si>
  <si>
    <t>Ecosystem Service</t>
  </si>
  <si>
    <t>Climate regulation</t>
  </si>
  <si>
    <t>Water supply</t>
  </si>
  <si>
    <t>Provisioning</t>
  </si>
  <si>
    <t>Regulating</t>
  </si>
  <si>
    <t>Cultural</t>
  </si>
  <si>
    <t>Timber</t>
  </si>
  <si>
    <t xml:space="preserve">Ancient woodland </t>
  </si>
  <si>
    <t xml:space="preserve">Health </t>
  </si>
  <si>
    <t>Total quantifiable value</t>
  </si>
  <si>
    <t>Data type</t>
  </si>
  <si>
    <t>Data source</t>
  </si>
  <si>
    <t>Agricultural land classification</t>
  </si>
  <si>
    <t>Annually</t>
  </si>
  <si>
    <t xml:space="preserve">https://data.gov.uk/dataset/provisional-agricultural-land-classification-alc2   </t>
  </si>
  <si>
    <t xml:space="preserve">Natural England </t>
  </si>
  <si>
    <t>Hazard regulation</t>
  </si>
  <si>
    <t>Amenity</t>
  </si>
  <si>
    <t>Education</t>
  </si>
  <si>
    <t>Spiritual</t>
  </si>
  <si>
    <t>Disease and pests</t>
  </si>
  <si>
    <t>Pollination</t>
  </si>
  <si>
    <t>Soil quality / erosion</t>
  </si>
  <si>
    <t xml:space="preserve">Noise </t>
  </si>
  <si>
    <t>Measure (unit)</t>
  </si>
  <si>
    <t>No. visitors to open spaces (millions)</t>
  </si>
  <si>
    <t>Area of land farmed - Dairy &amp; Beef, Sheep (ha)</t>
  </si>
  <si>
    <t>% of total area</t>
  </si>
  <si>
    <t>Total (ha)</t>
  </si>
  <si>
    <t>Associated production value</t>
  </si>
  <si>
    <t>-</t>
  </si>
  <si>
    <t>https://land.copernicus.eu/pan-european/corine-land-cover/clc-2012?tab=download</t>
  </si>
  <si>
    <t>https://naturalengland-defra.opendata.arcgis.com/datasets/sites-of-special-scientific-interest-england</t>
  </si>
  <si>
    <t xml:space="preserve">Annually </t>
  </si>
  <si>
    <t>https://naturalengland-defra.opendata.arcgis.com/datasets/ancient-woodlands-england</t>
  </si>
  <si>
    <t>Sites of Special Scientific Interest (England)</t>
  </si>
  <si>
    <t xml:space="preserve">https://data.gov.uk/dataset/wfd-classification-status-cycle-2 </t>
  </si>
  <si>
    <t xml:space="preserve">Environment Agency </t>
  </si>
  <si>
    <t>https://data.gov.uk/dataset/2a74cf2e-560a-4408-a762-cad0e06c9d3f/wfd-groundwater-bodies-cycle-2</t>
  </si>
  <si>
    <t xml:space="preserve">Welfare gain from recreation </t>
  </si>
  <si>
    <t xml:space="preserve">Measure </t>
  </si>
  <si>
    <t xml:space="preserve">Climate regulation </t>
  </si>
  <si>
    <t xml:space="preserve">WFD Groundwater status </t>
  </si>
  <si>
    <t xml:space="preserve">WFD Surface water status </t>
  </si>
  <si>
    <t xml:space="preserve">WFD Chemical status </t>
  </si>
  <si>
    <t>Air quality PM10</t>
  </si>
  <si>
    <t>Air quality SO2</t>
  </si>
  <si>
    <t>Agriculture crops</t>
  </si>
  <si>
    <t>Agriculture livestock</t>
  </si>
  <si>
    <t>Timber production</t>
  </si>
  <si>
    <t>Costs avoided of storage reservoirs</t>
  </si>
  <si>
    <t>Aesthetic / sense of place</t>
  </si>
  <si>
    <t xml:space="preserve">Data sensitivity: </t>
  </si>
  <si>
    <t>Version</t>
  </si>
  <si>
    <t>Date:</t>
  </si>
  <si>
    <t>Physical flow</t>
  </si>
  <si>
    <t>Monetary values</t>
  </si>
  <si>
    <t>Confidence (RAG)</t>
  </si>
  <si>
    <t xml:space="preserve">Natural Capital 'Default' Account </t>
  </si>
  <si>
    <t xml:space="preserve">Metadata </t>
  </si>
  <si>
    <t>Type of tab</t>
  </si>
  <si>
    <t>Name of tab</t>
  </si>
  <si>
    <t>Description</t>
  </si>
  <si>
    <t>Tool tabs</t>
  </si>
  <si>
    <t>OFFICIAL</t>
  </si>
  <si>
    <t xml:space="preserve">Notes: </t>
  </si>
  <si>
    <t>Output</t>
  </si>
  <si>
    <t>Asset Register</t>
  </si>
  <si>
    <t>Default account</t>
  </si>
  <si>
    <t>Metadata</t>
  </si>
  <si>
    <t>Input</t>
  </si>
  <si>
    <t>Process</t>
  </si>
  <si>
    <t>Change log</t>
  </si>
  <si>
    <t>Status:</t>
  </si>
  <si>
    <t>Service 1</t>
  </si>
  <si>
    <t>data</t>
  </si>
  <si>
    <t>assumptions</t>
  </si>
  <si>
    <t>key steps</t>
  </si>
  <si>
    <t>output values</t>
  </si>
  <si>
    <t>Process Step 2 - Monetary values</t>
  </si>
  <si>
    <t>data parameters</t>
  </si>
  <si>
    <t>Coastal Margins</t>
  </si>
  <si>
    <t>Enclosed Farmland</t>
  </si>
  <si>
    <t>Freshwaters, Openwaters, Wetlands and Floodplains</t>
  </si>
  <si>
    <t>Mountains, Moorlands and Heaths</t>
  </si>
  <si>
    <t>Semi-natural Grasslands</t>
  </si>
  <si>
    <t>Woodlands</t>
  </si>
  <si>
    <t>Total</t>
  </si>
  <si>
    <t>Recreation</t>
  </si>
  <si>
    <t>http://leep.exeter.ac.uk/orval/</t>
  </si>
  <si>
    <t>Absorbed Co2 by habitat area</t>
  </si>
  <si>
    <t>Monetary Values</t>
  </si>
  <si>
    <t>Discount Rates</t>
  </si>
  <si>
    <t>PV (£)</t>
  </si>
  <si>
    <t>Discounted annual values (£)</t>
  </si>
  <si>
    <t>Annual value (£)</t>
  </si>
  <si>
    <t>Time horizon (years)</t>
  </si>
  <si>
    <t>Discount 
Factor</t>
  </si>
  <si>
    <t>Year (project)</t>
  </si>
  <si>
    <t>Year (chron)</t>
  </si>
  <si>
    <t>Discount rate (76 - 100)</t>
  </si>
  <si>
    <t>Discount rate (31 - 75)</t>
  </si>
  <si>
    <t>Discount Rate (0 -30)</t>
  </si>
  <si>
    <t>Calculations</t>
  </si>
  <si>
    <t>[…]</t>
  </si>
  <si>
    <t xml:space="preserve">Explanation </t>
  </si>
  <si>
    <t>Data/Assumptions used</t>
  </si>
  <si>
    <t>Step</t>
  </si>
  <si>
    <t xml:space="preserve">Steps </t>
  </si>
  <si>
    <t>Explanation</t>
  </si>
  <si>
    <t>Source</t>
  </si>
  <si>
    <t>ID</t>
  </si>
  <si>
    <t>Assumptions</t>
  </si>
  <si>
    <t>Notes</t>
  </si>
  <si>
    <t>Values</t>
  </si>
  <si>
    <t xml:space="preserve">Data </t>
  </si>
  <si>
    <r>
      <t>W2.</t>
    </r>
    <r>
      <rPr>
        <b/>
        <i/>
        <sz val="12"/>
        <color rgb="FFFF0000"/>
        <rFont val="Arial"/>
        <family val="2"/>
      </rPr>
      <t>X</t>
    </r>
    <r>
      <rPr>
        <b/>
        <i/>
        <sz val="12"/>
        <rFont val="Arial"/>
        <family val="2"/>
      </rPr>
      <t xml:space="preserve"> Monetary flow</t>
    </r>
  </si>
  <si>
    <r>
      <t>1.</t>
    </r>
    <r>
      <rPr>
        <sz val="12"/>
        <color rgb="FFFF0000"/>
        <rFont val="Arial"/>
        <family val="2"/>
      </rPr>
      <t>Xx</t>
    </r>
  </si>
  <si>
    <r>
      <t>1.</t>
    </r>
    <r>
      <rPr>
        <b/>
        <sz val="12"/>
        <color rgb="FFFF0000"/>
        <rFont val="Arial"/>
        <family val="2"/>
      </rPr>
      <t>X</t>
    </r>
    <r>
      <rPr>
        <b/>
        <sz val="12"/>
        <color theme="1"/>
        <rFont val="Arial"/>
        <family val="2"/>
      </rPr>
      <t>.1</t>
    </r>
  </si>
  <si>
    <r>
      <t>1.</t>
    </r>
    <r>
      <rPr>
        <b/>
        <sz val="12"/>
        <color rgb="FFFF0000"/>
        <rFont val="Arial"/>
        <family val="2"/>
      </rPr>
      <t>X</t>
    </r>
    <r>
      <rPr>
        <b/>
        <sz val="12"/>
        <color theme="1"/>
        <rFont val="Arial"/>
        <family val="2"/>
      </rPr>
      <t>.2</t>
    </r>
    <r>
      <rPr>
        <sz val="12"/>
        <color theme="1"/>
        <rFont val="Arial"/>
        <family val="2"/>
      </rPr>
      <t/>
    </r>
  </si>
  <si>
    <r>
      <rPr>
        <sz val="12"/>
        <rFont val="Arial"/>
        <family val="2"/>
      </rPr>
      <t>2.</t>
    </r>
    <r>
      <rPr>
        <sz val="12"/>
        <color rgb="FFFF0000"/>
        <rFont val="Arial"/>
        <family val="2"/>
      </rPr>
      <t>X</t>
    </r>
    <r>
      <rPr>
        <sz val="12"/>
        <rFont val="Arial"/>
        <family val="2"/>
      </rPr>
      <t>a</t>
    </r>
  </si>
  <si>
    <r>
      <t>2.</t>
    </r>
    <r>
      <rPr>
        <sz val="12"/>
        <color rgb="FFFF0000"/>
        <rFont val="Arial"/>
        <family val="2"/>
      </rPr>
      <t>X</t>
    </r>
    <r>
      <rPr>
        <sz val="12"/>
        <color theme="1"/>
        <rFont val="Arial"/>
        <family val="2"/>
      </rPr>
      <t>b</t>
    </r>
  </si>
  <si>
    <r>
      <t>2.</t>
    </r>
    <r>
      <rPr>
        <sz val="12"/>
        <color rgb="FFFF0000"/>
        <rFont val="Arial"/>
        <family val="2"/>
      </rPr>
      <t>X</t>
    </r>
    <r>
      <rPr>
        <sz val="12"/>
        <color theme="1"/>
        <rFont val="Arial"/>
        <family val="2"/>
      </rPr>
      <t>c</t>
    </r>
  </si>
  <si>
    <r>
      <t>2.</t>
    </r>
    <r>
      <rPr>
        <sz val="12"/>
        <color rgb="FFFF0000"/>
        <rFont val="Arial"/>
        <family val="2"/>
      </rPr>
      <t>X</t>
    </r>
    <r>
      <rPr>
        <sz val="12"/>
        <color theme="1"/>
        <rFont val="Arial"/>
        <family val="2"/>
      </rPr>
      <t>d</t>
    </r>
  </si>
  <si>
    <r>
      <rPr>
        <sz val="12"/>
        <rFont val="Arial"/>
        <family val="2"/>
      </rPr>
      <t>2.</t>
    </r>
    <r>
      <rPr>
        <sz val="12"/>
        <color rgb="FFFF0000"/>
        <rFont val="Arial"/>
        <family val="2"/>
      </rPr>
      <t>Xx</t>
    </r>
  </si>
  <si>
    <r>
      <t>2.</t>
    </r>
    <r>
      <rPr>
        <b/>
        <sz val="12"/>
        <color rgb="FFFF0000"/>
        <rFont val="Arial"/>
        <family val="2"/>
      </rPr>
      <t>X</t>
    </r>
    <r>
      <rPr>
        <b/>
        <sz val="12"/>
        <color theme="1"/>
        <rFont val="Arial"/>
        <family val="2"/>
      </rPr>
      <t>.1</t>
    </r>
  </si>
  <si>
    <r>
      <t>2.</t>
    </r>
    <r>
      <rPr>
        <b/>
        <sz val="12"/>
        <color rgb="FFFF0000"/>
        <rFont val="Arial"/>
        <family val="2"/>
      </rPr>
      <t>X</t>
    </r>
    <r>
      <rPr>
        <b/>
        <sz val="12"/>
        <color theme="1"/>
        <rFont val="Arial"/>
        <family val="2"/>
      </rPr>
      <t>.2</t>
    </r>
    <r>
      <rPr>
        <sz val="12"/>
        <color theme="1"/>
        <rFont val="Arial"/>
        <family val="2"/>
      </rPr>
      <t/>
    </r>
  </si>
  <si>
    <r>
      <t>Annual value (</t>
    </r>
    <r>
      <rPr>
        <b/>
        <sz val="12"/>
        <color rgb="FFFF0000"/>
        <rFont val="Arial"/>
        <family val="2"/>
      </rPr>
      <t>physical unit</t>
    </r>
    <r>
      <rPr>
        <b/>
        <sz val="12"/>
        <color theme="1"/>
        <rFont val="Arial"/>
        <family val="2"/>
      </rPr>
      <t>)</t>
    </r>
  </si>
  <si>
    <t>Ecosystem Service - 1 - Recreation</t>
  </si>
  <si>
    <t>S1.1a</t>
  </si>
  <si>
    <t>Estimated number of visits to greenspace in the flood alleviation scheme area of benefit</t>
  </si>
  <si>
    <t>ORVal tool: Day, B. H., and G. Smith (2018). Outdoor Recreation Valuation (ORVal) User Guide: Version 2.0, Land, Environment, Economics and Policy (LEEP) Institute, Business School, University of Exeter. https://www.leep.exeter.ac.uk/orval/</t>
  </si>
  <si>
    <t>Visitor type</t>
  </si>
  <si>
    <t>Greenspace</t>
  </si>
  <si>
    <t>Pre=existing footpath</t>
  </si>
  <si>
    <t>Combined</t>
  </si>
  <si>
    <t xml:space="preserve">The ORVal data is based on survey data collected in the Monitor of Engagement with the Natural Environment (MENE) data set. </t>
  </si>
  <si>
    <t>Of which</t>
  </si>
  <si>
    <t>AB</t>
  </si>
  <si>
    <t>C1</t>
  </si>
  <si>
    <t>C2</t>
  </si>
  <si>
    <t>DE</t>
  </si>
  <si>
    <t>S1.1b</t>
  </si>
  <si>
    <t>Population projections</t>
  </si>
  <si>
    <t>Office of National Statistics 2016-based subnational population projections (https://www.ons.gov.uk/peoplepopulationandcommunity/populationandmigration/populationprojections/datasets/localauthoritiesinenglandtable2)</t>
  </si>
  <si>
    <r>
      <t xml:space="preserve">See </t>
    </r>
    <r>
      <rPr>
        <i/>
        <sz val="10"/>
        <rFont val="Open Sans"/>
        <family val="2"/>
      </rPr>
      <t>Population Projections</t>
    </r>
    <r>
      <rPr>
        <sz val="10"/>
        <rFont val="Open Sans"/>
        <family val="2"/>
      </rPr>
      <t xml:space="preserve"> tab</t>
    </r>
  </si>
  <si>
    <t>S1.1c</t>
  </si>
  <si>
    <t>Factor of recreation change</t>
  </si>
  <si>
    <t>Pers. Comms. With EA, March 2019</t>
  </si>
  <si>
    <t>Based on expert and local judgement, it is assumed that recreational use of sites is 50% lower in the baseline compared to completion of the Warrington FRMS. See assumption S1.1d</t>
  </si>
  <si>
    <t>S1.1d</t>
  </si>
  <si>
    <t>Based on expert and local judgement, it is assumed that recreational use of sites is 50% lower in the baseline compared to completion of the Warrington FRMS</t>
  </si>
  <si>
    <t>S1.1e</t>
  </si>
  <si>
    <t>Interpretation of ORVal results</t>
  </si>
  <si>
    <t>It is assumed that the results presented in ORVal are in line with the post-scheme scenario</t>
  </si>
  <si>
    <t>S1.1f</t>
  </si>
  <si>
    <t>Population remains constant after 2041</t>
  </si>
  <si>
    <t>As population projects are only available until the year 2041, it is assumed population remains constant thereafter.</t>
  </si>
  <si>
    <t>S1.1g</t>
  </si>
  <si>
    <t>Recreational visits increase in line with population growth</t>
  </si>
  <si>
    <t>Where the effect of population growth on recreational visits is considered, it is assumed that visits will increase by the same proportion as population growth</t>
  </si>
  <si>
    <t>S1.1.1</t>
  </si>
  <si>
    <t>Determine appropriate sites in ORVal</t>
  </si>
  <si>
    <t>Based on visual comparison between the area of benefit and sites within ORVal, identify appropriate sites (footpath and greenspace)</t>
  </si>
  <si>
    <t>S1.1.2</t>
  </si>
  <si>
    <t>Select all appropriate sites</t>
  </si>
  <si>
    <t>S1.1.3</t>
  </si>
  <si>
    <t>Where necessary, draw any sites not represented in ORVal</t>
  </si>
  <si>
    <t>Based on visual comparison with ORVal and what is presented in the FRMS documents, not all sites and footpaths are represented in ORVal. In this case, the 700m footpath improved in Phase 2, the 960m footpath improved in Phase 3a, and 460m of footpath improved in Phase 3B were drawn in ORVal. Appropriate landcover characteristics are applied.</t>
  </si>
  <si>
    <t>S1.1.4</t>
  </si>
  <si>
    <t>Download data and input into account</t>
  </si>
  <si>
    <t xml:space="preserve">S1.1a </t>
  </si>
  <si>
    <t>S1.1.5</t>
  </si>
  <si>
    <t>Apply factor of recreation change</t>
  </si>
  <si>
    <t>S1.1a, S1.1c, S1.1d, S1.1e</t>
  </si>
  <si>
    <t>To account for population growth</t>
  </si>
  <si>
    <t>S1.1.6</t>
  </si>
  <si>
    <t>Estimate annual population growth.</t>
  </si>
  <si>
    <t>S1.1b, S1.1f, S1.1g</t>
  </si>
  <si>
    <t xml:space="preserve">Estimates are taken from the Office of National Statistics 2016-based subnational population projections. </t>
  </si>
  <si>
    <t>S1.1.7</t>
  </si>
  <si>
    <t>Calculate the annual number of visits per year adjusted for population growth.</t>
  </si>
  <si>
    <t xml:space="preserve">The annual number of visits per year is assumed to increase by the same proportion as the population. Each year's annual number of visits is calculated as the proportion of the estimated population in the current year over the estimated population in the previous year. This is then multiplied by the number of visits estimated in the previous year. Calculations are shown below. </t>
  </si>
  <si>
    <t>Footpath</t>
  </si>
  <si>
    <t>S1.1h</t>
  </si>
  <si>
    <t>Estimated welfare value of visits to greenspace identified within the area of benefit of the Warrington FRMS</t>
  </si>
  <si>
    <t>S1.1i</t>
  </si>
  <si>
    <t>Estimated average value per visit (unit value)</t>
  </si>
  <si>
    <t>Calculation</t>
  </si>
  <si>
    <t>Expert judgement and personal communications with the EA Project Team</t>
  </si>
  <si>
    <t>S1.1.8</t>
  </si>
  <si>
    <t>Calculate welfare value (£) of visits in the Warrington FRMS area of benefit</t>
  </si>
  <si>
    <t>Select all areas, footpaths (lines and points) and beaches that lie within Warrington FRMS area of benefit in ORVal to produce estimates for the estimated welfare gain from recreation at these locations.</t>
  </si>
  <si>
    <t>S1.1.9</t>
  </si>
  <si>
    <t>S1.1h, S1.1c</t>
  </si>
  <si>
    <t>S1.1.10</t>
  </si>
  <si>
    <t>Discount</t>
  </si>
  <si>
    <t>Discount factor</t>
  </si>
  <si>
    <t>Apply appropriate discount factor</t>
  </si>
  <si>
    <t>S1.1.11</t>
  </si>
  <si>
    <t>Estimate the average value per visit to the Warrington FRMS area of benefit</t>
  </si>
  <si>
    <t>S1.1a, S1.1h, S1.1i</t>
  </si>
  <si>
    <t>Divide the total estimated welfare values of visits to the Warrington NMFS area of benefit by the total estimate number of visits to produce the average value per visit.</t>
  </si>
  <si>
    <t>S1.1.12</t>
  </si>
  <si>
    <t>Calculate the welfare value (£) of visits within the Warrington FRMS area of benefit</t>
  </si>
  <si>
    <t>S1.1b, S1.1i</t>
  </si>
  <si>
    <t>Multiply the average value per visit by the total estimated number of visits adjusted for population growth to produce the associated welfare gain from recreation of these visits.  See calculations below.</t>
  </si>
  <si>
    <t>S1.1.13</t>
  </si>
  <si>
    <t>Not incorporating population forecast</t>
  </si>
  <si>
    <t>Annual value (number of visits, total)</t>
  </si>
  <si>
    <t>Annual value (number of visits, AB)</t>
  </si>
  <si>
    <t>Annual value (number of visits, C1)</t>
  </si>
  <si>
    <t>Annual value (number of visits, C2)</t>
  </si>
  <si>
    <t>Annual value (number of visits, DE)</t>
  </si>
  <si>
    <t>Population forecast</t>
  </si>
  <si>
    <t>Incorporating population forecast</t>
  </si>
  <si>
    <t>Habitat types that apply</t>
  </si>
  <si>
    <t>Service 2</t>
  </si>
  <si>
    <t>Process Step 1 - Physical flows</t>
  </si>
  <si>
    <t>Change Log</t>
  </si>
  <si>
    <t>Change type</t>
  </si>
  <si>
    <t>Details</t>
  </si>
  <si>
    <t>What:</t>
  </si>
  <si>
    <t>When:</t>
  </si>
  <si>
    <t>Who:</t>
  </si>
  <si>
    <t>Service 2 - water supply</t>
  </si>
  <si>
    <t xml:space="preserve">insert NALD extract </t>
  </si>
  <si>
    <t>Data set</t>
  </si>
  <si>
    <t>Web address</t>
  </si>
  <si>
    <t>Frequency of updates</t>
  </si>
  <si>
    <t>Data ID</t>
  </si>
  <si>
    <t>Land Cover (2012)</t>
  </si>
  <si>
    <t xml:space="preserve">CORINE </t>
  </si>
  <si>
    <t>Comments</t>
  </si>
  <si>
    <t>6 years</t>
  </si>
  <si>
    <t xml:space="preserve">Recreation </t>
  </si>
  <si>
    <t>Ecosystem service</t>
  </si>
  <si>
    <t>Annual Resource Rent for public water supply</t>
  </si>
  <si>
    <t>2015 figures</t>
  </si>
  <si>
    <t xml:space="preserve">https://www.gov.uk/guidance/air-quality-economic-analysis </t>
  </si>
  <si>
    <t>Number of visitors to open green space. This provides us with the benefits that are derived from accessible greenspace in England. A distance weighted sum from all of the parks and green spaces to put a likelihood of visiting and weight for each of the areas.</t>
  </si>
  <si>
    <t xml:space="preserve">ORVal </t>
  </si>
  <si>
    <t>Damage Costs by Location and source</t>
  </si>
  <si>
    <t xml:space="preserve">Change log </t>
  </si>
  <si>
    <t>Data sensitivity: OFFICIAL</t>
  </si>
  <si>
    <t>Volume of above ground storage of carbon for each NEA habitat type per hectare</t>
  </si>
  <si>
    <t>Habitat</t>
  </si>
  <si>
    <t>Volume (tonnes)</t>
  </si>
  <si>
    <t>Year</t>
  </si>
  <si>
    <t>Non-traded value of carbon (tonne) Low</t>
  </si>
  <si>
    <t>Non-traded value of carbon (tonne) high</t>
  </si>
  <si>
    <t>Non-traded carbon pricing data</t>
  </si>
  <si>
    <t>https://assets.publishing.service.gov.uk/government/uploads/system/uploads/attachment_data/file/48184/3136-guide-carbon-valuation-methodology.pdf</t>
  </si>
  <si>
    <t>Carbon values (£/tonne) for non-traded market</t>
  </si>
  <si>
    <t>Annual volume of carbon sequestered</t>
  </si>
  <si>
    <t>Assumption that annual values stay the same for each year - there is no system derived increase or reduction</t>
  </si>
  <si>
    <t>Data for above ground storage of carbon</t>
  </si>
  <si>
    <t>http://sciencesearch.defra.gov.uk/Default.aspx?Menu=Menu&amp;Module=More&amp;Location=None&amp;Completed=0&amp;ProjectID=19271</t>
  </si>
  <si>
    <t>In the calculation of the average values we assume equal weighting to all of the data. Additionally we make an assumption that the level of carbon sequestration at the protected sites is consistent with the same habitats outside of protected areas</t>
  </si>
  <si>
    <t>Annual value (tonnes CO2)</t>
  </si>
  <si>
    <t>Calculate annual values of carbon sequestered</t>
  </si>
  <si>
    <t>Enter non-traded values of carbon</t>
  </si>
  <si>
    <t>Enter the values for the appropriate year in the relevant cells for the timescale of the account</t>
  </si>
  <si>
    <t>Discount the monetary values</t>
  </si>
  <si>
    <t>Apply the relevant discount value against the figures for each year to generate a PV over 100 years</t>
  </si>
  <si>
    <t>Average volumes of CO2 sequestered by the 8 NEA habitats, calculated as an average from analysis of protected areas in England and Wales</t>
  </si>
  <si>
    <t>Non-traded value of CO2 per tonne</t>
  </si>
  <si>
    <t>Max</t>
  </si>
  <si>
    <t>Min</t>
  </si>
  <si>
    <t>Average</t>
  </si>
  <si>
    <t>Coniferous woodland</t>
  </si>
  <si>
    <t>Total hectares of conifer species stocked in England</t>
  </si>
  <si>
    <t>Total m3 of standing coniferous timber volume in England</t>
  </si>
  <si>
    <t>https://www.forestresearch.gov.uk/documents/2722/fcnfi111.pdf</t>
  </si>
  <si>
    <t>This value is derived from the data in the Forest Research report</t>
  </si>
  <si>
    <t>Assumption that broadleaved woodland averages 20% less m3 per hectare due to generally slower growing nature</t>
  </si>
  <si>
    <t>In situations where we don't have a split on the type of woodland we are assuming a 10% reduction on the volume of timber per m3 of coniferous woodland</t>
  </si>
  <si>
    <t>Calculate the total volume (m3) of timber in coniferous woodland</t>
  </si>
  <si>
    <t>Calculate the total volume (m3) of timber in mixed (unknown) woodland</t>
  </si>
  <si>
    <t>Calculated from total timber production and net asset value for timber produced in 2017/18</t>
  </si>
  <si>
    <t>2.1e &amp; 2.1g &amp; Input Asset Quantity</t>
  </si>
  <si>
    <t>Volume of timber per hectare for coniferous forests in England</t>
  </si>
  <si>
    <t>If no specific values have been specified for broadleaved or coniferous forest, then this calculation can be used - will need to check in calculations</t>
  </si>
  <si>
    <t>This can only be calculated if specific values for the area of broadleaved forest have been specified on the input sheet - will need to check in calculations</t>
  </si>
  <si>
    <t>This can only be calculated if specific values for the area of coniferous forest have been specified on the input sheet - will need to check in calculations</t>
  </si>
  <si>
    <t>Multiply the physical volume calculated in the physical volumes by the non-traded per tonne value for the relevant year</t>
  </si>
  <si>
    <t>Accurate non-traded carbon pricing data isn't available for years beyond 2100. We have discussed this with colleagues across the Defra group and agreed to retain the same value post 2100</t>
  </si>
  <si>
    <t>Calculate the total volume of carbon sequester by the area for each habitat</t>
  </si>
  <si>
    <t>https://www.leep.exeter.ac.uk/orval/</t>
  </si>
  <si>
    <t>Number of visits</t>
  </si>
  <si>
    <t>Estimated visits by socio-economic groups</t>
  </si>
  <si>
    <t>Obtain number of visits from ORVal tool</t>
  </si>
  <si>
    <t>ORVal tool</t>
  </si>
  <si>
    <t>ORVal tool provides a breakdown of the estimated number of visits by socio-economic group for an area. In this case we have used the catchment tool within ORVal to select the Bristol Avon</t>
  </si>
  <si>
    <t>Outdoor recreation valuation tool (ORVal) number of visitors</t>
  </si>
  <si>
    <t>Estimated welfare values by socio-economic groups</t>
  </si>
  <si>
    <t>Welfare value of visits</t>
  </si>
  <si>
    <t>Area selected for catchment is consistent with EA catchment</t>
  </si>
  <si>
    <t>Welfare values and catchment area within ORVal tool are correct</t>
  </si>
  <si>
    <t>Obtain the welfare value of visits from ORVal tool</t>
  </si>
  <si>
    <t>Values are consistent year on year</t>
  </si>
  <si>
    <t>We don't currently include any factor for increasing or decreasing the valuation year on year</t>
  </si>
  <si>
    <t>m3 of annual flood water storage provided by woodland</t>
  </si>
  <si>
    <t>This value is derived from the monetary values provided</t>
  </si>
  <si>
    <t>Analysis is correct for all woodland</t>
  </si>
  <si>
    <t>The Forest Reseach analysis is based on a single study and we are assuming that we can use this basis for all woodland.</t>
  </si>
  <si>
    <t>Calculate the physical volume of water storage provided by the area</t>
  </si>
  <si>
    <t>Multiplying the total area in hectares of woodland within the target area against the flood storage per hectare, per year</t>
  </si>
  <si>
    <t>£/m3/yr</t>
  </si>
  <si>
    <t>Calculate the total value of the flood storage provided by the woodland in the target area</t>
  </si>
  <si>
    <t>Multiplying the total volume of flood storage provided by the woodland in the target area by the value of creating flood storage reservoir provides a total annual figure for the flood mitigation provided by the woodland.</t>
  </si>
  <si>
    <t>Annual value (m3 of flood storage)</t>
  </si>
  <si>
    <t>Volume of water stored by woodland</t>
  </si>
  <si>
    <t>Cost of providing reservoir flood water storage (£ /m3)</t>
  </si>
  <si>
    <t>Ecosystem Service - 1 - Template</t>
  </si>
  <si>
    <t>PM10 Particulates absorbed for each NEA habitat type per hectare</t>
  </si>
  <si>
    <t xml:space="preserve">Enter non-traded values </t>
  </si>
  <si>
    <t xml:space="preserve">Calculate annual values </t>
  </si>
  <si>
    <t>Volume of absorbed SO2 for each NEA habitat type per hectare</t>
  </si>
  <si>
    <t>Enter non-traded values</t>
  </si>
  <si>
    <t>Sheep annual area (ha)</t>
  </si>
  <si>
    <t>Extensive sheep annual area (ha)</t>
  </si>
  <si>
    <t>Arable annual area (ha)</t>
  </si>
  <si>
    <t>Arable land</t>
  </si>
  <si>
    <t>Asset type</t>
  </si>
  <si>
    <t>Feed wheat</t>
  </si>
  <si>
    <t>Sheep</t>
  </si>
  <si>
    <t>Mountain, heath and bog</t>
  </si>
  <si>
    <t>Extensive sheep</t>
  </si>
  <si>
    <t>Beef</t>
  </si>
  <si>
    <t>Share of improved grassland</t>
  </si>
  <si>
    <t>Dairy annual area (ha)</t>
  </si>
  <si>
    <t>Beef annual area (ha)</t>
  </si>
  <si>
    <t>Gross margin per forage hectare</t>
  </si>
  <si>
    <t>Section II: Enterprise data: Grazing livestock (pg.24 of 48)</t>
  </si>
  <si>
    <t>Section II: Enterprise data: Grazing livestock (pg.26 of 48)</t>
  </si>
  <si>
    <t>Dairy cow</t>
  </si>
  <si>
    <t>Section II: Enterprise data: Grazing livestock (pg.5 of 48)</t>
  </si>
  <si>
    <t>Section II: Enterprise data: Grazing livestock (pg.15 of 48)</t>
  </si>
  <si>
    <t>Section II: Enterprise data: Crops (pg.1 of 38)</t>
  </si>
  <si>
    <t>£ / ha</t>
  </si>
  <si>
    <t>Product</t>
  </si>
  <si>
    <t>Reference</t>
  </si>
  <si>
    <t>Physical areas</t>
  </si>
  <si>
    <t>Annual value dairy (£)</t>
  </si>
  <si>
    <t>Annual value beef (£)</t>
  </si>
  <si>
    <t>Annual value sheep (£)</t>
  </si>
  <si>
    <t>Annual value extensive sheep (£)</t>
  </si>
  <si>
    <t>Calculate the areas for each output based on the asset type on the input sheets</t>
  </si>
  <si>
    <t>Multiply the areas calculated in the previous step by the financial values for each output</t>
  </si>
  <si>
    <t>Agriculture - Arable</t>
  </si>
  <si>
    <t>Total livestock (£)</t>
  </si>
  <si>
    <t>Discounted annual value  for livestock (£)</t>
  </si>
  <si>
    <t>PV  Livestock(£)</t>
  </si>
  <si>
    <t>Total arable (£)</t>
  </si>
  <si>
    <t>Quantity of standing timber (m3)</t>
  </si>
  <si>
    <t>Net value of sustainably managed timber</t>
  </si>
  <si>
    <t>Forestry Commission net asset value of woodland (£ / ha)</t>
  </si>
  <si>
    <t>Forest England's Natural Capital report 17/18</t>
  </si>
  <si>
    <t>Calculate the average total value of sustainable timber</t>
  </si>
  <si>
    <t>Annual volume (m3 standing timber)</t>
  </si>
  <si>
    <t>Water Supply (m3)</t>
  </si>
  <si>
    <t>National Abstraction Licence Database</t>
  </si>
  <si>
    <t>Tonnes per hectare</t>
  </si>
  <si>
    <t>£/m3</t>
  </si>
  <si>
    <t>Annual volume of water abstracted (m3)</t>
  </si>
  <si>
    <t>£ / tonne / year</t>
  </si>
  <si>
    <t>Average (tonnes per hectare)</t>
  </si>
  <si>
    <t>£ / tonne /  year</t>
  </si>
  <si>
    <t>Annual value (tonnes SO2)</t>
  </si>
  <si>
    <t>Ref</t>
  </si>
  <si>
    <t>Stages</t>
  </si>
  <si>
    <t>Info</t>
  </si>
  <si>
    <t>This is purely a case of multiplying the areas of each habitat by the max and min values per hectare from the data table</t>
  </si>
  <si>
    <t>Physical quantities</t>
  </si>
  <si>
    <t>Monetary flow</t>
  </si>
  <si>
    <t>Year (Actual)</t>
  </si>
  <si>
    <t>Year (from baseline)</t>
  </si>
  <si>
    <t>Total time horizon (years)</t>
  </si>
  <si>
    <t>NCA Calcs</t>
  </si>
  <si>
    <t>Data used</t>
  </si>
  <si>
    <t>Present value(£)</t>
  </si>
  <si>
    <t>Year (actual)</t>
  </si>
  <si>
    <t>Total value (£m) 100 yr (min)</t>
  </si>
  <si>
    <t>Total value (£m) 100 yr (max)</t>
  </si>
  <si>
    <t>Total value (£m) 100 yr (Avg)</t>
  </si>
  <si>
    <t>Air quality - SO2</t>
  </si>
  <si>
    <t>Avg</t>
  </si>
  <si>
    <t>Annual value of carbon sequestered (£/yr)</t>
  </si>
  <si>
    <t>Summary</t>
  </si>
  <si>
    <r>
      <t>Annual volume of carbon sequestered (Tonnes CO</t>
    </r>
    <r>
      <rPr>
        <b/>
        <sz val="8"/>
        <color theme="9" tint="-0.249977111117893"/>
        <rFont val="Arial"/>
        <family val="2"/>
      </rPr>
      <t>2</t>
    </r>
    <r>
      <rPr>
        <b/>
        <sz val="12"/>
        <color theme="9" tint="-0.249977111117893"/>
        <rFont val="Arial"/>
        <family val="2"/>
      </rPr>
      <t>)</t>
    </r>
  </si>
  <si>
    <t>Present value(£) over 100 years</t>
  </si>
  <si>
    <t>2018 figures</t>
  </si>
  <si>
    <t>2016 figures</t>
  </si>
  <si>
    <t>National Abstraction Licence database</t>
  </si>
  <si>
    <t>Annual</t>
  </si>
  <si>
    <t>https://data.gov.uk/dataset/7619198a-1bbf-4cbc-8014-f6a46edb230e/water-abstraction-data-sets</t>
  </si>
  <si>
    <r>
      <t>Volume CO</t>
    </r>
    <r>
      <rPr>
        <b/>
        <sz val="8"/>
        <rFont val="Arial"/>
        <family val="2"/>
      </rPr>
      <t>2</t>
    </r>
    <r>
      <rPr>
        <b/>
        <sz val="10"/>
        <rFont val="Arial"/>
        <family val="2"/>
      </rPr>
      <t xml:space="preserve"> (tonnes) (Area x tonnes per h)</t>
    </r>
  </si>
  <si>
    <t>Apply the relevant discount value against the figures for each year to generate a present value over 100 years</t>
  </si>
  <si>
    <t xml:space="preserve">Figure 1: Catchment Account methodology flow chart </t>
  </si>
  <si>
    <t>Tool description</t>
  </si>
  <si>
    <t>Table 1: Natural Capital Account Tool - tab descriptions</t>
  </si>
  <si>
    <t>Additional information on enclosed famland is required for Process - ES agriculture. This will separate the land into improved grassland and arable land, and is essential for informing the calculations on agricultural output.</t>
  </si>
  <si>
    <t>Aditional information for woodland habitat will influence the data for some of the ecosystem services, but is not essential. The model assumes a 50-50 mix of broadleaved and coniferous if this data isn't supplied. NB: If this cell is highlighted red then you have entered more hectares than there are In the Habitat table above.</t>
  </si>
  <si>
    <t>Enclosed Farmland (Corine, 2012)</t>
  </si>
  <si>
    <t>Woodland habitat (Corine, 2012)</t>
  </si>
  <si>
    <t>Quantity (Ha)</t>
  </si>
  <si>
    <t>NEA Broad habitat type (Corine 2012)</t>
  </si>
  <si>
    <t>NB: Cells shaded green indicate data entry points</t>
  </si>
  <si>
    <t>Additional Asset Information</t>
  </si>
  <si>
    <t xml:space="preserve">Summary of physical flows and monetary values derived from the natural capital assets in the catchment. Values estimated for baseline year (year 0) and total value (over 100 years). 'Default' account assumes average asset quality. </t>
  </si>
  <si>
    <t>Physical flow and monetary values for the costs avoided for flood mitigation by woodlands.</t>
  </si>
  <si>
    <t xml:space="preserve">Physical flow and monetary values for the PM10 Particulates absorbed by the habitat types. </t>
  </si>
  <si>
    <t xml:space="preserve">Physical flow and monetary values for the volume of SO2 absorbed by habitat types. </t>
  </si>
  <si>
    <t xml:space="preserve">Physical flow and monetary values for both livestock and arable agriculture. </t>
  </si>
  <si>
    <t>A record of tool changes to maintain version control.</t>
  </si>
  <si>
    <t>Data and evidence sources.</t>
  </si>
  <si>
    <t>Defra - Developing ecosystem accounts for protected areas in England and Scotland - WC1107</t>
  </si>
  <si>
    <t>N/A</t>
  </si>
  <si>
    <t>DECC (2011) A brief guide to the carbon valuation methodology for UK policy appraisal</t>
  </si>
  <si>
    <t>Ecosystem Service - Timber</t>
  </si>
  <si>
    <t>Ecosystem Service - Climate regulation</t>
  </si>
  <si>
    <t>Ecosystem Service - Recreation</t>
  </si>
  <si>
    <t>Ecosystem Service - Air Quality SO2</t>
  </si>
  <si>
    <t xml:space="preserve">Ecosystem Service - Agriculture </t>
  </si>
  <si>
    <t xml:space="preserve">Asset Quantity </t>
  </si>
  <si>
    <t xml:space="preserve">Asset Register </t>
  </si>
  <si>
    <t>ES Climate regulation</t>
  </si>
  <si>
    <t>ES Recreation</t>
  </si>
  <si>
    <t>ES Agriculture</t>
  </si>
  <si>
    <t>ES Water supply</t>
  </si>
  <si>
    <t>ES Timber</t>
  </si>
  <si>
    <t>ES Air quality (PM)</t>
  </si>
  <si>
    <t>ES Air quality (SO2)</t>
  </si>
  <si>
    <t xml:space="preserve">User input of GIS data for quantity (ha) of natural capital assets (NEA broad habitat types) in the catchment. </t>
  </si>
  <si>
    <t>How to use</t>
  </si>
  <si>
    <t>Introduction to Natural Capital</t>
  </si>
  <si>
    <t xml:space="preserve">Natural capital is the nation’s stock of ‘environmental assets’; the elements of the natural world such as land, forests, biodiversity, water, soil, air, geo-diversity and oceans that provide valuable goods and services (benefits) to people such as clean air and water, food and recreation. 
A natural capital approach measures the quantity, condition, and risks to natural capital assets; it indicates the values of services natural capital provides and uses this information to enable people to make better decisions to deliver a resilient environment capable of sustainable provision of services for future generations. </t>
  </si>
  <si>
    <t>Physical flow and monetary values for the quantity of timber production in woodlands.</t>
  </si>
  <si>
    <t>Physical flow and monetary values for the quantity of carbon stored by the habitat types.</t>
  </si>
  <si>
    <r>
      <t>CO</t>
    </r>
    <r>
      <rPr>
        <vertAlign val="subscript"/>
        <sz val="10"/>
        <color theme="1"/>
        <rFont val="Arial"/>
        <family val="2"/>
      </rPr>
      <t>2</t>
    </r>
    <r>
      <rPr>
        <sz val="10"/>
        <color theme="1"/>
        <rFont val="Arial"/>
        <family val="2"/>
      </rPr>
      <t xml:space="preserve"> sequestered (tonnes)</t>
    </r>
  </si>
  <si>
    <r>
      <t>SO</t>
    </r>
    <r>
      <rPr>
        <vertAlign val="subscript"/>
        <sz val="10"/>
        <color theme="1"/>
        <rFont val="Arial"/>
        <family val="2"/>
      </rPr>
      <t>2</t>
    </r>
    <r>
      <rPr>
        <sz val="10"/>
        <color theme="1"/>
        <rFont val="Arial"/>
        <family val="2"/>
      </rPr>
      <t xml:space="preserve"> absorbed (tonnes)</t>
    </r>
  </si>
  <si>
    <t>Min 
unit / yr</t>
  </si>
  <si>
    <t>Max 
unit / yr</t>
  </si>
  <si>
    <r>
      <t xml:space="preserve">In order to produce a 'default' natural capital account for your chosen catchment you need to enter the quantity (number of hectares) for each of National Ecosystem Assessment Broad habitat categories derived from Corine Land Cover Map 2012 in the table below. Guidance on GIS data transformation is available in </t>
    </r>
    <r>
      <rPr>
        <sz val="10"/>
        <rFont val="Arial"/>
        <family val="2"/>
      </rPr>
      <t>Natural Capital Catchment Account_User Guide</t>
    </r>
  </si>
  <si>
    <t>Grassland - pasture</t>
  </si>
  <si>
    <t>Volume of licensed water abstraction is sustainable</t>
  </si>
  <si>
    <t>Use value with licensed data</t>
  </si>
  <si>
    <t>In calculating the natural capital value we are combining a "use value" alongside a licensed abstraction figure. Whilst this might not be entirely appropriate, we believe that it is the most appropriate way to make this calculation at the moment. We may in the future switch to using actual abstracted volumes, but there are some questions about whether that is appropriate.</t>
  </si>
  <si>
    <t>Derived - dividing total m3 of standing timber volume by total hectares of conifer species stocked</t>
  </si>
  <si>
    <t>Derived - based on the slower growth rate of broadleaved forest, assumption was that it was 80% of timber volume per hectare of coniferous woodland</t>
  </si>
  <si>
    <t>Derived - average of confierous and broadleaved woodland output</t>
  </si>
  <si>
    <t>Unit</t>
  </si>
  <si>
    <t>Hectares</t>
  </si>
  <si>
    <t>Derived average volume of timber per hectare of coniferous woodland</t>
  </si>
  <si>
    <t>Derived average volume of timber per hectare of broadleaved woodland</t>
  </si>
  <si>
    <t>Derived average volume of timber per hectare of mixed (unknown) woodland</t>
  </si>
  <si>
    <t>m3 of timber per hectare</t>
  </si>
  <si>
    <t>Mixed (unknown) woodland average volume of timber per hectare</t>
  </si>
  <si>
    <t>Broadleaved woodland average volume of timber per hectare</t>
  </si>
  <si>
    <t>Sustainable timber yields harvested</t>
  </si>
  <si>
    <t>We are assuming that each year the level of timber harvesting is sustainable - that is, the ecosystem services from woodland are not diminished by harvesting this level of timber and that all the ES estimated from the woodland in the area are calculated based on this level of timber harvest each year.</t>
  </si>
  <si>
    <t>personal communication with Defra Natural Capital economists</t>
  </si>
  <si>
    <t>Source: HM Treasury Green Book 2018</t>
  </si>
  <si>
    <t>Assume that all the visits to the outdoors that ORVAL collects are for natural capital- derived recreation</t>
  </si>
  <si>
    <t>value of health rises over time</t>
  </si>
  <si>
    <t xml:space="preserve">Defra air quality damage cost update 2019 </t>
  </si>
  <si>
    <t>As specified in the Defra Air Quality damage cost update 2019, we assume that society's value of health rises by 2% each year</t>
  </si>
  <si>
    <t>Health discount rate</t>
  </si>
  <si>
    <t>As specified in the Defra Air Quality damage cost update 2019, we use the specified discount rate for health impacts rather than the standard discount rate</t>
  </si>
  <si>
    <t>Standard Discount Rates</t>
  </si>
  <si>
    <t xml:space="preserve">Confidence key </t>
  </si>
  <si>
    <t xml:space="preserve">GREEN </t>
  </si>
  <si>
    <t>AMBER</t>
  </si>
  <si>
    <t xml:space="preserve">RED </t>
  </si>
  <si>
    <t>- Annual benefit represents the baseline (Year 0) value</t>
  </si>
  <si>
    <t>Broadleaved and mixed woodland</t>
  </si>
  <si>
    <t>Ecosystem Service - Hazard regulation</t>
  </si>
  <si>
    <t>ES Hazard Regulation</t>
  </si>
  <si>
    <t>Rates used given by the Treasury in the latest Green Book.</t>
  </si>
  <si>
    <t>PM10 to PM2.5 conversion factor</t>
  </si>
  <si>
    <t>Air quality damage cost guidance</t>
  </si>
  <si>
    <t>Physical conversion and monetary values</t>
  </si>
  <si>
    <t>https://assets.publishing.service.gov.uk/government/uploads/system/uploads/attachment_data/file/770576/air-quality-damage-cost-guidance.pdf</t>
  </si>
  <si>
    <t>Updated damage costs for various air quality impacts</t>
  </si>
  <si>
    <t>Defra have provided conversion factors as part of their latest air quality damage cost calculations</t>
  </si>
  <si>
    <t>National conversion factor PM10 to PM2.5</t>
  </si>
  <si>
    <t>Volume PM2.5 (tonnes)</t>
  </si>
  <si>
    <t>Total volume PM10s (tonnes)</t>
  </si>
  <si>
    <t>PM2.5 values (£/tonne)</t>
  </si>
  <si>
    <t>Defra air quality damage cost guidance</t>
  </si>
  <si>
    <t>Central</t>
  </si>
  <si>
    <t>PM2.5 national damage cost valuation (2017 prices)</t>
  </si>
  <si>
    <t>Annual value (tonnes PM2.5)</t>
  </si>
  <si>
    <t>Air quality - PMs</t>
  </si>
  <si>
    <t>I haven't actually done this yet</t>
  </si>
  <si>
    <t>SO2 national damage cost valuation (2017 prices)</t>
  </si>
  <si>
    <t>SO2 (£/tonne) damage cost valuations (2017 prices)</t>
  </si>
  <si>
    <t xml:space="preserve">Catchment: </t>
  </si>
  <si>
    <t>High confidence in results. Input data and assumptions are based on statistical reports, peer reviewed values or industry standard methodologies</t>
  </si>
  <si>
    <t>Moderate confidence in results. Input data and/or assumptions from single source/not peer reviewed, or based on sources that are not specifically tailored to this context.</t>
  </si>
  <si>
    <t>Low confidence in results. Input data and/or parameters from single source and low level of transferability from original to site</t>
  </si>
  <si>
    <t>- Total value represents net present value (NPV) discounted at the Treasury specified rate over 100 years</t>
  </si>
  <si>
    <t>- This is not fully representative as we have not included the costs of maintaining these assets in this condition</t>
  </si>
  <si>
    <t>Average 
unit / yr</t>
  </si>
  <si>
    <t>- Where possible min and max values have been given, otherwise the cell has been left blank (-)</t>
  </si>
  <si>
    <t>2018 update not fully validated
Open source to allow sharing with external partners
Poor resolution (&gt;25 hectare) so only suitable for high level assessment</t>
  </si>
  <si>
    <t>NEA Habitat Type</t>
  </si>
  <si>
    <r>
      <t xml:space="preserve">Max (tonnes per hectare) </t>
    </r>
    <r>
      <rPr>
        <b/>
        <i/>
        <sz val="10"/>
        <rFont val="Arial"/>
        <family val="2"/>
      </rPr>
      <t>see source</t>
    </r>
  </si>
  <si>
    <r>
      <t xml:space="preserve">Area (hectares) </t>
    </r>
    <r>
      <rPr>
        <b/>
        <i/>
        <sz val="10"/>
        <rFont val="Arial"/>
        <family val="2"/>
      </rPr>
      <t>from input sheet</t>
    </r>
  </si>
  <si>
    <r>
      <t xml:space="preserve">Min (tonnes per hectare) </t>
    </r>
    <r>
      <rPr>
        <b/>
        <i/>
        <sz val="10"/>
        <rFont val="Arial"/>
        <family val="2"/>
      </rPr>
      <t>see source</t>
    </r>
  </si>
  <si>
    <t xml:space="preserve">The min and max numbers are based on the highest and lowest values from the source research. It reflects only the removal of CO2 from the atmosphere, and not the storage in biomass or soil. Freshwater as a specific element of the Freshwater, Openwaters, Wetlands and Floodplains is regarded as having a zero value. 
The negative minimum number for the Freshwater, Openwaters, Wetlands and Floodplains was based on research on land in Aberdeen, and reflected a degraded wetland habitat. It is a worse case scenario for this habitat. </t>
  </si>
  <si>
    <t>Total discounted value over 100 years (£)</t>
  </si>
  <si>
    <t>m3 of timber</t>
  </si>
  <si>
    <t>Owner:</t>
  </si>
  <si>
    <t xml:space="preserve">Natasha Lombino - Natural Capital Programme Team </t>
  </si>
  <si>
    <t>Agriculture - Livestock</t>
  </si>
  <si>
    <t>Ecosystem Service - Public Water Supply</t>
  </si>
  <si>
    <t>Annual authorised quantities of raw water abstraction for public water supply within the catchment</t>
  </si>
  <si>
    <t>Environment agency - NALD extract</t>
  </si>
  <si>
    <t>Annual value of public water supply (£/yr)</t>
  </si>
  <si>
    <t xml:space="preserve">In order to calculate the total discounted value of 100 years, we are assuming that the catchment is able to meet all the licensed volumes of water in a sustainable way. This does not take into account catchment specific water stress issues or climate change predictions. </t>
  </si>
  <si>
    <t xml:space="preserve">Abstractions &lt;20m3 do not need a licence. </t>
  </si>
  <si>
    <t>https://www.gov.uk/guidance/water-management-abstract-or-impound-water#abstractions-that-do-not-need-a-licence</t>
  </si>
  <si>
    <t xml:space="preserve">Volume based on annual authorised quantities </t>
  </si>
  <si>
    <t xml:space="preserve">The quantity is based on annual authorised quantity and not actual values to represent what the habitat can potentially offer rather than what is used in any given year. However this means that the monetary value is likely to be an overestimate. </t>
  </si>
  <si>
    <t>Public water supply only</t>
  </si>
  <si>
    <t xml:space="preserve">Due to lack of monetary unit resource rent values for other abstraction use types, this ecosystem service calculates only public water supply. </t>
  </si>
  <si>
    <t>Annual authorised quantities of raw water abstraction for public water supply for catchment from Environment Agency</t>
  </si>
  <si>
    <t xml:space="preserve">Unit value of water abstraction for production of water supply </t>
  </si>
  <si>
    <t>Monetary values for public water supply - resource rent approach was used to quantify the monetary flows of water abstractions</t>
  </si>
  <si>
    <t>This value only refers to public water supply, it is derived from ONS 2015 approach which is calculated by subtracting human inputs from the market price (which is set by OFWAT, the regulating authority, rather than being freely determined by the market).</t>
  </si>
  <si>
    <t>Annual authorised quantities of raw water abstraction for public water supply by the unit value of abstration</t>
  </si>
  <si>
    <t>I15 multiplied by I32</t>
  </si>
  <si>
    <t>This ecosystem service requires additional data input from NALD. The annual authorised quantities for use type 'public water supply' is held within NALD, Area IEP teams may be able to support your request. NALD code W-PWS-330 for ground and surface water</t>
  </si>
  <si>
    <t>This ecosystem service requires additional data input from NALD. The annual authorised quantities for use type 'public water supply' is held within NALD, Area IEP teams may be able to support your request. NALD code W-PWS-330 for ground and surface water.</t>
  </si>
  <si>
    <t xml:space="preserve">There is no reliable method to quantify exempt activities therefore the quantity is an underestimate of the potential raw water abstraction capacity of the catchment for public water supply. </t>
  </si>
  <si>
    <t>Value of public water supply</t>
  </si>
  <si>
    <t>Authorised raw water quantity (m3/yr)</t>
  </si>
  <si>
    <t>This is an internal EA dataset from which we are able to obtain the licenced abstraction data for the catchment. Select W-PWSP330 for ground and surface water.</t>
  </si>
  <si>
    <t>n/a</t>
  </si>
  <si>
    <t>Quantity of NEA habitat type (ha)</t>
  </si>
  <si>
    <t>Corine 2012 Land Cover Map</t>
  </si>
  <si>
    <t>Guidance on GIS data transformation is available in Natural Capital Catchment Account_User Guide</t>
  </si>
  <si>
    <t>The values for absorbed PM10 particulares are based on per habitat figures from 2015 Defra research.</t>
  </si>
  <si>
    <t xml:space="preserve">http://sciencesearch.defra.gov.uk/Default.aspx?Menu=Menu&amp;Module=More&amp;Location=None&amp;Completed=0&amp;ProjectID=19271 </t>
  </si>
  <si>
    <t>Associated Output</t>
  </si>
  <si>
    <t>Assumed that grassland-pasture is split equally between dairy and beef production (e.g. 50% each)</t>
  </si>
  <si>
    <t>Arable land output feed wheat</t>
  </si>
  <si>
    <t>Assumed that arable land is managed for feed wheat - overestimate</t>
  </si>
  <si>
    <t>Feed wheat at 100%</t>
  </si>
  <si>
    <t>Beef at 50%</t>
  </si>
  <si>
    <t>Sheep at 100%</t>
  </si>
  <si>
    <t>Extensive sheep at 100%</t>
  </si>
  <si>
    <t>Dairy at 50%</t>
  </si>
  <si>
    <t xml:space="preserve">John Nix Farm Management (2018) 48th edition - https://www.cabdirect.org/cabdirect/abstract/20173271205 </t>
  </si>
  <si>
    <t xml:space="preserve">https://www.cabdirect.org/cabdirect/abstract/20173271205 </t>
  </si>
  <si>
    <t xml:space="preserve">John Nix Farm Management (2018) 48th edition </t>
  </si>
  <si>
    <t>See D62 - D66</t>
  </si>
  <si>
    <t>See F39 - F43</t>
  </si>
  <si>
    <t>Arable</t>
  </si>
  <si>
    <t xml:space="preserve">Livestock </t>
  </si>
  <si>
    <t>Area of land farmed - Feed wheat (ha)</t>
  </si>
  <si>
    <t>Annual volume of agricultural production (ha)</t>
  </si>
  <si>
    <t xml:space="preserve">Arable </t>
  </si>
  <si>
    <t>Livestock</t>
  </si>
  <si>
    <t>Annual value of agricultural production (£/yr)</t>
  </si>
  <si>
    <t>Annual authorised quantity of raw water abstraction for public water supply (m3)</t>
  </si>
  <si>
    <t xml:space="preserve">See assumptions above. </t>
  </si>
  <si>
    <t>Negative value means that without subsidies, the average takings for that product are less than average costs.</t>
  </si>
  <si>
    <t>100% of agricultural habitat types are used for agri</t>
  </si>
  <si>
    <t>For example assumes sheep grazing access is at 100% in mountains, heath and bog - leads to an overestimate</t>
  </si>
  <si>
    <t>Yield on extensive sheep negative</t>
  </si>
  <si>
    <t>without subsidies, the average takings for that product are less than average costs.</t>
  </si>
  <si>
    <t>Discounted annual value (£)</t>
  </si>
  <si>
    <t>Present value (£) over 100 years</t>
  </si>
  <si>
    <t xml:space="preserve">The ORVal tool requires selection of a boundary to generate the values, the boundary selected on the tool must be consistent with the WFD catchment boundary used in the GIS. See Natural Capital Catchment Account_User Guide for more information on data transformation. </t>
  </si>
  <si>
    <t xml:space="preserve">Day, B. H., and G. Smith (2018). Outdoor Recreation Valuation (ORVal) User Guide: Version 2.0, Land, Environment, Economics and Policy (LEEP) Institute, Business School, University of Exeter. </t>
  </si>
  <si>
    <t>Annual number of visitors</t>
  </si>
  <si>
    <t>Annual value of recreation (£/yr)</t>
  </si>
  <si>
    <t>Hectares of coniferous woodland</t>
  </si>
  <si>
    <t>Annual volume of standing timber (m3)</t>
  </si>
  <si>
    <t>Annual value of timber (£/yr)</t>
  </si>
  <si>
    <t>F16*F39</t>
  </si>
  <si>
    <t>Number of hectares of woodland multiplied by net asset value of woodland</t>
  </si>
  <si>
    <t xml:space="preserve"> Rather than modelling the varible impact/value in different locations we are taking the overall average for each type, we assume that each hectare of habitat type abates the same level of PM, at the same value across the catchment;</t>
  </si>
  <si>
    <t>Quantity (ha)</t>
  </si>
  <si>
    <t>Volume of PM absorbed (tonnes)</t>
  </si>
  <si>
    <t>Average abatement per habitat</t>
  </si>
  <si>
    <t xml:space="preserve">G20-27*H20-27 </t>
  </si>
  <si>
    <t>Average damage cost values</t>
  </si>
  <si>
    <t xml:space="preserve">The PM2.5 damage cost values are based on national averages not taking into consideration location, source of emission, sector etc. </t>
  </si>
  <si>
    <t>G-I45</t>
  </si>
  <si>
    <t>Ecosystem Service - Air Quality PM</t>
  </si>
  <si>
    <t>Annual volume of PM removal (tonnes)</t>
  </si>
  <si>
    <t>Annual value of PM removal  (£/yr)</t>
  </si>
  <si>
    <t>PM2.5s absorbed (tonnes)</t>
  </si>
  <si>
    <t>Air quality - PM2.5s</t>
  </si>
  <si>
    <t>We assume that each hectare of habitat type abates the same level of SO2, at the same value across the catchment; rather than modelling the varible impact/value in different locations we are taking the overall average for each type.</t>
  </si>
  <si>
    <t xml:space="preserve">The SO2 damage cost values are based on national averages not taking into consideration location, source of emission, sector etc. </t>
  </si>
  <si>
    <t>G-I47</t>
  </si>
  <si>
    <t>Multiply by I28</t>
  </si>
  <si>
    <t>Multiply by D66</t>
  </si>
  <si>
    <t>Annual volume of SO2 removal (tonnes)</t>
  </si>
  <si>
    <t>Annual value of SO2 removal  (£/yr)</t>
  </si>
  <si>
    <t>Woodland (ha)</t>
  </si>
  <si>
    <t>Woodland capacity as flood storage reservoir</t>
  </si>
  <si>
    <t>Assumes all woodlands provide same flood water storage capacity nationally regardless of management.</t>
  </si>
  <si>
    <t xml:space="preserve">Annual value of flood storage by woodlands (m3) </t>
  </si>
  <si>
    <t>Annual value of flood storage by woodlands (£/yr)</t>
  </si>
  <si>
    <t>Flood water storage of woodlands (m3)</t>
  </si>
  <si>
    <t>Physical quantity</t>
  </si>
  <si>
    <t xml:space="preserve">Monetary </t>
  </si>
  <si>
    <t>From this data we have derived values for broadleaved and coniferous woodlands</t>
  </si>
  <si>
    <t>Forestry Commission net asset value of woodland</t>
  </si>
  <si>
    <t>Avg Annual benefit (£m)</t>
  </si>
  <si>
    <t xml:space="preserve">https://www.forestresearch.gov.uk/documents/5499/Final_report_valuing_flood_regulation_services_051218.pdf </t>
  </si>
  <si>
    <t xml:space="preserve">Physical flow and monetary values for recreation by the habitat types. User input of ORVal recreation data. </t>
  </si>
  <si>
    <t xml:space="preserve">Physical flow and monetary values for the licensed volume of water abstraction for public water supply. User input of NALD data. </t>
  </si>
  <si>
    <t xml:space="preserve">Ecosystem services are the benefits we get from nature. Ecosystem services are grouped into four categories: provisioning services (usually goods) such as food and water; regulating services (maintains) such as ﬂood and disease control; cultural services (enriches) such as spiritual, recreational, and cultural beneﬁts; and supporting services (life support system) such as nutrient cycling that maintain the conditions for life on earth. Supporting services are not included in natural capital accounts to prevent double counting.  
This account quantifies seven broad ecosystem services (nine in total as agriculture and air quality are further split into two services) using peer reviewed research and market values. The remaining ecosystem services are listed within the table below to signpost their intrinsic value where quantifiable values are not currently available. </t>
  </si>
  <si>
    <t>Outdoor recreation valuation tool (ORVal) welfare values of visitors</t>
  </si>
  <si>
    <t>Discount Rate (31 - 75)</t>
  </si>
  <si>
    <t>Discount Rate (76 - 100)</t>
  </si>
  <si>
    <t>Hectares of total woodland</t>
  </si>
  <si>
    <t>Hectares of broadleaved + mixed woodland</t>
  </si>
  <si>
    <t>F21*F18</t>
  </si>
  <si>
    <t>F20*F17</t>
  </si>
  <si>
    <t>Calculate the total volume (m3) of timber in broadleaved and mixed woodland</t>
  </si>
  <si>
    <t>Discount Factor (based on discount rate)</t>
  </si>
  <si>
    <t>Max = G20-27 * H20-27
Min = J20-27 * K20-27</t>
  </si>
  <si>
    <t xml:space="preserve">Monetary data ref 1 </t>
  </si>
  <si>
    <t>Max = I28 * G44
Min = L28 * G43</t>
  </si>
  <si>
    <t>Multiply the tonnes per hectare by the area of habitat</t>
  </si>
  <si>
    <t>multiply by H30</t>
  </si>
  <si>
    <t>multiply by D66</t>
  </si>
  <si>
    <t>The values for absorbed SO2 are based on per habitat figures from 2015 Defra research. Defra have provided conversion factors as part of their latest air quality damage cost calculations</t>
  </si>
  <si>
    <t>m3 flood storage/yr/ha (average)</t>
  </si>
  <si>
    <t>G16*17</t>
  </si>
  <si>
    <t>Cost of creating flood storage reservoir, £/m3/yr</t>
  </si>
  <si>
    <t>Multiply annual flood storage value by cost of creating flood reservoir G30</t>
  </si>
  <si>
    <t xml:space="preserve">https://uk-air.defra.gov.uk/library/reports?report_id=974 </t>
  </si>
  <si>
    <t>The purpose of Natural Capital Accounts is to establish the current value of environmental assets to people. They are not about estimating how these may change in the future based on habitat quality or social preferences changing. People tend to value benefits in the future as less than benefits now so the Treasury requires all appraisals to use set discount rates to ensure we are valuing the Present Value of decisions and calculations now. There are important reasons why this is not always ideal but they should still be used for natural capital accounts; and we should use the rates given by the Treasury in the latest Green Book.</t>
  </si>
  <si>
    <t>Non-traded carbon value</t>
  </si>
  <si>
    <t>PM damage cost avoided</t>
  </si>
  <si>
    <t>SO2 damage cost avoided</t>
  </si>
  <si>
    <t>estimate the recreational welfare value derived from any existing. Explore feature on ORVal tool</t>
  </si>
  <si>
    <t xml:space="preserve">Explore feature on ORVal tool. Number of visitors to open green space. This provides us with the benefits that are derived from accessible greenspace in England. A distance weighted sum from all of the parks and green spaces to put a likelihood of visiting and weight for each of the areas. Split by socio-economic grade - AB Higher &amp; intermediate managerial, administrative, professional occupations; C1 Supervisory, clerical &amp; junior managerial, administrative, professional occupations; C2 Skilled manual occupations; DE Semi-skilled &amp; unskilled manual occupations, Unemployed and lowest grade occupations. 
</t>
  </si>
  <si>
    <t>Natural Capital Catchment Register and Account Tool</t>
  </si>
  <si>
    <t xml:space="preserve">The Natural Capital Catchment Register and Account tool uses information on the asset quantity and quality (register) to generate the physical flows and the monetary values (account) of ecosystem services we are able to quantify for a catchment. This is intended as a high level overview and evidence base for strategic planning purposes. It is considered a partial account as it is not possible to value ecosystem services accurately and some services are invaluable. It is based on open-source, nationally available datasets to allow sharing with stakeholders and partners. </t>
  </si>
  <si>
    <t xml:space="preserve">The Natural Capital Catchment Register and Account tool requires  'input' data on habitat quantities provided by the user for a catchment of choice. The 'process' tabs automatically run the calculations to generate the physical and monetary values. The 'output' tab summarises this information in an account. The flow chart in Figure 1 below depicts these steps. </t>
  </si>
  <si>
    <t>In order to generate a Natural Capital Account for your catchment of choice, users are required to generate asset quantity information via ArcGIS data conversion. This information is required for 'input - asset register' tab. The remaining tabs will autopopulate providing an account in 'Output - default account' tab. Additional data input is required for 'Process -recreation' and 'Process - water supply'. Table 1 below details the breakdown of tabs within the tool with a brief description. The full methodology is outlined in: Natural Capital Catchment Register and Account_User Guide</t>
  </si>
  <si>
    <t>v1.0</t>
  </si>
  <si>
    <t xml:space="preserve">BETA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</si>
</sst>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quot;£&quot;#,##0"/>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 #,##0.00_-;_-* &quot;-&quot;??_-;_-@"/>
    <numFmt numFmtId="165" formatCode="_-* #,##0_-;\-* #,##0_-;_-* &quot;-&quot;??_-;_-@"/>
    <numFmt numFmtId="166" formatCode="0.000"/>
    <numFmt numFmtId="167" formatCode="0.0"/>
    <numFmt numFmtId="168" formatCode="0.0000"/>
    <numFmt numFmtId="169" formatCode="#\ ##0"/>
    <numFmt numFmtId="170" formatCode="&quot;to &quot;0.0000;&quot;to &quot;\-0.0000;&quot;to 0&quot;"/>
    <numFmt numFmtId="171" formatCode="#,##0;\-#,##0;\-"/>
    <numFmt numFmtId="172" formatCode="[&lt;0.0001]&quot;&lt;0.0001&quot;;0.0000"/>
    <numFmt numFmtId="173" formatCode="#,##0.0,,;\-#,##0.0,,;\-"/>
    <numFmt numFmtId="174" formatCode="#,##0,;\-#,##0,;\-"/>
    <numFmt numFmtId="175" formatCode="0.0%;\-0.0%;\-"/>
    <numFmt numFmtId="176" formatCode="#,##0.0,,;\-#,##0.0,,"/>
    <numFmt numFmtId="177" formatCode="#,##0,;\-#,##0,"/>
    <numFmt numFmtId="178" formatCode="0.0%;\-0.0%"/>
    <numFmt numFmtId="179" formatCode="#,##0.0_-;\(#,##0.0\);_-* &quot;-&quot;??_-"/>
    <numFmt numFmtId="180" formatCode="_-[$€-2]* #,##0.00_-;\-[$€-2]* #,##0.00_-;_-[$€-2]* &quot;-&quot;??_-"/>
    <numFmt numFmtId="181" formatCode="&quot;£&quot;#,##0.00"/>
    <numFmt numFmtId="182" formatCode="_-&quot;£&quot;* #,##0_-;\-&quot;£&quot;* #,##0_-;_-&quot;£&quot;* &quot;-&quot;??_-;_-@_-"/>
    <numFmt numFmtId="183" formatCode="_-* #,##0_-;\-* #,##0_-;_-* &quot;-&quot;??_-;_-@_-"/>
    <numFmt numFmtId="184" formatCode="#,##0.00000"/>
    <numFmt numFmtId="185" formatCode="#,##0_ ;\-#,##0\ "/>
  </numFmts>
  <fonts count="141">
    <font>
      <sz val="12"/>
      <color theme="1"/>
      <name val="Arial"/>
      <family val="2"/>
    </font>
    <font>
      <b/>
      <sz val="12"/>
      <color theme="1"/>
      <name val="Arial"/>
      <family val="2"/>
    </font>
    <font>
      <b/>
      <sz val="12"/>
      <color rgb="FF000000"/>
      <name val="Arial"/>
      <family val="2"/>
    </font>
    <font>
      <sz val="10"/>
      <color rgb="FF000000"/>
      <name val="Arial"/>
      <family val="2"/>
    </font>
    <font>
      <u/>
      <sz val="12"/>
      <color theme="10"/>
      <name val="Arial"/>
      <family val="2"/>
    </font>
    <font>
      <sz val="12"/>
      <color theme="1"/>
      <name val="Arial"/>
      <family val="2"/>
    </font>
    <font>
      <sz val="12"/>
      <color rgb="FF000000"/>
      <name val="Arial"/>
      <family val="2"/>
    </font>
    <font>
      <b/>
      <sz val="16"/>
      <color rgb="FF008631"/>
      <name val="Arial"/>
      <family val="2"/>
    </font>
    <font>
      <sz val="20"/>
      <color rgb="FF00B050"/>
      <name val="Arial"/>
      <family val="2"/>
    </font>
    <font>
      <b/>
      <sz val="12"/>
      <color rgb="FF008631"/>
      <name val="Arial"/>
      <family val="2"/>
    </font>
    <font>
      <sz val="12"/>
      <name val="Arial"/>
      <family val="2"/>
    </font>
    <font>
      <sz val="24"/>
      <color rgb="FF008631"/>
      <name val="Arial"/>
      <family val="2"/>
    </font>
    <font>
      <sz val="20"/>
      <color rgb="FF008631"/>
      <name val="Arial"/>
      <family val="2"/>
    </font>
    <font>
      <b/>
      <sz val="11"/>
      <name val="Arial"/>
      <family val="2"/>
    </font>
    <font>
      <b/>
      <sz val="11"/>
      <color theme="1"/>
      <name val="Arial"/>
      <family val="2"/>
    </font>
    <font>
      <sz val="11"/>
      <color theme="1"/>
      <name val="Arial"/>
      <family val="2"/>
    </font>
    <font>
      <i/>
      <sz val="11"/>
      <color theme="3"/>
      <name val="Arial"/>
      <family val="2"/>
    </font>
    <font>
      <i/>
      <sz val="12"/>
      <color theme="0" tint="-0.499984740745262"/>
      <name val="Arial"/>
      <family val="2"/>
    </font>
    <font>
      <sz val="12"/>
      <color rgb="FFFF0000"/>
      <name val="Arial"/>
      <family val="2"/>
    </font>
    <font>
      <sz val="12"/>
      <color theme="0"/>
      <name val="Arial"/>
      <family val="2"/>
    </font>
    <font>
      <b/>
      <i/>
      <sz val="10"/>
      <name val="Arial"/>
      <family val="2"/>
    </font>
    <font>
      <i/>
      <sz val="10"/>
      <name val="Arial"/>
      <family val="2"/>
    </font>
    <font>
      <i/>
      <sz val="10"/>
      <color theme="0" tint="-0.499984740745262"/>
      <name val="Arial"/>
      <family val="2"/>
    </font>
    <font>
      <sz val="10"/>
      <name val="Arial"/>
      <family val="2"/>
    </font>
    <font>
      <sz val="10"/>
      <color theme="1"/>
      <name val="Arial"/>
      <family val="2"/>
    </font>
    <font>
      <b/>
      <sz val="12"/>
      <name val="Arial"/>
      <family val="2"/>
    </font>
    <font>
      <sz val="11"/>
      <color theme="1"/>
      <name val="Calibri"/>
      <family val="2"/>
      <scheme val="minor"/>
    </font>
    <font>
      <sz val="10"/>
      <name val="Open Sans"/>
      <family val="2"/>
    </font>
    <font>
      <sz val="10"/>
      <color theme="1"/>
      <name val="Open Sans"/>
      <family val="2"/>
    </font>
    <font>
      <b/>
      <sz val="10"/>
      <color theme="1"/>
      <name val="Open Sans"/>
      <family val="2"/>
    </font>
    <font>
      <b/>
      <sz val="10"/>
      <color rgb="FFFF0000"/>
      <name val="Open Sans"/>
      <family val="2"/>
    </font>
    <font>
      <b/>
      <sz val="10"/>
      <name val="Open Sans"/>
      <family val="2"/>
    </font>
    <font>
      <sz val="10"/>
      <color rgb="FFFF0000"/>
      <name val="Open Sans"/>
      <family val="2"/>
    </font>
    <font>
      <b/>
      <i/>
      <sz val="12"/>
      <name val="Open Sans"/>
      <family val="2"/>
    </font>
    <font>
      <b/>
      <i/>
      <sz val="12"/>
      <color theme="1"/>
      <name val="Open Sans"/>
      <family val="2"/>
    </font>
    <font>
      <b/>
      <sz val="13"/>
      <color indexed="18"/>
      <name val="Open Sans"/>
      <family val="2"/>
    </font>
    <font>
      <sz val="11"/>
      <color theme="1"/>
      <name val="Open Sans"/>
      <family val="2"/>
    </font>
    <font>
      <b/>
      <sz val="10"/>
      <name val="Arial"/>
      <family val="2"/>
    </font>
    <font>
      <b/>
      <i/>
      <sz val="12"/>
      <name val="Arial"/>
      <family val="2"/>
    </font>
    <font>
      <b/>
      <i/>
      <sz val="12"/>
      <color rgb="FFFF0000"/>
      <name val="Arial"/>
      <family val="2"/>
    </font>
    <font>
      <b/>
      <i/>
      <sz val="12"/>
      <color theme="1"/>
      <name val="Arial"/>
      <family val="2"/>
    </font>
    <font>
      <b/>
      <sz val="12"/>
      <color rgb="FFFF0000"/>
      <name val="Arial"/>
      <family val="2"/>
    </font>
    <font>
      <b/>
      <sz val="12"/>
      <color indexed="18"/>
      <name val="Arial"/>
      <family val="2"/>
    </font>
    <font>
      <u/>
      <sz val="10"/>
      <color theme="10"/>
      <name val="Arial"/>
      <family val="2"/>
    </font>
    <font>
      <u/>
      <sz val="10"/>
      <color indexed="12"/>
      <name val="Arial"/>
      <family val="2"/>
    </font>
    <font>
      <b/>
      <sz val="10"/>
      <color indexed="8"/>
      <name val="Arial"/>
      <family val="2"/>
    </font>
    <font>
      <sz val="11"/>
      <color rgb="FF006100"/>
      <name val="Calibri"/>
      <family val="2"/>
      <scheme val="minor"/>
    </font>
    <font>
      <u/>
      <sz val="11"/>
      <color theme="10"/>
      <name val="Calibri"/>
      <family val="2"/>
      <scheme val="minor"/>
    </font>
    <font>
      <sz val="11"/>
      <color indexed="8"/>
      <name val="Calibri"/>
      <family val="2"/>
    </font>
    <font>
      <sz val="10"/>
      <name val="System"/>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System"/>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b/>
      <sz val="11"/>
      <color indexed="55"/>
      <name val="Arial"/>
      <family val="2"/>
    </font>
    <font>
      <sz val="11"/>
      <color indexed="10"/>
      <name val="Arial"/>
      <family val="2"/>
    </font>
    <font>
      <b/>
      <sz val="12"/>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0"/>
      <color theme="10"/>
      <name val="System"/>
      <family val="2"/>
    </font>
    <font>
      <u/>
      <sz val="11"/>
      <color theme="10"/>
      <name val="Calibri"/>
      <family val="2"/>
    </font>
    <font>
      <b/>
      <sz val="11"/>
      <color theme="0"/>
      <name val="Calibri"/>
      <family val="2"/>
      <scheme val="minor"/>
    </font>
    <font>
      <i/>
      <sz val="10"/>
      <name val="Open Sans"/>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12"/>
      <name val="Calibri"/>
      <family val="2"/>
    </font>
    <font>
      <u/>
      <sz val="10"/>
      <color indexed="12"/>
      <name val="MS Sans Serif"/>
      <family val="2"/>
    </font>
    <font>
      <sz val="10"/>
      <name val="MS Sans Serif"/>
      <family val="2"/>
    </font>
    <font>
      <sz val="11"/>
      <color rgb="FF9C6500"/>
      <name val="Calibri"/>
      <family val="2"/>
      <scheme val="minor"/>
    </font>
    <font>
      <b/>
      <sz val="18"/>
      <color theme="3"/>
      <name val="Calibri Light"/>
      <family val="2"/>
      <scheme val="major"/>
    </font>
    <font>
      <b/>
      <sz val="11"/>
      <color rgb="FFFF0000"/>
      <name val="Calibri"/>
      <family val="2"/>
      <scheme val="minor"/>
    </font>
    <font>
      <sz val="20"/>
      <color rgb="FF008631"/>
      <name val="Open Sans"/>
    </font>
    <font>
      <b/>
      <sz val="10"/>
      <color rgb="FF000000"/>
      <name val="Arial"/>
      <family val="2"/>
    </font>
    <font>
      <sz val="10"/>
      <color rgb="FFFF0000"/>
      <name val="Arial"/>
      <family val="2"/>
    </font>
    <font>
      <i/>
      <sz val="10"/>
      <color theme="2" tint="-0.499984740745262"/>
      <name val="Arial"/>
      <family val="2"/>
    </font>
    <font>
      <b/>
      <sz val="10"/>
      <color theme="1"/>
      <name val="Arial"/>
      <family val="2"/>
    </font>
    <font>
      <sz val="11"/>
      <color rgb="FF000000"/>
      <name val="Arial"/>
      <family val="2"/>
    </font>
    <font>
      <b/>
      <sz val="12"/>
      <color theme="9" tint="-0.249977111117893"/>
      <name val="Arial"/>
      <family val="2"/>
    </font>
    <font>
      <i/>
      <sz val="12"/>
      <color theme="9" tint="-0.249977111117893"/>
      <name val="Arial"/>
      <family val="2"/>
    </font>
    <font>
      <b/>
      <sz val="8"/>
      <color theme="9" tint="-0.249977111117893"/>
      <name val="Arial"/>
      <family val="2"/>
    </font>
    <font>
      <sz val="9"/>
      <color theme="1"/>
      <name val="Arial"/>
      <family val="2"/>
    </font>
    <font>
      <u/>
      <sz val="10"/>
      <color rgb="FF0563C1"/>
      <name val="Arial"/>
      <family val="2"/>
    </font>
    <font>
      <sz val="22"/>
      <color rgb="FF008631"/>
      <name val="Arial"/>
      <family val="2"/>
    </font>
    <font>
      <i/>
      <sz val="10"/>
      <color rgb="FF757171"/>
      <name val="Arial"/>
      <family val="2"/>
    </font>
    <font>
      <sz val="30"/>
      <color rgb="FF008631"/>
      <name val="Arial"/>
      <family val="2"/>
    </font>
    <font>
      <vertAlign val="subscript"/>
      <sz val="10"/>
      <color theme="1"/>
      <name val="Arial"/>
      <family val="2"/>
    </font>
    <font>
      <sz val="20"/>
      <color theme="1"/>
      <name val="Arial"/>
      <family val="2"/>
    </font>
    <font>
      <sz val="20"/>
      <name val="Arial"/>
      <family val="2"/>
    </font>
    <font>
      <i/>
      <sz val="14"/>
      <color theme="0" tint="-0.499984740745262"/>
      <name val="Arial"/>
      <family val="2"/>
    </font>
  </fonts>
  <fills count="10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00FF"/>
        <bgColor indexed="64"/>
      </patternFill>
    </fill>
    <fill>
      <patternFill patternType="solid">
        <fgColor rgb="FF9CD45E"/>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A8D08D"/>
      </patternFill>
    </fill>
    <fill>
      <patternFill patternType="solid">
        <fgColor theme="9"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rgb="FFFFEAD5"/>
        <bgColor indexed="64"/>
      </patternFill>
    </fill>
    <fill>
      <patternFill patternType="solid">
        <fgColor rgb="FFE0C1FF"/>
        <bgColor indexed="64"/>
      </patternFill>
    </fill>
    <fill>
      <patternFill patternType="solid">
        <fgColor rgb="FF97FF97"/>
        <bgColor indexed="64"/>
      </patternFill>
    </fill>
    <fill>
      <patternFill patternType="solid">
        <fgColor rgb="FFCCFFCC"/>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5" tint="0.79998168889431442"/>
        <bgColor indexed="64"/>
      </patternFill>
    </fill>
    <fill>
      <patternFill patternType="solid">
        <fgColor rgb="FFD3FCCE"/>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indexed="64"/>
      </right>
      <top style="thin">
        <color theme="1"/>
      </top>
      <bottom style="thin">
        <color theme="1"/>
      </bottom>
      <diagonal/>
    </border>
    <border>
      <left/>
      <right style="thin">
        <color theme="0"/>
      </right>
      <top style="thin">
        <color theme="0"/>
      </top>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theme="1"/>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diagonal/>
    </border>
  </borders>
  <cellStyleXfs count="446">
    <xf numFmtId="0" fontId="0" fillId="0" borderId="0"/>
    <xf numFmtId="0" fontId="4" fillId="0" borderId="0" applyNumberForma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4" fillId="0" borderId="0"/>
    <xf numFmtId="0" fontId="43" fillId="0" borderId="0" applyNumberFormat="0" applyFill="0" applyBorder="0" applyAlignment="0" applyProtection="0">
      <alignment vertical="top"/>
      <protection locked="0"/>
    </xf>
    <xf numFmtId="0" fontId="24" fillId="0" borderId="0"/>
    <xf numFmtId="0" fontId="10" fillId="0" borderId="0"/>
    <xf numFmtId="0" fontId="26" fillId="30" borderId="0" applyNumberFormat="0" applyBorder="0" applyAlignment="0" applyProtection="0"/>
    <xf numFmtId="0" fontId="26" fillId="42" borderId="0" applyNumberFormat="0" applyBorder="0" applyAlignment="0" applyProtection="0"/>
    <xf numFmtId="0" fontId="26" fillId="26" borderId="0" applyNumberFormat="0" applyBorder="0" applyAlignment="0" applyProtection="0"/>
    <xf numFmtId="0" fontId="46" fillId="12" borderId="0" applyNumberFormat="0" applyBorder="0" applyAlignment="0" applyProtection="0"/>
    <xf numFmtId="0" fontId="4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68" fillId="0" borderId="46" applyNumberFormat="0" applyFill="0" applyProtection="0">
      <alignment horizontal="center"/>
    </xf>
    <xf numFmtId="167" fontId="23" fillId="0" borderId="0" applyFont="0" applyFill="0" applyBorder="0" applyProtection="0">
      <alignment horizontal="right"/>
    </xf>
    <xf numFmtId="167" fontId="23" fillId="0" borderId="0" applyFont="0" applyFill="0" applyBorder="0" applyProtection="0">
      <alignment horizontal="right"/>
    </xf>
    <xf numFmtId="0" fontId="48" fillId="52" borderId="0" applyNumberFormat="0" applyBorder="0" applyAlignment="0" applyProtection="0"/>
    <xf numFmtId="0" fontId="48" fillId="53"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48" fillId="56" borderId="0" applyNumberFormat="0" applyBorder="0" applyAlignment="0" applyProtection="0"/>
    <xf numFmtId="0" fontId="48" fillId="57" borderId="0" applyNumberFormat="0" applyBorder="0" applyAlignment="0" applyProtection="0"/>
    <xf numFmtId="166" fontId="23" fillId="0" borderId="0" applyFont="0" applyFill="0" applyBorder="0" applyProtection="0">
      <alignment horizontal="right"/>
    </xf>
    <xf numFmtId="166" fontId="23" fillId="0" borderId="0" applyFont="0" applyFill="0" applyBorder="0" applyProtection="0">
      <alignment horizontal="right"/>
    </xf>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55" borderId="0" applyNumberFormat="0" applyBorder="0" applyAlignment="0" applyProtection="0"/>
    <xf numFmtId="0" fontId="48" fillId="58" borderId="0" applyNumberFormat="0" applyBorder="0" applyAlignment="0" applyProtection="0"/>
    <xf numFmtId="0" fontId="48" fillId="61" borderId="0" applyNumberFormat="0" applyBorder="0" applyAlignment="0" applyProtection="0"/>
    <xf numFmtId="168" fontId="23" fillId="0" borderId="0" applyFont="0" applyFill="0" applyBorder="0" applyProtection="0">
      <alignment horizontal="right"/>
    </xf>
    <xf numFmtId="168" fontId="23" fillId="0" borderId="0" applyFont="0" applyFill="0" applyBorder="0" applyProtection="0">
      <alignment horizontal="right"/>
    </xf>
    <xf numFmtId="0" fontId="51" fillId="62"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68"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9" borderId="0" applyNumberFormat="0" applyBorder="0" applyAlignment="0" applyProtection="0"/>
    <xf numFmtId="0" fontId="52" fillId="53" borderId="0" applyNumberFormat="0" applyBorder="0" applyAlignment="0" applyProtection="0"/>
    <xf numFmtId="179" fontId="23" fillId="0" borderId="0" applyBorder="0"/>
    <xf numFmtId="0" fontId="53" fillId="70" borderId="47" applyNumberFormat="0" applyAlignment="0" applyProtection="0"/>
    <xf numFmtId="0" fontId="54" fillId="71" borderId="48" applyNumberFormat="0" applyAlignment="0" applyProtection="0"/>
    <xf numFmtId="168" fontId="69" fillId="0" borderId="0" applyFont="0" applyFill="0" applyBorder="0" applyProtection="0">
      <alignment horizontal="right"/>
    </xf>
    <xf numFmtId="170" fontId="69" fillId="0" borderId="0" applyFont="0" applyFill="0" applyBorder="0" applyProtection="0">
      <alignment horizontal="left"/>
    </xf>
    <xf numFmtId="43" fontId="23"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84" fillId="0" borderId="13" applyNumberFormat="0" applyBorder="0" applyAlignment="0" applyProtection="0">
      <alignment horizontal="right" vertical="center"/>
    </xf>
    <xf numFmtId="180" fontId="23" fillId="0" borderId="0" applyFont="0" applyFill="0" applyBorder="0" applyAlignment="0" applyProtection="0"/>
    <xf numFmtId="0" fontId="55" fillId="0" borderId="0" applyNumberFormat="0" applyFill="0" applyBorder="0" applyAlignment="0" applyProtection="0"/>
    <xf numFmtId="0" fontId="85" fillId="0" borderId="0">
      <alignment horizontal="right"/>
      <protection locked="0"/>
    </xf>
    <xf numFmtId="0" fontId="70" fillId="0" borderId="0">
      <alignment horizontal="left"/>
    </xf>
    <xf numFmtId="0" fontId="71" fillId="0" borderId="0">
      <alignment horizontal="left"/>
    </xf>
    <xf numFmtId="0" fontId="23" fillId="0" borderId="0" applyFont="0" applyFill="0" applyBorder="0" applyProtection="0">
      <alignment horizontal="right"/>
    </xf>
    <xf numFmtId="0" fontId="23" fillId="0" borderId="0" applyFont="0" applyFill="0" applyBorder="0" applyProtection="0">
      <alignment horizontal="right"/>
    </xf>
    <xf numFmtId="0" fontId="56" fillId="54" borderId="0" applyNumberFormat="0" applyBorder="0" applyAlignment="0" applyProtection="0"/>
    <xf numFmtId="38" fontId="83" fillId="72" borderId="0" applyNumberFormat="0" applyBorder="0" applyAlignment="0" applyProtection="0"/>
    <xf numFmtId="0" fontId="72" fillId="73" borderId="49" applyProtection="0">
      <alignment horizontal="right"/>
    </xf>
    <xf numFmtId="0" fontId="73" fillId="73" borderId="0" applyProtection="0">
      <alignment horizontal="left"/>
    </xf>
    <xf numFmtId="0" fontId="57" fillId="0" borderId="50" applyNumberFormat="0" applyFill="0" applyAlignment="0" applyProtection="0"/>
    <xf numFmtId="0" fontId="86" fillId="0" borderId="0">
      <alignment vertical="top" wrapText="1"/>
    </xf>
    <xf numFmtId="0" fontId="86" fillId="0" borderId="0">
      <alignment vertical="top" wrapText="1"/>
    </xf>
    <xf numFmtId="0" fontId="86" fillId="0" borderId="0">
      <alignment vertical="top" wrapText="1"/>
    </xf>
    <xf numFmtId="0" fontId="86" fillId="0" borderId="0">
      <alignment vertical="top" wrapText="1"/>
    </xf>
    <xf numFmtId="0" fontId="58" fillId="0" borderId="51" applyNumberFormat="0" applyFill="0" applyAlignment="0" applyProtection="0"/>
    <xf numFmtId="171" fontId="25" fillId="0" borderId="0" applyNumberFormat="0" applyFill="0" applyAlignment="0" applyProtection="0"/>
    <xf numFmtId="0" fontId="59" fillId="0" borderId="52" applyNumberFormat="0" applyFill="0" applyAlignment="0" applyProtection="0"/>
    <xf numFmtId="171" fontId="38" fillId="0" borderId="0" applyNumberFormat="0" applyFill="0" applyAlignment="0" applyProtection="0"/>
    <xf numFmtId="0" fontId="59" fillId="0" borderId="0" applyNumberFormat="0" applyFill="0" applyBorder="0" applyAlignment="0" applyProtection="0"/>
    <xf numFmtId="171" fontId="37" fillId="0" borderId="0" applyNumberFormat="0" applyFill="0" applyAlignment="0" applyProtection="0"/>
    <xf numFmtId="171" fontId="20" fillId="0" borderId="0" applyNumberFormat="0" applyFill="0" applyAlignment="0" applyProtection="0"/>
    <xf numFmtId="171" fontId="21" fillId="0" borderId="0" applyNumberFormat="0" applyFill="0" applyAlignment="0" applyProtection="0"/>
    <xf numFmtId="171" fontId="21" fillId="0" borderId="0" applyNumberFormat="0" applyFont="0" applyFill="0" applyBorder="0" applyAlignment="0" applyProtection="0"/>
    <xf numFmtId="171" fontId="21" fillId="0" borderId="0" applyNumberFormat="0" applyFont="0" applyFill="0" applyBorder="0" applyAlignment="0" applyProtection="0"/>
    <xf numFmtId="0" fontId="23" fillId="0" borderId="0"/>
    <xf numFmtId="0" fontId="101"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74" fillId="0" borderId="0" applyFill="0" applyBorder="0" applyProtection="0">
      <alignment horizontal="left"/>
    </xf>
    <xf numFmtId="10" fontId="83" fillId="74" borderId="1" applyNumberFormat="0" applyBorder="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60" fillId="57" borderId="47" applyNumberFormat="0" applyAlignment="0" applyProtection="0"/>
    <xf numFmtId="0" fontId="72" fillId="0" borderId="53" applyProtection="0">
      <alignment horizontal="right"/>
    </xf>
    <xf numFmtId="0" fontId="72" fillId="0" borderId="49" applyProtection="0">
      <alignment horizontal="right"/>
    </xf>
    <xf numFmtId="0" fontId="72" fillId="0" borderId="54" applyProtection="0">
      <alignment horizontal="center"/>
      <protection locked="0"/>
    </xf>
    <xf numFmtId="0" fontId="61" fillId="0" borderId="55" applyNumberFormat="0" applyFill="0" applyAlignment="0" applyProtection="0"/>
    <xf numFmtId="0" fontId="23" fillId="0" borderId="0"/>
    <xf numFmtId="0" fontId="23" fillId="0" borderId="0"/>
    <xf numFmtId="0" fontId="23" fillId="0" borderId="0"/>
    <xf numFmtId="1" fontId="23" fillId="0" borderId="0" applyFont="0" applyFill="0" applyBorder="0" applyProtection="0">
      <alignment horizontal="right"/>
    </xf>
    <xf numFmtId="1" fontId="23" fillId="0" borderId="0" applyFont="0" applyFill="0" applyBorder="0" applyProtection="0">
      <alignment horizontal="right"/>
    </xf>
    <xf numFmtId="0" fontId="62" fillId="75" borderId="0" applyNumberFormat="0" applyBorder="0" applyAlignment="0" applyProtection="0"/>
    <xf numFmtId="0" fontId="87" fillId="0" borderId="0"/>
    <xf numFmtId="0" fontId="87" fillId="0" borderId="0"/>
    <xf numFmtId="0" fontId="87" fillId="0" borderId="0"/>
    <xf numFmtId="0" fontId="87" fillId="0" borderId="0"/>
    <xf numFmtId="0" fontId="87" fillId="0" borderId="0"/>
    <xf numFmtId="169" fontId="50" fillId="0" borderId="0"/>
    <xf numFmtId="0" fontId="23" fillId="0" borderId="0">
      <alignment vertical="top"/>
    </xf>
    <xf numFmtId="0" fontId="26" fillId="0" borderId="0"/>
    <xf numFmtId="0" fontId="26" fillId="0" borderId="0"/>
    <xf numFmtId="0" fontId="26" fillId="0" borderId="0"/>
    <xf numFmtId="0" fontId="26" fillId="0" borderId="0"/>
    <xf numFmtId="0" fontId="23" fillId="0" borderId="0">
      <alignment vertical="top"/>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3" fillId="0" borderId="0">
      <alignment vertical="top"/>
    </xf>
    <xf numFmtId="0" fontId="26" fillId="0" borderId="0"/>
    <xf numFmtId="0" fontId="23" fillId="0" borderId="0">
      <alignment vertical="top"/>
    </xf>
    <xf numFmtId="0" fontId="26" fillId="0" borderId="0"/>
    <xf numFmtId="0" fontId="23" fillId="0" borderId="0">
      <alignment vertical="top"/>
    </xf>
    <xf numFmtId="0" fontId="26" fillId="0" borderId="0"/>
    <xf numFmtId="0" fontId="23" fillId="0" borderId="0">
      <alignment vertical="top"/>
    </xf>
    <xf numFmtId="0" fontId="26" fillId="0" borderId="0"/>
    <xf numFmtId="169" fontId="50" fillId="0" borderId="0"/>
    <xf numFmtId="0" fontId="23" fillId="0" borderId="0">
      <alignment vertical="top"/>
    </xf>
    <xf numFmtId="0" fontId="26" fillId="0" borderId="0"/>
    <xf numFmtId="0" fontId="23" fillId="0" borderId="0">
      <alignment vertical="top"/>
    </xf>
    <xf numFmtId="169" fontId="49" fillId="0" borderId="0"/>
    <xf numFmtId="0" fontId="26" fillId="0" borderId="0"/>
    <xf numFmtId="0" fontId="23" fillId="0" borderId="0">
      <alignment vertical="top"/>
    </xf>
    <xf numFmtId="0" fontId="26" fillId="0" borderId="0"/>
    <xf numFmtId="0" fontId="26" fillId="0" borderId="0"/>
    <xf numFmtId="0" fontId="23" fillId="0" borderId="0">
      <alignment vertical="top"/>
    </xf>
    <xf numFmtId="169" fontId="50" fillId="0" borderId="0"/>
    <xf numFmtId="0" fontId="48" fillId="0" borderId="0"/>
    <xf numFmtId="0" fontId="23" fillId="0" borderId="0"/>
    <xf numFmtId="0" fontId="26" fillId="0" borderId="0"/>
    <xf numFmtId="0" fontId="23" fillId="0" borderId="0">
      <alignment vertical="top"/>
    </xf>
    <xf numFmtId="0" fontId="26"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6" fillId="0" borderId="0"/>
    <xf numFmtId="0" fontId="5" fillId="0" borderId="0"/>
    <xf numFmtId="0" fontId="26" fillId="0" borderId="0"/>
    <xf numFmtId="0" fontId="5" fillId="0" borderId="0"/>
    <xf numFmtId="0" fontId="26" fillId="0" borderId="0"/>
    <xf numFmtId="0" fontId="5" fillId="0" borderId="0"/>
    <xf numFmtId="0" fontId="26" fillId="0" borderId="0"/>
    <xf numFmtId="0" fontId="5" fillId="0" borderId="0"/>
    <xf numFmtId="0" fontId="26" fillId="0" borderId="0"/>
    <xf numFmtId="0" fontId="5" fillId="0" borderId="0"/>
    <xf numFmtId="0" fontId="26" fillId="0" borderId="0"/>
    <xf numFmtId="0" fontId="5" fillId="0" borderId="0"/>
    <xf numFmtId="0" fontId="23" fillId="0" borderId="0"/>
    <xf numFmtId="169" fontId="50" fillId="0" borderId="0"/>
    <xf numFmtId="0" fontId="75" fillId="0" borderId="0"/>
    <xf numFmtId="0" fontId="24" fillId="0" borderId="0"/>
    <xf numFmtId="169" fontId="50" fillId="0" borderId="0"/>
    <xf numFmtId="0" fontId="26" fillId="0" borderId="0"/>
    <xf numFmtId="169" fontId="50" fillId="0" borderId="0"/>
    <xf numFmtId="169" fontId="50" fillId="0" borderId="0"/>
    <xf numFmtId="169" fontId="50" fillId="0" borderId="0"/>
    <xf numFmtId="169" fontId="50" fillId="0" borderId="0"/>
    <xf numFmtId="169" fontId="50" fillId="0" borderId="0"/>
    <xf numFmtId="169" fontId="50" fillId="0" borderId="0"/>
    <xf numFmtId="169" fontId="50"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169" fontId="50"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23" fillId="0" borderId="0"/>
    <xf numFmtId="0" fontId="26" fillId="0" borderId="0"/>
    <xf numFmtId="169" fontId="50" fillId="0" borderId="0"/>
    <xf numFmtId="0" fontId="23" fillId="0" borderId="0"/>
    <xf numFmtId="169" fontId="49" fillId="0" borderId="0"/>
    <xf numFmtId="0" fontId="23" fillId="0" borderId="0"/>
    <xf numFmtId="0" fontId="23" fillId="0" borderId="0"/>
    <xf numFmtId="169" fontId="50" fillId="0" borderId="0"/>
    <xf numFmtId="0" fontId="23" fillId="0" borderId="0">
      <alignment vertical="top"/>
    </xf>
    <xf numFmtId="169" fontId="50" fillId="0" borderId="0"/>
    <xf numFmtId="0" fontId="23" fillId="0" borderId="0">
      <alignment vertical="top"/>
    </xf>
    <xf numFmtId="169" fontId="50" fillId="0" borderId="0"/>
    <xf numFmtId="0" fontId="23" fillId="0" borderId="0">
      <alignment vertical="top"/>
    </xf>
    <xf numFmtId="169" fontId="50" fillId="0" borderId="0"/>
    <xf numFmtId="0" fontId="23" fillId="0" borderId="0">
      <alignment vertical="top"/>
    </xf>
    <xf numFmtId="0" fontId="23" fillId="76" borderId="56" applyNumberFormat="0" applyFont="0" applyAlignment="0" applyProtection="0"/>
    <xf numFmtId="0" fontId="26" fillId="18" borderId="9" applyNumberFormat="0" applyFont="0" applyAlignment="0" applyProtection="0"/>
    <xf numFmtId="0" fontId="63" fillId="70" borderId="57" applyNumberFormat="0" applyAlignment="0" applyProtection="0"/>
    <xf numFmtId="40" fontId="88" fillId="45" borderId="0">
      <alignment horizontal="right"/>
    </xf>
    <xf numFmtId="0" fontId="89" fillId="45" borderId="0">
      <alignment horizontal="right"/>
    </xf>
    <xf numFmtId="0" fontId="90" fillId="45" borderId="12"/>
    <xf numFmtId="0" fontId="90" fillId="0" borderId="0" applyBorder="0">
      <alignment horizontal="centerContinuous"/>
    </xf>
    <xf numFmtId="0" fontId="91" fillId="0" borderId="0" applyBorder="0">
      <alignment horizontal="centerContinuous"/>
    </xf>
    <xf numFmtId="172" fontId="23" fillId="0" borderId="0" applyFont="0" applyFill="0" applyBorder="0" applyProtection="0">
      <alignment horizontal="right"/>
    </xf>
    <xf numFmtId="172" fontId="23" fillId="0" borderId="0" applyFont="0" applyFill="0" applyBorder="0" applyProtection="0">
      <alignment horizontal="right"/>
    </xf>
    <xf numFmtId="10"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23" fillId="0" borderId="0"/>
    <xf numFmtId="2" fontId="92" fillId="77" borderId="17" applyAlignment="0" applyProtection="0">
      <protection locked="0"/>
    </xf>
    <xf numFmtId="0" fontId="93" fillId="74" borderId="17" applyNumberFormat="0" applyAlignment="0" applyProtection="0"/>
    <xf numFmtId="0" fontId="94" fillId="78" borderId="1" applyNumberFormat="0" applyAlignment="0" applyProtection="0">
      <alignment horizontal="center" vertical="center"/>
    </xf>
    <xf numFmtId="4" fontId="75" fillId="79" borderId="57" applyNumberFormat="0" applyProtection="0">
      <alignment vertical="center"/>
    </xf>
    <xf numFmtId="4" fontId="95" fillId="79" borderId="57" applyNumberFormat="0" applyProtection="0">
      <alignment vertical="center"/>
    </xf>
    <xf numFmtId="4" fontId="75" fillId="79" borderId="57" applyNumberFormat="0" applyProtection="0">
      <alignment horizontal="left" vertical="center" indent="1"/>
    </xf>
    <xf numFmtId="4" fontId="75" fillId="79" borderId="57" applyNumberFormat="0" applyProtection="0">
      <alignment horizontal="left" vertical="center" indent="1"/>
    </xf>
    <xf numFmtId="0" fontId="23" fillId="80" borderId="57" applyNumberFormat="0" applyProtection="0">
      <alignment horizontal="left" vertical="center" indent="1"/>
    </xf>
    <xf numFmtId="4" fontId="75" fillId="81" borderId="57" applyNumberFormat="0" applyProtection="0">
      <alignment horizontal="right" vertical="center"/>
    </xf>
    <xf numFmtId="4" fontId="75" fillId="82" borderId="57" applyNumberFormat="0" applyProtection="0">
      <alignment horizontal="right" vertical="center"/>
    </xf>
    <xf numFmtId="4" fontId="75" fillId="83" borderId="57" applyNumberFormat="0" applyProtection="0">
      <alignment horizontal="right" vertical="center"/>
    </xf>
    <xf numFmtId="4" fontId="75" fillId="84" borderId="57" applyNumberFormat="0" applyProtection="0">
      <alignment horizontal="right" vertical="center"/>
    </xf>
    <xf numFmtId="4" fontId="75" fillId="85" borderId="57" applyNumberFormat="0" applyProtection="0">
      <alignment horizontal="right" vertical="center"/>
    </xf>
    <xf numFmtId="4" fontId="75" fillId="86" borderId="57" applyNumberFormat="0" applyProtection="0">
      <alignment horizontal="right" vertical="center"/>
    </xf>
    <xf numFmtId="4" fontId="75" fillId="87" borderId="57" applyNumberFormat="0" applyProtection="0">
      <alignment horizontal="right" vertical="center"/>
    </xf>
    <xf numFmtId="4" fontId="75" fillId="88" borderId="57" applyNumberFormat="0" applyProtection="0">
      <alignment horizontal="right" vertical="center"/>
    </xf>
    <xf numFmtId="4" fontId="75" fillId="89" borderId="57" applyNumberFormat="0" applyProtection="0">
      <alignment horizontal="right" vertical="center"/>
    </xf>
    <xf numFmtId="4" fontId="45" fillId="90" borderId="57" applyNumberFormat="0" applyProtection="0">
      <alignment horizontal="left" vertical="center" indent="1"/>
    </xf>
    <xf numFmtId="4" fontId="75" fillId="91" borderId="58" applyNumberFormat="0" applyProtection="0">
      <alignment horizontal="left" vertical="center" indent="1"/>
    </xf>
    <xf numFmtId="4" fontId="96" fillId="92" borderId="0" applyNumberFormat="0" applyProtection="0">
      <alignment horizontal="left" vertical="center" indent="1"/>
    </xf>
    <xf numFmtId="0" fontId="23" fillId="80" borderId="57" applyNumberFormat="0" applyProtection="0">
      <alignment horizontal="left" vertical="center" indent="1"/>
    </xf>
    <xf numFmtId="4" fontId="75" fillId="91" borderId="57" applyNumberFormat="0" applyProtection="0">
      <alignment horizontal="left" vertical="center" indent="1"/>
    </xf>
    <xf numFmtId="4" fontId="75" fillId="93" borderId="57" applyNumberFormat="0" applyProtection="0">
      <alignment horizontal="left" vertical="center" indent="1"/>
    </xf>
    <xf numFmtId="0" fontId="23" fillId="93" borderId="57" applyNumberFormat="0" applyProtection="0">
      <alignment horizontal="left" vertical="center" indent="1"/>
    </xf>
    <xf numFmtId="0" fontId="23" fillId="93" borderId="57" applyNumberFormat="0" applyProtection="0">
      <alignment horizontal="left" vertical="center" indent="1"/>
    </xf>
    <xf numFmtId="0" fontId="23" fillId="78" borderId="57" applyNumberFormat="0" applyProtection="0">
      <alignment horizontal="left" vertical="center" indent="1"/>
    </xf>
    <xf numFmtId="0" fontId="23" fillId="78" borderId="57" applyNumberFormat="0" applyProtection="0">
      <alignment horizontal="left" vertical="center" indent="1"/>
    </xf>
    <xf numFmtId="0" fontId="23" fillId="72" borderId="57" applyNumberFormat="0" applyProtection="0">
      <alignment horizontal="left" vertical="center" indent="1"/>
    </xf>
    <xf numFmtId="0" fontId="23" fillId="72" borderId="57" applyNumberFormat="0" applyProtection="0">
      <alignment horizontal="left" vertical="center" indent="1"/>
    </xf>
    <xf numFmtId="0" fontId="23" fillId="80" borderId="57" applyNumberFormat="0" applyProtection="0">
      <alignment horizontal="left" vertical="center" indent="1"/>
    </xf>
    <xf numFmtId="0" fontId="23" fillId="80" borderId="57" applyNumberFormat="0" applyProtection="0">
      <alignment horizontal="left" vertical="center" indent="1"/>
    </xf>
    <xf numFmtId="4" fontId="75" fillId="74" borderId="57" applyNumberFormat="0" applyProtection="0">
      <alignment vertical="center"/>
    </xf>
    <xf numFmtId="4" fontId="95" fillId="74" borderId="57" applyNumberFormat="0" applyProtection="0">
      <alignment vertical="center"/>
    </xf>
    <xf numFmtId="4" fontId="75" fillId="74" borderId="57" applyNumberFormat="0" applyProtection="0">
      <alignment horizontal="left" vertical="center" indent="1"/>
    </xf>
    <xf numFmtId="4" fontId="75" fillId="74" borderId="57" applyNumberFormat="0" applyProtection="0">
      <alignment horizontal="left" vertical="center" indent="1"/>
    </xf>
    <xf numFmtId="4" fontId="75" fillId="91" borderId="57" applyNumberFormat="0" applyProtection="0">
      <alignment horizontal="right" vertical="center"/>
    </xf>
    <xf numFmtId="4" fontId="95" fillId="91" borderId="57" applyNumberFormat="0" applyProtection="0">
      <alignment horizontal="right" vertical="center"/>
    </xf>
    <xf numFmtId="0" fontId="23" fillId="80" borderId="57" applyNumberFormat="0" applyProtection="0">
      <alignment horizontal="left" vertical="center" indent="1"/>
    </xf>
    <xf numFmtId="0" fontId="23" fillId="80" borderId="57" applyNumberFormat="0" applyProtection="0">
      <alignment horizontal="left" vertical="center" indent="1"/>
    </xf>
    <xf numFmtId="0" fontId="97" fillId="0" borderId="0"/>
    <xf numFmtId="4" fontId="98" fillId="91" borderId="57" applyNumberFormat="0" applyProtection="0">
      <alignment horizontal="right" vertical="center"/>
    </xf>
    <xf numFmtId="0" fontId="23" fillId="0" borderId="0"/>
    <xf numFmtId="0" fontId="76" fillId="45" borderId="44">
      <alignment horizontal="center"/>
    </xf>
    <xf numFmtId="3" fontId="77" fillId="45" borderId="0"/>
    <xf numFmtId="3" fontId="76" fillId="45" borderId="0"/>
    <xf numFmtId="0" fontId="77" fillId="45" borderId="0"/>
    <xf numFmtId="0" fontId="76" fillId="45" borderId="0"/>
    <xf numFmtId="0" fontId="77" fillId="45" borderId="0">
      <alignment horizontal="center"/>
    </xf>
    <xf numFmtId="0" fontId="78" fillId="0" borderId="0">
      <alignment wrapText="1"/>
    </xf>
    <xf numFmtId="0" fontId="78" fillId="0" borderId="0">
      <alignment wrapText="1"/>
    </xf>
    <xf numFmtId="0" fontId="78" fillId="0" borderId="0">
      <alignment wrapText="1"/>
    </xf>
    <xf numFmtId="0" fontId="78" fillId="0" borderId="0">
      <alignment wrapText="1"/>
    </xf>
    <xf numFmtId="0" fontId="79" fillId="94" borderId="0">
      <alignment horizontal="right" vertical="top" wrapText="1"/>
    </xf>
    <xf numFmtId="0" fontId="79" fillId="94" borderId="0">
      <alignment horizontal="right" vertical="top" wrapText="1"/>
    </xf>
    <xf numFmtId="0" fontId="79" fillId="94" borderId="0">
      <alignment horizontal="right" vertical="top" wrapText="1"/>
    </xf>
    <xf numFmtId="0" fontId="79" fillId="94" borderId="0">
      <alignment horizontal="right" vertical="top" wrapText="1"/>
    </xf>
    <xf numFmtId="0" fontId="80" fillId="0" borderId="0"/>
    <xf numFmtId="0" fontId="80" fillId="0" borderId="0"/>
    <xf numFmtId="0" fontId="80" fillId="0" borderId="0"/>
    <xf numFmtId="0" fontId="80" fillId="0" borderId="0"/>
    <xf numFmtId="0" fontId="81" fillId="0" borderId="0"/>
    <xf numFmtId="0" fontId="81" fillId="0" borderId="0"/>
    <xf numFmtId="0" fontId="81" fillId="0" borderId="0"/>
    <xf numFmtId="0" fontId="82" fillId="0" borderId="0"/>
    <xf numFmtId="0" fontId="82" fillId="0" borderId="0"/>
    <xf numFmtId="0" fontId="82" fillId="0" borderId="0"/>
    <xf numFmtId="173" fontId="83" fillId="0" borderId="0">
      <alignment wrapText="1"/>
      <protection locked="0"/>
    </xf>
    <xf numFmtId="173" fontId="83" fillId="0" borderId="0">
      <alignment wrapText="1"/>
      <protection locked="0"/>
    </xf>
    <xf numFmtId="173" fontId="79" fillId="95" borderId="0">
      <alignment wrapText="1"/>
      <protection locked="0"/>
    </xf>
    <xf numFmtId="173" fontId="79" fillId="95" borderId="0">
      <alignment wrapText="1"/>
      <protection locked="0"/>
    </xf>
    <xf numFmtId="173" fontId="79" fillId="95" borderId="0">
      <alignment wrapText="1"/>
      <protection locked="0"/>
    </xf>
    <xf numFmtId="173" fontId="79" fillId="95" borderId="0">
      <alignment wrapText="1"/>
      <protection locked="0"/>
    </xf>
    <xf numFmtId="173" fontId="83" fillId="0" borderId="0">
      <alignment wrapText="1"/>
      <protection locked="0"/>
    </xf>
    <xf numFmtId="174" fontId="83" fillId="0" borderId="0">
      <alignment wrapText="1"/>
      <protection locked="0"/>
    </xf>
    <xf numFmtId="174" fontId="83" fillId="0" borderId="0">
      <alignment wrapText="1"/>
      <protection locked="0"/>
    </xf>
    <xf numFmtId="174" fontId="83" fillId="0" borderId="0">
      <alignment wrapText="1"/>
      <protection locked="0"/>
    </xf>
    <xf numFmtId="174" fontId="79" fillId="95" borderId="0">
      <alignment wrapText="1"/>
      <protection locked="0"/>
    </xf>
    <xf numFmtId="174" fontId="79" fillId="95" borderId="0">
      <alignment wrapText="1"/>
      <protection locked="0"/>
    </xf>
    <xf numFmtId="174" fontId="79" fillId="95" borderId="0">
      <alignment wrapText="1"/>
      <protection locked="0"/>
    </xf>
    <xf numFmtId="174" fontId="79" fillId="95" borderId="0">
      <alignment wrapText="1"/>
      <protection locked="0"/>
    </xf>
    <xf numFmtId="174" fontId="79" fillId="95" borderId="0">
      <alignment wrapText="1"/>
      <protection locked="0"/>
    </xf>
    <xf numFmtId="174" fontId="83" fillId="0" borderId="0">
      <alignment wrapText="1"/>
      <protection locked="0"/>
    </xf>
    <xf numFmtId="175" fontId="83" fillId="0" borderId="0">
      <alignment wrapText="1"/>
      <protection locked="0"/>
    </xf>
    <xf numFmtId="175" fontId="83" fillId="0" borderId="0">
      <alignment wrapText="1"/>
      <protection locked="0"/>
    </xf>
    <xf numFmtId="175" fontId="79" fillId="95" borderId="0">
      <alignment wrapText="1"/>
      <protection locked="0"/>
    </xf>
    <xf numFmtId="175" fontId="79" fillId="95" borderId="0">
      <alignment wrapText="1"/>
      <protection locked="0"/>
    </xf>
    <xf numFmtId="175" fontId="79" fillId="95" borderId="0">
      <alignment wrapText="1"/>
      <protection locked="0"/>
    </xf>
    <xf numFmtId="175" fontId="79" fillId="95" borderId="0">
      <alignment wrapText="1"/>
      <protection locked="0"/>
    </xf>
    <xf numFmtId="175" fontId="83" fillId="0" borderId="0">
      <alignment wrapText="1"/>
      <protection locked="0"/>
    </xf>
    <xf numFmtId="176" fontId="79" fillId="94" borderId="59">
      <alignment wrapText="1"/>
    </xf>
    <xf numFmtId="176" fontId="79" fillId="94" borderId="59">
      <alignment wrapText="1"/>
    </xf>
    <xf numFmtId="176" fontId="79" fillId="94" borderId="59">
      <alignment wrapText="1"/>
    </xf>
    <xf numFmtId="177" fontId="79" fillId="94" borderId="59">
      <alignment wrapText="1"/>
    </xf>
    <xf numFmtId="177" fontId="79" fillId="94" borderId="59">
      <alignment wrapText="1"/>
    </xf>
    <xf numFmtId="177" fontId="79" fillId="94" borderId="59">
      <alignment wrapText="1"/>
    </xf>
    <xf numFmtId="177" fontId="79" fillId="94" borderId="59">
      <alignment wrapText="1"/>
    </xf>
    <xf numFmtId="178" fontId="79" fillId="94" borderId="59">
      <alignment wrapText="1"/>
    </xf>
    <xf numFmtId="178" fontId="79" fillId="94" borderId="59">
      <alignment wrapText="1"/>
    </xf>
    <xf numFmtId="178" fontId="79" fillId="94" borderId="59">
      <alignment wrapText="1"/>
    </xf>
    <xf numFmtId="0" fontId="80" fillId="0" borderId="60">
      <alignment horizontal="right"/>
    </xf>
    <xf numFmtId="0" fontId="80" fillId="0" borderId="60">
      <alignment horizontal="right"/>
    </xf>
    <xf numFmtId="0" fontId="80" fillId="0" borderId="60">
      <alignment horizontal="right"/>
    </xf>
    <xf numFmtId="0" fontId="80" fillId="0" borderId="60">
      <alignment horizontal="right"/>
    </xf>
    <xf numFmtId="40" fontId="99" fillId="0" borderId="0"/>
    <xf numFmtId="0" fontId="64" fillId="0" borderId="0" applyNumberFormat="0" applyFill="0" applyBorder="0" applyAlignment="0" applyProtection="0"/>
    <xf numFmtId="0" fontId="100" fillId="0" borderId="0" applyNumberFormat="0" applyFill="0" applyBorder="0" applyProtection="0">
      <alignment horizontal="left" vertical="center" indent="10"/>
    </xf>
    <xf numFmtId="0" fontId="100" fillId="0" borderId="0" applyNumberFormat="0" applyFill="0" applyBorder="0" applyProtection="0">
      <alignment horizontal="left" vertical="center" indent="10"/>
    </xf>
    <xf numFmtId="0" fontId="65" fillId="0" borderId="61" applyNumberFormat="0" applyFill="0" applyAlignment="0" applyProtection="0"/>
    <xf numFmtId="0" fontId="66" fillId="0" borderId="0" applyNumberFormat="0" applyFill="0" applyBorder="0" applyAlignment="0" applyProtection="0"/>
    <xf numFmtId="0" fontId="83" fillId="0" borderId="0"/>
    <xf numFmtId="43" fontId="23" fillId="0" borderId="0" applyFont="0" applyFill="0" applyBorder="0" applyAlignment="0" applyProtection="0"/>
    <xf numFmtId="9" fontId="10" fillId="0" borderId="0" applyFont="0" applyFill="0" applyBorder="0" applyAlignment="0" applyProtection="0"/>
    <xf numFmtId="43" fontId="26" fillId="0" borderId="0" applyFont="0" applyFill="0" applyBorder="0" applyAlignment="0" applyProtection="0"/>
    <xf numFmtId="0" fontId="23" fillId="0" borderId="0"/>
    <xf numFmtId="43" fontId="23"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105" fillId="0" borderId="2" applyNumberFormat="0" applyFill="0" applyAlignment="0" applyProtection="0"/>
    <xf numFmtId="0" fontId="106" fillId="0" borderId="3" applyNumberFormat="0" applyFill="0" applyAlignment="0" applyProtection="0"/>
    <xf numFmtId="0" fontId="107" fillId="0" borderId="4" applyNumberFormat="0" applyFill="0" applyAlignment="0" applyProtection="0"/>
    <xf numFmtId="0" fontId="107" fillId="0" borderId="0" applyNumberFormat="0" applyFill="0" applyBorder="0" applyAlignment="0" applyProtection="0"/>
    <xf numFmtId="0" fontId="108" fillId="13" borderId="0" applyNumberFormat="0" applyBorder="0" applyAlignment="0" applyProtection="0"/>
    <xf numFmtId="0" fontId="109" fillId="15" borderId="5" applyNumberFormat="0" applyAlignment="0" applyProtection="0"/>
    <xf numFmtId="0" fontId="110" fillId="16" borderId="6" applyNumberFormat="0" applyAlignment="0" applyProtection="0"/>
    <xf numFmtId="0" fontId="111" fillId="16" borderId="5" applyNumberFormat="0" applyAlignment="0" applyProtection="0"/>
    <xf numFmtId="0" fontId="112" fillId="0" borderId="7" applyNumberFormat="0" applyFill="0" applyAlignment="0" applyProtection="0"/>
    <xf numFmtId="0" fontId="103" fillId="17" borderId="8" applyNumberFormat="0" applyAlignment="0" applyProtection="0"/>
    <xf numFmtId="0" fontId="113" fillId="0" borderId="0" applyNumberFormat="0" applyFill="0" applyBorder="0" applyAlignment="0" applyProtection="0"/>
    <xf numFmtId="0" fontId="26" fillId="18" borderId="9" applyNumberFormat="0" applyFont="0" applyAlignment="0" applyProtection="0"/>
    <xf numFmtId="0" fontId="114" fillId="0" borderId="0" applyNumberFormat="0" applyFill="0" applyBorder="0" applyAlignment="0" applyProtection="0"/>
    <xf numFmtId="0" fontId="115" fillId="0" borderId="10" applyNumberFormat="0" applyFill="0" applyAlignment="0" applyProtection="0"/>
    <xf numFmtId="0" fontId="11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1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16"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11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116" fillId="39"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8" fillId="0" borderId="0"/>
    <xf numFmtId="0" fontId="116" fillId="22" borderId="0" applyNumberFormat="0" applyBorder="0" applyAlignment="0" applyProtection="0"/>
    <xf numFmtId="0" fontId="116" fillId="26" borderId="0" applyNumberFormat="0" applyBorder="0" applyAlignment="0" applyProtection="0"/>
    <xf numFmtId="0" fontId="116" fillId="30" borderId="0" applyNumberFormat="0" applyBorder="0" applyAlignment="0" applyProtection="0"/>
    <xf numFmtId="0" fontId="116" fillId="34" borderId="0" applyNumberFormat="0" applyBorder="0" applyAlignment="0" applyProtection="0"/>
    <xf numFmtId="0" fontId="116" fillId="38" borderId="0" applyNumberFormat="0" applyBorder="0" applyAlignment="0" applyProtection="0"/>
    <xf numFmtId="0" fontId="116" fillId="42"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20" fillId="14" borderId="0" applyNumberFormat="0" applyBorder="0" applyAlignment="0" applyProtection="0"/>
    <xf numFmtId="0" fontId="119" fillId="0" borderId="0"/>
    <xf numFmtId="0" fontId="121" fillId="0" borderId="0" applyNumberFormat="0" applyFill="0" applyBorder="0" applyAlignment="0" applyProtection="0"/>
    <xf numFmtId="0" fontId="48" fillId="0" borderId="0"/>
    <xf numFmtId="0" fontId="23" fillId="0" borderId="0"/>
    <xf numFmtId="43" fontId="23" fillId="0" borderId="0" applyFont="0" applyFill="0" applyBorder="0" applyAlignment="0" applyProtection="0"/>
    <xf numFmtId="0" fontId="44" fillId="0" borderId="0" applyNumberFormat="0" applyFill="0" applyBorder="0" applyAlignment="0" applyProtection="0">
      <alignment vertical="top"/>
      <protection locked="0"/>
    </xf>
    <xf numFmtId="43" fontId="5" fillId="0" borderId="0" applyFont="0" applyFill="0" applyBorder="0" applyAlignment="0" applyProtection="0"/>
    <xf numFmtId="44" fontId="5" fillId="0" borderId="0" applyFont="0" applyFill="0" applyBorder="0" applyAlignment="0" applyProtection="0"/>
  </cellStyleXfs>
  <cellXfs count="1157">
    <xf numFmtId="0" fontId="0" fillId="0" borderId="0" xfId="0"/>
    <xf numFmtId="0" fontId="0" fillId="2" borderId="0" xfId="0" applyFill="1"/>
    <xf numFmtId="0" fontId="0" fillId="2" borderId="0" xfId="0" applyFill="1" applyBorder="1"/>
    <xf numFmtId="0" fontId="0" fillId="0" borderId="0" xfId="0" applyAlignment="1">
      <alignment vertical="center"/>
    </xf>
    <xf numFmtId="0" fontId="0" fillId="2" borderId="0" xfId="0" applyFill="1" applyBorder="1" applyAlignment="1">
      <alignment vertical="center"/>
    </xf>
    <xf numFmtId="0" fontId="0" fillId="2" borderId="0" xfId="0" applyFill="1" applyAlignment="1"/>
    <xf numFmtId="0" fontId="0" fillId="2" borderId="0" xfId="0" applyFont="1" applyFill="1" applyBorder="1" applyAlignment="1">
      <alignment vertical="center"/>
    </xf>
    <xf numFmtId="0" fontId="0" fillId="2" borderId="0" xfId="0" applyFont="1" applyFill="1" applyBorder="1" applyAlignment="1">
      <alignment vertical="center" wrapText="1"/>
    </xf>
    <xf numFmtId="0" fontId="1" fillId="2" borderId="0" xfId="0" applyFont="1" applyFill="1" applyBorder="1" applyAlignment="1">
      <alignment vertical="center" wrapText="1"/>
    </xf>
    <xf numFmtId="2" fontId="0" fillId="2" borderId="0" xfId="0" applyNumberFormat="1" applyFont="1" applyFill="1" applyBorder="1" applyAlignment="1">
      <alignment horizontal="right" vertical="center"/>
    </xf>
    <xf numFmtId="0" fontId="0" fillId="2" borderId="0" xfId="0" applyFont="1" applyFill="1" applyBorder="1" applyAlignment="1">
      <alignment horizontal="left" vertical="center"/>
    </xf>
    <xf numFmtId="0" fontId="0" fillId="2" borderId="0" xfId="0" applyFont="1" applyFill="1" applyBorder="1"/>
    <xf numFmtId="0" fontId="4" fillId="2" borderId="0" xfId="1" applyFill="1" applyBorder="1" applyAlignment="1">
      <alignment vertical="center" wrapText="1"/>
    </xf>
    <xf numFmtId="0" fontId="4" fillId="2" borderId="0" xfId="1" applyFill="1" applyBorder="1" applyAlignment="1">
      <alignment wrapText="1"/>
    </xf>
    <xf numFmtId="0" fontId="9" fillId="2" borderId="0" xfId="0" applyFont="1" applyFill="1" applyBorder="1"/>
    <xf numFmtId="0" fontId="0" fillId="2" borderId="0" xfId="0" applyFill="1" applyBorder="1" applyAlignment="1"/>
    <xf numFmtId="0" fontId="9" fillId="2" borderId="0" xfId="0" applyFont="1" applyFill="1" applyBorder="1" applyAlignment="1">
      <alignment vertical="center" wrapText="1"/>
    </xf>
    <xf numFmtId="0" fontId="8" fillId="2" borderId="0" xfId="0" applyFont="1" applyFill="1" applyBorder="1"/>
    <xf numFmtId="0" fontId="1" fillId="2" borderId="0" xfId="0" applyFont="1" applyFill="1" applyBorder="1" applyAlignment="1">
      <alignment vertical="center"/>
    </xf>
    <xf numFmtId="3" fontId="0" fillId="2" borderId="0" xfId="0" applyNumberFormat="1" applyFont="1" applyFill="1" applyBorder="1" applyAlignment="1">
      <alignment horizontal="right" vertical="center"/>
    </xf>
    <xf numFmtId="6" fontId="0" fillId="2" borderId="0" xfId="0" applyNumberFormat="1" applyFont="1" applyFill="1" applyBorder="1" applyAlignment="1">
      <alignment vertical="center"/>
    </xf>
    <xf numFmtId="0" fontId="11" fillId="2" borderId="0" xfId="0" applyFont="1" applyFill="1"/>
    <xf numFmtId="0" fontId="11" fillId="2" borderId="0" xfId="0" applyFont="1" applyFill="1" applyBorder="1"/>
    <xf numFmtId="0" fontId="12" fillId="2" borderId="0" xfId="0" applyFont="1" applyFill="1" applyBorder="1"/>
    <xf numFmtId="0" fontId="13" fillId="2" borderId="0" xfId="0" applyFont="1" applyFill="1" applyBorder="1" applyAlignment="1">
      <alignment horizontal="left" vertical="center"/>
    </xf>
    <xf numFmtId="0" fontId="15" fillId="2" borderId="0" xfId="0" applyFont="1" applyFill="1" applyBorder="1" applyAlignment="1">
      <alignment horizontal="left" vertical="center"/>
    </xf>
    <xf numFmtId="0" fontId="10" fillId="2" borderId="0" xfId="0" applyFont="1" applyFill="1" applyBorder="1" applyAlignment="1">
      <alignment horizontal="left" vertical="center"/>
    </xf>
    <xf numFmtId="49" fontId="0" fillId="2" borderId="0" xfId="0" applyNumberFormat="1" applyFill="1" applyBorder="1"/>
    <xf numFmtId="49" fontId="0" fillId="2" borderId="0" xfId="0" applyNumberFormat="1" applyFill="1" applyBorder="1" applyAlignment="1"/>
    <xf numFmtId="0" fontId="7" fillId="2" borderId="0" xfId="0" applyFont="1" applyFill="1" applyBorder="1"/>
    <xf numFmtId="1" fontId="0" fillId="2" borderId="14" xfId="0" applyNumberFormat="1" applyFont="1" applyFill="1" applyBorder="1" applyAlignment="1">
      <alignment vertical="center"/>
    </xf>
    <xf numFmtId="0" fontId="1" fillId="2" borderId="14" xfId="0" applyFont="1" applyFill="1" applyBorder="1" applyAlignment="1">
      <alignment vertical="center" wrapText="1"/>
    </xf>
    <xf numFmtId="0" fontId="0" fillId="2" borderId="15" xfId="0" applyFill="1" applyBorder="1" applyAlignment="1">
      <alignment vertical="center"/>
    </xf>
    <xf numFmtId="0" fontId="0" fillId="2" borderId="15" xfId="0" applyFill="1" applyBorder="1"/>
    <xf numFmtId="0" fontId="22" fillId="0" borderId="0" xfId="0" applyFont="1"/>
    <xf numFmtId="0" fontId="6" fillId="43" borderId="1" xfId="0" applyFont="1" applyFill="1" applyBorder="1" applyAlignment="1">
      <alignment horizontal="left" vertical="center" wrapText="1"/>
    </xf>
    <xf numFmtId="165" fontId="2" fillId="43" borderId="1" xfId="0" applyNumberFormat="1" applyFont="1" applyFill="1" applyBorder="1" applyAlignment="1">
      <alignment horizontal="left" vertical="center"/>
    </xf>
    <xf numFmtId="0" fontId="6" fillId="43" borderId="1" xfId="0" applyFont="1" applyFill="1" applyBorder="1" applyAlignment="1">
      <alignment horizontal="left" vertical="center"/>
    </xf>
    <xf numFmtId="0" fontId="10" fillId="2" borderId="0" xfId="2" applyFont="1" applyFill="1" applyAlignment="1">
      <alignment vertical="center"/>
    </xf>
    <xf numFmtId="0" fontId="10" fillId="2" borderId="0" xfId="2" applyFont="1" applyFill="1" applyBorder="1" applyAlignment="1">
      <alignment vertical="center"/>
    </xf>
    <xf numFmtId="0" fontId="5" fillId="2" borderId="0" xfId="2" applyFont="1" applyFill="1" applyBorder="1" applyAlignment="1">
      <alignment vertical="top" wrapText="1"/>
    </xf>
    <xf numFmtId="0" fontId="5" fillId="2" borderId="0" xfId="2" applyFont="1" applyFill="1" applyBorder="1" applyAlignment="1">
      <alignment horizontal="left" vertical="top" wrapText="1"/>
    </xf>
    <xf numFmtId="0" fontId="5" fillId="2" borderId="0" xfId="2" applyFont="1" applyFill="1"/>
    <xf numFmtId="0" fontId="10" fillId="2" borderId="0" xfId="2" applyFont="1" applyFill="1" applyAlignment="1">
      <alignment horizontal="center" vertical="center"/>
    </xf>
    <xf numFmtId="0" fontId="10" fillId="2" borderId="0" xfId="2" applyFont="1" applyFill="1" applyBorder="1" applyAlignment="1">
      <alignment horizontal="center" vertical="center"/>
    </xf>
    <xf numFmtId="0" fontId="38" fillId="2" borderId="15" xfId="2" applyFont="1" applyFill="1" applyBorder="1" applyAlignment="1">
      <alignment vertical="top"/>
    </xf>
    <xf numFmtId="0" fontId="10" fillId="2" borderId="21" xfId="2" applyFont="1" applyFill="1" applyBorder="1" applyAlignment="1">
      <alignment horizontal="center" vertical="center"/>
    </xf>
    <xf numFmtId="0" fontId="10" fillId="2" borderId="21" xfId="2" applyFont="1" applyFill="1" applyBorder="1" applyAlignment="1">
      <alignment vertical="center"/>
    </xf>
    <xf numFmtId="0" fontId="10" fillId="2" borderId="14" xfId="2" applyFont="1" applyFill="1" applyBorder="1" applyAlignment="1">
      <alignment vertical="center"/>
    </xf>
    <xf numFmtId="0" fontId="10" fillId="2" borderId="38" xfId="2" applyFont="1" applyFill="1" applyBorder="1" applyAlignment="1">
      <alignment vertical="center"/>
    </xf>
    <xf numFmtId="0" fontId="10" fillId="2" borderId="39" xfId="2" applyFont="1" applyFill="1" applyBorder="1" applyAlignment="1">
      <alignment horizontal="center" vertical="center"/>
    </xf>
    <xf numFmtId="0" fontId="25" fillId="2" borderId="37" xfId="2" applyFont="1" applyFill="1" applyBorder="1" applyAlignment="1">
      <alignment horizontal="left" vertical="top"/>
    </xf>
    <xf numFmtId="0" fontId="25" fillId="2" borderId="37" xfId="2" applyFont="1" applyFill="1" applyBorder="1" applyAlignment="1">
      <alignment horizontal="left" vertical="center"/>
    </xf>
    <xf numFmtId="0" fontId="25" fillId="2" borderId="36" xfId="2" applyFont="1" applyFill="1" applyBorder="1" applyAlignment="1">
      <alignment vertical="top"/>
    </xf>
    <xf numFmtId="0" fontId="25" fillId="2" borderId="35" xfId="2" applyFont="1" applyFill="1" applyBorder="1" applyAlignment="1">
      <alignment vertical="top"/>
    </xf>
    <xf numFmtId="0" fontId="25" fillId="2" borderId="34" xfId="2" applyFont="1" applyFill="1" applyBorder="1" applyAlignment="1">
      <alignment vertical="top"/>
    </xf>
    <xf numFmtId="0" fontId="19" fillId="2" borderId="0" xfId="2" applyFont="1" applyFill="1" applyAlignment="1">
      <alignment vertical="center"/>
    </xf>
    <xf numFmtId="3" fontId="10" fillId="2" borderId="37" xfId="2" applyNumberFormat="1" applyFont="1" applyFill="1" applyBorder="1" applyAlignment="1">
      <alignment horizontal="left" vertical="top"/>
    </xf>
    <xf numFmtId="0" fontId="5" fillId="2" borderId="37" xfId="2" applyFont="1" applyFill="1" applyBorder="1" applyAlignment="1">
      <alignment horizontal="left" vertical="top" wrapText="1"/>
    </xf>
    <xf numFmtId="0" fontId="10" fillId="2" borderId="35" xfId="2" applyFont="1" applyFill="1" applyBorder="1" applyAlignment="1">
      <alignment horizontal="left" vertical="top"/>
    </xf>
    <xf numFmtId="0" fontId="10" fillId="2" borderId="34" xfId="2" applyFont="1" applyFill="1" applyBorder="1" applyAlignment="1">
      <alignment horizontal="left" vertical="top"/>
    </xf>
    <xf numFmtId="0" fontId="38" fillId="2" borderId="31" xfId="2" applyFont="1" applyFill="1" applyBorder="1" applyAlignment="1">
      <alignment vertical="center"/>
    </xf>
    <xf numFmtId="0" fontId="42" fillId="2" borderId="30" xfId="2" applyFont="1" applyFill="1" applyBorder="1" applyAlignment="1">
      <alignment vertical="center"/>
    </xf>
    <xf numFmtId="0" fontId="38" fillId="2" borderId="33" xfId="2" applyFont="1" applyFill="1" applyBorder="1" applyAlignment="1">
      <alignment vertical="center"/>
    </xf>
    <xf numFmtId="0" fontId="42" fillId="2" borderId="32" xfId="2" applyFont="1" applyFill="1" applyBorder="1" applyAlignment="1">
      <alignment vertical="center"/>
    </xf>
    <xf numFmtId="0" fontId="25" fillId="2" borderId="28" xfId="2" applyFont="1" applyFill="1" applyBorder="1" applyAlignment="1">
      <alignment horizontal="left" vertical="top" wrapText="1"/>
    </xf>
    <xf numFmtId="0" fontId="25" fillId="2" borderId="26" xfId="2" applyFont="1" applyFill="1" applyBorder="1" applyAlignment="1">
      <alignment vertical="top"/>
    </xf>
    <xf numFmtId="0" fontId="25" fillId="2" borderId="25" xfId="2" applyFont="1" applyFill="1" applyBorder="1" applyAlignment="1">
      <alignment vertical="top"/>
    </xf>
    <xf numFmtId="0" fontId="25" fillId="2" borderId="28" xfId="2" applyFont="1" applyFill="1" applyBorder="1" applyAlignment="1">
      <alignment horizontal="left" vertical="top"/>
    </xf>
    <xf numFmtId="0" fontId="5" fillId="2" borderId="28" xfId="2" applyFont="1" applyFill="1" applyBorder="1" applyAlignment="1">
      <alignment horizontal="left" vertical="top" wrapText="1"/>
    </xf>
    <xf numFmtId="0" fontId="5" fillId="2" borderId="26" xfId="2" applyFont="1" applyFill="1" applyBorder="1" applyAlignment="1">
      <alignment vertical="top" wrapText="1"/>
    </xf>
    <xf numFmtId="0" fontId="5" fillId="2" borderId="25" xfId="2" applyFont="1" applyFill="1" applyBorder="1" applyAlignment="1">
      <alignment vertical="top" wrapText="1"/>
    </xf>
    <xf numFmtId="0" fontId="40" fillId="2" borderId="31" xfId="2" applyFont="1" applyFill="1" applyBorder="1" applyAlignment="1">
      <alignment vertical="top" wrapText="1"/>
    </xf>
    <xf numFmtId="0" fontId="5" fillId="2" borderId="30" xfId="2" applyFont="1" applyFill="1" applyBorder="1" applyAlignment="1">
      <alignment horizontal="left" vertical="top" wrapText="1"/>
    </xf>
    <xf numFmtId="0" fontId="5" fillId="2" borderId="30" xfId="2" applyFont="1" applyFill="1" applyBorder="1" applyAlignment="1">
      <alignment vertical="top" wrapText="1"/>
    </xf>
    <xf numFmtId="0" fontId="40" fillId="2" borderId="29" xfId="2" applyFont="1" applyFill="1" applyBorder="1" applyAlignment="1">
      <alignment vertical="top" wrapText="1"/>
    </xf>
    <xf numFmtId="0" fontId="25" fillId="2" borderId="26" xfId="2" applyFont="1" applyFill="1" applyBorder="1" applyAlignment="1">
      <alignment horizontal="left" vertical="top"/>
    </xf>
    <xf numFmtId="0" fontId="25" fillId="2" borderId="27" xfId="2" applyFont="1" applyFill="1" applyBorder="1" applyAlignment="1">
      <alignment horizontal="left" vertical="top"/>
    </xf>
    <xf numFmtId="0" fontId="1" fillId="2" borderId="26" xfId="2" applyFont="1" applyFill="1" applyBorder="1" applyAlignment="1">
      <alignment horizontal="left" vertical="top"/>
    </xf>
    <xf numFmtId="0" fontId="1" fillId="2" borderId="25" xfId="2" applyFont="1" applyFill="1" applyBorder="1" applyAlignment="1">
      <alignment horizontal="left" vertical="top"/>
    </xf>
    <xf numFmtId="0" fontId="1" fillId="2" borderId="28" xfId="2" applyFont="1" applyFill="1" applyBorder="1" applyAlignment="1">
      <alignment horizontal="left" vertical="top" wrapText="1"/>
    </xf>
    <xf numFmtId="0" fontId="10" fillId="2" borderId="27" xfId="2" applyFont="1" applyFill="1" applyBorder="1" applyAlignment="1">
      <alignment horizontal="left" vertical="top" wrapText="1"/>
    </xf>
    <xf numFmtId="0" fontId="10" fillId="2" borderId="26" xfId="2" applyFont="1" applyFill="1" applyBorder="1" applyAlignment="1">
      <alignment vertical="top"/>
    </xf>
    <xf numFmtId="0" fontId="10" fillId="2" borderId="25" xfId="2" applyFont="1" applyFill="1" applyBorder="1" applyAlignment="1">
      <alignment vertical="top" wrapText="1"/>
    </xf>
    <xf numFmtId="0" fontId="10" fillId="2" borderId="26" xfId="2" applyFont="1" applyFill="1" applyBorder="1" applyAlignment="1">
      <alignment horizontal="left" vertical="top" wrapText="1"/>
    </xf>
    <xf numFmtId="0" fontId="38" fillId="2" borderId="42" xfId="2" applyFont="1" applyFill="1" applyBorder="1" applyAlignment="1">
      <alignment horizontal="left" vertical="top"/>
    </xf>
    <xf numFmtId="0" fontId="41" fillId="2" borderId="41" xfId="2" applyFont="1" applyFill="1" applyBorder="1" applyAlignment="1">
      <alignment horizontal="left" vertical="center"/>
    </xf>
    <xf numFmtId="0" fontId="10" fillId="2" borderId="41" xfId="2" applyFont="1" applyFill="1" applyBorder="1" applyAlignment="1">
      <alignment horizontal="center" vertical="center"/>
    </xf>
    <xf numFmtId="0" fontId="10" fillId="2" borderId="41" xfId="2" applyFont="1" applyFill="1" applyBorder="1" applyAlignment="1">
      <alignment vertical="center"/>
    </xf>
    <xf numFmtId="0" fontId="10" fillId="2" borderId="40" xfId="2" applyFont="1" applyFill="1" applyBorder="1" applyAlignment="1">
      <alignment vertical="center"/>
    </xf>
    <xf numFmtId="0" fontId="1" fillId="2" borderId="37" xfId="2" applyFont="1" applyFill="1" applyBorder="1" applyAlignment="1">
      <alignment horizontal="center" vertical="top" wrapText="1"/>
    </xf>
    <xf numFmtId="0" fontId="18" fillId="2" borderId="36" xfId="2" applyFont="1" applyFill="1" applyBorder="1" applyAlignment="1">
      <alignment horizontal="left" vertical="top" wrapText="1"/>
    </xf>
    <xf numFmtId="0" fontId="5" fillId="2" borderId="34" xfId="2" applyFont="1" applyFill="1" applyBorder="1" applyAlignment="1">
      <alignment vertical="top"/>
    </xf>
    <xf numFmtId="0" fontId="5" fillId="2" borderId="36" xfId="2" applyFont="1" applyFill="1" applyBorder="1" applyAlignment="1">
      <alignment horizontal="left" vertical="top" wrapText="1"/>
    </xf>
    <xf numFmtId="0" fontId="5" fillId="2" borderId="37" xfId="2" applyFont="1" applyFill="1" applyBorder="1" applyAlignment="1">
      <alignment horizontal="center" vertical="top" wrapText="1"/>
    </xf>
    <xf numFmtId="0" fontId="5" fillId="2" borderId="0" xfId="2" applyFont="1" applyFill="1" applyBorder="1"/>
    <xf numFmtId="0" fontId="18" fillId="2" borderId="28" xfId="2" applyFont="1" applyFill="1" applyBorder="1" applyAlignment="1">
      <alignment horizontal="left" vertical="top" wrapText="1"/>
    </xf>
    <xf numFmtId="0" fontId="10" fillId="2" borderId="28" xfId="2" applyFont="1" applyFill="1" applyBorder="1" applyAlignment="1">
      <alignment horizontal="left" vertical="top" wrapText="1"/>
    </xf>
    <xf numFmtId="0" fontId="1" fillId="2" borderId="26" xfId="2" applyFont="1" applyFill="1" applyBorder="1" applyAlignment="1">
      <alignment vertical="top"/>
    </xf>
    <xf numFmtId="0" fontId="1" fillId="2" borderId="25" xfId="2" applyFont="1" applyFill="1" applyBorder="1" applyAlignment="1">
      <alignment vertical="top"/>
    </xf>
    <xf numFmtId="0" fontId="5" fillId="2" borderId="26" xfId="2" applyFont="1" applyFill="1" applyBorder="1" applyAlignment="1">
      <alignment vertical="top"/>
    </xf>
    <xf numFmtId="0" fontId="38" fillId="2" borderId="19" xfId="2" applyFont="1" applyFill="1" applyBorder="1" applyAlignment="1">
      <alignment vertical="top"/>
    </xf>
    <xf numFmtId="0" fontId="10" fillId="2" borderId="22" xfId="2" applyFont="1" applyFill="1" applyBorder="1" applyAlignment="1">
      <alignment horizontal="center" vertical="center"/>
    </xf>
    <xf numFmtId="0" fontId="10" fillId="2" borderId="22" xfId="2" applyFont="1" applyFill="1" applyBorder="1" applyAlignment="1">
      <alignment vertical="center"/>
    </xf>
    <xf numFmtId="10" fontId="5" fillId="2" borderId="1" xfId="2" applyNumberFormat="1" applyFont="1" applyFill="1" applyBorder="1"/>
    <xf numFmtId="10" fontId="5" fillId="2" borderId="24" xfId="2" applyNumberFormat="1" applyFont="1" applyFill="1" applyBorder="1"/>
    <xf numFmtId="0" fontId="25" fillId="2" borderId="1" xfId="2" applyFont="1" applyFill="1" applyBorder="1"/>
    <xf numFmtId="0" fontId="18" fillId="2" borderId="1" xfId="2" applyFont="1" applyFill="1" applyBorder="1"/>
    <xf numFmtId="0" fontId="10" fillId="2" borderId="1" xfId="2" applyFont="1" applyFill="1" applyBorder="1"/>
    <xf numFmtId="0" fontId="1" fillId="2" borderId="1" xfId="2" applyFont="1" applyFill="1" applyBorder="1"/>
    <xf numFmtId="0" fontId="5" fillId="2" borderId="1" xfId="2" applyFont="1" applyFill="1" applyBorder="1"/>
    <xf numFmtId="2" fontId="5" fillId="2" borderId="1" xfId="2" applyNumberFormat="1" applyFont="1" applyFill="1" applyBorder="1"/>
    <xf numFmtId="2" fontId="1" fillId="2" borderId="1" xfId="2" applyNumberFormat="1" applyFont="1" applyFill="1" applyBorder="1"/>
    <xf numFmtId="1" fontId="10" fillId="2" borderId="1" xfId="2" applyNumberFormat="1" applyFont="1" applyFill="1" applyBorder="1"/>
    <xf numFmtId="2" fontId="1" fillId="2" borderId="1" xfId="2" applyNumberFormat="1" applyFont="1" applyFill="1" applyBorder="1" applyAlignment="1">
      <alignment wrapText="1"/>
    </xf>
    <xf numFmtId="44" fontId="5" fillId="2" borderId="1" xfId="2" applyNumberFormat="1" applyFont="1" applyFill="1" applyBorder="1"/>
    <xf numFmtId="2" fontId="1" fillId="2" borderId="1" xfId="2" applyNumberFormat="1" applyFont="1" applyFill="1" applyBorder="1" applyAlignment="1">
      <alignment horizontal="left" vertical="top" wrapText="1"/>
    </xf>
    <xf numFmtId="0" fontId="10" fillId="2" borderId="1" xfId="2" applyFont="1" applyFill="1" applyBorder="1" applyAlignment="1">
      <alignment horizontal="center"/>
    </xf>
    <xf numFmtId="0" fontId="10" fillId="2" borderId="1" xfId="2" applyFont="1" applyFill="1" applyBorder="1" applyAlignment="1"/>
    <xf numFmtId="0" fontId="11" fillId="2" borderId="0" xfId="2" applyFont="1" applyFill="1" applyAlignment="1">
      <alignment horizontal="left" vertical="center"/>
    </xf>
    <xf numFmtId="0" fontId="12" fillId="2" borderId="0" xfId="2" applyFont="1" applyFill="1" applyBorder="1" applyAlignment="1">
      <alignment vertical="top"/>
    </xf>
    <xf numFmtId="0" fontId="38" fillId="2" borderId="29" xfId="2" applyFont="1" applyFill="1" applyBorder="1" applyAlignment="1">
      <alignment vertical="center"/>
    </xf>
    <xf numFmtId="0" fontId="42" fillId="2" borderId="0" xfId="2" applyFont="1" applyFill="1" applyBorder="1" applyAlignment="1">
      <alignment vertical="center"/>
    </xf>
    <xf numFmtId="0" fontId="38" fillId="2" borderId="1" xfId="2" applyFont="1" applyFill="1" applyBorder="1" applyAlignment="1">
      <alignment horizontal="left" vertical="top"/>
    </xf>
    <xf numFmtId="0" fontId="41" fillId="2" borderId="1" xfId="2" applyFont="1" applyFill="1" applyBorder="1" applyAlignment="1">
      <alignment horizontal="left" vertical="center"/>
    </xf>
    <xf numFmtId="0" fontId="10" fillId="2" borderId="1" xfId="2" applyFont="1" applyFill="1" applyBorder="1" applyAlignment="1">
      <alignment horizontal="center" vertical="center"/>
    </xf>
    <xf numFmtId="0" fontId="10" fillId="2" borderId="1" xfId="2" applyFont="1" applyFill="1" applyBorder="1" applyAlignment="1">
      <alignment vertical="center"/>
    </xf>
    <xf numFmtId="0" fontId="25" fillId="2" borderId="1" xfId="2" applyFont="1" applyFill="1" applyBorder="1" applyAlignment="1">
      <alignment horizontal="left" vertical="top"/>
    </xf>
    <xf numFmtId="0" fontId="25" fillId="2" borderId="1" xfId="2" applyFont="1" applyFill="1" applyBorder="1" applyAlignment="1">
      <alignment horizontal="left" vertical="center"/>
    </xf>
    <xf numFmtId="0" fontId="25" fillId="2" borderId="1" xfId="2" applyFont="1" applyFill="1" applyBorder="1" applyAlignment="1">
      <alignment vertical="top"/>
    </xf>
    <xf numFmtId="3" fontId="10" fillId="2" borderId="1" xfId="2" applyNumberFormat="1" applyFont="1" applyFill="1" applyBorder="1" applyAlignment="1">
      <alignment horizontal="left" vertical="center"/>
    </xf>
    <xf numFmtId="3" fontId="10" fillId="2" borderId="1" xfId="2" applyNumberFormat="1" applyFont="1" applyFill="1" applyBorder="1" applyAlignment="1">
      <alignment horizontal="left" vertical="top"/>
    </xf>
    <xf numFmtId="3" fontId="10" fillId="2" borderId="1" xfId="2" applyNumberFormat="1" applyFont="1" applyFill="1" applyBorder="1" applyAlignment="1">
      <alignment horizontal="center" vertical="center"/>
    </xf>
    <xf numFmtId="0" fontId="5" fillId="2" borderId="1" xfId="2" applyFont="1" applyFill="1" applyBorder="1" applyAlignment="1">
      <alignment horizontal="left" vertical="top" wrapText="1"/>
    </xf>
    <xf numFmtId="0" fontId="10" fillId="2" borderId="1" xfId="2" applyFont="1" applyFill="1" applyBorder="1" applyAlignment="1">
      <alignment horizontal="left" vertical="top"/>
    </xf>
    <xf numFmtId="0" fontId="25" fillId="2" borderId="1" xfId="2" applyFont="1" applyFill="1" applyBorder="1" applyAlignment="1">
      <alignment horizontal="left" vertical="top" wrapText="1"/>
    </xf>
    <xf numFmtId="0" fontId="10" fillId="2" borderId="1" xfId="2" applyFont="1" applyFill="1" applyBorder="1" applyAlignment="1">
      <alignment horizontal="left" vertical="center"/>
    </xf>
    <xf numFmtId="0" fontId="10" fillId="2" borderId="1" xfId="2" applyFont="1" applyFill="1" applyBorder="1" applyAlignment="1">
      <alignment horizontal="left" vertical="top" wrapText="1"/>
    </xf>
    <xf numFmtId="0" fontId="26" fillId="0" borderId="0" xfId="2"/>
    <xf numFmtId="0" fontId="36" fillId="2" borderId="0" xfId="2" applyFont="1" applyFill="1" applyBorder="1"/>
    <xf numFmtId="0" fontId="27" fillId="2" borderId="0" xfId="2" applyFont="1" applyFill="1" applyBorder="1" applyAlignment="1">
      <alignment vertical="center"/>
    </xf>
    <xf numFmtId="0" fontId="28" fillId="0" borderId="0" xfId="2" applyFont="1"/>
    <xf numFmtId="0" fontId="28" fillId="2" borderId="0" xfId="2" applyFont="1" applyFill="1" applyBorder="1" applyAlignment="1">
      <alignment vertical="top" wrapText="1"/>
    </xf>
    <xf numFmtId="0" fontId="28" fillId="2" borderId="0" xfId="2" applyFont="1" applyFill="1" applyBorder="1" applyAlignment="1">
      <alignment horizontal="left" vertical="top" wrapText="1"/>
    </xf>
    <xf numFmtId="0" fontId="27" fillId="45" borderId="0" xfId="2" applyFont="1" applyFill="1" applyAlignment="1">
      <alignment vertical="center"/>
    </xf>
    <xf numFmtId="0" fontId="27" fillId="45" borderId="0" xfId="2" applyFont="1" applyFill="1" applyAlignment="1">
      <alignment horizontal="center" vertical="center"/>
    </xf>
    <xf numFmtId="0" fontId="27" fillId="45" borderId="0" xfId="2" applyFont="1" applyFill="1" applyBorder="1" applyAlignment="1">
      <alignment vertical="center"/>
    </xf>
    <xf numFmtId="0" fontId="33" fillId="50" borderId="39" xfId="2" applyFont="1" applyFill="1" applyBorder="1" applyAlignment="1">
      <alignment horizontal="left" vertical="top"/>
    </xf>
    <xf numFmtId="0" fontId="30" fillId="50" borderId="0" xfId="2" applyFont="1" applyFill="1" applyBorder="1" applyAlignment="1">
      <alignment horizontal="left" vertical="center"/>
    </xf>
    <xf numFmtId="0" fontId="27" fillId="50" borderId="0" xfId="2" applyFont="1" applyFill="1" applyBorder="1" applyAlignment="1">
      <alignment horizontal="center" vertical="center"/>
    </xf>
    <xf numFmtId="0" fontId="27" fillId="50" borderId="0" xfId="2" applyFont="1" applyFill="1" applyBorder="1" applyAlignment="1">
      <alignment vertical="center"/>
    </xf>
    <xf numFmtId="0" fontId="27" fillId="50" borderId="38" xfId="2" applyFont="1" applyFill="1" applyBorder="1" applyAlignment="1">
      <alignment vertical="center"/>
    </xf>
    <xf numFmtId="0" fontId="27" fillId="50" borderId="39" xfId="2" applyFont="1" applyFill="1" applyBorder="1" applyAlignment="1">
      <alignment horizontal="center" vertical="center"/>
    </xf>
    <xf numFmtId="0" fontId="31" fillId="50" borderId="37" xfId="2" applyFont="1" applyFill="1" applyBorder="1" applyAlignment="1">
      <alignment horizontal="left" vertical="top"/>
    </xf>
    <xf numFmtId="0" fontId="31" fillId="50" borderId="37" xfId="2" applyFont="1" applyFill="1" applyBorder="1" applyAlignment="1">
      <alignment horizontal="left" vertical="center"/>
    </xf>
    <xf numFmtId="0" fontId="31" fillId="50" borderId="36" xfId="2" applyFont="1" applyFill="1" applyBorder="1" applyAlignment="1">
      <alignment vertical="top"/>
    </xf>
    <xf numFmtId="0" fontId="31" fillId="50" borderId="35" xfId="2" applyFont="1" applyFill="1" applyBorder="1" applyAlignment="1">
      <alignment vertical="top"/>
    </xf>
    <xf numFmtId="3" fontId="27" fillId="50" borderId="37" xfId="2" applyNumberFormat="1" applyFont="1" applyFill="1" applyBorder="1" applyAlignment="1">
      <alignment horizontal="left" vertical="top"/>
    </xf>
    <xf numFmtId="3" fontId="27" fillId="50" borderId="37" xfId="2" applyNumberFormat="1" applyFont="1" applyFill="1" applyBorder="1" applyAlignment="1">
      <alignment horizontal="center" vertical="center"/>
    </xf>
    <xf numFmtId="0" fontId="27" fillId="50" borderId="37" xfId="2" applyFont="1" applyFill="1" applyBorder="1" applyAlignment="1">
      <alignment horizontal="left" vertical="center"/>
    </xf>
    <xf numFmtId="0" fontId="33" fillId="49" borderId="31" xfId="2" applyFont="1" applyFill="1" applyBorder="1" applyAlignment="1">
      <alignment vertical="center"/>
    </xf>
    <xf numFmtId="0" fontId="35" fillId="49" borderId="30" xfId="2" applyFont="1" applyFill="1" applyBorder="1" applyAlignment="1">
      <alignment vertical="center"/>
    </xf>
    <xf numFmtId="0" fontId="33" fillId="49" borderId="33" xfId="2" applyFont="1" applyFill="1" applyBorder="1" applyAlignment="1">
      <alignment vertical="center"/>
    </xf>
    <xf numFmtId="0" fontId="35" fillId="49" borderId="32" xfId="2" applyFont="1" applyFill="1" applyBorder="1" applyAlignment="1">
      <alignment vertical="center"/>
    </xf>
    <xf numFmtId="0" fontId="27" fillId="2" borderId="0" xfId="2" applyFont="1" applyFill="1" applyAlignment="1">
      <alignment vertical="center"/>
    </xf>
    <xf numFmtId="0" fontId="31" fillId="49" borderId="28" xfId="2" applyFont="1" applyFill="1" applyBorder="1" applyAlignment="1">
      <alignment horizontal="left" vertical="top" wrapText="1"/>
    </xf>
    <xf numFmtId="0" fontId="31" fillId="49" borderId="28" xfId="2" applyFont="1" applyFill="1" applyBorder="1" applyAlignment="1">
      <alignment horizontal="left" vertical="top"/>
    </xf>
    <xf numFmtId="0" fontId="31" fillId="49" borderId="26" xfId="2" applyFont="1" applyFill="1" applyBorder="1" applyAlignment="1">
      <alignment vertical="top"/>
    </xf>
    <xf numFmtId="0" fontId="31" fillId="49" borderId="25" xfId="2" applyFont="1" applyFill="1" applyBorder="1" applyAlignment="1">
      <alignment vertical="top"/>
    </xf>
    <xf numFmtId="0" fontId="28" fillId="49" borderId="28" xfId="2" applyFont="1" applyFill="1" applyBorder="1" applyAlignment="1">
      <alignment horizontal="left" vertical="top" wrapText="1"/>
    </xf>
    <xf numFmtId="0" fontId="28" fillId="49" borderId="26" xfId="2" applyFont="1" applyFill="1" applyBorder="1" applyAlignment="1">
      <alignment vertical="top" wrapText="1"/>
    </xf>
    <xf numFmtId="0" fontId="28" fillId="49" borderId="25" xfId="2" applyFont="1" applyFill="1" applyBorder="1" applyAlignment="1">
      <alignment vertical="top" wrapText="1"/>
    </xf>
    <xf numFmtId="0" fontId="34" fillId="48" borderId="31" xfId="2" applyFont="1" applyFill="1" applyBorder="1" applyAlignment="1">
      <alignment vertical="top" wrapText="1"/>
    </xf>
    <xf numFmtId="0" fontId="28" fillId="48" borderId="30" xfId="2" applyFont="1" applyFill="1" applyBorder="1" applyAlignment="1">
      <alignment horizontal="left" vertical="top" wrapText="1"/>
    </xf>
    <xf numFmtId="0" fontId="28" fillId="48" borderId="30" xfId="2" applyFont="1" applyFill="1" applyBorder="1" applyAlignment="1">
      <alignment vertical="top" wrapText="1"/>
    </xf>
    <xf numFmtId="0" fontId="34" fillId="48" borderId="29" xfId="2" applyFont="1" applyFill="1" applyBorder="1" applyAlignment="1">
      <alignment vertical="top" wrapText="1"/>
    </xf>
    <xf numFmtId="0" fontId="28" fillId="48" borderId="0" xfId="2" applyFont="1" applyFill="1" applyBorder="1" applyAlignment="1">
      <alignment horizontal="left" vertical="top" wrapText="1"/>
    </xf>
    <xf numFmtId="0" fontId="28" fillId="48" borderId="0" xfId="2" applyFont="1" applyFill="1" applyBorder="1" applyAlignment="1">
      <alignment vertical="top" wrapText="1"/>
    </xf>
    <xf numFmtId="0" fontId="31" fillId="48" borderId="28" xfId="2" applyFont="1" applyFill="1" applyBorder="1" applyAlignment="1">
      <alignment horizontal="left" vertical="top" wrapText="1"/>
    </xf>
    <xf numFmtId="0" fontId="31" fillId="48" borderId="28" xfId="2" applyFont="1" applyFill="1" applyBorder="1" applyAlignment="1">
      <alignment horizontal="left" vertical="top"/>
    </xf>
    <xf numFmtId="0" fontId="29" fillId="48" borderId="26" xfId="2" applyFont="1" applyFill="1" applyBorder="1" applyAlignment="1">
      <alignment horizontal="left" vertical="top"/>
    </xf>
    <xf numFmtId="0" fontId="29" fillId="48" borderId="25" xfId="2" applyFont="1" applyFill="1" applyBorder="1" applyAlignment="1">
      <alignment horizontal="left" vertical="top"/>
    </xf>
    <xf numFmtId="0" fontId="29" fillId="48" borderId="28" xfId="2" applyFont="1" applyFill="1" applyBorder="1" applyAlignment="1">
      <alignment horizontal="left" vertical="top" wrapText="1"/>
    </xf>
    <xf numFmtId="0" fontId="27" fillId="48" borderId="26" xfId="2" applyFont="1" applyFill="1" applyBorder="1" applyAlignment="1">
      <alignment vertical="top"/>
    </xf>
    <xf numFmtId="0" fontId="27" fillId="48" borderId="25" xfId="2" applyFont="1" applyFill="1" applyBorder="1" applyAlignment="1">
      <alignment vertical="top" wrapText="1"/>
    </xf>
    <xf numFmtId="0" fontId="28" fillId="50" borderId="36" xfId="2" applyFont="1" applyFill="1" applyBorder="1" applyAlignment="1">
      <alignment horizontal="left" vertical="top" wrapText="1"/>
    </xf>
    <xf numFmtId="0" fontId="28" fillId="51" borderId="37" xfId="2" applyFont="1" applyFill="1" applyBorder="1" applyAlignment="1">
      <alignment horizontal="left" vertical="top" wrapText="1"/>
    </xf>
    <xf numFmtId="0" fontId="27" fillId="49" borderId="28" xfId="2" applyFont="1" applyFill="1" applyBorder="1" applyAlignment="1">
      <alignment horizontal="left" vertical="top" wrapText="1"/>
    </xf>
    <xf numFmtId="0" fontId="27" fillId="49" borderId="25" xfId="2" applyFont="1" applyFill="1" applyBorder="1" applyAlignment="1">
      <alignment vertical="top" wrapText="1"/>
    </xf>
    <xf numFmtId="0" fontId="29" fillId="48" borderId="26" xfId="2" applyFont="1" applyFill="1" applyBorder="1" applyAlignment="1">
      <alignment vertical="top"/>
    </xf>
    <xf numFmtId="0" fontId="29" fillId="48" borderId="25" xfId="2" applyFont="1" applyFill="1" applyBorder="1" applyAlignment="1">
      <alignment vertical="top"/>
    </xf>
    <xf numFmtId="0" fontId="28" fillId="48" borderId="26" xfId="2" applyFont="1" applyFill="1" applyBorder="1" applyAlignment="1">
      <alignment vertical="top"/>
    </xf>
    <xf numFmtId="0" fontId="28" fillId="48" borderId="25" xfId="2" applyFont="1" applyFill="1" applyBorder="1" applyAlignment="1">
      <alignment vertical="top" wrapText="1"/>
    </xf>
    <xf numFmtId="0" fontId="33" fillId="47" borderId="19" xfId="2" applyFont="1" applyFill="1" applyBorder="1" applyAlignment="1">
      <alignment vertical="top"/>
    </xf>
    <xf numFmtId="0" fontId="27" fillId="47" borderId="22" xfId="2" applyFont="1" applyFill="1" applyBorder="1" applyAlignment="1">
      <alignment horizontal="center" vertical="center"/>
    </xf>
    <xf numFmtId="0" fontId="27" fillId="47" borderId="22" xfId="2" applyFont="1" applyFill="1" applyBorder="1" applyAlignment="1">
      <alignment vertical="center"/>
    </xf>
    <xf numFmtId="0" fontId="27" fillId="50" borderId="37" xfId="2" applyFont="1" applyFill="1" applyBorder="1" applyAlignment="1">
      <alignment horizontal="left" vertical="top" wrapText="1"/>
    </xf>
    <xf numFmtId="0" fontId="31" fillId="50" borderId="34" xfId="2" applyFont="1" applyFill="1" applyBorder="1" applyAlignment="1">
      <alignment vertical="top"/>
    </xf>
    <xf numFmtId="0" fontId="27" fillId="50" borderId="35" xfId="2" applyFont="1" applyFill="1" applyBorder="1" applyAlignment="1">
      <alignment horizontal="left" vertical="top"/>
    </xf>
    <xf numFmtId="0" fontId="27" fillId="50" borderId="34" xfId="2" applyFont="1" applyFill="1" applyBorder="1" applyAlignment="1">
      <alignment horizontal="left" vertical="top"/>
    </xf>
    <xf numFmtId="10" fontId="28" fillId="0" borderId="1" xfId="2" applyNumberFormat="1" applyFont="1" applyBorder="1"/>
    <xf numFmtId="0" fontId="31" fillId="46" borderId="1" xfId="2" applyFont="1" applyFill="1" applyBorder="1"/>
    <xf numFmtId="0" fontId="32" fillId="0" borderId="1" xfId="2" applyFont="1" applyFill="1" applyBorder="1"/>
    <xf numFmtId="0" fontId="27" fillId="0" borderId="1" xfId="2" applyFont="1" applyFill="1" applyBorder="1"/>
    <xf numFmtId="0" fontId="29" fillId="46" borderId="1" xfId="2" applyFont="1" applyFill="1" applyBorder="1"/>
    <xf numFmtId="2" fontId="28" fillId="0" borderId="1" xfId="2" applyNumberFormat="1" applyFont="1" applyBorder="1"/>
    <xf numFmtId="2" fontId="29" fillId="46" borderId="1" xfId="2" applyNumberFormat="1" applyFont="1" applyFill="1" applyBorder="1"/>
    <xf numFmtId="1" fontId="27" fillId="0" borderId="1" xfId="2" applyNumberFormat="1" applyFont="1" applyBorder="1"/>
    <xf numFmtId="2" fontId="29" fillId="46" borderId="1" xfId="2" applyNumberFormat="1" applyFont="1" applyFill="1" applyBorder="1" applyAlignment="1">
      <alignment wrapText="1"/>
    </xf>
    <xf numFmtId="44" fontId="28" fillId="0" borderId="1" xfId="2" applyNumberFormat="1" applyFont="1" applyBorder="1"/>
    <xf numFmtId="2" fontId="29" fillId="46" borderId="1" xfId="2" applyNumberFormat="1" applyFont="1" applyFill="1" applyBorder="1" applyAlignment="1">
      <alignment horizontal="left" vertical="top" wrapText="1"/>
    </xf>
    <xf numFmtId="44" fontId="28" fillId="4" borderId="1" xfId="2" applyNumberFormat="1" applyFont="1" applyFill="1" applyBorder="1"/>
    <xf numFmtId="0" fontId="27" fillId="49" borderId="25" xfId="2" applyFont="1" applyFill="1" applyBorder="1" applyAlignment="1">
      <alignment vertical="top"/>
    </xf>
    <xf numFmtId="0" fontId="27" fillId="49" borderId="28" xfId="2" applyFont="1" applyFill="1" applyBorder="1" applyAlignment="1">
      <alignment horizontal="left" vertical="top"/>
    </xf>
    <xf numFmtId="0" fontId="28" fillId="48" borderId="28" xfId="2" applyFont="1" applyFill="1" applyBorder="1" applyAlignment="1">
      <alignment horizontal="left" vertical="top" wrapText="1"/>
    </xf>
    <xf numFmtId="0" fontId="27" fillId="48" borderId="27" xfId="2" applyFont="1" applyFill="1" applyBorder="1" applyAlignment="1">
      <alignment horizontal="left" vertical="top" wrapText="1"/>
    </xf>
    <xf numFmtId="0" fontId="31" fillId="48" borderId="26" xfId="2" applyFont="1" applyFill="1" applyBorder="1" applyAlignment="1">
      <alignment horizontal="left" vertical="top"/>
    </xf>
    <xf numFmtId="0" fontId="31" fillId="48" borderId="27" xfId="2" applyFont="1" applyFill="1" applyBorder="1" applyAlignment="1">
      <alignment horizontal="left" vertical="top"/>
    </xf>
    <xf numFmtId="0" fontId="27" fillId="50" borderId="43" xfId="2" applyFont="1" applyFill="1" applyBorder="1" applyAlignment="1">
      <alignment horizontal="left" vertical="top" wrapText="1"/>
    </xf>
    <xf numFmtId="0" fontId="27" fillId="50" borderId="34" xfId="2" applyFont="1" applyFill="1" applyBorder="1" applyAlignment="1">
      <alignment horizontal="left" vertical="top" wrapText="1"/>
    </xf>
    <xf numFmtId="10" fontId="28" fillId="0" borderId="24" xfId="2" applyNumberFormat="1" applyFont="1" applyBorder="1"/>
    <xf numFmtId="0" fontId="31" fillId="50" borderId="45" xfId="2" applyFont="1" applyFill="1" applyBorder="1" applyAlignment="1">
      <alignment horizontal="left" vertical="top"/>
    </xf>
    <xf numFmtId="0" fontId="31" fillId="50" borderId="45" xfId="2" applyFont="1" applyFill="1" applyBorder="1" applyAlignment="1">
      <alignment horizontal="left" vertical="center"/>
    </xf>
    <xf numFmtId="0" fontId="27" fillId="50" borderId="36" xfId="2" applyFont="1" applyFill="1" applyBorder="1" applyAlignment="1">
      <alignment horizontal="left" vertical="center"/>
    </xf>
    <xf numFmtId="0" fontId="36" fillId="2" borderId="0" xfId="2" applyFont="1" applyFill="1"/>
    <xf numFmtId="0" fontId="27" fillId="2" borderId="0" xfId="2" applyFont="1" applyFill="1" applyAlignment="1">
      <alignment horizontal="center" vertical="center"/>
    </xf>
    <xf numFmtId="0" fontId="27" fillId="50" borderId="43" xfId="2" applyFont="1" applyFill="1" applyBorder="1" applyAlignment="1">
      <alignment horizontal="left" vertical="center"/>
    </xf>
    <xf numFmtId="44" fontId="28" fillId="51" borderId="37" xfId="2" applyNumberFormat="1" applyFont="1" applyFill="1" applyBorder="1" applyAlignment="1">
      <alignment horizontal="left" vertical="top" wrapText="1"/>
    </xf>
    <xf numFmtId="0" fontId="28" fillId="49" borderId="25" xfId="2" applyFont="1" applyFill="1" applyBorder="1" applyAlignment="1">
      <alignment vertical="top"/>
    </xf>
    <xf numFmtId="3" fontId="28" fillId="0" borderId="1" xfId="2" applyNumberFormat="1" applyFont="1" applyBorder="1"/>
    <xf numFmtId="3" fontId="27" fillId="45" borderId="1" xfId="2" applyNumberFormat="1" applyFont="1" applyFill="1" applyBorder="1" applyAlignment="1">
      <alignment horizontal="right"/>
    </xf>
    <xf numFmtId="3" fontId="31" fillId="50" borderId="37" xfId="2" applyNumberFormat="1" applyFont="1" applyFill="1" applyBorder="1" applyAlignment="1">
      <alignment horizontal="center" vertical="center"/>
    </xf>
    <xf numFmtId="3" fontId="27" fillId="50" borderId="43" xfId="2" applyNumberFormat="1" applyFont="1" applyFill="1" applyBorder="1" applyAlignment="1">
      <alignment horizontal="left" vertical="center"/>
    </xf>
    <xf numFmtId="3" fontId="27" fillId="45" borderId="1" xfId="2" applyNumberFormat="1" applyFont="1" applyFill="1" applyBorder="1" applyAlignment="1"/>
    <xf numFmtId="0" fontId="26" fillId="2" borderId="0" xfId="2" applyFill="1"/>
    <xf numFmtId="0" fontId="28" fillId="2" borderId="0" xfId="2" applyFont="1" applyFill="1"/>
    <xf numFmtId="3" fontId="27" fillId="50" borderId="43" xfId="2" applyNumberFormat="1" applyFont="1" applyFill="1" applyBorder="1" applyAlignment="1">
      <alignment horizontal="left" vertical="top"/>
    </xf>
    <xf numFmtId="3" fontId="27" fillId="50" borderId="43" xfId="2" applyNumberFormat="1" applyFont="1" applyFill="1" applyBorder="1" applyAlignment="1">
      <alignment horizontal="left" vertical="center" wrapText="1"/>
    </xf>
    <xf numFmtId="2" fontId="29" fillId="2" borderId="0" xfId="2" applyNumberFormat="1" applyFont="1" applyFill="1" applyBorder="1" applyAlignment="1">
      <alignment wrapText="1"/>
    </xf>
    <xf numFmtId="44" fontId="28" fillId="2" borderId="0" xfId="2" applyNumberFormat="1" applyFont="1" applyFill="1" applyBorder="1"/>
    <xf numFmtId="0" fontId="27" fillId="50" borderId="65" xfId="2" applyFont="1" applyFill="1" applyBorder="1" applyAlignment="1">
      <alignment horizontal="left" vertical="center" wrapText="1"/>
    </xf>
    <xf numFmtId="0" fontId="27" fillId="50" borderId="64" xfId="2" applyFont="1" applyFill="1" applyBorder="1" applyAlignment="1">
      <alignment horizontal="left" vertical="center" wrapText="1"/>
    </xf>
    <xf numFmtId="0" fontId="28" fillId="49" borderId="26" xfId="2" applyFont="1" applyFill="1" applyBorder="1" applyAlignment="1">
      <alignment vertical="top"/>
    </xf>
    <xf numFmtId="181" fontId="28" fillId="51" borderId="34" xfId="2" applyNumberFormat="1" applyFont="1" applyFill="1" applyBorder="1" applyAlignment="1">
      <alignment horizontal="center" vertical="top"/>
    </xf>
    <xf numFmtId="181" fontId="28" fillId="51" borderId="37" xfId="2" applyNumberFormat="1" applyFont="1" applyFill="1" applyBorder="1" applyAlignment="1">
      <alignment horizontal="center" vertical="top" wrapText="1"/>
    </xf>
    <xf numFmtId="181" fontId="28" fillId="0" borderId="1" xfId="2" applyNumberFormat="1" applyFont="1" applyBorder="1"/>
    <xf numFmtId="0" fontId="31" fillId="50" borderId="42" xfId="2" applyFont="1" applyFill="1" applyBorder="1" applyAlignment="1">
      <alignment horizontal="left" vertical="top"/>
    </xf>
    <xf numFmtId="0" fontId="31" fillId="50" borderId="40" xfId="2" applyFont="1" applyFill="1" applyBorder="1" applyAlignment="1">
      <alignment horizontal="left" vertical="top"/>
    </xf>
    <xf numFmtId="0" fontId="28" fillId="51" borderId="35" xfId="2" applyFont="1" applyFill="1" applyBorder="1" applyAlignment="1">
      <alignment horizontal="left" vertical="top" wrapText="1"/>
    </xf>
    <xf numFmtId="0" fontId="27" fillId="48" borderId="26" xfId="2" applyFont="1" applyFill="1" applyBorder="1" applyAlignment="1">
      <alignment horizontal="left" vertical="center" wrapText="1"/>
    </xf>
    <xf numFmtId="0" fontId="27" fillId="48" borderId="25" xfId="2" applyFont="1" applyFill="1" applyBorder="1" applyAlignment="1">
      <alignment horizontal="left" vertical="center" wrapText="1"/>
    </xf>
    <xf numFmtId="3" fontId="122" fillId="2" borderId="1" xfId="2" applyNumberFormat="1" applyFont="1" applyFill="1" applyBorder="1"/>
    <xf numFmtId="3" fontId="26" fillId="2" borderId="1" xfId="2" applyNumberFormat="1" applyFill="1" applyBorder="1"/>
    <xf numFmtId="2" fontId="29" fillId="46" borderId="15" xfId="2" applyNumberFormat="1" applyFont="1" applyFill="1" applyBorder="1" applyAlignment="1">
      <alignment wrapText="1"/>
    </xf>
    <xf numFmtId="3" fontId="27" fillId="50" borderId="63" xfId="2" applyNumberFormat="1" applyFont="1" applyFill="1" applyBorder="1" applyAlignment="1">
      <alignment horizontal="left" vertical="center" wrapText="1"/>
    </xf>
    <xf numFmtId="3" fontId="27" fillId="50" borderId="64" xfId="2" applyNumberFormat="1" applyFont="1" applyFill="1" applyBorder="1" applyAlignment="1">
      <alignment horizontal="left" vertical="center" wrapText="1"/>
    </xf>
    <xf numFmtId="9" fontId="27" fillId="50" borderId="36" xfId="2" applyNumberFormat="1" applyFont="1" applyFill="1" applyBorder="1" applyAlignment="1">
      <alignment vertical="center"/>
    </xf>
    <xf numFmtId="9" fontId="27" fillId="50" borderId="34" xfId="2" applyNumberFormat="1" applyFont="1" applyFill="1" applyBorder="1" applyAlignment="1">
      <alignment vertical="center"/>
    </xf>
    <xf numFmtId="3" fontId="27" fillId="50" borderId="36" xfId="2" applyNumberFormat="1" applyFont="1" applyFill="1" applyBorder="1" applyAlignment="1">
      <alignment horizontal="left" vertical="center" wrapText="1"/>
    </xf>
    <xf numFmtId="3" fontId="27" fillId="50" borderId="34" xfId="2" applyNumberFormat="1" applyFont="1" applyFill="1" applyBorder="1" applyAlignment="1">
      <alignment horizontal="left" vertical="center" wrapText="1"/>
    </xf>
    <xf numFmtId="3" fontId="27" fillId="50" borderId="34" xfId="2" applyNumberFormat="1" applyFont="1" applyFill="1" applyBorder="1" applyAlignment="1">
      <alignment horizontal="center" vertical="center"/>
    </xf>
    <xf numFmtId="0" fontId="27" fillId="49" borderId="26" xfId="2" applyFont="1" applyFill="1" applyBorder="1" applyAlignment="1">
      <alignment vertical="top"/>
    </xf>
    <xf numFmtId="0" fontId="27" fillId="2" borderId="0" xfId="2" applyFont="1" applyFill="1" applyBorder="1" applyAlignment="1">
      <alignment horizontal="center" vertical="center"/>
    </xf>
    <xf numFmtId="0" fontId="123" fillId="2" borderId="0" xfId="2" applyFont="1" applyFill="1" applyBorder="1" applyAlignment="1">
      <alignment vertical="top"/>
    </xf>
    <xf numFmtId="0" fontId="14" fillId="2" borderId="1" xfId="0" applyFont="1" applyFill="1" applyBorder="1" applyAlignment="1">
      <alignment vertical="center"/>
    </xf>
    <xf numFmtId="0" fontId="15" fillId="2" borderId="20"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22" xfId="0" applyFont="1" applyFill="1" applyBorder="1" applyAlignment="1">
      <alignment vertical="top"/>
    </xf>
    <xf numFmtId="0" fontId="15" fillId="2" borderId="0" xfId="0" applyFont="1" applyFill="1" applyBorder="1" applyAlignment="1">
      <alignment vertical="top"/>
    </xf>
    <xf numFmtId="0" fontId="15" fillId="2" borderId="11" xfId="0" applyFont="1" applyFill="1" applyBorder="1" applyAlignment="1">
      <alignment vertical="top"/>
    </xf>
    <xf numFmtId="0" fontId="17" fillId="8" borderId="0" xfId="0" applyFont="1" applyFill="1"/>
    <xf numFmtId="0" fontId="0" fillId="8" borderId="0" xfId="0" applyFill="1"/>
    <xf numFmtId="0" fontId="7" fillId="2" borderId="0" xfId="0" applyFont="1" applyFill="1" applyAlignment="1">
      <alignment vertical="center" wrapText="1"/>
    </xf>
    <xf numFmtId="0" fontId="1" fillId="2" borderId="1" xfId="0" applyFont="1" applyFill="1" applyBorder="1" applyAlignment="1">
      <alignment horizontal="left" vertical="center"/>
    </xf>
    <xf numFmtId="0" fontId="0" fillId="2" borderId="0" xfId="0" applyFill="1" applyAlignment="1">
      <alignment horizontal="left" vertical="center"/>
    </xf>
    <xf numFmtId="0" fontId="7" fillId="2" borderId="11" xfId="0" applyFont="1" applyFill="1" applyBorder="1" applyAlignment="1">
      <alignment vertical="center"/>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2" borderId="1" xfId="0" applyFill="1" applyBorder="1" applyAlignment="1">
      <alignment horizontal="left" vertical="top"/>
    </xf>
    <xf numFmtId="0" fontId="4" fillId="2" borderId="1" xfId="1" applyFill="1" applyBorder="1" applyAlignment="1">
      <alignment vertical="top" wrapText="1"/>
    </xf>
    <xf numFmtId="0" fontId="0" fillId="2" borderId="14" xfId="0" applyFont="1" applyFill="1" applyBorder="1" applyAlignment="1">
      <alignment vertical="top" wrapText="1"/>
    </xf>
    <xf numFmtId="0" fontId="0" fillId="2" borderId="1" xfId="0" applyFill="1" applyBorder="1" applyAlignment="1">
      <alignment vertical="top"/>
    </xf>
    <xf numFmtId="0" fontId="0" fillId="2" borderId="15" xfId="0" applyFill="1" applyBorder="1" applyAlignment="1">
      <alignment vertical="top"/>
    </xf>
    <xf numFmtId="0" fontId="0" fillId="2" borderId="1" xfId="0" applyFill="1" applyBorder="1" applyAlignment="1">
      <alignment vertical="top" wrapText="1"/>
    </xf>
    <xf numFmtId="0" fontId="0" fillId="2" borderId="20" xfId="0" applyFont="1" applyFill="1" applyBorder="1" applyAlignment="1">
      <alignment vertical="top" wrapText="1"/>
    </xf>
    <xf numFmtId="0" fontId="0" fillId="2" borderId="23" xfId="0" applyFill="1" applyBorder="1" applyAlignment="1">
      <alignment vertical="top"/>
    </xf>
    <xf numFmtId="0" fontId="4" fillId="2" borderId="23" xfId="1" applyFill="1" applyBorder="1" applyAlignment="1">
      <alignment vertical="top" wrapText="1"/>
    </xf>
    <xf numFmtId="0" fontId="0" fillId="2" borderId="19" xfId="0" applyFill="1" applyBorder="1" applyAlignment="1">
      <alignment vertical="top"/>
    </xf>
    <xf numFmtId="0" fontId="124" fillId="0" borderId="0" xfId="0" applyFont="1" applyBorder="1" applyAlignment="1">
      <alignment horizontal="left" wrapText="1" readingOrder="1"/>
    </xf>
    <xf numFmtId="2" fontId="24" fillId="0" borderId="0" xfId="0" applyNumberFormat="1" applyFont="1" applyFill="1" applyBorder="1" applyProtection="1">
      <protection locked="0"/>
    </xf>
    <xf numFmtId="0" fontId="25" fillId="97" borderId="1" xfId="2" applyFont="1" applyFill="1" applyBorder="1" applyAlignment="1">
      <alignment horizontal="left" vertical="center"/>
    </xf>
    <xf numFmtId="0" fontId="25" fillId="97" borderId="1" xfId="2" applyFont="1" applyFill="1" applyBorder="1" applyAlignment="1">
      <alignment vertical="top"/>
    </xf>
    <xf numFmtId="0" fontId="124" fillId="97" borderId="66" xfId="0" applyFont="1" applyFill="1" applyBorder="1" applyAlignment="1">
      <alignment horizontal="left" wrapText="1" readingOrder="1"/>
    </xf>
    <xf numFmtId="3" fontId="23" fillId="97" borderId="1" xfId="2" applyNumberFormat="1" applyFont="1" applyFill="1" applyBorder="1" applyAlignment="1">
      <alignment horizontal="center" vertical="center"/>
    </xf>
    <xf numFmtId="0" fontId="0" fillId="2" borderId="0" xfId="0" applyFill="1" applyBorder="1" applyAlignment="1">
      <alignment horizontal="center" vertical="center" textRotation="90"/>
    </xf>
    <xf numFmtId="0" fontId="25" fillId="97" borderId="1" xfId="2" applyFont="1" applyFill="1" applyBorder="1" applyAlignment="1">
      <alignment horizontal="center" vertical="center"/>
    </xf>
    <xf numFmtId="3" fontId="25" fillId="97" borderId="1" xfId="2" applyNumberFormat="1" applyFont="1" applyFill="1" applyBorder="1" applyAlignment="1">
      <alignment horizontal="center" vertical="center"/>
    </xf>
    <xf numFmtId="0" fontId="0" fillId="2" borderId="0" xfId="2" applyFont="1" applyFill="1"/>
    <xf numFmtId="0" fontId="10" fillId="2" borderId="0" xfId="2" applyFont="1" applyFill="1" applyAlignment="1">
      <alignment horizontal="left" vertical="center"/>
    </xf>
    <xf numFmtId="2" fontId="1" fillId="98" borderId="1" xfId="2" applyNumberFormat="1" applyFont="1" applyFill="1" applyBorder="1" applyAlignment="1">
      <alignment wrapText="1"/>
    </xf>
    <xf numFmtId="2" fontId="1" fillId="98" borderId="1" xfId="2" applyNumberFormat="1" applyFont="1" applyFill="1" applyBorder="1" applyAlignment="1">
      <alignment horizontal="left" vertical="top" wrapText="1"/>
    </xf>
    <xf numFmtId="2" fontId="25" fillId="99" borderId="1" xfId="2" applyNumberFormat="1" applyFont="1" applyFill="1" applyBorder="1" applyAlignment="1">
      <alignment wrapText="1"/>
    </xf>
    <xf numFmtId="2" fontId="1" fillId="99" borderId="1" xfId="2" applyNumberFormat="1" applyFont="1" applyFill="1" applyBorder="1" applyAlignment="1">
      <alignment wrapText="1"/>
    </xf>
    <xf numFmtId="2" fontId="1" fillId="99" borderId="1" xfId="2" applyNumberFormat="1" applyFont="1" applyFill="1" applyBorder="1" applyAlignment="1">
      <alignment horizontal="left" vertical="top" wrapText="1"/>
    </xf>
    <xf numFmtId="2" fontId="25" fillId="44" borderId="1" xfId="2" applyNumberFormat="1" applyFont="1" applyFill="1" applyBorder="1" applyAlignment="1">
      <alignment wrapText="1"/>
    </xf>
    <xf numFmtId="2" fontId="1" fillId="44" borderId="1" xfId="2" applyNumberFormat="1" applyFont="1" applyFill="1" applyBorder="1" applyAlignment="1">
      <alignment wrapText="1"/>
    </xf>
    <xf numFmtId="2" fontId="1" fillId="44" borderId="1" xfId="2" applyNumberFormat="1" applyFont="1" applyFill="1" applyBorder="1" applyAlignment="1">
      <alignment horizontal="left" vertical="top" wrapText="1"/>
    </xf>
    <xf numFmtId="0" fontId="37" fillId="97" borderId="1" xfId="2" applyFont="1" applyFill="1" applyBorder="1" applyAlignment="1">
      <alignment horizontal="center" vertical="center" wrapText="1"/>
    </xf>
    <xf numFmtId="1" fontId="0" fillId="44" borderId="1" xfId="0" applyNumberFormat="1" applyFill="1" applyBorder="1" applyAlignment="1">
      <alignment horizontal="left" vertical="center"/>
    </xf>
    <xf numFmtId="0" fontId="0" fillId="2" borderId="0" xfId="0" applyFill="1" applyBorder="1" applyAlignment="1">
      <alignment horizontal="center" vertical="center" textRotation="90"/>
    </xf>
    <xf numFmtId="183" fontId="10" fillId="2" borderId="0" xfId="444" applyNumberFormat="1" applyFont="1" applyFill="1" applyAlignment="1">
      <alignment horizontal="center" vertical="center"/>
    </xf>
    <xf numFmtId="3" fontId="10" fillId="2" borderId="0" xfId="2" applyNumberFormat="1" applyFont="1" applyFill="1" applyAlignment="1">
      <alignment vertical="center"/>
    </xf>
    <xf numFmtId="165" fontId="2" fillId="43" borderId="0" xfId="0" applyNumberFormat="1" applyFont="1" applyFill="1" applyBorder="1" applyAlignment="1">
      <alignment horizontal="left" vertical="center"/>
    </xf>
    <xf numFmtId="0" fontId="0" fillId="2" borderId="0" xfId="0" applyFill="1" applyBorder="1" applyAlignment="1">
      <alignment horizontal="left" vertical="center"/>
    </xf>
    <xf numFmtId="2" fontId="1" fillId="2" borderId="0" xfId="2" applyNumberFormat="1" applyFont="1" applyFill="1" applyBorder="1" applyAlignment="1">
      <alignment wrapText="1"/>
    </xf>
    <xf numFmtId="183" fontId="5" fillId="2" borderId="0" xfId="444" applyNumberFormat="1" applyFont="1" applyFill="1" applyBorder="1"/>
    <xf numFmtId="2" fontId="1" fillId="2" borderId="0" xfId="2" applyNumberFormat="1" applyFont="1" applyFill="1" applyBorder="1" applyAlignment="1">
      <alignment horizontal="left" vertical="top" wrapText="1"/>
    </xf>
    <xf numFmtId="0" fontId="10" fillId="2" borderId="11" xfId="2" applyFont="1" applyFill="1" applyBorder="1" applyAlignment="1">
      <alignment vertical="center"/>
    </xf>
    <xf numFmtId="44" fontId="10" fillId="2" borderId="0" xfId="445" applyFont="1" applyFill="1" applyAlignment="1">
      <alignment horizontal="center" vertical="center"/>
    </xf>
    <xf numFmtId="0" fontId="25" fillId="97" borderId="1" xfId="2" applyFont="1" applyFill="1" applyBorder="1" applyAlignment="1">
      <alignment horizontal="left" vertical="top"/>
    </xf>
    <xf numFmtId="0" fontId="25" fillId="97" borderId="1" xfId="2" applyFont="1" applyFill="1" applyBorder="1" applyAlignment="1">
      <alignment horizontal="left" vertical="top" wrapText="1"/>
    </xf>
    <xf numFmtId="184" fontId="23" fillId="97" borderId="1" xfId="2" applyNumberFormat="1" applyFont="1" applyFill="1" applyBorder="1" applyAlignment="1">
      <alignment horizontal="center" vertical="center"/>
    </xf>
    <xf numFmtId="182" fontId="5" fillId="2" borderId="0" xfId="445" applyNumberFormat="1" applyFont="1" applyFill="1"/>
    <xf numFmtId="182" fontId="10" fillId="2" borderId="0" xfId="445" applyNumberFormat="1" applyFont="1" applyFill="1" applyAlignment="1">
      <alignment vertical="center"/>
    </xf>
    <xf numFmtId="184" fontId="23" fillId="97" borderId="23" xfId="2" applyNumberFormat="1" applyFont="1" applyFill="1" applyBorder="1" applyAlignment="1">
      <alignment horizontal="center" vertical="center"/>
    </xf>
    <xf numFmtId="0" fontId="0" fillId="0" borderId="0" xfId="0" applyFill="1" applyBorder="1"/>
    <xf numFmtId="0" fontId="38" fillId="2" borderId="0" xfId="2" applyFont="1" applyFill="1" applyBorder="1" applyAlignment="1">
      <alignment horizontal="left" vertical="top"/>
    </xf>
    <xf numFmtId="0" fontId="41" fillId="2" borderId="0" xfId="2" applyFont="1" applyFill="1" applyBorder="1" applyAlignment="1">
      <alignment horizontal="left" vertical="center"/>
    </xf>
    <xf numFmtId="0" fontId="25" fillId="2" borderId="0" xfId="2" applyFont="1" applyFill="1" applyBorder="1" applyAlignment="1">
      <alignment vertical="top"/>
    </xf>
    <xf numFmtId="0" fontId="10" fillId="2" borderId="0" xfId="2" applyFont="1" applyFill="1" applyBorder="1" applyAlignment="1">
      <alignment horizontal="left" vertical="top"/>
    </xf>
    <xf numFmtId="0" fontId="37" fillId="97" borderId="68" xfId="2" applyFont="1" applyFill="1" applyBorder="1" applyAlignment="1">
      <alignment vertical="center"/>
    </xf>
    <xf numFmtId="0" fontId="40" fillId="2" borderId="0" xfId="2" applyFont="1" applyFill="1" applyBorder="1" applyAlignment="1">
      <alignment vertical="top" wrapText="1"/>
    </xf>
    <xf numFmtId="0" fontId="24" fillId="97" borderId="1" xfId="2" applyFont="1" applyFill="1" applyBorder="1" applyAlignment="1">
      <alignment horizontal="left" vertical="top" wrapText="1"/>
    </xf>
    <xf numFmtId="0" fontId="43" fillId="97" borderId="1" xfId="1" applyFont="1" applyFill="1" applyBorder="1" applyAlignment="1">
      <alignment horizontal="left" vertical="top" wrapText="1"/>
    </xf>
    <xf numFmtId="0" fontId="1" fillId="2" borderId="0" xfId="2" applyFont="1" applyFill="1" applyBorder="1" applyAlignment="1">
      <alignment horizontal="left" vertical="top"/>
    </xf>
    <xf numFmtId="0" fontId="10" fillId="2" borderId="0" xfId="2" applyFont="1" applyFill="1" applyBorder="1" applyAlignment="1">
      <alignment vertical="top" wrapText="1"/>
    </xf>
    <xf numFmtId="0" fontId="1" fillId="97" borderId="1" xfId="2" applyFont="1" applyFill="1" applyBorder="1" applyAlignment="1">
      <alignment horizontal="left" vertical="top" wrapText="1"/>
    </xf>
    <xf numFmtId="0" fontId="38" fillId="2" borderId="0" xfId="2" applyFont="1" applyFill="1" applyBorder="1" applyAlignment="1">
      <alignment vertical="center"/>
    </xf>
    <xf numFmtId="0" fontId="0" fillId="2" borderId="0" xfId="0" applyFill="1" applyBorder="1" applyAlignment="1">
      <alignment vertical="top"/>
    </xf>
    <xf numFmtId="0" fontId="1" fillId="2" borderId="0" xfId="2" applyFont="1" applyFill="1" applyBorder="1" applyAlignment="1">
      <alignment vertical="top"/>
    </xf>
    <xf numFmtId="0" fontId="25" fillId="99" borderId="1" xfId="2" applyFont="1" applyFill="1" applyBorder="1" applyAlignment="1">
      <alignment horizontal="left" vertical="center"/>
    </xf>
    <xf numFmtId="0" fontId="24" fillId="99" borderId="1" xfId="0" applyFont="1" applyFill="1" applyBorder="1"/>
    <xf numFmtId="0" fontId="23" fillId="99" borderId="1" xfId="2" applyFont="1" applyFill="1" applyBorder="1" applyAlignment="1">
      <alignment vertical="center"/>
    </xf>
    <xf numFmtId="0" fontId="25" fillId="99" borderId="1" xfId="2" applyFont="1" applyFill="1" applyBorder="1" applyAlignment="1">
      <alignment horizontal="left" vertical="top" wrapText="1"/>
    </xf>
    <xf numFmtId="0" fontId="1" fillId="99" borderId="1" xfId="2" applyFont="1" applyFill="1" applyBorder="1" applyAlignment="1">
      <alignment horizontal="left" vertical="top" wrapText="1"/>
    </xf>
    <xf numFmtId="0" fontId="38" fillId="2" borderId="0" xfId="2" applyFont="1" applyFill="1" applyBorder="1" applyAlignment="1">
      <alignment vertical="top"/>
    </xf>
    <xf numFmtId="0" fontId="127" fillId="99" borderId="1" xfId="2" applyFont="1" applyFill="1" applyBorder="1" applyAlignment="1">
      <alignment horizontal="left" vertical="top" wrapText="1"/>
    </xf>
    <xf numFmtId="0" fontId="127" fillId="99" borderId="1" xfId="2" applyFont="1" applyFill="1" applyBorder="1" applyAlignment="1">
      <alignment horizontal="center" vertical="top" wrapText="1"/>
    </xf>
    <xf numFmtId="0" fontId="127" fillId="99" borderId="1" xfId="2" applyFont="1" applyFill="1" applyBorder="1" applyAlignment="1">
      <alignment horizontal="center" vertical="top"/>
    </xf>
    <xf numFmtId="2" fontId="14" fillId="97" borderId="1" xfId="2" applyNumberFormat="1" applyFont="1" applyFill="1" applyBorder="1" applyAlignment="1">
      <alignment wrapText="1"/>
    </xf>
    <xf numFmtId="0" fontId="18" fillId="2" borderId="0" xfId="2" applyFont="1" applyFill="1" applyBorder="1"/>
    <xf numFmtId="0" fontId="10" fillId="2" borderId="0" xfId="2" applyFont="1" applyFill="1" applyBorder="1"/>
    <xf numFmtId="2" fontId="5" fillId="2" borderId="0" xfId="2" applyNumberFormat="1" applyFont="1" applyFill="1" applyBorder="1"/>
    <xf numFmtId="0" fontId="1" fillId="2" borderId="0" xfId="2" applyFont="1" applyFill="1" applyAlignment="1">
      <alignment vertical="center"/>
    </xf>
    <xf numFmtId="2" fontId="127" fillId="97" borderId="1" xfId="2" applyNumberFormat="1" applyFont="1" applyFill="1" applyBorder="1" applyAlignment="1">
      <alignment wrapText="1"/>
    </xf>
    <xf numFmtId="183" fontId="24" fillId="97" borderId="1" xfId="444" applyNumberFormat="1" applyFont="1" applyFill="1" applyBorder="1"/>
    <xf numFmtId="182" fontId="24" fillId="97" borderId="1" xfId="2" applyNumberFormat="1" applyFont="1" applyFill="1" applyBorder="1"/>
    <xf numFmtId="2" fontId="127" fillId="97" borderId="1" xfId="2" applyNumberFormat="1" applyFont="1" applyFill="1" applyBorder="1" applyAlignment="1">
      <alignment horizontal="left" vertical="top" wrapText="1"/>
    </xf>
    <xf numFmtId="44" fontId="24" fillId="97" borderId="1" xfId="2" applyNumberFormat="1" applyFont="1" applyFill="1" applyBorder="1"/>
    <xf numFmtId="182" fontId="1" fillId="97" borderId="1" xfId="2" applyNumberFormat="1" applyFont="1" applyFill="1" applyBorder="1"/>
    <xf numFmtId="0" fontId="129" fillId="2" borderId="0" xfId="2" applyFont="1" applyFill="1" applyAlignment="1">
      <alignment horizontal="left" vertical="center"/>
    </xf>
    <xf numFmtId="0" fontId="129" fillId="2" borderId="0" xfId="2" applyFont="1" applyFill="1" applyAlignment="1">
      <alignment horizontal="center" vertical="center"/>
    </xf>
    <xf numFmtId="0" fontId="129" fillId="101" borderId="1" xfId="2" applyFont="1" applyFill="1" applyBorder="1" applyAlignment="1">
      <alignment horizontal="center" vertical="center"/>
    </xf>
    <xf numFmtId="0" fontId="127" fillId="5" borderId="1" xfId="2" applyFont="1" applyFill="1" applyBorder="1"/>
    <xf numFmtId="0" fontId="23" fillId="5" borderId="1" xfId="2" applyFont="1" applyFill="1" applyBorder="1"/>
    <xf numFmtId="0" fontId="1" fillId="2" borderId="0" xfId="2" applyFont="1" applyFill="1" applyBorder="1"/>
    <xf numFmtId="44" fontId="5" fillId="2" borderId="0" xfId="2" applyNumberFormat="1" applyFont="1" applyFill="1" applyBorder="1"/>
    <xf numFmtId="4" fontId="10" fillId="2" borderId="0" xfId="2" applyNumberFormat="1" applyFont="1" applyFill="1" applyBorder="1" applyAlignment="1"/>
    <xf numFmtId="0" fontId="129" fillId="101" borderId="73" xfId="2" applyFont="1" applyFill="1" applyBorder="1" applyAlignment="1">
      <alignment horizontal="center" vertical="center"/>
    </xf>
    <xf numFmtId="183" fontId="130" fillId="2" borderId="74" xfId="444" applyNumberFormat="1" applyFont="1" applyFill="1" applyBorder="1" applyAlignment="1">
      <alignment horizontal="left" vertical="center"/>
    </xf>
    <xf numFmtId="183" fontId="130" fillId="2" borderId="67" xfId="444" applyNumberFormat="1" applyFont="1" applyFill="1" applyBorder="1" applyAlignment="1">
      <alignment horizontal="center" vertical="center"/>
    </xf>
    <xf numFmtId="183" fontId="130" fillId="2" borderId="75" xfId="444" applyNumberFormat="1" applyFont="1" applyFill="1" applyBorder="1" applyAlignment="1">
      <alignment horizontal="center" vertical="center"/>
    </xf>
    <xf numFmtId="182" fontId="130" fillId="2" borderId="74" xfId="445" applyNumberFormat="1" applyFont="1" applyFill="1" applyBorder="1" applyAlignment="1">
      <alignment horizontal="left" vertical="center"/>
    </xf>
    <xf numFmtId="182" fontId="130" fillId="2" borderId="67" xfId="445" applyNumberFormat="1" applyFont="1" applyFill="1" applyBorder="1" applyAlignment="1">
      <alignment horizontal="center" vertical="center"/>
    </xf>
    <xf numFmtId="182" fontId="130" fillId="2" borderId="75" xfId="445" applyNumberFormat="1" applyFont="1" applyFill="1" applyBorder="1" applyAlignment="1">
      <alignment horizontal="center" vertical="center"/>
    </xf>
    <xf numFmtId="1" fontId="23" fillId="5" borderId="1" xfId="2" applyNumberFormat="1" applyFont="1" applyFill="1" applyBorder="1"/>
    <xf numFmtId="0" fontId="24" fillId="5" borderId="1" xfId="2" applyFont="1" applyFill="1" applyBorder="1"/>
    <xf numFmtId="2" fontId="24" fillId="5" borderId="1" xfId="2" applyNumberFormat="1" applyFont="1" applyFill="1" applyBorder="1"/>
    <xf numFmtId="0" fontId="25" fillId="99" borderId="1" xfId="2" applyFont="1" applyFill="1" applyBorder="1" applyAlignment="1">
      <alignment horizontal="left" vertical="top"/>
    </xf>
    <xf numFmtId="0" fontId="1" fillId="97" borderId="28" xfId="2" applyFont="1" applyFill="1" applyBorder="1" applyAlignment="1">
      <alignment horizontal="left" vertical="top" wrapText="1"/>
    </xf>
    <xf numFmtId="0" fontId="25" fillId="97" borderId="1" xfId="2" applyFont="1" applyFill="1" applyBorder="1" applyAlignment="1">
      <alignment horizontal="left" vertical="top"/>
    </xf>
    <xf numFmtId="0" fontId="25" fillId="99" borderId="1" xfId="2" applyFont="1" applyFill="1" applyBorder="1" applyAlignment="1">
      <alignment horizontal="left" vertical="top"/>
    </xf>
    <xf numFmtId="2" fontId="24" fillId="97" borderId="1" xfId="0" applyNumberFormat="1" applyFont="1" applyFill="1" applyBorder="1" applyAlignment="1" applyProtection="1">
      <alignment horizontal="center" vertical="center"/>
      <protection locked="0"/>
    </xf>
    <xf numFmtId="0" fontId="5" fillId="97" borderId="1" xfId="2" applyFont="1" applyFill="1" applyBorder="1" applyAlignment="1">
      <alignment vertical="top" wrapText="1"/>
    </xf>
    <xf numFmtId="0" fontId="1" fillId="97" borderId="1" xfId="2" applyFont="1" applyFill="1" applyBorder="1" applyAlignment="1">
      <alignment horizontal="left" vertical="top"/>
    </xf>
    <xf numFmtId="0" fontId="0" fillId="2" borderId="0" xfId="0" applyFill="1" applyBorder="1" applyAlignment="1">
      <alignment horizontal="center" vertical="center" textRotation="90"/>
    </xf>
    <xf numFmtId="0" fontId="10" fillId="2" borderId="0" xfId="0" applyFont="1" applyFill="1" applyBorder="1" applyAlignment="1">
      <alignment horizontal="left" vertical="top"/>
    </xf>
    <xf numFmtId="0" fontId="25" fillId="2" borderId="1" xfId="0" applyFont="1" applyFill="1" applyBorder="1" applyAlignment="1">
      <alignment vertical="top"/>
    </xf>
    <xf numFmtId="0" fontId="0" fillId="9" borderId="1" xfId="0" applyFill="1" applyBorder="1" applyAlignment="1">
      <alignment vertical="top"/>
    </xf>
    <xf numFmtId="0" fontId="0" fillId="10" borderId="1" xfId="0" applyFill="1" applyBorder="1" applyAlignment="1">
      <alignment vertical="top"/>
    </xf>
    <xf numFmtId="0" fontId="0" fillId="4" borderId="1" xfId="0" applyFill="1" applyBorder="1" applyAlignment="1">
      <alignment vertical="top"/>
    </xf>
    <xf numFmtId="0" fontId="0" fillId="7" borderId="1" xfId="0" applyFill="1" applyBorder="1" applyAlignment="1">
      <alignment vertical="top"/>
    </xf>
    <xf numFmtId="167" fontId="0" fillId="2" borderId="1" xfId="0" applyNumberFormat="1" applyFont="1" applyFill="1" applyBorder="1" applyAlignment="1">
      <alignment vertical="center"/>
    </xf>
    <xf numFmtId="0" fontId="5" fillId="2" borderId="0" xfId="0" applyFont="1" applyFill="1" applyBorder="1" applyAlignment="1">
      <alignment vertical="top" wrapText="1"/>
    </xf>
    <xf numFmtId="0" fontId="5" fillId="2" borderId="0" xfId="0" applyFont="1" applyFill="1" applyBorder="1" applyAlignment="1">
      <alignment vertical="top"/>
    </xf>
    <xf numFmtId="10" fontId="24" fillId="5" borderId="1" xfId="2" applyNumberFormat="1" applyFont="1" applyFill="1" applyBorder="1"/>
    <xf numFmtId="0" fontId="43" fillId="99" borderId="1" xfId="1" applyFont="1" applyFill="1" applyBorder="1" applyAlignment="1">
      <alignment horizontal="left" vertical="top" wrapText="1"/>
    </xf>
    <xf numFmtId="183" fontId="24" fillId="98" borderId="1" xfId="444" applyNumberFormat="1" applyFont="1" applyFill="1" applyBorder="1"/>
    <xf numFmtId="182" fontId="24" fillId="98" borderId="1" xfId="2" applyNumberFormat="1" applyFont="1" applyFill="1" applyBorder="1"/>
    <xf numFmtId="182" fontId="127" fillId="98" borderId="1" xfId="2" applyNumberFormat="1" applyFont="1" applyFill="1" applyBorder="1"/>
    <xf numFmtId="182" fontId="24" fillId="2" borderId="0" xfId="2" applyNumberFormat="1" applyFont="1" applyFill="1"/>
    <xf numFmtId="0" fontId="23" fillId="2" borderId="0" xfId="2" applyFont="1" applyFill="1" applyAlignment="1">
      <alignment horizontal="center" vertical="center"/>
    </xf>
    <xf numFmtId="0" fontId="23" fillId="2" borderId="0" xfId="2" applyFont="1" applyFill="1" applyAlignment="1">
      <alignment vertical="center"/>
    </xf>
    <xf numFmtId="183" fontId="24" fillId="99" borderId="1" xfId="444" applyNumberFormat="1" applyFont="1" applyFill="1" applyBorder="1"/>
    <xf numFmtId="183" fontId="23" fillId="99" borderId="1" xfId="444" applyNumberFormat="1" applyFont="1" applyFill="1" applyBorder="1" applyAlignment="1"/>
    <xf numFmtId="182" fontId="24" fillId="99" borderId="1" xfId="2" applyNumberFormat="1" applyFont="1" applyFill="1" applyBorder="1"/>
    <xf numFmtId="182" fontId="127" fillId="99" borderId="1" xfId="2" applyNumberFormat="1" applyFont="1" applyFill="1" applyBorder="1"/>
    <xf numFmtId="182" fontId="23" fillId="2" borderId="0" xfId="2" applyNumberFormat="1" applyFont="1" applyFill="1" applyAlignment="1">
      <alignment vertical="center"/>
    </xf>
    <xf numFmtId="183" fontId="24" fillId="44" borderId="1" xfId="444" applyNumberFormat="1" applyFont="1" applyFill="1" applyBorder="1"/>
    <xf numFmtId="182" fontId="24" fillId="44" borderId="1" xfId="2" applyNumberFormat="1" applyFont="1" applyFill="1" applyBorder="1"/>
    <xf numFmtId="182" fontId="127" fillId="44" borderId="1" xfId="2" applyNumberFormat="1" applyFont="1" applyFill="1" applyBorder="1"/>
    <xf numFmtId="0" fontId="11" fillId="2" borderId="0" xfId="0" applyFont="1" applyFill="1" applyAlignment="1">
      <alignment vertical="center"/>
    </xf>
    <xf numFmtId="0" fontId="24" fillId="2" borderId="14" xfId="0" applyFont="1" applyFill="1" applyBorder="1" applyAlignment="1">
      <alignment vertical="top" wrapText="1"/>
    </xf>
    <xf numFmtId="0" fontId="24" fillId="2" borderId="1" xfId="0" applyFont="1" applyFill="1" applyBorder="1" applyAlignment="1">
      <alignment vertical="top"/>
    </xf>
    <xf numFmtId="0" fontId="43" fillId="2" borderId="1" xfId="1" applyFont="1" applyFill="1" applyBorder="1" applyAlignment="1">
      <alignment vertical="top" wrapText="1"/>
    </xf>
    <xf numFmtId="0" fontId="24" fillId="2" borderId="18" xfId="0" applyFont="1" applyFill="1" applyBorder="1" applyAlignment="1">
      <alignment vertical="top" wrapText="1"/>
    </xf>
    <xf numFmtId="0" fontId="24" fillId="2" borderId="1" xfId="0" applyFont="1" applyFill="1" applyBorder="1" applyAlignment="1">
      <alignment horizontal="left" vertical="top" wrapText="1"/>
    </xf>
    <xf numFmtId="0" fontId="24" fillId="2" borderId="1" xfId="0" applyFont="1" applyFill="1" applyBorder="1" applyAlignment="1">
      <alignment horizontal="left" vertical="top"/>
    </xf>
    <xf numFmtId="0" fontId="133" fillId="0" borderId="0" xfId="0" applyFont="1" applyAlignment="1">
      <alignment vertical="top" wrapText="1"/>
    </xf>
    <xf numFmtId="0" fontId="3" fillId="0" borderId="1" xfId="0" applyFont="1" applyBorder="1" applyAlignment="1">
      <alignment vertical="top" wrapText="1"/>
    </xf>
    <xf numFmtId="0" fontId="23" fillId="2" borderId="1" xfId="1" applyFont="1" applyFill="1" applyBorder="1" applyAlignment="1">
      <alignment horizontal="left" vertical="top" wrapText="1"/>
    </xf>
    <xf numFmtId="0" fontId="12" fillId="2" borderId="11" xfId="0" applyFont="1" applyFill="1" applyBorder="1" applyAlignment="1">
      <alignment vertical="center"/>
    </xf>
    <xf numFmtId="0" fontId="12" fillId="2" borderId="0" xfId="0" applyFont="1" applyFill="1" applyAlignment="1">
      <alignment vertical="center"/>
    </xf>
    <xf numFmtId="0" fontId="4" fillId="2" borderId="1" xfId="1" applyFill="1" applyBorder="1" applyAlignment="1">
      <alignment vertical="top"/>
    </xf>
    <xf numFmtId="0" fontId="134" fillId="2" borderId="0" xfId="0" applyFont="1" applyFill="1" applyBorder="1" applyAlignment="1">
      <alignment vertical="center"/>
    </xf>
    <xf numFmtId="0" fontId="12"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136" fillId="2" borderId="0" xfId="0" applyFont="1" applyFill="1" applyBorder="1" applyAlignment="1">
      <alignment vertical="center"/>
    </xf>
    <xf numFmtId="0" fontId="24" fillId="6" borderId="17" xfId="0" applyFont="1" applyFill="1" applyBorder="1" applyAlignment="1">
      <alignment vertical="center"/>
    </xf>
    <xf numFmtId="0" fontId="24" fillId="5" borderId="0" xfId="0" applyFont="1" applyFill="1" applyBorder="1" applyAlignment="1">
      <alignment vertical="center"/>
    </xf>
    <xf numFmtId="0" fontId="24" fillId="5" borderId="17" xfId="0" applyFont="1" applyFill="1" applyBorder="1" applyAlignment="1">
      <alignment vertical="center"/>
    </xf>
    <xf numFmtId="0" fontId="24" fillId="5" borderId="12" xfId="0" applyFont="1" applyFill="1" applyBorder="1" applyAlignment="1">
      <alignment vertical="center"/>
    </xf>
    <xf numFmtId="0" fontId="24" fillId="5" borderId="0" xfId="0" applyFont="1" applyFill="1" applyBorder="1"/>
    <xf numFmtId="0" fontId="24" fillId="5" borderId="17" xfId="0" applyFont="1" applyFill="1" applyBorder="1"/>
    <xf numFmtId="0" fontId="43" fillId="6" borderId="17" xfId="1" applyFont="1" applyFill="1" applyBorder="1" applyAlignment="1">
      <alignment vertical="center"/>
    </xf>
    <xf numFmtId="0" fontId="24" fillId="2" borderId="0" xfId="0" applyFont="1" applyFill="1" applyBorder="1" applyAlignment="1">
      <alignment vertical="center"/>
    </xf>
    <xf numFmtId="0" fontId="43" fillId="3" borderId="17" xfId="1" applyFont="1" applyFill="1" applyBorder="1" applyAlignment="1">
      <alignment vertical="center"/>
    </xf>
    <xf numFmtId="0" fontId="24" fillId="2" borderId="0" xfId="0" applyFont="1" applyFill="1" applyBorder="1" applyAlignment="1">
      <alignment vertical="center" wrapText="1"/>
    </xf>
    <xf numFmtId="0" fontId="43" fillId="4" borderId="17" xfId="1" applyFont="1" applyFill="1" applyBorder="1" applyAlignment="1">
      <alignment vertical="center"/>
    </xf>
    <xf numFmtId="0" fontId="24" fillId="4" borderId="17" xfId="0" applyFont="1" applyFill="1" applyBorder="1" applyAlignment="1">
      <alignment vertical="center"/>
    </xf>
    <xf numFmtId="0" fontId="24" fillId="4" borderId="24" xfId="0" applyFont="1" applyFill="1" applyBorder="1" applyAlignment="1">
      <alignment vertical="center"/>
    </xf>
    <xf numFmtId="0" fontId="24" fillId="5" borderId="11" xfId="0" applyFont="1" applyFill="1" applyBorder="1" applyAlignment="1">
      <alignment vertical="center"/>
    </xf>
    <xf numFmtId="0" fontId="24" fillId="5" borderId="24" xfId="0" applyFont="1" applyFill="1" applyBorder="1" applyAlignment="1">
      <alignment vertical="center"/>
    </xf>
    <xf numFmtId="3" fontId="24" fillId="5" borderId="17" xfId="0" applyNumberFormat="1" applyFont="1" applyFill="1" applyBorder="1" applyAlignment="1">
      <alignment horizontal="right" vertical="center"/>
    </xf>
    <xf numFmtId="0" fontId="24" fillId="4" borderId="12" xfId="0" applyFont="1" applyFill="1" applyBorder="1" applyAlignment="1">
      <alignment vertical="center"/>
    </xf>
    <xf numFmtId="0" fontId="23" fillId="3" borderId="12" xfId="0" applyFont="1" applyFill="1" applyBorder="1" applyAlignment="1">
      <alignment vertical="center"/>
    </xf>
    <xf numFmtId="0" fontId="24" fillId="7" borderId="12" xfId="0" applyFont="1" applyFill="1" applyBorder="1" applyAlignment="1">
      <alignment vertical="center"/>
    </xf>
    <xf numFmtId="0" fontId="24" fillId="3" borderId="12" xfId="0" applyFont="1" applyFill="1" applyBorder="1" applyAlignment="1">
      <alignment vertical="center"/>
    </xf>
    <xf numFmtId="0" fontId="127" fillId="2" borderId="1" xfId="0" applyFont="1" applyFill="1" applyBorder="1" applyAlignment="1">
      <alignment vertical="center"/>
    </xf>
    <xf numFmtId="2" fontId="127" fillId="2" borderId="21" xfId="0" applyNumberFormat="1" applyFont="1" applyFill="1" applyBorder="1" applyAlignment="1">
      <alignment horizontal="right" vertical="center"/>
    </xf>
    <xf numFmtId="0" fontId="24" fillId="2" borderId="14" xfId="0" applyFont="1" applyFill="1" applyBorder="1" applyAlignment="1">
      <alignment vertical="center"/>
    </xf>
    <xf numFmtId="0" fontId="22" fillId="2" borderId="0" xfId="0" applyFont="1" applyFill="1" applyBorder="1" applyAlignment="1">
      <alignment vertical="center"/>
    </xf>
    <xf numFmtId="3" fontId="22" fillId="2" borderId="0" xfId="0" applyNumberFormat="1" applyFont="1" applyFill="1" applyBorder="1" applyAlignment="1">
      <alignment horizontal="right" vertical="center"/>
    </xf>
    <xf numFmtId="0" fontId="22" fillId="2" borderId="0" xfId="0" applyFont="1" applyFill="1" applyBorder="1" applyAlignment="1"/>
    <xf numFmtId="2" fontId="22" fillId="2" borderId="0" xfId="0" applyNumberFormat="1" applyFont="1" applyFill="1" applyBorder="1" applyAlignment="1">
      <alignment horizontal="right" vertical="center"/>
    </xf>
    <xf numFmtId="0" fontId="22" fillId="2" borderId="0" xfId="0" applyFont="1" applyFill="1" applyBorder="1"/>
    <xf numFmtId="0" fontId="5" fillId="99" borderId="1" xfId="2" applyFont="1" applyFill="1" applyBorder="1" applyAlignment="1">
      <alignment horizontal="left" vertical="top" wrapText="1"/>
    </xf>
    <xf numFmtId="0" fontId="18" fillId="2" borderId="0" xfId="2" applyFont="1" applyFill="1" applyBorder="1" applyAlignment="1">
      <alignment vertical="center"/>
    </xf>
    <xf numFmtId="0" fontId="18" fillId="2" borderId="0" xfId="2" applyFont="1" applyFill="1" applyAlignment="1">
      <alignment vertical="center"/>
    </xf>
    <xf numFmtId="14" fontId="15" fillId="2" borderId="13" xfId="0" applyNumberFormat="1" applyFont="1" applyFill="1" applyBorder="1" applyAlignment="1">
      <alignment vertical="center" wrapText="1"/>
    </xf>
    <xf numFmtId="49" fontId="22" fillId="2" borderId="0" xfId="0" applyNumberFormat="1" applyFont="1" applyFill="1" applyBorder="1"/>
    <xf numFmtId="10" fontId="28" fillId="0" borderId="0" xfId="2" applyNumberFormat="1" applyFont="1" applyBorder="1"/>
    <xf numFmtId="0" fontId="1" fillId="2" borderId="0" xfId="2" applyFont="1" applyFill="1" applyBorder="1" applyAlignment="1">
      <alignment horizontal="left" vertical="top" wrapText="1"/>
    </xf>
    <xf numFmtId="0" fontId="25" fillId="99" borderId="1" xfId="2" applyFont="1" applyFill="1" applyBorder="1" applyAlignment="1">
      <alignment horizontal="left" vertical="top"/>
    </xf>
    <xf numFmtId="0" fontId="25" fillId="99" borderId="1" xfId="2" applyFont="1" applyFill="1" applyBorder="1" applyAlignment="1">
      <alignment horizontal="left" vertical="top"/>
    </xf>
    <xf numFmtId="0" fontId="25" fillId="0" borderId="79" xfId="2" applyFont="1" applyFill="1" applyBorder="1" applyAlignment="1">
      <alignment vertical="top"/>
    </xf>
    <xf numFmtId="0" fontId="10" fillId="0" borderId="79" xfId="2" applyFont="1" applyFill="1" applyBorder="1" applyAlignment="1">
      <alignment vertical="center"/>
    </xf>
    <xf numFmtId="0" fontId="10" fillId="0" borderId="79" xfId="2" applyFont="1" applyFill="1" applyBorder="1" applyAlignment="1">
      <alignment horizontal="center" vertical="center"/>
    </xf>
    <xf numFmtId="0" fontId="25" fillId="0" borderId="80" xfId="2" applyFont="1" applyFill="1" applyBorder="1" applyAlignment="1">
      <alignment vertical="top"/>
    </xf>
    <xf numFmtId="0" fontId="10" fillId="0" borderId="80" xfId="2" applyFont="1" applyFill="1" applyBorder="1" applyAlignment="1">
      <alignment vertical="center"/>
    </xf>
    <xf numFmtId="0" fontId="10" fillId="0" borderId="80" xfId="2" applyFont="1" applyFill="1" applyBorder="1" applyAlignment="1">
      <alignment horizontal="center" vertical="center"/>
    </xf>
    <xf numFmtId="0" fontId="25" fillId="99" borderId="23" xfId="2" applyFont="1" applyFill="1" applyBorder="1" applyAlignment="1">
      <alignment horizontal="left" vertical="top"/>
    </xf>
    <xf numFmtId="0" fontId="25" fillId="99" borderId="23" xfId="2" applyFont="1" applyFill="1" applyBorder="1" applyAlignment="1">
      <alignment horizontal="left" vertical="center"/>
    </xf>
    <xf numFmtId="0" fontId="1" fillId="99" borderId="19" xfId="2" applyFont="1" applyFill="1" applyBorder="1" applyAlignment="1">
      <alignment horizontal="left" vertical="top" wrapText="1"/>
    </xf>
    <xf numFmtId="0" fontId="5" fillId="99" borderId="22" xfId="0" applyFont="1" applyFill="1" applyBorder="1" applyAlignment="1">
      <alignment vertical="top" wrapText="1"/>
    </xf>
    <xf numFmtId="0" fontId="24" fillId="97" borderId="28" xfId="2" applyFont="1" applyFill="1" applyBorder="1" applyAlignment="1">
      <alignment horizontal="left" vertical="top" wrapText="1"/>
    </xf>
    <xf numFmtId="0" fontId="5" fillId="0" borderId="79" xfId="0" applyFont="1" applyFill="1" applyBorder="1" applyAlignment="1">
      <alignment vertical="top" wrapText="1"/>
    </xf>
    <xf numFmtId="164" fontId="128" fillId="0" borderId="79" xfId="0" applyNumberFormat="1" applyFont="1" applyFill="1" applyBorder="1"/>
    <xf numFmtId="0" fontId="5" fillId="0" borderId="80" xfId="0" applyFont="1" applyFill="1" applyBorder="1" applyAlignment="1">
      <alignment vertical="top" wrapText="1"/>
    </xf>
    <xf numFmtId="164" fontId="128" fillId="0" borderId="80" xfId="0" applyNumberFormat="1" applyFont="1" applyFill="1" applyBorder="1"/>
    <xf numFmtId="0" fontId="5" fillId="99" borderId="20" xfId="0" applyFont="1" applyFill="1" applyBorder="1" applyAlignment="1">
      <alignment vertical="top" wrapText="1"/>
    </xf>
    <xf numFmtId="0" fontId="5" fillId="0" borderId="92" xfId="2" applyFont="1" applyFill="1" applyBorder="1" applyAlignment="1">
      <alignment horizontal="center" vertical="top"/>
    </xf>
    <xf numFmtId="0" fontId="5" fillId="0" borderId="93" xfId="2" applyFont="1" applyFill="1" applyBorder="1" applyAlignment="1">
      <alignment horizontal="center" vertical="top" wrapText="1"/>
    </xf>
    <xf numFmtId="0" fontId="5" fillId="0" borderId="93" xfId="2" applyFont="1" applyFill="1" applyBorder="1" applyAlignment="1">
      <alignment horizontal="center" vertical="top"/>
    </xf>
    <xf numFmtId="0" fontId="10" fillId="2" borderId="79" xfId="2" applyFont="1" applyFill="1" applyBorder="1" applyAlignment="1">
      <alignment vertical="center"/>
    </xf>
    <xf numFmtId="183" fontId="5" fillId="98" borderId="1" xfId="444" applyNumberFormat="1" applyFont="1" applyFill="1" applyBorder="1"/>
    <xf numFmtId="182" fontId="5" fillId="98" borderId="1" xfId="445" applyNumberFormat="1" applyFont="1" applyFill="1" applyBorder="1"/>
    <xf numFmtId="182" fontId="1" fillId="98" borderId="1" xfId="445" applyNumberFormat="1" applyFont="1" applyFill="1" applyBorder="1"/>
    <xf numFmtId="183" fontId="5" fillId="99" borderId="1" xfId="444" applyNumberFormat="1" applyFont="1" applyFill="1" applyBorder="1"/>
    <xf numFmtId="182" fontId="5" fillId="99" borderId="1" xfId="445" applyNumberFormat="1" applyFont="1" applyFill="1" applyBorder="1"/>
    <xf numFmtId="182" fontId="1" fillId="99" borderId="1" xfId="445" applyNumberFormat="1" applyFont="1" applyFill="1" applyBorder="1"/>
    <xf numFmtId="0" fontId="5" fillId="2" borderId="79" xfId="2" applyFont="1" applyFill="1" applyBorder="1" applyAlignment="1">
      <alignment horizontal="center" vertical="top"/>
    </xf>
    <xf numFmtId="0" fontId="5" fillId="2" borderId="79" xfId="2" applyFont="1" applyFill="1" applyBorder="1" applyAlignment="1">
      <alignment horizontal="center" vertical="top" wrapText="1"/>
    </xf>
    <xf numFmtId="164" fontId="128" fillId="2" borderId="79" xfId="0" applyNumberFormat="1" applyFont="1" applyFill="1" applyBorder="1"/>
    <xf numFmtId="0" fontId="10" fillId="2" borderId="80" xfId="2" applyFont="1" applyFill="1" applyBorder="1" applyAlignment="1">
      <alignment vertical="center"/>
    </xf>
    <xf numFmtId="0" fontId="5" fillId="2" borderId="80" xfId="2" applyFont="1" applyFill="1" applyBorder="1" applyAlignment="1">
      <alignment horizontal="center" vertical="top"/>
    </xf>
    <xf numFmtId="164" fontId="128" fillId="2" borderId="80" xfId="0" applyNumberFormat="1" applyFont="1" applyFill="1" applyBorder="1"/>
    <xf numFmtId="0" fontId="25" fillId="97" borderId="1" xfId="2" applyFont="1" applyFill="1" applyBorder="1" applyAlignment="1">
      <alignment horizontal="left" vertical="top"/>
    </xf>
    <xf numFmtId="0" fontId="25" fillId="97" borderId="15" xfId="2" applyFont="1" applyFill="1" applyBorder="1" applyAlignment="1">
      <alignment vertical="top" wrapText="1"/>
    </xf>
    <xf numFmtId="0" fontId="25" fillId="99" borderId="1" xfId="2" applyFont="1" applyFill="1" applyBorder="1" applyAlignment="1">
      <alignment horizontal="left" vertical="top"/>
    </xf>
    <xf numFmtId="0" fontId="1" fillId="99" borderId="15" xfId="2" applyFont="1" applyFill="1" applyBorder="1" applyAlignment="1">
      <alignment vertical="top" wrapText="1"/>
    </xf>
    <xf numFmtId="0" fontId="0" fillId="97" borderId="1" xfId="0" applyFill="1" applyBorder="1" applyAlignment="1">
      <alignment vertical="top" wrapText="1"/>
    </xf>
    <xf numFmtId="0" fontId="10" fillId="99" borderId="1" xfId="2" applyFont="1" applyFill="1" applyBorder="1" applyAlignment="1">
      <alignment horizontal="left" vertical="top" wrapText="1"/>
    </xf>
    <xf numFmtId="0" fontId="23" fillId="99" borderId="1" xfId="2" applyFont="1" applyFill="1" applyBorder="1" applyAlignment="1">
      <alignment horizontal="left" vertical="top" wrapText="1"/>
    </xf>
    <xf numFmtId="0" fontId="23" fillId="97" borderId="1" xfId="2" applyFont="1" applyFill="1" applyBorder="1" applyAlignment="1">
      <alignment horizontal="left" vertical="top" wrapText="1"/>
    </xf>
    <xf numFmtId="0" fontId="10" fillId="97" borderId="1" xfId="2" applyFont="1" applyFill="1" applyBorder="1" applyAlignment="1">
      <alignment vertical="top" wrapText="1"/>
    </xf>
    <xf numFmtId="0" fontId="0" fillId="2" borderId="16" xfId="0" applyFill="1" applyBorder="1"/>
    <xf numFmtId="0" fontId="25" fillId="97" borderId="1" xfId="2" applyFont="1" applyFill="1" applyBorder="1" applyAlignment="1">
      <alignment horizontal="left" vertical="top"/>
    </xf>
    <xf numFmtId="0" fontId="10" fillId="97" borderId="26" xfId="2" applyFont="1" applyFill="1" applyBorder="1" applyAlignment="1">
      <alignment horizontal="left" vertical="top" wrapText="1"/>
    </xf>
    <xf numFmtId="0" fontId="10" fillId="97" borderId="27" xfId="2" applyFont="1" applyFill="1" applyBorder="1" applyAlignment="1">
      <alignment horizontal="left" vertical="top" wrapText="1"/>
    </xf>
    <xf numFmtId="0" fontId="25" fillId="99" borderId="1" xfId="2" applyFont="1" applyFill="1" applyBorder="1" applyAlignment="1">
      <alignment horizontal="left" vertical="top"/>
    </xf>
    <xf numFmtId="0" fontId="24" fillId="97" borderId="14" xfId="0" applyFont="1" applyFill="1" applyBorder="1" applyAlignment="1">
      <alignment vertical="top" wrapText="1"/>
    </xf>
    <xf numFmtId="0" fontId="23" fillId="99" borderId="1" xfId="2" applyFont="1" applyFill="1" applyBorder="1" applyAlignment="1">
      <alignment horizontal="left" vertical="top" wrapText="1"/>
    </xf>
    <xf numFmtId="0" fontId="23" fillId="97" borderId="1" xfId="2" applyFont="1" applyFill="1" applyBorder="1" applyAlignment="1">
      <alignment horizontal="left" vertical="top" wrapText="1"/>
    </xf>
    <xf numFmtId="3" fontId="23" fillId="97" borderId="1" xfId="2" applyNumberFormat="1" applyFont="1" applyFill="1" applyBorder="1" applyAlignment="1">
      <alignment horizontal="left" vertical="top" wrapText="1"/>
    </xf>
    <xf numFmtId="0" fontId="24" fillId="99" borderId="1" xfId="0" applyFont="1" applyFill="1" applyBorder="1" applyAlignment="1">
      <alignment vertical="top" wrapText="1"/>
    </xf>
    <xf numFmtId="0" fontId="138" fillId="2" borderId="0" xfId="0" applyFont="1" applyFill="1" applyBorder="1"/>
    <xf numFmtId="0" fontId="24" fillId="5" borderId="22" xfId="0" applyFont="1" applyFill="1" applyBorder="1" applyAlignment="1">
      <alignment vertical="center"/>
    </xf>
    <xf numFmtId="0" fontId="1" fillId="2" borderId="16" xfId="0" applyFont="1" applyFill="1" applyBorder="1" applyAlignment="1">
      <alignment vertical="center" wrapText="1"/>
    </xf>
    <xf numFmtId="0" fontId="0" fillId="2" borderId="16" xfId="0" applyFill="1" applyBorder="1" applyAlignment="1">
      <alignment vertical="center"/>
    </xf>
    <xf numFmtId="0" fontId="139" fillId="2" borderId="0" xfId="0" applyFont="1" applyFill="1" applyBorder="1"/>
    <xf numFmtId="49" fontId="138" fillId="2" borderId="0" xfId="0" applyNumberFormat="1" applyFont="1" applyFill="1" applyBorder="1"/>
    <xf numFmtId="0" fontId="14" fillId="2" borderId="21" xfId="0" applyFont="1" applyFill="1" applyBorder="1" applyAlignment="1">
      <alignment vertical="center"/>
    </xf>
    <xf numFmtId="0" fontId="14" fillId="2" borderId="1" xfId="0" applyFont="1" applyFill="1" applyBorder="1" applyAlignment="1">
      <alignment vertical="center" wrapText="1"/>
    </xf>
    <xf numFmtId="0" fontId="14" fillId="2" borderId="14" xfId="0" applyFont="1" applyFill="1" applyBorder="1" applyAlignment="1">
      <alignment vertical="center" wrapText="1"/>
    </xf>
    <xf numFmtId="0" fontId="14" fillId="2" borderId="1" xfId="0" applyFont="1" applyFill="1" applyBorder="1" applyAlignment="1">
      <alignment horizontal="left" vertical="center"/>
    </xf>
    <xf numFmtId="0" fontId="15" fillId="2" borderId="1" xfId="0" applyFont="1" applyFill="1" applyBorder="1"/>
    <xf numFmtId="49" fontId="15" fillId="2" borderId="21" xfId="0" applyNumberFormat="1" applyFont="1" applyFill="1" applyBorder="1"/>
    <xf numFmtId="49" fontId="15" fillId="2" borderId="21" xfId="0" applyNumberFormat="1" applyFont="1" applyFill="1" applyBorder="1" applyAlignment="1"/>
    <xf numFmtId="0" fontId="15" fillId="2" borderId="21" xfId="0" applyFont="1" applyFill="1" applyBorder="1"/>
    <xf numFmtId="0" fontId="15" fillId="2" borderId="14" xfId="0" applyFont="1" applyFill="1" applyBorder="1"/>
    <xf numFmtId="0" fontId="15" fillId="3" borderId="1" xfId="0" applyFont="1" applyFill="1" applyBorder="1"/>
    <xf numFmtId="0" fontId="15" fillId="4" borderId="1" xfId="0" applyFont="1" applyFill="1" applyBorder="1"/>
    <xf numFmtId="0" fontId="15" fillId="2" borderId="0" xfId="0" applyFont="1" applyFill="1" applyBorder="1"/>
    <xf numFmtId="0" fontId="15" fillId="7" borderId="24" xfId="0" applyFont="1" applyFill="1" applyBorder="1"/>
    <xf numFmtId="0" fontId="129" fillId="101" borderId="72" xfId="2" applyFont="1" applyFill="1" applyBorder="1" applyAlignment="1">
      <alignment horizontal="center" vertical="center"/>
    </xf>
    <xf numFmtId="0" fontId="129" fillId="101" borderId="94" xfId="0" applyFont="1" applyFill="1" applyBorder="1" applyAlignment="1">
      <alignment horizontal="center" vertical="top" wrapText="1"/>
    </xf>
    <xf numFmtId="182" fontId="130" fillId="2" borderId="95" xfId="445" applyNumberFormat="1" applyFont="1" applyFill="1" applyBorder="1" applyAlignment="1">
      <alignment horizontal="center" vertical="top" wrapText="1"/>
    </xf>
    <xf numFmtId="0" fontId="129" fillId="101" borderId="72" xfId="2" applyFont="1" applyFill="1" applyBorder="1" applyAlignment="1">
      <alignment horizontal="center" vertical="top" wrapText="1"/>
    </xf>
    <xf numFmtId="0" fontId="129" fillId="101" borderId="23" xfId="0" applyFont="1" applyFill="1" applyBorder="1" applyAlignment="1">
      <alignment horizontal="center" vertical="top" wrapText="1"/>
    </xf>
    <xf numFmtId="182" fontId="130" fillId="2" borderId="78" xfId="445" applyNumberFormat="1" applyFont="1" applyFill="1" applyBorder="1" applyAlignment="1">
      <alignment horizontal="center" vertical="top" wrapText="1"/>
    </xf>
    <xf numFmtId="0" fontId="12" fillId="2" borderId="0" xfId="2" applyFont="1" applyFill="1" applyBorder="1" applyAlignment="1">
      <alignment vertical="center"/>
    </xf>
    <xf numFmtId="183" fontId="23" fillId="97" borderId="15" xfId="444" applyNumberFormat="1" applyFont="1" applyFill="1" applyBorder="1" applyAlignment="1">
      <alignment vertical="top" wrapText="1"/>
    </xf>
    <xf numFmtId="0" fontId="23" fillId="97" borderId="15" xfId="2" applyFont="1" applyFill="1" applyBorder="1" applyAlignment="1">
      <alignment vertical="top" wrapText="1"/>
    </xf>
    <xf numFmtId="3" fontId="43" fillId="97" borderId="1" xfId="1" applyNumberFormat="1" applyFont="1" applyFill="1" applyBorder="1" applyAlignment="1">
      <alignment horizontal="left" vertical="top" wrapText="1"/>
    </xf>
    <xf numFmtId="182" fontId="130" fillId="2" borderId="78" xfId="445" applyNumberFormat="1" applyFont="1" applyFill="1" applyBorder="1" applyAlignment="1">
      <alignment horizontal="center" vertical="top" wrapText="1"/>
    </xf>
    <xf numFmtId="0" fontId="12" fillId="2" borderId="0" xfId="2" applyFont="1" applyFill="1" applyBorder="1" applyAlignment="1">
      <alignment horizontal="left" vertical="center"/>
    </xf>
    <xf numFmtId="14" fontId="0" fillId="2" borderId="0" xfId="0" applyNumberFormat="1" applyFont="1" applyFill="1" applyBorder="1" applyAlignment="1">
      <alignment horizontal="left" vertical="center"/>
    </xf>
    <xf numFmtId="0" fontId="24" fillId="97" borderId="21" xfId="0" applyFont="1" applyFill="1" applyBorder="1" applyAlignment="1">
      <alignment vertical="top" wrapText="1"/>
    </xf>
    <xf numFmtId="0" fontId="24" fillId="97" borderId="1" xfId="0" applyFont="1" applyFill="1" applyBorder="1" applyAlignment="1">
      <alignment vertical="top"/>
    </xf>
    <xf numFmtId="0" fontId="24" fillId="99" borderId="1" xfId="2" applyFont="1" applyFill="1" applyBorder="1" applyAlignment="1">
      <alignment horizontal="left" vertical="top" wrapText="1"/>
    </xf>
    <xf numFmtId="0" fontId="1" fillId="99" borderId="21" xfId="2" applyFont="1" applyFill="1" applyBorder="1" applyAlignment="1">
      <alignment vertical="top" wrapText="1"/>
    </xf>
    <xf numFmtId="0" fontId="3" fillId="99" borderId="16" xfId="0" applyFont="1" applyFill="1" applyBorder="1" applyAlignment="1">
      <alignment vertical="top" wrapText="1"/>
    </xf>
    <xf numFmtId="0" fontId="3" fillId="99" borderId="0" xfId="0" applyFont="1" applyFill="1" applyBorder="1" applyAlignment="1">
      <alignment vertical="top" wrapText="1"/>
    </xf>
    <xf numFmtId="0" fontId="3" fillId="99" borderId="12" xfId="0" applyFont="1" applyFill="1" applyBorder="1" applyAlignment="1">
      <alignment vertical="top" wrapText="1"/>
    </xf>
    <xf numFmtId="0" fontId="3" fillId="99" borderId="18" xfId="0" applyFont="1" applyFill="1" applyBorder="1" applyAlignment="1">
      <alignment vertical="top" wrapText="1"/>
    </xf>
    <xf numFmtId="0" fontId="3" fillId="99" borderId="11" xfId="0" applyFont="1" applyFill="1" applyBorder="1" applyAlignment="1">
      <alignment vertical="top" wrapText="1"/>
    </xf>
    <xf numFmtId="0" fontId="3" fillId="99" borderId="13" xfId="0" applyFont="1" applyFill="1" applyBorder="1" applyAlignment="1">
      <alignment vertical="top" wrapText="1"/>
    </xf>
    <xf numFmtId="0" fontId="3" fillId="99" borderId="23" xfId="0" applyFont="1" applyFill="1" applyBorder="1" applyAlignment="1">
      <alignment vertical="top" wrapText="1"/>
    </xf>
    <xf numFmtId="0" fontId="3" fillId="99" borderId="24" xfId="0" applyFont="1" applyFill="1" applyBorder="1" applyAlignment="1">
      <alignment vertical="top" wrapText="1"/>
    </xf>
    <xf numFmtId="0" fontId="43" fillId="99" borderId="1" xfId="1" applyFont="1" applyFill="1" applyBorder="1" applyAlignment="1">
      <alignment horizontal="left" vertical="top" wrapText="1"/>
    </xf>
    <xf numFmtId="0" fontId="23" fillId="99" borderId="1" xfId="1" applyFont="1" applyFill="1" applyBorder="1" applyAlignment="1">
      <alignment horizontal="left" vertical="top" wrapText="1"/>
    </xf>
    <xf numFmtId="10" fontId="28" fillId="100" borderId="1" xfId="2" applyNumberFormat="1" applyFont="1" applyFill="1" applyBorder="1"/>
    <xf numFmtId="1" fontId="23" fillId="100" borderId="1" xfId="2" applyNumberFormat="1" applyFont="1" applyFill="1" applyBorder="1"/>
    <xf numFmtId="0" fontId="23" fillId="100" borderId="1" xfId="2" applyFont="1" applyFill="1" applyBorder="1"/>
    <xf numFmtId="0" fontId="24" fillId="100" borderId="1" xfId="2" applyFont="1" applyFill="1" applyBorder="1"/>
    <xf numFmtId="2" fontId="24" fillId="100" borderId="1" xfId="2" applyNumberFormat="1" applyFont="1" applyFill="1" applyBorder="1"/>
    <xf numFmtId="2" fontId="23" fillId="100" borderId="1" xfId="2" applyNumberFormat="1" applyFont="1" applyFill="1" applyBorder="1"/>
    <xf numFmtId="0" fontId="25" fillId="2" borderId="0" xfId="2" applyFont="1" applyFill="1" applyAlignment="1">
      <alignment vertical="center"/>
    </xf>
    <xf numFmtId="0" fontId="37" fillId="100" borderId="1" xfId="2" applyFont="1" applyFill="1" applyBorder="1"/>
    <xf numFmtId="0" fontId="41" fillId="2" borderId="1" xfId="2" applyFont="1" applyFill="1" applyBorder="1"/>
    <xf numFmtId="0" fontId="24" fillId="5" borderId="23" xfId="0" applyFont="1" applyFill="1" applyBorder="1" applyAlignment="1">
      <alignment vertical="center"/>
    </xf>
    <xf numFmtId="3" fontId="0" fillId="2" borderId="17" xfId="0" quotePrefix="1" applyNumberFormat="1" applyFont="1" applyFill="1" applyBorder="1" applyAlignment="1">
      <alignment horizontal="right" vertical="center"/>
    </xf>
    <xf numFmtId="3" fontId="0" fillId="2" borderId="17" xfId="0" applyNumberFormat="1" applyFont="1" applyFill="1" applyBorder="1" applyAlignment="1">
      <alignment horizontal="right" vertical="center"/>
    </xf>
    <xf numFmtId="3" fontId="0" fillId="2" borderId="16" xfId="0" applyNumberFormat="1" applyFont="1" applyFill="1" applyBorder="1" applyAlignment="1">
      <alignment vertical="center"/>
    </xf>
    <xf numFmtId="5" fontId="1" fillId="2" borderId="1" xfId="444" applyNumberFormat="1" applyFont="1" applyFill="1" applyBorder="1" applyAlignment="1">
      <alignment vertical="center"/>
    </xf>
    <xf numFmtId="0" fontId="43" fillId="2" borderId="1" xfId="1" applyFont="1" applyFill="1" applyBorder="1" applyAlignment="1">
      <alignment horizontal="left" vertical="top" wrapText="1"/>
    </xf>
    <xf numFmtId="3" fontId="37" fillId="97" borderId="1" xfId="2" applyNumberFormat="1" applyFont="1" applyFill="1" applyBorder="1" applyAlignment="1">
      <alignment horizontal="left" vertical="center"/>
    </xf>
    <xf numFmtId="3" fontId="23" fillId="97" borderId="1" xfId="2" applyNumberFormat="1" applyFont="1" applyFill="1" applyBorder="1" applyAlignment="1">
      <alignment horizontal="left" vertical="center"/>
    </xf>
    <xf numFmtId="0" fontId="23" fillId="97" borderId="1" xfId="2" applyFont="1" applyFill="1" applyBorder="1" applyAlignment="1">
      <alignment horizontal="left" vertical="center"/>
    </xf>
    <xf numFmtId="0" fontId="23" fillId="97" borderId="0" xfId="2" applyFont="1" applyFill="1" applyAlignment="1">
      <alignment vertical="center"/>
    </xf>
    <xf numFmtId="3" fontId="23" fillId="97" borderId="18" xfId="2" applyNumberFormat="1" applyFont="1" applyFill="1" applyBorder="1" applyAlignment="1">
      <alignment horizontal="left" vertical="top" wrapText="1"/>
    </xf>
    <xf numFmtId="0" fontId="134" fillId="2" borderId="0" xfId="2" applyFont="1" applyFill="1" applyBorder="1" applyAlignment="1">
      <alignment vertical="top"/>
    </xf>
    <xf numFmtId="0" fontId="10" fillId="2" borderId="0" xfId="2" applyFont="1" applyFill="1" applyAlignment="1"/>
    <xf numFmtId="182" fontId="24" fillId="44" borderId="1" xfId="445" applyNumberFormat="1" applyFont="1" applyFill="1" applyBorder="1"/>
    <xf numFmtId="42" fontId="24" fillId="44" borderId="1" xfId="445" applyNumberFormat="1" applyFont="1" applyFill="1" applyBorder="1"/>
    <xf numFmtId="182" fontId="127" fillId="44" borderId="1" xfId="445" applyNumberFormat="1" applyFont="1" applyFill="1" applyBorder="1"/>
    <xf numFmtId="182" fontId="24" fillId="2" borderId="0" xfId="445" applyNumberFormat="1" applyFont="1" applyFill="1"/>
    <xf numFmtId="182" fontId="23" fillId="2" borderId="0" xfId="445" applyNumberFormat="1" applyFont="1" applyFill="1" applyAlignment="1">
      <alignment vertical="center"/>
    </xf>
    <xf numFmtId="0" fontId="23" fillId="97" borderId="1" xfId="2" applyFont="1" applyFill="1" applyBorder="1" applyAlignment="1">
      <alignment horizontal="left" vertical="top"/>
    </xf>
    <xf numFmtId="0" fontId="127" fillId="97" borderId="1" xfId="2" applyFont="1" applyFill="1" applyBorder="1" applyAlignment="1">
      <alignment horizontal="left" vertical="top" wrapText="1"/>
    </xf>
    <xf numFmtId="0" fontId="23" fillId="97" borderId="1" xfId="2" applyFont="1" applyFill="1" applyBorder="1" applyAlignment="1">
      <alignment vertical="top"/>
    </xf>
    <xf numFmtId="0" fontId="37" fillId="99" borderId="1" xfId="0" applyNumberFormat="1" applyFont="1" applyFill="1" applyBorder="1" applyAlignment="1">
      <alignment horizontal="left" vertical="top" wrapText="1"/>
    </xf>
    <xf numFmtId="0" fontId="37" fillId="99" borderId="1" xfId="0" applyFont="1" applyFill="1" applyBorder="1" applyAlignment="1">
      <alignment horizontal="left" vertical="top" wrapText="1"/>
    </xf>
    <xf numFmtId="0" fontId="23" fillId="99" borderId="1" xfId="0" applyNumberFormat="1" applyFont="1" applyFill="1" applyBorder="1" applyAlignment="1">
      <alignment horizontal="left" vertical="top" wrapText="1"/>
    </xf>
    <xf numFmtId="3" fontId="23" fillId="99" borderId="1" xfId="0" applyNumberFormat="1" applyFont="1" applyFill="1" applyBorder="1" applyAlignment="1">
      <alignment horizontal="left" vertical="top" wrapText="1"/>
    </xf>
    <xf numFmtId="0" fontId="23" fillId="99" borderId="1" xfId="0" applyFont="1" applyFill="1" applyBorder="1" applyAlignment="1">
      <alignment horizontal="left" vertical="top" wrapText="1"/>
    </xf>
    <xf numFmtId="2" fontId="0" fillId="2" borderId="0" xfId="2" applyNumberFormat="1" applyFont="1" applyFill="1" applyBorder="1" applyAlignment="1">
      <alignment wrapText="1"/>
    </xf>
    <xf numFmtId="2" fontId="0" fillId="2" borderId="11" xfId="2" applyNumberFormat="1" applyFont="1" applyFill="1" applyBorder="1" applyAlignment="1">
      <alignment wrapText="1"/>
    </xf>
    <xf numFmtId="182" fontId="24" fillId="2" borderId="22" xfId="2" applyNumberFormat="1" applyFont="1" applyFill="1" applyBorder="1"/>
    <xf numFmtId="182" fontId="24" fillId="2" borderId="0" xfId="2" applyNumberFormat="1" applyFont="1" applyFill="1" applyBorder="1"/>
    <xf numFmtId="182" fontId="24" fillId="2" borderId="11" xfId="2" applyNumberFormat="1" applyFont="1" applyFill="1" applyBorder="1"/>
    <xf numFmtId="0" fontId="25" fillId="97" borderId="24" xfId="2" applyFont="1" applyFill="1" applyBorder="1" applyAlignment="1">
      <alignment horizontal="left" vertical="top"/>
    </xf>
    <xf numFmtId="0" fontId="37" fillId="97" borderId="1" xfId="2" applyFont="1" applyFill="1" applyBorder="1" applyAlignment="1">
      <alignment horizontal="left" vertical="top" wrapText="1"/>
    </xf>
    <xf numFmtId="3" fontId="37" fillId="97" borderId="1" xfId="2" applyNumberFormat="1" applyFont="1" applyFill="1" applyBorder="1" applyAlignment="1">
      <alignment horizontal="center" vertical="center"/>
    </xf>
    <xf numFmtId="3" fontId="37" fillId="97" borderId="23" xfId="2" applyNumberFormat="1" applyFont="1" applyFill="1" applyBorder="1" applyAlignment="1">
      <alignment horizontal="center" vertical="center"/>
    </xf>
    <xf numFmtId="0" fontId="15" fillId="97" borderId="1" xfId="2" applyFont="1" applyFill="1" applyBorder="1" applyAlignment="1">
      <alignment horizontal="left" vertical="top" wrapText="1"/>
    </xf>
    <xf numFmtId="0" fontId="23" fillId="97" borderId="1" xfId="1" applyFont="1" applyFill="1" applyBorder="1" applyAlignment="1">
      <alignment horizontal="left" vertical="top" wrapText="1"/>
    </xf>
    <xf numFmtId="0" fontId="24" fillId="2" borderId="0" xfId="2" applyFont="1" applyFill="1" applyBorder="1" applyAlignment="1">
      <alignment vertical="top" wrapText="1"/>
    </xf>
    <xf numFmtId="0" fontId="24" fillId="2" borderId="0" xfId="2" applyFont="1" applyFill="1" applyBorder="1" applyAlignment="1">
      <alignment vertical="top"/>
    </xf>
    <xf numFmtId="3" fontId="23" fillId="2" borderId="0" xfId="2" applyNumberFormat="1" applyFont="1" applyFill="1" applyBorder="1" applyAlignment="1">
      <alignment vertical="top"/>
    </xf>
    <xf numFmtId="0" fontId="23" fillId="2" borderId="0" xfId="2" applyFont="1" applyFill="1" applyBorder="1" applyAlignment="1">
      <alignment vertical="top" wrapText="1"/>
    </xf>
    <xf numFmtId="0" fontId="23" fillId="2" borderId="0" xfId="2" applyFont="1" applyFill="1" applyBorder="1" applyAlignment="1">
      <alignment horizontal="left" vertical="top"/>
    </xf>
    <xf numFmtId="3" fontId="23" fillId="99" borderId="1" xfId="2" applyNumberFormat="1" applyFont="1" applyFill="1" applyBorder="1" applyAlignment="1">
      <alignment horizontal="left" vertical="center"/>
    </xf>
    <xf numFmtId="3" fontId="23" fillId="99" borderId="1" xfId="2" applyNumberFormat="1" applyFont="1" applyFill="1" applyBorder="1" applyAlignment="1">
      <alignment horizontal="center" vertical="center"/>
    </xf>
    <xf numFmtId="0" fontId="37" fillId="99" borderId="1" xfId="2" applyFont="1" applyFill="1" applyBorder="1" applyAlignment="1">
      <alignment horizontal="left" vertical="top" wrapText="1"/>
    </xf>
    <xf numFmtId="3" fontId="37" fillId="99" borderId="1" xfId="2" applyNumberFormat="1" applyFont="1" applyFill="1" applyBorder="1" applyAlignment="1">
      <alignment horizontal="center" vertical="center"/>
    </xf>
    <xf numFmtId="0" fontId="10" fillId="97" borderId="0" xfId="2" applyFont="1" applyFill="1" applyAlignment="1">
      <alignment vertical="center"/>
    </xf>
    <xf numFmtId="0" fontId="24" fillId="2" borderId="0" xfId="0" applyFont="1" applyFill="1" applyBorder="1" applyAlignment="1">
      <alignment vertical="top" wrapText="1"/>
    </xf>
    <xf numFmtId="3" fontId="23" fillId="99" borderId="1" xfId="2" applyNumberFormat="1" applyFont="1" applyFill="1" applyBorder="1" applyAlignment="1">
      <alignment horizontal="left" vertical="top" wrapText="1"/>
    </xf>
    <xf numFmtId="3" fontId="43" fillId="99" borderId="1" xfId="1" applyNumberFormat="1" applyFont="1" applyFill="1" applyBorder="1" applyAlignment="1">
      <alignment horizontal="left" vertical="top" wrapText="1"/>
    </xf>
    <xf numFmtId="10" fontId="24" fillId="100" borderId="1" xfId="2" applyNumberFormat="1" applyFont="1" applyFill="1" applyBorder="1"/>
    <xf numFmtId="0" fontId="5" fillId="2" borderId="0" xfId="2" applyFont="1" applyFill="1" applyBorder="1" applyAlignment="1">
      <alignment vertical="center"/>
    </xf>
    <xf numFmtId="0" fontId="5" fillId="2" borderId="0" xfId="2" applyFont="1" applyFill="1" applyAlignment="1">
      <alignment vertical="center"/>
    </xf>
    <xf numFmtId="0" fontId="127" fillId="100" borderId="1" xfId="2" applyFont="1" applyFill="1" applyBorder="1"/>
    <xf numFmtId="0" fontId="37" fillId="97" borderId="15" xfId="2" applyFont="1" applyFill="1" applyBorder="1" applyAlignment="1">
      <alignment horizontal="left" vertical="top"/>
    </xf>
    <xf numFmtId="1" fontId="23" fillId="97" borderId="15" xfId="2" applyNumberFormat="1" applyFont="1" applyFill="1" applyBorder="1" applyAlignment="1">
      <alignment vertical="top" wrapText="1"/>
    </xf>
    <xf numFmtId="2" fontId="13" fillId="44" borderId="1" xfId="2" applyNumberFormat="1" applyFont="1" applyFill="1" applyBorder="1" applyAlignment="1">
      <alignment wrapText="1"/>
    </xf>
    <xf numFmtId="43" fontId="23" fillId="44" borderId="1" xfId="444" applyNumberFormat="1" applyFont="1" applyFill="1" applyBorder="1"/>
    <xf numFmtId="183" fontId="23" fillId="44" borderId="1" xfId="444" applyNumberFormat="1" applyFont="1" applyFill="1" applyBorder="1"/>
    <xf numFmtId="182" fontId="23" fillId="44" borderId="1" xfId="2" applyNumberFormat="1" applyFont="1" applyFill="1" applyBorder="1"/>
    <xf numFmtId="2" fontId="13" fillId="44" borderId="1" xfId="2" applyNumberFormat="1" applyFont="1" applyFill="1" applyBorder="1" applyAlignment="1">
      <alignment horizontal="left" vertical="top" wrapText="1"/>
    </xf>
    <xf numFmtId="2" fontId="14" fillId="44" borderId="1" xfId="2" applyNumberFormat="1" applyFont="1" applyFill="1" applyBorder="1" applyAlignment="1">
      <alignment wrapText="1"/>
    </xf>
    <xf numFmtId="2" fontId="1" fillId="44" borderId="67" xfId="2" applyNumberFormat="1" applyFont="1" applyFill="1" applyBorder="1" applyAlignment="1">
      <alignment wrapText="1"/>
    </xf>
    <xf numFmtId="183" fontId="24" fillId="44" borderId="67" xfId="444" applyNumberFormat="1" applyFont="1" applyFill="1" applyBorder="1"/>
    <xf numFmtId="2" fontId="1" fillId="44" borderId="24" xfId="2" applyNumberFormat="1" applyFont="1" applyFill="1" applyBorder="1" applyAlignment="1">
      <alignment wrapText="1"/>
    </xf>
    <xf numFmtId="182" fontId="24" fillId="44" borderId="24" xfId="2" applyNumberFormat="1" applyFont="1" applyFill="1" applyBorder="1"/>
    <xf numFmtId="44" fontId="24" fillId="44" borderId="1" xfId="2" applyNumberFormat="1" applyFont="1" applyFill="1" applyBorder="1"/>
    <xf numFmtId="3" fontId="37" fillId="97" borderId="1" xfId="2" applyNumberFormat="1" applyFont="1" applyFill="1" applyBorder="1" applyAlignment="1">
      <alignment horizontal="center" vertical="center" wrapText="1"/>
    </xf>
    <xf numFmtId="3" fontId="37" fillId="97" borderId="1" xfId="2" applyNumberFormat="1" applyFont="1" applyFill="1" applyBorder="1" applyAlignment="1">
      <alignment horizontal="left" vertical="top" wrapText="1"/>
    </xf>
    <xf numFmtId="1" fontId="23" fillId="97" borderId="1" xfId="2" applyNumberFormat="1" applyFont="1" applyFill="1" applyBorder="1" applyAlignment="1">
      <alignment horizontal="left" vertical="top"/>
    </xf>
    <xf numFmtId="0" fontId="127" fillId="97" borderId="1" xfId="2" applyFont="1" applyFill="1" applyBorder="1" applyAlignment="1">
      <alignment horizontal="center" vertical="center" wrapText="1"/>
    </xf>
    <xf numFmtId="0" fontId="23" fillId="97" borderId="18" xfId="2" applyFont="1" applyFill="1" applyBorder="1" applyAlignment="1">
      <alignment vertical="top" wrapText="1"/>
    </xf>
    <xf numFmtId="0" fontId="124" fillId="97" borderId="98" xfId="0" applyFont="1" applyFill="1" applyBorder="1" applyAlignment="1">
      <alignment horizontal="left" wrapText="1" readingOrder="1"/>
    </xf>
    <xf numFmtId="0" fontId="127" fillId="99" borderId="81" xfId="2" applyFont="1" applyFill="1" applyBorder="1" applyAlignment="1">
      <alignment horizontal="center" vertical="top"/>
    </xf>
    <xf numFmtId="0" fontId="23" fillId="99" borderId="1" xfId="2" applyFont="1" applyFill="1" applyBorder="1" applyAlignment="1">
      <alignment vertical="top" wrapText="1"/>
    </xf>
    <xf numFmtId="0" fontId="124" fillId="97" borderId="99" xfId="0" applyFont="1" applyFill="1" applyBorder="1" applyAlignment="1">
      <alignment horizontal="left" wrapText="1" readingOrder="1"/>
    </xf>
    <xf numFmtId="0" fontId="124" fillId="97" borderId="100" xfId="0" applyFont="1" applyFill="1" applyBorder="1" applyAlignment="1">
      <alignment horizontal="left" wrapText="1" readingOrder="1"/>
    </xf>
    <xf numFmtId="0" fontId="124" fillId="97" borderId="101" xfId="0" applyFont="1" applyFill="1" applyBorder="1" applyAlignment="1">
      <alignment horizontal="left" wrapText="1" readingOrder="1"/>
    </xf>
    <xf numFmtId="1" fontId="23" fillId="97" borderId="1" xfId="2" applyNumberFormat="1" applyFont="1" applyFill="1" applyBorder="1" applyAlignment="1">
      <alignment vertical="top"/>
    </xf>
    <xf numFmtId="1" fontId="23" fillId="97" borderId="15" xfId="2" applyNumberFormat="1" applyFont="1" applyFill="1" applyBorder="1" applyAlignment="1">
      <alignment horizontal="center" vertical="center"/>
    </xf>
    <xf numFmtId="0" fontId="25" fillId="97" borderId="15" xfId="2" applyFont="1" applyFill="1" applyBorder="1" applyAlignment="1">
      <alignment horizontal="left" vertical="center"/>
    </xf>
    <xf numFmtId="0" fontId="37" fillId="97" borderId="18" xfId="2" applyFont="1" applyFill="1" applyBorder="1" applyAlignment="1">
      <alignment vertical="center"/>
    </xf>
    <xf numFmtId="0" fontId="37" fillId="97" borderId="24" xfId="2" applyFont="1" applyFill="1" applyBorder="1" applyAlignment="1">
      <alignment vertical="center"/>
    </xf>
    <xf numFmtId="3" fontId="37" fillId="97" borderId="24" xfId="2" applyNumberFormat="1" applyFont="1" applyFill="1" applyBorder="1" applyAlignment="1">
      <alignment horizontal="center" vertical="center" wrapText="1"/>
    </xf>
    <xf numFmtId="0" fontId="127" fillId="97" borderId="18" xfId="2" applyFont="1" applyFill="1" applyBorder="1" applyAlignment="1">
      <alignment horizontal="center" vertical="center" wrapText="1"/>
    </xf>
    <xf numFmtId="0" fontId="25" fillId="97" borderId="24" xfId="2" applyFont="1" applyFill="1" applyBorder="1" applyAlignment="1">
      <alignment horizontal="left" vertical="top" wrapText="1"/>
    </xf>
    <xf numFmtId="0" fontId="40" fillId="2" borderId="11" xfId="2" applyFont="1" applyFill="1" applyBorder="1" applyAlignment="1">
      <alignment vertical="top" wrapText="1"/>
    </xf>
    <xf numFmtId="0" fontId="5" fillId="2" borderId="11" xfId="2" applyFont="1" applyFill="1" applyBorder="1" applyAlignment="1">
      <alignment horizontal="left" vertical="top" wrapText="1"/>
    </xf>
    <xf numFmtId="0" fontId="5" fillId="2" borderId="11" xfId="2" applyFont="1" applyFill="1" applyBorder="1" applyAlignment="1">
      <alignment vertical="top" wrapText="1"/>
    </xf>
    <xf numFmtId="1" fontId="23" fillId="97" borderId="15" xfId="2" applyNumberFormat="1" applyFont="1" applyFill="1" applyBorder="1" applyAlignment="1">
      <alignment horizontal="right" vertical="center"/>
    </xf>
    <xf numFmtId="1" fontId="23" fillId="97" borderId="19" xfId="2" applyNumberFormat="1" applyFont="1" applyFill="1" applyBorder="1" applyAlignment="1">
      <alignment horizontal="right" vertical="center"/>
    </xf>
    <xf numFmtId="0" fontId="5" fillId="2" borderId="0" xfId="2" applyFont="1" applyFill="1" applyBorder="1" applyAlignment="1">
      <alignment horizontal="center" vertical="top" wrapText="1"/>
    </xf>
    <xf numFmtId="0" fontId="5" fillId="2" borderId="0" xfId="2" applyFont="1" applyFill="1" applyBorder="1" applyAlignment="1">
      <alignment horizontal="center" vertical="top"/>
    </xf>
    <xf numFmtId="164" fontId="128" fillId="2" borderId="0" xfId="0" applyNumberFormat="1" applyFont="1" applyFill="1" applyBorder="1"/>
    <xf numFmtId="0" fontId="23" fillId="99" borderId="102" xfId="2" applyFont="1" applyFill="1" applyBorder="1" applyAlignment="1">
      <alignment vertical="center"/>
    </xf>
    <xf numFmtId="0" fontId="37" fillId="99" borderId="102" xfId="2" applyFont="1" applyFill="1" applyBorder="1" applyAlignment="1">
      <alignment vertical="center"/>
    </xf>
    <xf numFmtId="0" fontId="127" fillId="99" borderId="102" xfId="2" applyFont="1" applyFill="1" applyBorder="1" applyAlignment="1">
      <alignment horizontal="left" vertical="top" wrapText="1"/>
    </xf>
    <xf numFmtId="0" fontId="5" fillId="99" borderId="19" xfId="0" applyFont="1" applyFill="1" applyBorder="1" applyAlignment="1">
      <alignment vertical="top" wrapText="1"/>
    </xf>
    <xf numFmtId="0" fontId="37" fillId="99" borderId="103" xfId="2" applyFont="1" applyFill="1" applyBorder="1" applyAlignment="1">
      <alignment vertical="center"/>
    </xf>
    <xf numFmtId="0" fontId="127" fillId="99" borderId="91" xfId="2" applyFont="1" applyFill="1" applyBorder="1" applyAlignment="1">
      <alignment horizontal="center" vertical="top" wrapText="1"/>
    </xf>
    <xf numFmtId="182" fontId="124" fillId="99" borderId="104" xfId="445" applyNumberFormat="1" applyFont="1" applyFill="1" applyBorder="1"/>
    <xf numFmtId="182" fontId="124" fillId="99" borderId="105" xfId="445" applyNumberFormat="1" applyFont="1" applyFill="1" applyBorder="1"/>
    <xf numFmtId="182" fontId="124" fillId="99" borderId="106" xfId="445" applyNumberFormat="1" applyFont="1" applyFill="1" applyBorder="1"/>
    <xf numFmtId="3" fontId="23" fillId="2" borderId="0" xfId="2" applyNumberFormat="1" applyFont="1" applyFill="1" applyAlignment="1">
      <alignment vertical="center"/>
    </xf>
    <xf numFmtId="182" fontId="24" fillId="98" borderId="1" xfId="445" applyNumberFormat="1" applyFont="1" applyFill="1" applyBorder="1"/>
    <xf numFmtId="44" fontId="24" fillId="98" borderId="1" xfId="445" applyNumberFormat="1" applyFont="1" applyFill="1" applyBorder="1"/>
    <xf numFmtId="182" fontId="127" fillId="98" borderId="1" xfId="445" applyNumberFormat="1" applyFont="1" applyFill="1" applyBorder="1"/>
    <xf numFmtId="182" fontId="24" fillId="99" borderId="1" xfId="445" applyNumberFormat="1" applyFont="1" applyFill="1" applyBorder="1"/>
    <xf numFmtId="44" fontId="24" fillId="99" borderId="1" xfId="445" applyNumberFormat="1" applyFont="1" applyFill="1" applyBorder="1"/>
    <xf numFmtId="182" fontId="127" fillId="99" borderId="1" xfId="445" applyNumberFormat="1" applyFont="1" applyFill="1" applyBorder="1"/>
    <xf numFmtId="0" fontId="140" fillId="2" borderId="0" xfId="0" applyFont="1" applyFill="1" applyBorder="1" applyAlignment="1">
      <alignment vertical="center"/>
    </xf>
    <xf numFmtId="0" fontId="37" fillId="97" borderId="0" xfId="2" applyFont="1" applyFill="1" applyBorder="1" applyAlignment="1">
      <alignment vertical="center"/>
    </xf>
    <xf numFmtId="0" fontId="43" fillId="97" borderId="28" xfId="1" applyFont="1" applyFill="1" applyBorder="1" applyAlignment="1">
      <alignment horizontal="left" vertical="top" wrapText="1"/>
    </xf>
    <xf numFmtId="0" fontId="23" fillId="97" borderId="25" xfId="2" applyFont="1" applyFill="1" applyBorder="1" applyAlignment="1">
      <alignment vertical="top" wrapText="1"/>
    </xf>
    <xf numFmtId="0" fontId="125" fillId="97" borderId="96" xfId="2" applyFont="1" applyFill="1" applyBorder="1" applyAlignment="1">
      <alignment horizontal="left" vertical="top" wrapText="1"/>
    </xf>
    <xf numFmtId="0" fontId="23" fillId="97" borderId="33" xfId="2" applyFont="1" applyFill="1" applyBorder="1" applyAlignment="1">
      <alignment horizontal="left" vertical="top" wrapText="1"/>
    </xf>
    <xf numFmtId="0" fontId="23" fillId="97" borderId="97" xfId="2" applyFont="1" applyFill="1" applyBorder="1" applyAlignment="1">
      <alignment horizontal="left" vertical="top" wrapText="1"/>
    </xf>
    <xf numFmtId="0" fontId="43" fillId="97" borderId="96" xfId="1" applyFont="1" applyFill="1" applyBorder="1" applyAlignment="1">
      <alignment horizontal="left" vertical="top" wrapText="1"/>
    </xf>
    <xf numFmtId="0" fontId="24" fillId="97" borderId="32" xfId="0" applyFont="1" applyFill="1" applyBorder="1" applyAlignment="1">
      <alignment vertical="top" wrapText="1"/>
    </xf>
    <xf numFmtId="0" fontId="10" fillId="97" borderId="26" xfId="2" applyFont="1" applyFill="1" applyBorder="1" applyAlignment="1">
      <alignment vertical="top"/>
    </xf>
    <xf numFmtId="0" fontId="10" fillId="97" borderId="25" xfId="2" applyFont="1" applyFill="1" applyBorder="1" applyAlignment="1">
      <alignment vertical="top" wrapText="1"/>
    </xf>
    <xf numFmtId="0" fontId="1" fillId="97" borderId="96" xfId="2" applyFont="1" applyFill="1" applyBorder="1" applyAlignment="1">
      <alignment horizontal="left" vertical="top" wrapText="1"/>
    </xf>
    <xf numFmtId="0" fontId="10" fillId="97" borderId="97" xfId="2" applyFont="1" applyFill="1" applyBorder="1" applyAlignment="1">
      <alignment horizontal="left" vertical="top" wrapText="1"/>
    </xf>
    <xf numFmtId="0" fontId="10" fillId="97" borderId="33" xfId="2" applyFont="1" applyFill="1" applyBorder="1" applyAlignment="1">
      <alignment vertical="top"/>
    </xf>
    <xf numFmtId="0" fontId="10" fillId="97" borderId="32" xfId="2" applyFont="1" applyFill="1" applyBorder="1" applyAlignment="1">
      <alignment vertical="top" wrapText="1"/>
    </xf>
    <xf numFmtId="1" fontId="23" fillId="97" borderId="23" xfId="2" applyNumberFormat="1" applyFont="1" applyFill="1" applyBorder="1" applyAlignment="1">
      <alignment vertical="top"/>
    </xf>
    <xf numFmtId="3" fontId="23" fillId="97" borderId="24" xfId="2" applyNumberFormat="1" applyFont="1" applyFill="1" applyBorder="1" applyAlignment="1">
      <alignment horizontal="left" vertical="top" wrapText="1"/>
    </xf>
    <xf numFmtId="3" fontId="23" fillId="97" borderId="13" xfId="2" applyNumberFormat="1" applyFont="1" applyFill="1" applyBorder="1" applyAlignment="1">
      <alignment horizontal="left" vertical="top" wrapText="1"/>
    </xf>
    <xf numFmtId="0" fontId="124" fillId="97" borderId="98" xfId="0" applyFont="1" applyFill="1" applyBorder="1" applyAlignment="1">
      <alignment wrapText="1"/>
    </xf>
    <xf numFmtId="0" fontId="124" fillId="97" borderId="109" xfId="0" applyFont="1" applyFill="1" applyBorder="1" applyAlignment="1">
      <alignment horizontal="left" wrapText="1" readingOrder="1"/>
    </xf>
    <xf numFmtId="0" fontId="10" fillId="97" borderId="18" xfId="2" applyFont="1" applyFill="1" applyBorder="1" applyAlignment="1">
      <alignment horizontal="left" vertical="top"/>
    </xf>
    <xf numFmtId="0" fontId="10" fillId="97" borderId="11" xfId="2" applyFont="1" applyFill="1" applyBorder="1" applyAlignment="1">
      <alignment horizontal="left" vertical="top"/>
    </xf>
    <xf numFmtId="0" fontId="10" fillId="97" borderId="13" xfId="2" applyFont="1" applyFill="1" applyBorder="1" applyAlignment="1">
      <alignment horizontal="left" vertical="top"/>
    </xf>
    <xf numFmtId="0" fontId="24" fillId="99" borderId="1" xfId="2" applyFont="1" applyFill="1" applyBorder="1" applyAlignment="1">
      <alignment vertical="top"/>
    </xf>
    <xf numFmtId="182" fontId="127" fillId="99" borderId="1" xfId="445" applyNumberFormat="1" applyFont="1" applyFill="1" applyBorder="1" applyAlignment="1">
      <alignment horizontal="left" vertical="top" wrapText="1"/>
    </xf>
    <xf numFmtId="0" fontId="40" fillId="2" borderId="0" xfId="2" applyFont="1" applyFill="1" applyBorder="1" applyAlignment="1">
      <alignment vertical="center" wrapText="1"/>
    </xf>
    <xf numFmtId="1" fontId="24" fillId="44" borderId="1" xfId="2" applyNumberFormat="1" applyFont="1" applyFill="1" applyBorder="1"/>
    <xf numFmtId="2" fontId="0" fillId="2" borderId="17" xfId="0" applyNumberFormat="1" applyFont="1" applyFill="1" applyBorder="1"/>
    <xf numFmtId="3" fontId="23" fillId="2" borderId="0" xfId="2" applyNumberFormat="1" applyFont="1" applyFill="1" applyBorder="1" applyAlignment="1">
      <alignment horizontal="center" vertical="center"/>
    </xf>
    <xf numFmtId="0" fontId="24" fillId="2" borderId="0" xfId="2" applyFont="1" applyFill="1" applyBorder="1" applyAlignment="1">
      <alignment horizontal="left" vertical="top" wrapText="1"/>
    </xf>
    <xf numFmtId="3" fontId="23" fillId="97" borderId="1" xfId="2" applyNumberFormat="1" applyFont="1" applyFill="1" applyBorder="1" applyAlignment="1">
      <alignment horizontal="left" vertical="top"/>
    </xf>
    <xf numFmtId="0" fontId="23" fillId="2" borderId="0" xfId="2" applyFont="1" applyFill="1" applyBorder="1" applyAlignment="1">
      <alignment vertical="top"/>
    </xf>
    <xf numFmtId="10" fontId="27" fillId="100" borderId="1" xfId="2" applyNumberFormat="1" applyFont="1" applyFill="1" applyBorder="1"/>
    <xf numFmtId="1" fontId="0" fillId="2" borderId="17" xfId="0" applyNumberFormat="1" applyFont="1" applyFill="1" applyBorder="1"/>
    <xf numFmtId="14" fontId="0" fillId="2" borderId="0" xfId="0" applyNumberFormat="1" applyFill="1" applyBorder="1" applyAlignment="1">
      <alignment horizontal="left" vertical="center"/>
    </xf>
    <xf numFmtId="3" fontId="23" fillId="44" borderId="1" xfId="2" applyNumberFormat="1" applyFont="1" applyFill="1" applyBorder="1" applyAlignment="1">
      <alignment horizontal="center" vertical="center"/>
    </xf>
    <xf numFmtId="182" fontId="127" fillId="97" borderId="1" xfId="2" applyNumberFormat="1" applyFont="1" applyFill="1" applyBorder="1"/>
    <xf numFmtId="3" fontId="23" fillId="2" borderId="1" xfId="2" applyNumberFormat="1" applyFont="1" applyFill="1" applyBorder="1" applyAlignment="1">
      <alignment horizontal="left" vertical="center"/>
    </xf>
    <xf numFmtId="1" fontId="0" fillId="2" borderId="1" xfId="0" applyNumberFormat="1" applyFill="1" applyBorder="1" applyAlignment="1">
      <alignment horizontal="left" vertical="center"/>
    </xf>
    <xf numFmtId="0" fontId="43" fillId="97" borderId="0" xfId="1" applyFont="1" applyFill="1" applyAlignment="1">
      <alignment vertical="top" wrapText="1"/>
    </xf>
    <xf numFmtId="0" fontId="43" fillId="99" borderId="0" xfId="1" applyFont="1" applyFill="1" applyAlignment="1">
      <alignment vertical="top" wrapText="1"/>
    </xf>
    <xf numFmtId="49" fontId="15" fillId="2" borderId="15" xfId="0" applyNumberFormat="1" applyFont="1" applyFill="1" applyBorder="1"/>
    <xf numFmtId="0" fontId="1" fillId="44" borderId="0" xfId="0" applyFont="1" applyFill="1" applyBorder="1" applyAlignment="1">
      <alignment vertical="center"/>
    </xf>
    <xf numFmtId="0" fontId="124" fillId="97" borderId="14" xfId="0" applyFont="1" applyFill="1" applyBorder="1" applyAlignment="1">
      <alignment horizontal="left" wrapText="1" readingOrder="1"/>
    </xf>
    <xf numFmtId="0" fontId="0" fillId="2" borderId="0" xfId="0" applyFill="1" applyAlignment="1">
      <alignment vertical="center" wrapText="1"/>
    </xf>
    <xf numFmtId="0" fontId="23" fillId="99" borderId="1" xfId="2" applyFont="1" applyFill="1" applyBorder="1" applyAlignment="1">
      <alignment horizontal="left" vertical="center"/>
    </xf>
    <xf numFmtId="2" fontId="10" fillId="2" borderId="0" xfId="2" applyNumberFormat="1" applyFont="1" applyFill="1" applyAlignment="1">
      <alignment vertical="center"/>
    </xf>
    <xf numFmtId="0" fontId="124" fillId="97" borderId="1" xfId="0" applyFont="1" applyFill="1" applyBorder="1" applyAlignment="1"/>
    <xf numFmtId="0" fontId="3" fillId="97" borderId="19" xfId="0" applyFont="1" applyFill="1" applyBorder="1" applyAlignment="1">
      <alignment vertical="top"/>
    </xf>
    <xf numFmtId="183" fontId="23" fillId="44" borderId="19" xfId="444" applyNumberFormat="1" applyFont="1" applyFill="1" applyBorder="1" applyAlignment="1">
      <alignment vertical="top" wrapText="1"/>
    </xf>
    <xf numFmtId="183" fontId="37" fillId="97" borderId="15" xfId="444" applyNumberFormat="1" applyFont="1" applyFill="1" applyBorder="1" applyAlignment="1">
      <alignment vertical="top" wrapText="1"/>
    </xf>
    <xf numFmtId="0" fontId="25" fillId="2" borderId="0" xfId="2" applyFont="1" applyFill="1" applyBorder="1" applyAlignment="1">
      <alignment vertical="top" wrapText="1"/>
    </xf>
    <xf numFmtId="0" fontId="0"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25" fillId="2" borderId="1" xfId="0" applyFont="1" applyFill="1" applyBorder="1" applyAlignment="1">
      <alignment vertical="top"/>
    </xf>
    <xf numFmtId="0" fontId="0" fillId="2" borderId="1" xfId="0" applyFont="1" applyFill="1" applyBorder="1" applyAlignment="1">
      <alignment vertical="top" wrapText="1"/>
    </xf>
    <xf numFmtId="0" fontId="0" fillId="11" borderId="23" xfId="0" applyFill="1" applyBorder="1" applyAlignment="1">
      <alignment horizontal="left" vertical="top"/>
    </xf>
    <xf numFmtId="0" fontId="0" fillId="11" borderId="24" xfId="0" applyFill="1" applyBorder="1" applyAlignment="1">
      <alignment horizontal="left" vertical="top"/>
    </xf>
    <xf numFmtId="0" fontId="4" fillId="2" borderId="23" xfId="1" applyFill="1" applyBorder="1" applyAlignment="1">
      <alignment vertical="top"/>
    </xf>
    <xf numFmtId="0" fontId="4" fillId="2" borderId="24" xfId="1" applyFill="1" applyBorder="1" applyAlignment="1">
      <alignment vertical="top"/>
    </xf>
    <xf numFmtId="0" fontId="1" fillId="44" borderId="15" xfId="0" applyFont="1" applyFill="1" applyBorder="1" applyAlignment="1">
      <alignment vertical="top"/>
    </xf>
    <xf numFmtId="0" fontId="1" fillId="44" borderId="21" xfId="0" applyFont="1" applyFill="1" applyBorder="1" applyAlignment="1">
      <alignment vertical="top"/>
    </xf>
    <xf numFmtId="0" fontId="1" fillId="44" borderId="14" xfId="0" applyFont="1" applyFill="1" applyBorder="1" applyAlignment="1">
      <alignment vertical="top"/>
    </xf>
    <xf numFmtId="0" fontId="0" fillId="2" borderId="15" xfId="0" applyFill="1" applyBorder="1" applyAlignment="1">
      <alignment vertical="top" wrapText="1"/>
    </xf>
    <xf numFmtId="0" fontId="0" fillId="2" borderId="21" xfId="0" applyFill="1" applyBorder="1" applyAlignment="1">
      <alignment vertical="top" wrapText="1"/>
    </xf>
    <xf numFmtId="0" fontId="0" fillId="2" borderId="14" xfId="0" applyFill="1" applyBorder="1" applyAlignment="1">
      <alignment vertical="top" wrapText="1"/>
    </xf>
    <xf numFmtId="0" fontId="0" fillId="2" borderId="0" xfId="0" applyFill="1" applyBorder="1" applyAlignment="1">
      <alignment horizontal="left" vertical="center" wrapText="1"/>
    </xf>
    <xf numFmtId="0" fontId="10" fillId="2" borderId="0" xfId="0" applyFont="1" applyFill="1" applyBorder="1" applyAlignment="1">
      <alignment horizontal="left" vertical="center" wrapText="1"/>
    </xf>
    <xf numFmtId="0" fontId="0" fillId="2" borderId="1" xfId="0" applyFill="1" applyBorder="1" applyAlignment="1">
      <alignment vertical="top"/>
    </xf>
    <xf numFmtId="0" fontId="0" fillId="2" borderId="15" xfId="0" applyFill="1" applyBorder="1" applyAlignment="1">
      <alignment vertical="top"/>
    </xf>
    <xf numFmtId="0" fontId="0" fillId="2" borderId="21" xfId="0" applyFill="1" applyBorder="1" applyAlignment="1">
      <alignment vertical="top"/>
    </xf>
    <xf numFmtId="0" fontId="0" fillId="2" borderId="14" xfId="0" applyFill="1" applyBorder="1" applyAlignment="1">
      <alignment vertical="top"/>
    </xf>
    <xf numFmtId="0" fontId="0" fillId="10" borderId="23" xfId="0" applyFill="1" applyBorder="1" applyAlignment="1">
      <alignment horizontal="left" vertical="top"/>
    </xf>
    <xf numFmtId="0" fontId="0" fillId="10" borderId="24" xfId="0" applyFill="1" applyBorder="1" applyAlignment="1">
      <alignment horizontal="left" vertical="top"/>
    </xf>
    <xf numFmtId="0" fontId="4" fillId="2" borderId="23" xfId="1" applyFill="1" applyBorder="1" applyAlignment="1">
      <alignment horizontal="left" vertical="top"/>
    </xf>
    <xf numFmtId="0" fontId="4" fillId="2" borderId="24" xfId="1" applyFill="1" applyBorder="1" applyAlignment="1">
      <alignment horizontal="left" vertical="top"/>
    </xf>
    <xf numFmtId="0" fontId="0" fillId="2" borderId="1" xfId="0" applyFill="1" applyBorder="1" applyAlignment="1">
      <alignment vertical="top" wrapText="1"/>
    </xf>
    <xf numFmtId="0" fontId="22" fillId="2" borderId="0" xfId="0" applyFont="1" applyFill="1" applyBorder="1" applyAlignment="1">
      <alignment vertical="center" wrapText="1"/>
    </xf>
    <xf numFmtId="0" fontId="0" fillId="2" borderId="0" xfId="0" applyFill="1" applyBorder="1" applyAlignment="1">
      <alignment horizontal="center" vertical="center" textRotation="90"/>
    </xf>
    <xf numFmtId="0" fontId="126" fillId="2" borderId="0" xfId="0" applyFont="1" applyFill="1" applyBorder="1" applyAlignment="1">
      <alignment vertical="top" wrapText="1"/>
    </xf>
    <xf numFmtId="0" fontId="126" fillId="0" borderId="0" xfId="0" applyFont="1" applyAlignment="1">
      <alignment vertical="top" wrapText="1"/>
    </xf>
    <xf numFmtId="0" fontId="135" fillId="2" borderId="0" xfId="0" applyFont="1" applyFill="1" applyBorder="1" applyAlignment="1">
      <alignment vertical="top" wrapText="1"/>
    </xf>
    <xf numFmtId="0" fontId="135" fillId="0" borderId="0" xfId="0" applyFont="1" applyAlignment="1">
      <alignment vertical="top" wrapText="1"/>
    </xf>
    <xf numFmtId="49" fontId="15" fillId="2" borderId="19" xfId="0" applyNumberFormat="1" applyFont="1" applyFill="1" applyBorder="1" applyAlignment="1">
      <alignment horizontal="left" wrapText="1"/>
    </xf>
    <xf numFmtId="49" fontId="15" fillId="2" borderId="22" xfId="0" applyNumberFormat="1" applyFont="1" applyFill="1" applyBorder="1" applyAlignment="1">
      <alignment horizontal="left" wrapText="1"/>
    </xf>
    <xf numFmtId="49" fontId="15" fillId="2" borderId="20" xfId="0" applyNumberFormat="1" applyFont="1" applyFill="1" applyBorder="1" applyAlignment="1">
      <alignment horizontal="left" wrapText="1"/>
    </xf>
    <xf numFmtId="49" fontId="15" fillId="2" borderId="16" xfId="0" applyNumberFormat="1" applyFont="1" applyFill="1" applyBorder="1" applyAlignment="1">
      <alignment horizontal="left" wrapText="1"/>
    </xf>
    <xf numFmtId="49" fontId="15" fillId="2" borderId="0" xfId="0" applyNumberFormat="1" applyFont="1" applyFill="1" applyBorder="1" applyAlignment="1">
      <alignment horizontal="left" wrapText="1"/>
    </xf>
    <xf numFmtId="49" fontId="15" fillId="2" borderId="12" xfId="0" applyNumberFormat="1" applyFont="1" applyFill="1" applyBorder="1" applyAlignment="1">
      <alignment horizontal="left" wrapText="1"/>
    </xf>
    <xf numFmtId="49" fontId="15" fillId="2" borderId="18" xfId="0" applyNumberFormat="1" applyFont="1" applyFill="1" applyBorder="1" applyAlignment="1">
      <alignment horizontal="left"/>
    </xf>
    <xf numFmtId="49" fontId="15" fillId="2" borderId="11" xfId="0" applyNumberFormat="1" applyFont="1" applyFill="1" applyBorder="1" applyAlignment="1">
      <alignment horizontal="left"/>
    </xf>
    <xf numFmtId="49" fontId="15" fillId="2" borderId="13" xfId="0" applyNumberFormat="1" applyFont="1" applyFill="1" applyBorder="1" applyAlignment="1">
      <alignment horizontal="left"/>
    </xf>
    <xf numFmtId="0" fontId="22" fillId="2" borderId="0" xfId="0" applyFont="1" applyFill="1" applyBorder="1" applyAlignment="1">
      <alignment vertical="top" wrapText="1"/>
    </xf>
    <xf numFmtId="0" fontId="15" fillId="2" borderId="16" xfId="0" applyFont="1" applyFill="1" applyBorder="1" applyAlignment="1">
      <alignment horizontal="center" vertical="center" textRotation="90"/>
    </xf>
    <xf numFmtId="0" fontId="24" fillId="2" borderId="16" xfId="0" applyFont="1" applyFill="1" applyBorder="1" applyAlignment="1">
      <alignment horizontal="center" vertical="center" textRotation="90"/>
    </xf>
    <xf numFmtId="0" fontId="0" fillId="2" borderId="16" xfId="0" applyFill="1" applyBorder="1" applyAlignment="1">
      <alignment horizontal="center" vertical="center" textRotation="90"/>
    </xf>
    <xf numFmtId="0" fontId="132" fillId="2" borderId="16" xfId="0" applyFont="1" applyFill="1" applyBorder="1" applyAlignment="1">
      <alignment horizontal="center" vertical="center" textRotation="90"/>
    </xf>
    <xf numFmtId="0" fontId="15" fillId="2" borderId="18" xfId="0" applyFont="1" applyFill="1" applyBorder="1" applyAlignment="1">
      <alignment horizontal="center" vertical="center" textRotation="90"/>
    </xf>
    <xf numFmtId="0" fontId="28" fillId="50" borderId="45" xfId="2" applyFont="1" applyFill="1" applyBorder="1" applyAlignment="1">
      <alignment horizontal="left" vertical="top" wrapText="1"/>
    </xf>
    <xf numFmtId="0" fontId="28" fillId="50" borderId="62" xfId="2" applyFont="1" applyFill="1" applyBorder="1" applyAlignment="1">
      <alignment horizontal="left" vertical="top" wrapText="1"/>
    </xf>
    <xf numFmtId="0" fontId="28" fillId="50" borderId="43" xfId="2" applyFont="1" applyFill="1" applyBorder="1" applyAlignment="1">
      <alignment horizontal="left" vertical="top" wrapText="1"/>
    </xf>
    <xf numFmtId="0" fontId="31" fillId="50" borderId="36" xfId="2" applyFont="1" applyFill="1" applyBorder="1" applyAlignment="1">
      <alignment horizontal="left" vertical="top"/>
    </xf>
    <xf numFmtId="0" fontId="31" fillId="50" borderId="34" xfId="2" applyFont="1" applyFill="1" applyBorder="1" applyAlignment="1">
      <alignment horizontal="left" vertical="top"/>
    </xf>
    <xf numFmtId="0" fontId="27" fillId="48" borderId="26" xfId="2" applyFont="1" applyFill="1" applyBorder="1" applyAlignment="1">
      <alignment horizontal="left" vertical="top" wrapText="1"/>
    </xf>
    <xf numFmtId="0" fontId="27" fillId="48" borderId="27" xfId="2" applyFont="1" applyFill="1" applyBorder="1" applyAlignment="1">
      <alignment horizontal="left" vertical="top" wrapText="1"/>
    </xf>
    <xf numFmtId="0" fontId="27" fillId="48" borderId="26" xfId="2" applyFont="1" applyFill="1" applyBorder="1" applyAlignment="1">
      <alignment horizontal="left" vertical="center" wrapText="1"/>
    </xf>
    <xf numFmtId="0" fontId="27" fillId="48" borderId="27" xfId="2" applyFont="1" applyFill="1" applyBorder="1" applyAlignment="1">
      <alignment horizontal="left" vertical="center" wrapText="1"/>
    </xf>
    <xf numFmtId="0" fontId="28" fillId="49" borderId="26" xfId="2" applyFont="1" applyFill="1" applyBorder="1" applyAlignment="1">
      <alignment horizontal="left" vertical="top" wrapText="1"/>
    </xf>
    <xf numFmtId="0" fontId="28" fillId="49" borderId="27" xfId="2" applyFont="1" applyFill="1" applyBorder="1" applyAlignment="1">
      <alignment horizontal="left" vertical="top" wrapText="1"/>
    </xf>
    <xf numFmtId="3" fontId="27" fillId="50" borderId="45" xfId="2" applyNumberFormat="1" applyFont="1" applyFill="1" applyBorder="1" applyAlignment="1">
      <alignment horizontal="left" vertical="center" wrapText="1"/>
    </xf>
    <xf numFmtId="3" fontId="27" fillId="50" borderId="62" xfId="2" applyNumberFormat="1" applyFont="1" applyFill="1" applyBorder="1" applyAlignment="1">
      <alignment horizontal="left" vertical="center" wrapText="1"/>
    </xf>
    <xf numFmtId="3" fontId="27" fillId="50" borderId="43" xfId="2" applyNumberFormat="1" applyFont="1" applyFill="1" applyBorder="1" applyAlignment="1">
      <alignment horizontal="left" vertical="center" wrapText="1"/>
    </xf>
    <xf numFmtId="3" fontId="27" fillId="50" borderId="42" xfId="2" applyNumberFormat="1" applyFont="1" applyFill="1" applyBorder="1" applyAlignment="1">
      <alignment horizontal="left" vertical="center" wrapText="1"/>
    </xf>
    <xf numFmtId="3" fontId="27" fillId="50" borderId="40" xfId="2" applyNumberFormat="1" applyFont="1" applyFill="1" applyBorder="1" applyAlignment="1">
      <alignment horizontal="left" vertical="center" wrapText="1"/>
    </xf>
    <xf numFmtId="3" fontId="27" fillId="50" borderId="39" xfId="2" applyNumberFormat="1" applyFont="1" applyFill="1" applyBorder="1" applyAlignment="1">
      <alignment horizontal="left" vertical="center" wrapText="1"/>
    </xf>
    <xf numFmtId="3" fontId="27" fillId="50" borderId="38" xfId="2" applyNumberFormat="1" applyFont="1" applyFill="1" applyBorder="1" applyAlignment="1">
      <alignment horizontal="left" vertical="center" wrapText="1"/>
    </xf>
    <xf numFmtId="3" fontId="27" fillId="50" borderId="63" xfId="2" applyNumberFormat="1" applyFont="1" applyFill="1" applyBorder="1" applyAlignment="1">
      <alignment horizontal="left" vertical="center" wrapText="1"/>
    </xf>
    <xf numFmtId="3" fontId="27" fillId="50" borderId="64" xfId="2" applyNumberFormat="1" applyFont="1" applyFill="1" applyBorder="1" applyAlignment="1">
      <alignment horizontal="left" vertical="center" wrapText="1"/>
    </xf>
    <xf numFmtId="3" fontId="27" fillId="50" borderId="45" xfId="2" applyNumberFormat="1" applyFont="1" applyFill="1" applyBorder="1" applyAlignment="1">
      <alignment horizontal="left" vertical="top"/>
    </xf>
    <xf numFmtId="3" fontId="27" fillId="50" borderId="62" xfId="2" applyNumberFormat="1" applyFont="1" applyFill="1" applyBorder="1" applyAlignment="1">
      <alignment horizontal="left" vertical="top"/>
    </xf>
    <xf numFmtId="3" fontId="27" fillId="50" borderId="43" xfId="2" applyNumberFormat="1" applyFont="1" applyFill="1" applyBorder="1" applyAlignment="1">
      <alignment horizontal="left" vertical="top"/>
    </xf>
    <xf numFmtId="0" fontId="27" fillId="50" borderId="45" xfId="2" applyFont="1" applyFill="1" applyBorder="1" applyAlignment="1">
      <alignment horizontal="left" vertical="center"/>
    </xf>
    <xf numFmtId="0" fontId="27" fillId="50" borderId="62" xfId="2" applyFont="1" applyFill="1" applyBorder="1" applyAlignment="1">
      <alignment horizontal="left" vertical="center"/>
    </xf>
    <xf numFmtId="0" fontId="27" fillId="50" borderId="43" xfId="2" applyFont="1" applyFill="1" applyBorder="1" applyAlignment="1">
      <alignment horizontal="left" vertical="center"/>
    </xf>
    <xf numFmtId="3" fontId="27" fillId="50" borderId="36" xfId="2" applyNumberFormat="1" applyFont="1" applyFill="1" applyBorder="1" applyAlignment="1">
      <alignment horizontal="left" vertical="center" wrapText="1"/>
    </xf>
    <xf numFmtId="3" fontId="27" fillId="50" borderId="34" xfId="2" applyNumberFormat="1" applyFont="1" applyFill="1" applyBorder="1" applyAlignment="1">
      <alignment horizontal="left" vertical="center" wrapText="1"/>
    </xf>
    <xf numFmtId="3" fontId="27" fillId="50" borderId="36" xfId="2" applyNumberFormat="1" applyFont="1" applyFill="1" applyBorder="1" applyAlignment="1">
      <alignment horizontal="left" vertical="center"/>
    </xf>
    <xf numFmtId="3" fontId="27" fillId="50" borderId="34" xfId="2" applyNumberFormat="1" applyFont="1" applyFill="1" applyBorder="1" applyAlignment="1">
      <alignment horizontal="left" vertical="center"/>
    </xf>
    <xf numFmtId="0" fontId="31" fillId="96" borderId="0" xfId="2" applyFont="1" applyFill="1" applyAlignment="1">
      <alignment horizontal="left" vertical="center" wrapText="1"/>
    </xf>
    <xf numFmtId="0" fontId="29" fillId="46" borderId="15" xfId="2" applyFont="1" applyFill="1" applyBorder="1" applyAlignment="1">
      <alignment horizontal="left" vertical="top" wrapText="1"/>
    </xf>
    <xf numFmtId="0" fontId="29" fillId="46" borderId="14" xfId="2" applyFont="1" applyFill="1" applyBorder="1" applyAlignment="1">
      <alignment horizontal="left" vertical="top" wrapText="1"/>
    </xf>
    <xf numFmtId="0" fontId="31" fillId="49" borderId="26" xfId="2" applyFont="1" applyFill="1" applyBorder="1" applyAlignment="1">
      <alignment horizontal="left" vertical="top"/>
    </xf>
    <xf numFmtId="0" fontId="31" fillId="49" borderId="27" xfId="2" applyFont="1" applyFill="1" applyBorder="1" applyAlignment="1">
      <alignment horizontal="left" vertical="top"/>
    </xf>
    <xf numFmtId="0" fontId="27" fillId="49" borderId="26" xfId="2" applyFont="1" applyFill="1" applyBorder="1" applyAlignment="1">
      <alignment horizontal="left" vertical="top" wrapText="1"/>
    </xf>
    <xf numFmtId="0" fontId="27" fillId="49" borderId="27" xfId="2" applyFont="1" applyFill="1" applyBorder="1" applyAlignment="1">
      <alignment horizontal="left" vertical="top" wrapText="1"/>
    </xf>
    <xf numFmtId="0" fontId="29" fillId="48" borderId="26" xfId="2" applyFont="1" applyFill="1" applyBorder="1" applyAlignment="1">
      <alignment horizontal="left" vertical="top" wrapText="1"/>
    </xf>
    <xf numFmtId="0" fontId="29" fillId="48" borderId="25" xfId="2" applyFont="1" applyFill="1" applyBorder="1" applyAlignment="1">
      <alignment horizontal="left" vertical="top" wrapText="1"/>
    </xf>
    <xf numFmtId="3" fontId="27" fillId="50" borderId="42" xfId="2" applyNumberFormat="1" applyFont="1" applyFill="1" applyBorder="1" applyAlignment="1">
      <alignment horizontal="left" vertical="top" wrapText="1"/>
    </xf>
    <xf numFmtId="3" fontId="27" fillId="50" borderId="40" xfId="2" applyNumberFormat="1" applyFont="1" applyFill="1" applyBorder="1" applyAlignment="1">
      <alignment horizontal="left" vertical="top" wrapText="1"/>
    </xf>
    <xf numFmtId="3" fontId="27" fillId="50" borderId="39" xfId="2" applyNumberFormat="1" applyFont="1" applyFill="1" applyBorder="1" applyAlignment="1">
      <alignment horizontal="left" vertical="top" wrapText="1"/>
    </xf>
    <xf numFmtId="3" fontId="27" fillId="50" borderId="38" xfId="2" applyNumberFormat="1" applyFont="1" applyFill="1" applyBorder="1" applyAlignment="1">
      <alignment horizontal="left" vertical="top" wrapText="1"/>
    </xf>
    <xf numFmtId="3" fontId="27" fillId="50" borderId="63" xfId="2" applyNumberFormat="1" applyFont="1" applyFill="1" applyBorder="1" applyAlignment="1">
      <alignment horizontal="left" vertical="top" wrapText="1"/>
    </xf>
    <xf numFmtId="3" fontId="27" fillId="50" borderId="64" xfId="2" applyNumberFormat="1" applyFont="1" applyFill="1" applyBorder="1" applyAlignment="1">
      <alignment horizontal="left" vertical="top" wrapText="1"/>
    </xf>
    <xf numFmtId="0" fontId="27" fillId="50" borderId="42" xfId="2" applyFont="1" applyFill="1" applyBorder="1" applyAlignment="1">
      <alignment horizontal="left" vertical="center" wrapText="1"/>
    </xf>
    <xf numFmtId="0" fontId="27" fillId="50" borderId="41" xfId="2" applyFont="1" applyFill="1" applyBorder="1" applyAlignment="1">
      <alignment horizontal="left" vertical="center" wrapText="1"/>
    </xf>
    <xf numFmtId="0" fontId="27" fillId="50" borderId="40" xfId="2" applyFont="1" applyFill="1" applyBorder="1" applyAlignment="1">
      <alignment horizontal="left" vertical="center" wrapText="1"/>
    </xf>
    <xf numFmtId="0" fontId="27" fillId="50" borderId="39" xfId="2" applyFont="1" applyFill="1" applyBorder="1" applyAlignment="1">
      <alignment horizontal="left" vertical="center" wrapText="1"/>
    </xf>
    <xf numFmtId="0" fontId="27" fillId="50" borderId="0" xfId="2" applyFont="1" applyFill="1" applyBorder="1" applyAlignment="1">
      <alignment horizontal="left" vertical="center" wrapText="1"/>
    </xf>
    <xf numFmtId="0" fontId="27" fillId="50" borderId="38" xfId="2" applyFont="1" applyFill="1" applyBorder="1" applyAlignment="1">
      <alignment horizontal="left" vertical="center" wrapText="1"/>
    </xf>
    <xf numFmtId="0" fontId="27" fillId="50" borderId="63" xfId="2" applyFont="1" applyFill="1" applyBorder="1" applyAlignment="1">
      <alignment horizontal="left" vertical="center" wrapText="1"/>
    </xf>
    <xf numFmtId="0" fontId="27" fillId="50" borderId="65" xfId="2" applyFont="1" applyFill="1" applyBorder="1" applyAlignment="1">
      <alignment horizontal="left" vertical="center" wrapText="1"/>
    </xf>
    <xf numFmtId="0" fontId="27" fillId="50" borderId="64" xfId="2" applyFont="1" applyFill="1" applyBorder="1" applyAlignment="1">
      <alignment horizontal="left" vertical="center" wrapText="1"/>
    </xf>
    <xf numFmtId="0" fontId="27" fillId="48" borderId="25" xfId="2" applyFont="1" applyFill="1" applyBorder="1" applyAlignment="1">
      <alignment horizontal="left" vertical="center" wrapText="1"/>
    </xf>
    <xf numFmtId="0" fontId="31" fillId="50" borderId="36" xfId="2" applyFont="1" applyFill="1" applyBorder="1" applyAlignment="1">
      <alignment horizontal="left" vertical="center"/>
    </xf>
    <xf numFmtId="0" fontId="31" fillId="50" borderId="35" xfId="2" applyFont="1" applyFill="1" applyBorder="1" applyAlignment="1">
      <alignment horizontal="left" vertical="center"/>
    </xf>
    <xf numFmtId="0" fontId="31" fillId="50" borderId="34" xfId="2" applyFont="1" applyFill="1" applyBorder="1" applyAlignment="1">
      <alignment horizontal="left" vertical="center"/>
    </xf>
    <xf numFmtId="0" fontId="27" fillId="50" borderId="45" xfId="2" applyFont="1" applyFill="1" applyBorder="1" applyAlignment="1">
      <alignment horizontal="left" vertical="top" wrapText="1"/>
    </xf>
    <xf numFmtId="0" fontId="28" fillId="51" borderId="36" xfId="2" applyFont="1" applyFill="1" applyBorder="1" applyAlignment="1">
      <alignment horizontal="left" vertical="top" wrapText="1"/>
    </xf>
    <xf numFmtId="0" fontId="28" fillId="51" borderId="34" xfId="2" applyFont="1" applyFill="1" applyBorder="1" applyAlignment="1">
      <alignment horizontal="left" vertical="top" wrapText="1"/>
    </xf>
    <xf numFmtId="0" fontId="28" fillId="51" borderId="45" xfId="2" applyFont="1" applyFill="1" applyBorder="1" applyAlignment="1">
      <alignment horizontal="left" vertical="center" wrapText="1"/>
    </xf>
    <xf numFmtId="0" fontId="28" fillId="51" borderId="62" xfId="2" applyFont="1" applyFill="1" applyBorder="1" applyAlignment="1">
      <alignment horizontal="left" vertical="center" wrapText="1"/>
    </xf>
    <xf numFmtId="0" fontId="28" fillId="51" borderId="43" xfId="2" applyFont="1" applyFill="1" applyBorder="1" applyAlignment="1">
      <alignment horizontal="left" vertical="center" wrapText="1"/>
    </xf>
    <xf numFmtId="0" fontId="27" fillId="50" borderId="36" xfId="2" applyFont="1" applyFill="1" applyBorder="1" applyAlignment="1">
      <alignment horizontal="left" vertical="top" wrapText="1"/>
    </xf>
    <xf numFmtId="0" fontId="27" fillId="50" borderId="35" xfId="2" applyFont="1" applyFill="1" applyBorder="1" applyAlignment="1">
      <alignment horizontal="left" vertical="top" wrapText="1"/>
    </xf>
    <xf numFmtId="0" fontId="27" fillId="50" borderId="34" xfId="2" applyFont="1" applyFill="1" applyBorder="1" applyAlignment="1">
      <alignment horizontal="left" vertical="top" wrapText="1"/>
    </xf>
    <xf numFmtId="0" fontId="31" fillId="48" borderId="26" xfId="2" applyFont="1" applyFill="1" applyBorder="1" applyAlignment="1">
      <alignment horizontal="left" vertical="top"/>
    </xf>
    <xf numFmtId="0" fontId="31" fillId="48" borderId="27" xfId="2" applyFont="1" applyFill="1" applyBorder="1" applyAlignment="1">
      <alignment horizontal="left" vertical="top"/>
    </xf>
    <xf numFmtId="0" fontId="28" fillId="51" borderId="36" xfId="2" applyFont="1" applyFill="1" applyBorder="1" applyAlignment="1">
      <alignment horizontal="left" vertical="center" wrapText="1"/>
    </xf>
    <xf numFmtId="0" fontId="28" fillId="51" borderId="34" xfId="2" applyFont="1" applyFill="1" applyBorder="1" applyAlignment="1">
      <alignment horizontal="left" vertical="center" wrapText="1"/>
    </xf>
    <xf numFmtId="0" fontId="28" fillId="51" borderId="45" xfId="2" applyFont="1" applyFill="1" applyBorder="1" applyAlignment="1">
      <alignment horizontal="left" vertical="top" wrapText="1"/>
    </xf>
    <xf numFmtId="0" fontId="28" fillId="51" borderId="62" xfId="2" applyFont="1" applyFill="1" applyBorder="1" applyAlignment="1">
      <alignment horizontal="left" vertical="top" wrapText="1"/>
    </xf>
    <xf numFmtId="0" fontId="28" fillId="51" borderId="43" xfId="2" applyFont="1" applyFill="1" applyBorder="1" applyAlignment="1">
      <alignment horizontal="left" vertical="top" wrapText="1"/>
    </xf>
    <xf numFmtId="0" fontId="10" fillId="2" borderId="26" xfId="2" applyFont="1" applyFill="1" applyBorder="1" applyAlignment="1">
      <alignment horizontal="left" vertical="top" wrapText="1"/>
    </xf>
    <xf numFmtId="0" fontId="10" fillId="2" borderId="27" xfId="2" applyFont="1" applyFill="1" applyBorder="1" applyAlignment="1">
      <alignment horizontal="left" vertical="top" wrapText="1"/>
    </xf>
    <xf numFmtId="0" fontId="25" fillId="2" borderId="1" xfId="2" applyFont="1" applyFill="1" applyBorder="1" applyAlignment="1">
      <alignment horizontal="left" vertical="top"/>
    </xf>
    <xf numFmtId="0" fontId="25" fillId="2" borderId="36" xfId="2" applyFont="1" applyFill="1" applyBorder="1" applyAlignment="1">
      <alignment horizontal="left" vertical="top"/>
    </xf>
    <xf numFmtId="0" fontId="25" fillId="2" borderId="34" xfId="2" applyFont="1" applyFill="1" applyBorder="1" applyAlignment="1">
      <alignment horizontal="left" vertical="top"/>
    </xf>
    <xf numFmtId="0" fontId="25" fillId="2" borderId="26" xfId="2" applyFont="1" applyFill="1" applyBorder="1" applyAlignment="1">
      <alignment horizontal="left" vertical="top"/>
    </xf>
    <xf numFmtId="0" fontId="25" fillId="2" borderId="27" xfId="2" applyFont="1" applyFill="1" applyBorder="1" applyAlignment="1">
      <alignment horizontal="left" vertical="top"/>
    </xf>
    <xf numFmtId="0" fontId="1" fillId="2" borderId="15" xfId="2" applyFont="1" applyFill="1" applyBorder="1" applyAlignment="1">
      <alignment horizontal="left" vertical="top" wrapText="1"/>
    </xf>
    <xf numFmtId="0" fontId="1" fillId="2" borderId="14" xfId="2" applyFont="1" applyFill="1" applyBorder="1" applyAlignment="1">
      <alignment horizontal="left" vertical="top" wrapText="1"/>
    </xf>
    <xf numFmtId="0" fontId="129" fillId="101" borderId="69" xfId="2" applyFont="1" applyFill="1" applyBorder="1" applyAlignment="1">
      <alignment horizontal="left" vertical="center" wrapText="1"/>
    </xf>
    <xf numFmtId="0" fontId="5" fillId="101" borderId="70" xfId="0" applyFont="1" applyFill="1" applyBorder="1" applyAlignment="1">
      <alignment horizontal="left" vertical="center" wrapText="1"/>
    </xf>
    <xf numFmtId="0" fontId="5" fillId="101" borderId="71" xfId="0" applyFont="1" applyFill="1" applyBorder="1" applyAlignment="1">
      <alignment horizontal="left" vertical="center" wrapText="1"/>
    </xf>
    <xf numFmtId="182" fontId="130" fillId="2" borderId="76" xfId="445" applyNumberFormat="1" applyFont="1" applyFill="1" applyBorder="1" applyAlignment="1">
      <alignment horizontal="center" vertical="center"/>
    </xf>
    <xf numFmtId="182" fontId="130" fillId="2" borderId="77" xfId="445" applyNumberFormat="1" applyFont="1" applyFill="1" applyBorder="1" applyAlignment="1">
      <alignment horizontal="center" vertical="center"/>
    </xf>
    <xf numFmtId="182" fontId="130" fillId="2" borderId="78" xfId="445" applyNumberFormat="1" applyFont="1" applyFill="1" applyBorder="1" applyAlignment="1">
      <alignment horizontal="center" vertical="center"/>
    </xf>
    <xf numFmtId="0" fontId="1" fillId="100" borderId="15" xfId="2" applyFont="1" applyFill="1" applyBorder="1" applyAlignment="1">
      <alignment horizontal="left" vertical="top" wrapText="1"/>
    </xf>
    <xf numFmtId="0" fontId="1" fillId="100" borderId="14" xfId="2" applyFont="1" applyFill="1" applyBorder="1" applyAlignment="1">
      <alignment horizontal="left" vertical="top" wrapText="1"/>
    </xf>
    <xf numFmtId="185" fontId="130" fillId="2" borderId="76" xfId="445" applyNumberFormat="1" applyFont="1" applyFill="1" applyBorder="1" applyAlignment="1">
      <alignment horizontal="right" vertical="center"/>
    </xf>
    <xf numFmtId="185" fontId="130" fillId="2" borderId="77" xfId="445" applyNumberFormat="1" applyFont="1" applyFill="1" applyBorder="1" applyAlignment="1">
      <alignment horizontal="right" vertical="center"/>
    </xf>
    <xf numFmtId="185" fontId="130" fillId="2" borderId="78" xfId="445" applyNumberFormat="1" applyFont="1" applyFill="1" applyBorder="1" applyAlignment="1">
      <alignment horizontal="right" vertical="center"/>
    </xf>
    <xf numFmtId="0" fontId="129" fillId="101" borderId="69" xfId="2" applyFont="1" applyFill="1" applyBorder="1" applyAlignment="1">
      <alignment horizontal="left" vertical="top" wrapText="1"/>
    </xf>
    <xf numFmtId="0" fontId="5" fillId="101" borderId="70" xfId="0" applyFont="1" applyFill="1" applyBorder="1" applyAlignment="1">
      <alignment vertical="top" wrapText="1"/>
    </xf>
    <xf numFmtId="0" fontId="5" fillId="101" borderId="71" xfId="0" applyFont="1" applyFill="1" applyBorder="1" applyAlignment="1">
      <alignment vertical="top" wrapText="1"/>
    </xf>
    <xf numFmtId="182" fontId="130" fillId="2" borderId="76" xfId="445" applyNumberFormat="1" applyFont="1" applyFill="1" applyBorder="1" applyAlignment="1">
      <alignment horizontal="center" vertical="top" wrapText="1"/>
    </xf>
    <xf numFmtId="182" fontId="130" fillId="2" borderId="77" xfId="445" applyNumberFormat="1" applyFont="1" applyFill="1" applyBorder="1" applyAlignment="1">
      <alignment horizontal="center" vertical="top" wrapText="1"/>
    </xf>
    <xf numFmtId="182" fontId="130" fillId="2" borderId="78" xfId="445" applyNumberFormat="1" applyFont="1" applyFill="1" applyBorder="1" applyAlignment="1">
      <alignment horizontal="center" vertical="top" wrapText="1"/>
    </xf>
    <xf numFmtId="3" fontId="23" fillId="99" borderId="1" xfId="2" applyNumberFormat="1" applyFont="1" applyFill="1" applyBorder="1" applyAlignment="1">
      <alignment horizontal="left" vertical="top" wrapText="1"/>
    </xf>
    <xf numFmtId="0" fontId="24" fillId="99" borderId="1" xfId="0" applyFont="1" applyFill="1" applyBorder="1" applyAlignment="1">
      <alignment vertical="top" wrapText="1"/>
    </xf>
    <xf numFmtId="0" fontId="25" fillId="97" borderId="15" xfId="2" applyFont="1" applyFill="1" applyBorder="1" applyAlignment="1">
      <alignment horizontal="left" vertical="top"/>
    </xf>
    <xf numFmtId="0" fontId="25" fillId="97" borderId="14" xfId="2" applyFont="1" applyFill="1" applyBorder="1" applyAlignment="1">
      <alignment horizontal="left" vertical="top"/>
    </xf>
    <xf numFmtId="0" fontId="25" fillId="97" borderId="1" xfId="2" applyFont="1" applyFill="1" applyBorder="1" applyAlignment="1">
      <alignment horizontal="left" vertical="top"/>
    </xf>
    <xf numFmtId="0" fontId="23" fillId="97" borderId="1" xfId="2" applyFont="1" applyFill="1" applyBorder="1" applyAlignment="1">
      <alignment horizontal="left" vertical="top" wrapText="1"/>
    </xf>
    <xf numFmtId="0" fontId="25" fillId="99" borderId="1" xfId="2" applyFont="1" applyFill="1" applyBorder="1" applyAlignment="1">
      <alignment horizontal="left" vertical="top"/>
    </xf>
    <xf numFmtId="3" fontId="23" fillId="97" borderId="19" xfId="2" applyNumberFormat="1" applyFont="1" applyFill="1" applyBorder="1" applyAlignment="1">
      <alignment horizontal="left" vertical="top" wrapText="1"/>
    </xf>
    <xf numFmtId="0" fontId="24" fillId="97" borderId="20" xfId="0" applyFont="1" applyFill="1" applyBorder="1" applyAlignment="1">
      <alignment vertical="top" wrapText="1"/>
    </xf>
    <xf numFmtId="0" fontId="24" fillId="97" borderId="16" xfId="0" applyFont="1" applyFill="1" applyBorder="1" applyAlignment="1">
      <alignment vertical="top" wrapText="1"/>
    </xf>
    <xf numFmtId="0" fontId="24" fillId="97" borderId="12" xfId="0" applyFont="1" applyFill="1" applyBorder="1" applyAlignment="1">
      <alignment vertical="top" wrapText="1"/>
    </xf>
    <xf numFmtId="0" fontId="24" fillId="97" borderId="18" xfId="0" applyFont="1" applyFill="1" applyBorder="1" applyAlignment="1">
      <alignment vertical="top" wrapText="1"/>
    </xf>
    <xf numFmtId="0" fontId="24" fillId="97" borderId="13" xfId="0" applyFont="1" applyFill="1" applyBorder="1" applyAlignment="1">
      <alignment vertical="top" wrapText="1"/>
    </xf>
    <xf numFmtId="0" fontId="23" fillId="99" borderId="1" xfId="2" applyFont="1" applyFill="1" applyBorder="1" applyAlignment="1">
      <alignment horizontal="left" vertical="top" wrapText="1"/>
    </xf>
    <xf numFmtId="3" fontId="23" fillId="97" borderId="1" xfId="2" applyNumberFormat="1" applyFont="1" applyFill="1" applyBorder="1" applyAlignment="1">
      <alignment horizontal="left" vertical="top" wrapText="1"/>
    </xf>
    <xf numFmtId="0" fontId="24" fillId="97" borderId="1" xfId="0" applyFont="1" applyFill="1" applyBorder="1" applyAlignment="1">
      <alignment vertical="top" wrapText="1"/>
    </xf>
    <xf numFmtId="0" fontId="24" fillId="99" borderId="1" xfId="2" applyFont="1" applyFill="1" applyBorder="1" applyAlignment="1">
      <alignment horizontal="left" vertical="top" wrapText="1"/>
    </xf>
    <xf numFmtId="0" fontId="25" fillId="99" borderId="15" xfId="2" applyFont="1" applyFill="1" applyBorder="1" applyAlignment="1">
      <alignment horizontal="left" vertical="top"/>
    </xf>
    <xf numFmtId="0" fontId="25" fillId="99" borderId="21" xfId="2" applyFont="1" applyFill="1" applyBorder="1" applyAlignment="1">
      <alignment horizontal="left" vertical="top"/>
    </xf>
    <xf numFmtId="0" fontId="25" fillId="99" borderId="14" xfId="2" applyFont="1" applyFill="1" applyBorder="1" applyAlignment="1">
      <alignment horizontal="left" vertical="top"/>
    </xf>
    <xf numFmtId="0" fontId="1" fillId="99" borderId="1" xfId="2" applyFont="1" applyFill="1" applyBorder="1" applyAlignment="1">
      <alignment horizontal="left" vertical="top"/>
    </xf>
    <xf numFmtId="3" fontId="43" fillId="99" borderId="1" xfId="1" applyNumberFormat="1" applyFont="1" applyFill="1" applyBorder="1" applyAlignment="1">
      <alignment horizontal="left" vertical="top" wrapText="1"/>
    </xf>
    <xf numFmtId="0" fontId="24" fillId="97" borderId="0" xfId="0" applyFont="1" applyFill="1" applyAlignment="1">
      <alignment horizontal="left" vertical="top" wrapText="1"/>
    </xf>
    <xf numFmtId="0" fontId="1" fillId="99" borderId="15" xfId="2" applyFont="1" applyFill="1" applyBorder="1" applyAlignment="1">
      <alignment horizontal="left" vertical="top" wrapText="1"/>
    </xf>
    <xf numFmtId="0" fontId="1" fillId="99" borderId="14" xfId="2" applyFont="1" applyFill="1" applyBorder="1" applyAlignment="1">
      <alignment horizontal="left" vertical="top" wrapText="1"/>
    </xf>
    <xf numFmtId="0" fontId="24" fillId="99" borderId="19" xfId="2" applyFont="1" applyFill="1" applyBorder="1" applyAlignment="1">
      <alignment horizontal="left" vertical="top"/>
    </xf>
    <xf numFmtId="0" fontId="24" fillId="99" borderId="22" xfId="2" applyFont="1" applyFill="1" applyBorder="1" applyAlignment="1">
      <alignment horizontal="left" vertical="top"/>
    </xf>
    <xf numFmtId="0" fontId="24" fillId="99" borderId="20" xfId="2" applyFont="1" applyFill="1" applyBorder="1" applyAlignment="1">
      <alignment horizontal="left" vertical="top"/>
    </xf>
    <xf numFmtId="0" fontId="24" fillId="99" borderId="16" xfId="2" applyFont="1" applyFill="1" applyBorder="1" applyAlignment="1">
      <alignment horizontal="left" vertical="top"/>
    </xf>
    <xf numFmtId="0" fontId="24" fillId="99" borderId="0" xfId="2" applyFont="1" applyFill="1" applyBorder="1" applyAlignment="1">
      <alignment horizontal="left" vertical="top"/>
    </xf>
    <xf numFmtId="0" fontId="24" fillId="99" borderId="12" xfId="2" applyFont="1" applyFill="1" applyBorder="1" applyAlignment="1">
      <alignment horizontal="left" vertical="top"/>
    </xf>
    <xf numFmtId="0" fontId="24" fillId="99" borderId="18" xfId="2" applyFont="1" applyFill="1" applyBorder="1" applyAlignment="1">
      <alignment horizontal="left" vertical="top"/>
    </xf>
    <xf numFmtId="0" fontId="24" fillId="99" borderId="11" xfId="2" applyFont="1" applyFill="1" applyBorder="1" applyAlignment="1">
      <alignment horizontal="left" vertical="top"/>
    </xf>
    <xf numFmtId="0" fontId="24" fillId="99" borderId="13" xfId="2" applyFont="1" applyFill="1" applyBorder="1" applyAlignment="1">
      <alignment horizontal="left" vertical="top"/>
    </xf>
    <xf numFmtId="3" fontId="23" fillId="97" borderId="22" xfId="2" applyNumberFormat="1" applyFont="1" applyFill="1" applyBorder="1" applyAlignment="1">
      <alignment horizontal="left" vertical="top" wrapText="1"/>
    </xf>
    <xf numFmtId="3" fontId="23" fillId="97" borderId="20" xfId="2" applyNumberFormat="1" applyFont="1" applyFill="1" applyBorder="1" applyAlignment="1">
      <alignment horizontal="left" vertical="top" wrapText="1"/>
    </xf>
    <xf numFmtId="3" fontId="23" fillId="97" borderId="16" xfId="2" applyNumberFormat="1" applyFont="1" applyFill="1" applyBorder="1" applyAlignment="1">
      <alignment horizontal="left" vertical="top" wrapText="1"/>
    </xf>
    <xf numFmtId="3" fontId="23" fillId="97" borderId="0" xfId="2" applyNumberFormat="1" applyFont="1" applyFill="1" applyBorder="1" applyAlignment="1">
      <alignment horizontal="left" vertical="top" wrapText="1"/>
    </xf>
    <xf numFmtId="3" fontId="23" fillId="97" borderId="12" xfId="2" applyNumberFormat="1" applyFont="1" applyFill="1" applyBorder="1" applyAlignment="1">
      <alignment horizontal="left" vertical="top" wrapText="1"/>
    </xf>
    <xf numFmtId="3" fontId="23" fillId="97" borderId="18" xfId="2" applyNumberFormat="1" applyFont="1" applyFill="1" applyBorder="1" applyAlignment="1">
      <alignment horizontal="left" vertical="top" wrapText="1"/>
    </xf>
    <xf numFmtId="3" fontId="23" fillId="97" borderId="11" xfId="2" applyNumberFormat="1" applyFont="1" applyFill="1" applyBorder="1" applyAlignment="1">
      <alignment horizontal="left" vertical="top" wrapText="1"/>
    </xf>
    <xf numFmtId="3" fontId="23" fillId="97" borderId="13" xfId="2" applyNumberFormat="1" applyFont="1" applyFill="1" applyBorder="1" applyAlignment="1">
      <alignment horizontal="left" vertical="top" wrapText="1"/>
    </xf>
    <xf numFmtId="0" fontId="25" fillId="97" borderId="21" xfId="2" applyFont="1" applyFill="1" applyBorder="1" applyAlignment="1">
      <alignment horizontal="left" vertical="top"/>
    </xf>
    <xf numFmtId="0" fontId="24" fillId="97" borderId="15" xfId="2" applyFont="1" applyFill="1" applyBorder="1" applyAlignment="1">
      <alignment horizontal="left" vertical="top" wrapText="1"/>
    </xf>
    <xf numFmtId="0" fontId="24" fillId="97" borderId="21" xfId="2" applyFont="1" applyFill="1" applyBorder="1" applyAlignment="1">
      <alignment horizontal="left" vertical="top" wrapText="1"/>
    </xf>
    <xf numFmtId="0" fontId="24" fillId="97" borderId="14" xfId="2" applyFont="1" applyFill="1" applyBorder="1" applyAlignment="1">
      <alignment horizontal="left" vertical="top" wrapText="1"/>
    </xf>
    <xf numFmtId="0" fontId="1" fillId="97" borderId="15" xfId="2" applyFont="1" applyFill="1" applyBorder="1" applyAlignment="1">
      <alignment horizontal="left" vertical="top"/>
    </xf>
    <xf numFmtId="0" fontId="1" fillId="97" borderId="21" xfId="2" applyFont="1" applyFill="1" applyBorder="1" applyAlignment="1">
      <alignment horizontal="left" vertical="top"/>
    </xf>
    <xf numFmtId="0" fontId="1" fillId="97" borderId="14" xfId="2" applyFont="1" applyFill="1" applyBorder="1" applyAlignment="1">
      <alignment horizontal="left" vertical="top"/>
    </xf>
    <xf numFmtId="0" fontId="23" fillId="97" borderId="15" xfId="2" applyFont="1" applyFill="1" applyBorder="1" applyAlignment="1">
      <alignment horizontal="left" vertical="top" wrapText="1"/>
    </xf>
    <xf numFmtId="0" fontId="23" fillId="97" borderId="21" xfId="2" applyFont="1" applyFill="1" applyBorder="1" applyAlignment="1">
      <alignment horizontal="left" vertical="top" wrapText="1"/>
    </xf>
    <xf numFmtId="0" fontId="23" fillId="97" borderId="14" xfId="2" applyFont="1" applyFill="1" applyBorder="1" applyAlignment="1">
      <alignment horizontal="left" vertical="top" wrapText="1"/>
    </xf>
    <xf numFmtId="0" fontId="24" fillId="97" borderId="1" xfId="2" applyFont="1" applyFill="1" applyBorder="1" applyAlignment="1">
      <alignment vertical="top" wrapText="1"/>
    </xf>
    <xf numFmtId="0" fontId="25" fillId="97" borderId="15" xfId="2" applyFont="1" applyFill="1" applyBorder="1" applyAlignment="1">
      <alignment vertical="top"/>
    </xf>
    <xf numFmtId="0" fontId="25" fillId="97" borderId="14" xfId="2" applyFont="1" applyFill="1" applyBorder="1" applyAlignment="1">
      <alignment vertical="top"/>
    </xf>
    <xf numFmtId="0" fontId="25" fillId="97" borderId="21" xfId="2" applyFont="1" applyFill="1" applyBorder="1" applyAlignment="1">
      <alignment vertical="top"/>
    </xf>
    <xf numFmtId="0" fontId="24" fillId="0" borderId="22" xfId="0" applyFont="1" applyBorder="1" applyAlignment="1">
      <alignment horizontal="left" vertical="top" wrapText="1"/>
    </xf>
    <xf numFmtId="0" fontId="24" fillId="0" borderId="20" xfId="0" applyFont="1" applyBorder="1" applyAlignment="1">
      <alignment horizontal="left" vertical="top" wrapText="1"/>
    </xf>
    <xf numFmtId="0" fontId="24" fillId="0" borderId="16" xfId="0" applyFont="1" applyBorder="1" applyAlignment="1">
      <alignment horizontal="left" vertical="top" wrapText="1"/>
    </xf>
    <xf numFmtId="0" fontId="24" fillId="0" borderId="0" xfId="0" applyFont="1" applyAlignment="1">
      <alignment horizontal="left" vertical="top" wrapText="1"/>
    </xf>
    <xf numFmtId="0" fontId="24" fillId="0" borderId="12" xfId="0" applyFont="1" applyBorder="1" applyAlignment="1">
      <alignment horizontal="left" vertical="top" wrapText="1"/>
    </xf>
    <xf numFmtId="0" fontId="24" fillId="0" borderId="18" xfId="0" applyFont="1" applyBorder="1" applyAlignment="1">
      <alignment horizontal="left" vertical="top" wrapText="1"/>
    </xf>
    <xf numFmtId="0" fontId="24" fillId="0" borderId="11" xfId="0" applyFont="1" applyBorder="1" applyAlignment="1">
      <alignment horizontal="left" vertical="top" wrapText="1"/>
    </xf>
    <xf numFmtId="0" fontId="24" fillId="0" borderId="13" xfId="0" applyFont="1" applyBorder="1" applyAlignment="1">
      <alignment horizontal="left" vertical="top" wrapText="1"/>
    </xf>
    <xf numFmtId="0" fontId="25" fillId="97" borderId="15" xfId="2" applyFont="1" applyFill="1" applyBorder="1" applyAlignment="1">
      <alignment vertical="top" wrapText="1"/>
    </xf>
    <xf numFmtId="0" fontId="0" fillId="0" borderId="21" xfId="0" applyBorder="1" applyAlignment="1">
      <alignment vertical="top" wrapText="1"/>
    </xf>
    <xf numFmtId="0" fontId="0" fillId="0" borderId="14" xfId="0" applyBorder="1" applyAlignment="1">
      <alignment vertical="top" wrapText="1"/>
    </xf>
    <xf numFmtId="3" fontId="23" fillId="97" borderId="23" xfId="2" applyNumberFormat="1" applyFont="1" applyFill="1" applyBorder="1" applyAlignment="1">
      <alignment horizontal="left" vertical="top" wrapText="1"/>
    </xf>
    <xf numFmtId="0" fontId="24" fillId="97" borderId="17" xfId="0" applyFont="1" applyFill="1" applyBorder="1" applyAlignment="1">
      <alignment horizontal="left" vertical="top" wrapText="1"/>
    </xf>
    <xf numFmtId="0" fontId="24" fillId="97" borderId="24" xfId="0" applyFont="1" applyFill="1" applyBorder="1" applyAlignment="1">
      <alignment horizontal="left" vertical="top" wrapText="1"/>
    </xf>
    <xf numFmtId="0" fontId="23" fillId="97" borderId="1" xfId="2" applyFont="1" applyFill="1" applyBorder="1" applyAlignment="1">
      <alignment vertical="top"/>
    </xf>
    <xf numFmtId="0" fontId="24" fillId="99" borderId="1" xfId="2" applyFont="1" applyFill="1" applyBorder="1" applyAlignment="1">
      <alignment horizontal="left" vertical="top"/>
    </xf>
    <xf numFmtId="0" fontId="0" fillId="0" borderId="21" xfId="0" applyBorder="1" applyAlignment="1">
      <alignment horizontal="left" vertical="top" wrapText="1"/>
    </xf>
    <xf numFmtId="0" fontId="0" fillId="0" borderId="14" xfId="0" applyBorder="1" applyAlignment="1">
      <alignment horizontal="left" vertical="top" wrapText="1"/>
    </xf>
    <xf numFmtId="0" fontId="25" fillId="99" borderId="15" xfId="2" applyFont="1" applyFill="1" applyBorder="1" applyAlignment="1">
      <alignment horizontal="left" vertical="top" wrapText="1"/>
    </xf>
    <xf numFmtId="0" fontId="24" fillId="99" borderId="1" xfId="0" applyFont="1" applyFill="1" applyBorder="1" applyAlignment="1">
      <alignment horizontal="left" vertical="top" wrapText="1"/>
    </xf>
    <xf numFmtId="0" fontId="25" fillId="100" borderId="15" xfId="2" applyFont="1" applyFill="1" applyBorder="1" applyAlignment="1">
      <alignment horizontal="left" vertical="top" wrapText="1"/>
    </xf>
    <xf numFmtId="0" fontId="25" fillId="100" borderId="14" xfId="2" applyFont="1" applyFill="1" applyBorder="1" applyAlignment="1">
      <alignment horizontal="left" vertical="top" wrapText="1"/>
    </xf>
    <xf numFmtId="0" fontId="23" fillId="97" borderId="19" xfId="2" applyFont="1" applyFill="1" applyBorder="1" applyAlignment="1">
      <alignment horizontal="left" vertical="top" wrapText="1"/>
    </xf>
    <xf numFmtId="0" fontId="23" fillId="97" borderId="22" xfId="2" applyFont="1" applyFill="1" applyBorder="1" applyAlignment="1">
      <alignment horizontal="left" vertical="top" wrapText="1"/>
    </xf>
    <xf numFmtId="0" fontId="23" fillId="97" borderId="20" xfId="2" applyFont="1" applyFill="1" applyBorder="1" applyAlignment="1">
      <alignment horizontal="left" vertical="top" wrapText="1"/>
    </xf>
    <xf numFmtId="0" fontId="23" fillId="97" borderId="18" xfId="2" applyFont="1" applyFill="1" applyBorder="1" applyAlignment="1">
      <alignment horizontal="left" vertical="top" wrapText="1"/>
    </xf>
    <xf numFmtId="0" fontId="23" fillId="97" borderId="11" xfId="2" applyFont="1" applyFill="1" applyBorder="1" applyAlignment="1">
      <alignment horizontal="left" vertical="top" wrapText="1"/>
    </xf>
    <xf numFmtId="0" fontId="23" fillId="97" borderId="13" xfId="2" applyFont="1" applyFill="1" applyBorder="1" applyAlignment="1">
      <alignment horizontal="left" vertical="top" wrapText="1"/>
    </xf>
    <xf numFmtId="0" fontId="24" fillId="0" borderId="24" xfId="0" applyFont="1" applyBorder="1" applyAlignment="1">
      <alignment vertical="top" wrapText="1"/>
    </xf>
    <xf numFmtId="0" fontId="25" fillId="97" borderId="15" xfId="2" applyFont="1" applyFill="1" applyBorder="1" applyAlignment="1">
      <alignment horizontal="left" vertical="top" wrapText="1"/>
    </xf>
    <xf numFmtId="0" fontId="25" fillId="97" borderId="21" xfId="2" applyFont="1" applyFill="1" applyBorder="1" applyAlignment="1">
      <alignment horizontal="left" vertical="top" wrapText="1"/>
    </xf>
    <xf numFmtId="0" fontId="25" fillId="97" borderId="14" xfId="2" applyFont="1" applyFill="1" applyBorder="1" applyAlignment="1">
      <alignment horizontal="left" vertical="top" wrapText="1"/>
    </xf>
    <xf numFmtId="3" fontId="23" fillId="99" borderId="15" xfId="2" applyNumberFormat="1" applyFont="1" applyFill="1" applyBorder="1" applyAlignment="1">
      <alignment horizontal="left" vertical="top" wrapText="1"/>
    </xf>
    <xf numFmtId="3" fontId="23" fillId="99" borderId="21" xfId="2" applyNumberFormat="1" applyFont="1" applyFill="1" applyBorder="1" applyAlignment="1">
      <alignment horizontal="left" vertical="top" wrapText="1"/>
    </xf>
    <xf numFmtId="3" fontId="23" fillId="99" borderId="14" xfId="2" applyNumberFormat="1" applyFont="1" applyFill="1" applyBorder="1" applyAlignment="1">
      <alignment horizontal="left" vertical="top" wrapText="1"/>
    </xf>
    <xf numFmtId="44" fontId="1" fillId="99" borderId="19" xfId="445" applyFont="1" applyFill="1" applyBorder="1" applyAlignment="1">
      <alignment horizontal="left" vertical="top" wrapText="1"/>
    </xf>
    <xf numFmtId="44" fontId="1" fillId="99" borderId="20" xfId="445" applyFont="1" applyFill="1" applyBorder="1" applyAlignment="1">
      <alignment horizontal="left" vertical="top" wrapText="1"/>
    </xf>
    <xf numFmtId="44" fontId="1" fillId="99" borderId="18" xfId="445" applyFont="1" applyFill="1" applyBorder="1" applyAlignment="1">
      <alignment horizontal="left" vertical="top" wrapText="1"/>
    </xf>
    <xf numFmtId="44" fontId="1" fillId="99" borderId="13" xfId="445" applyFont="1" applyFill="1" applyBorder="1" applyAlignment="1">
      <alignment horizontal="left" vertical="top" wrapText="1"/>
    </xf>
    <xf numFmtId="0" fontId="3" fillId="99" borderId="19" xfId="0" applyFont="1" applyFill="1" applyBorder="1" applyAlignment="1">
      <alignment vertical="top" wrapText="1"/>
    </xf>
    <xf numFmtId="0" fontId="3" fillId="99" borderId="20" xfId="0" applyFont="1" applyFill="1" applyBorder="1" applyAlignment="1">
      <alignment vertical="top" wrapText="1"/>
    </xf>
    <xf numFmtId="0" fontId="3" fillId="99" borderId="16" xfId="0" applyFont="1" applyFill="1" applyBorder="1" applyAlignment="1">
      <alignment vertical="top" wrapText="1"/>
    </xf>
    <xf numFmtId="0" fontId="3" fillId="99" borderId="12" xfId="0" applyFont="1" applyFill="1" applyBorder="1" applyAlignment="1">
      <alignment vertical="top" wrapText="1"/>
    </xf>
    <xf numFmtId="0" fontId="3" fillId="99" borderId="18" xfId="0" applyFont="1" applyFill="1" applyBorder="1" applyAlignment="1">
      <alignment vertical="top" wrapText="1"/>
    </xf>
    <xf numFmtId="0" fontId="3" fillId="99" borderId="13" xfId="0" applyFont="1" applyFill="1" applyBorder="1" applyAlignment="1">
      <alignment vertical="top" wrapText="1"/>
    </xf>
    <xf numFmtId="3" fontId="23" fillId="97" borderId="15" xfId="2" applyNumberFormat="1" applyFont="1" applyFill="1" applyBorder="1" applyAlignment="1">
      <alignment horizontal="left" vertical="top" wrapText="1"/>
    </xf>
    <xf numFmtId="0" fontId="24" fillId="97" borderId="21" xfId="0" applyFont="1" applyFill="1" applyBorder="1" applyAlignment="1">
      <alignment vertical="top" wrapText="1"/>
    </xf>
    <xf numFmtId="0" fontId="24" fillId="0" borderId="21" xfId="0" applyFont="1" applyBorder="1" applyAlignment="1">
      <alignment vertical="top" wrapText="1"/>
    </xf>
    <xf numFmtId="0" fontId="24" fillId="0" borderId="14" xfId="0" applyFont="1" applyBorder="1" applyAlignment="1">
      <alignment vertical="top" wrapText="1"/>
    </xf>
    <xf numFmtId="3" fontId="23" fillId="97" borderId="21" xfId="2" applyNumberFormat="1" applyFont="1" applyFill="1" applyBorder="1" applyAlignment="1">
      <alignment horizontal="left" vertical="top" wrapText="1"/>
    </xf>
    <xf numFmtId="3" fontId="23" fillId="97" borderId="14" xfId="2" applyNumberFormat="1" applyFont="1" applyFill="1" applyBorder="1" applyAlignment="1">
      <alignment horizontal="left" vertical="top" wrapText="1"/>
    </xf>
    <xf numFmtId="0" fontId="24" fillId="0" borderId="24" xfId="0" applyFont="1" applyBorder="1" applyAlignment="1">
      <alignment horizontal="left" vertical="top" wrapText="1"/>
    </xf>
    <xf numFmtId="0" fontId="24" fillId="0" borderId="18" xfId="0" applyFont="1" applyBorder="1" applyAlignment="1">
      <alignment vertical="top" wrapText="1"/>
    </xf>
    <xf numFmtId="0" fontId="24" fillId="0" borderId="13" xfId="0" applyFont="1" applyBorder="1" applyAlignment="1">
      <alignment vertical="top" wrapText="1"/>
    </xf>
    <xf numFmtId="0" fontId="1" fillId="99" borderId="15" xfId="2" applyFont="1" applyFill="1" applyBorder="1" applyAlignment="1">
      <alignment vertical="top" wrapText="1"/>
    </xf>
    <xf numFmtId="0" fontId="1" fillId="0" borderId="21" xfId="0" applyFont="1" applyBorder="1" applyAlignment="1">
      <alignment vertical="top" wrapText="1"/>
    </xf>
    <xf numFmtId="0" fontId="1" fillId="0" borderId="14" xfId="0" applyFont="1" applyBorder="1" applyAlignment="1">
      <alignment vertical="top" wrapText="1"/>
    </xf>
    <xf numFmtId="0" fontId="1" fillId="97" borderId="15" xfId="2" applyFont="1" applyFill="1" applyBorder="1" applyAlignment="1">
      <alignment horizontal="left" vertical="top" wrapText="1"/>
    </xf>
    <xf numFmtId="0" fontId="25" fillId="99" borderId="21" xfId="2" applyFont="1" applyFill="1" applyBorder="1" applyAlignment="1">
      <alignment horizontal="left" vertical="top" wrapText="1"/>
    </xf>
    <xf numFmtId="0" fontId="25" fillId="99" borderId="14" xfId="2" applyFont="1" applyFill="1" applyBorder="1" applyAlignment="1">
      <alignment horizontal="left" vertical="top" wrapText="1"/>
    </xf>
    <xf numFmtId="49" fontId="24" fillId="99" borderId="19" xfId="445" applyNumberFormat="1" applyFont="1" applyFill="1" applyBorder="1" applyAlignment="1">
      <alignment horizontal="left" vertical="top" wrapText="1"/>
    </xf>
    <xf numFmtId="49" fontId="24" fillId="99" borderId="22" xfId="445" applyNumberFormat="1" applyFont="1" applyFill="1" applyBorder="1" applyAlignment="1">
      <alignment horizontal="left" vertical="top" wrapText="1"/>
    </xf>
    <xf numFmtId="49" fontId="24" fillId="99" borderId="20" xfId="445" applyNumberFormat="1" applyFont="1" applyFill="1" applyBorder="1" applyAlignment="1">
      <alignment horizontal="left" vertical="top" wrapText="1"/>
    </xf>
    <xf numFmtId="49" fontId="24" fillId="99" borderId="16" xfId="445" applyNumberFormat="1" applyFont="1" applyFill="1" applyBorder="1" applyAlignment="1">
      <alignment horizontal="left" vertical="top" wrapText="1"/>
    </xf>
    <xf numFmtId="49" fontId="24" fillId="99" borderId="0" xfId="445" applyNumberFormat="1" applyFont="1" applyFill="1" applyBorder="1" applyAlignment="1">
      <alignment horizontal="left" vertical="top" wrapText="1"/>
    </xf>
    <xf numFmtId="49" fontId="24" fillId="99" borderId="12" xfId="445" applyNumberFormat="1" applyFont="1" applyFill="1" applyBorder="1" applyAlignment="1">
      <alignment horizontal="left" vertical="top" wrapText="1"/>
    </xf>
    <xf numFmtId="49" fontId="24" fillId="99" borderId="18" xfId="445" applyNumberFormat="1" applyFont="1" applyFill="1" applyBorder="1" applyAlignment="1">
      <alignment horizontal="left" vertical="top" wrapText="1"/>
    </xf>
    <xf numFmtId="49" fontId="24" fillId="99" borderId="11" xfId="445" applyNumberFormat="1" applyFont="1" applyFill="1" applyBorder="1" applyAlignment="1">
      <alignment horizontal="left" vertical="top" wrapText="1"/>
    </xf>
    <xf numFmtId="49" fontId="24" fillId="99" borderId="13" xfId="445" applyNumberFormat="1" applyFont="1" applyFill="1" applyBorder="1" applyAlignment="1">
      <alignment horizontal="left" vertical="top" wrapText="1"/>
    </xf>
    <xf numFmtId="0" fontId="24" fillId="99" borderId="15" xfId="2" applyFont="1" applyFill="1" applyBorder="1" applyAlignment="1">
      <alignment vertical="top" wrapText="1"/>
    </xf>
    <xf numFmtId="0" fontId="24" fillId="99" borderId="1" xfId="2" applyFont="1" applyFill="1" applyBorder="1" applyAlignment="1">
      <alignment vertical="top" wrapText="1"/>
    </xf>
    <xf numFmtId="0" fontId="43" fillId="99" borderId="1" xfId="1" applyFont="1" applyFill="1" applyBorder="1" applyAlignment="1">
      <alignment horizontal="left" vertical="top" wrapText="1"/>
    </xf>
    <xf numFmtId="0" fontId="10" fillId="99" borderId="1" xfId="2" applyFont="1" applyFill="1" applyBorder="1" applyAlignment="1">
      <alignment horizontal="left" vertical="top" wrapText="1"/>
    </xf>
    <xf numFmtId="0" fontId="0" fillId="99" borderId="1" xfId="0" applyFill="1" applyBorder="1" applyAlignment="1">
      <alignment horizontal="left" vertical="top" wrapText="1"/>
    </xf>
    <xf numFmtId="0" fontId="5" fillId="0" borderId="21" xfId="0" applyFont="1" applyBorder="1" applyAlignment="1">
      <alignment vertical="top" wrapText="1"/>
    </xf>
    <xf numFmtId="0" fontId="5" fillId="0" borderId="14" xfId="0" applyFont="1" applyBorder="1" applyAlignment="1">
      <alignment vertical="top" wrapText="1"/>
    </xf>
    <xf numFmtId="0" fontId="24" fillId="97" borderId="21" xfId="0" applyFont="1" applyFill="1" applyBorder="1" applyAlignment="1">
      <alignment horizontal="left" vertical="top" wrapText="1"/>
    </xf>
    <xf numFmtId="0" fontId="24" fillId="97" borderId="14" xfId="0" applyFont="1" applyFill="1" applyBorder="1" applyAlignment="1">
      <alignment horizontal="left" vertical="top" wrapText="1"/>
    </xf>
    <xf numFmtId="0" fontId="1" fillId="0" borderId="21" xfId="0" applyFont="1" applyBorder="1" applyAlignment="1">
      <alignment horizontal="left" vertical="top" wrapText="1"/>
    </xf>
    <xf numFmtId="0" fontId="1" fillId="0" borderId="14" xfId="0" applyFont="1" applyBorder="1" applyAlignment="1">
      <alignment horizontal="left" vertical="top" wrapText="1"/>
    </xf>
    <xf numFmtId="181" fontId="24" fillId="99" borderId="15" xfId="2" applyNumberFormat="1" applyFont="1" applyFill="1" applyBorder="1" applyAlignment="1">
      <alignment horizontal="left" vertical="top" wrapText="1"/>
    </xf>
    <xf numFmtId="181" fontId="24" fillId="0" borderId="21" xfId="0" applyNumberFormat="1" applyFont="1" applyBorder="1" applyAlignment="1">
      <alignment horizontal="left" vertical="top" wrapText="1"/>
    </xf>
    <xf numFmtId="181" fontId="24" fillId="0" borderId="14" xfId="0" applyNumberFormat="1" applyFont="1" applyBorder="1" applyAlignment="1">
      <alignment horizontal="left" vertical="top" wrapText="1"/>
    </xf>
    <xf numFmtId="0" fontId="23" fillId="99" borderId="15" xfId="2" applyFont="1" applyFill="1" applyBorder="1" applyAlignment="1">
      <alignment vertical="top" wrapText="1"/>
    </xf>
    <xf numFmtId="0" fontId="23" fillId="0" borderId="21" xfId="0" applyFont="1" applyBorder="1" applyAlignment="1">
      <alignment vertical="top" wrapText="1"/>
    </xf>
    <xf numFmtId="0" fontId="23" fillId="0" borderId="14" xfId="0" applyFont="1" applyBorder="1" applyAlignment="1">
      <alignment vertical="top" wrapText="1"/>
    </xf>
    <xf numFmtId="0" fontId="5" fillId="97" borderId="21" xfId="0" applyFont="1" applyFill="1" applyBorder="1" applyAlignment="1">
      <alignment horizontal="left" vertical="top" wrapText="1"/>
    </xf>
    <xf numFmtId="0" fontId="5" fillId="97" borderId="14" xfId="0" applyFont="1" applyFill="1" applyBorder="1" applyAlignment="1">
      <alignment horizontal="left" vertical="top" wrapText="1"/>
    </xf>
    <xf numFmtId="0" fontId="25" fillId="99" borderId="15" xfId="2" applyFont="1" applyFill="1" applyBorder="1" applyAlignment="1">
      <alignment vertical="top" wrapText="1"/>
    </xf>
    <xf numFmtId="0" fontId="23" fillId="99" borderId="15" xfId="2" applyFont="1" applyFill="1" applyBorder="1" applyAlignment="1">
      <alignment horizontal="left" vertical="top" wrapText="1"/>
    </xf>
    <xf numFmtId="0" fontId="24" fillId="0" borderId="21" xfId="0" applyFont="1" applyBorder="1" applyAlignment="1">
      <alignment horizontal="left" vertical="top" wrapText="1"/>
    </xf>
    <xf numFmtId="0" fontId="24" fillId="0" borderId="14" xfId="0" applyFont="1" applyBorder="1" applyAlignment="1">
      <alignment horizontal="left" vertical="top" wrapText="1"/>
    </xf>
    <xf numFmtId="0" fontId="1" fillId="5" borderId="15" xfId="2" applyFont="1" applyFill="1" applyBorder="1" applyAlignment="1">
      <alignment horizontal="left" vertical="top" wrapText="1"/>
    </xf>
    <xf numFmtId="0" fontId="1" fillId="5" borderId="14" xfId="2" applyFont="1" applyFill="1" applyBorder="1" applyAlignment="1">
      <alignment horizontal="left" vertical="top" wrapText="1"/>
    </xf>
    <xf numFmtId="0" fontId="23" fillId="97" borderId="23" xfId="2" applyFont="1" applyFill="1" applyBorder="1" applyAlignment="1">
      <alignment horizontal="left" vertical="top"/>
    </xf>
    <xf numFmtId="0" fontId="23" fillId="97" borderId="17" xfId="2" applyFont="1" applyFill="1" applyBorder="1" applyAlignment="1">
      <alignment horizontal="left" vertical="top"/>
    </xf>
    <xf numFmtId="0" fontId="23" fillId="97" borderId="24" xfId="2" applyFont="1" applyFill="1" applyBorder="1" applyAlignment="1">
      <alignment horizontal="left" vertical="top"/>
    </xf>
    <xf numFmtId="0" fontId="23" fillId="97" borderId="19" xfId="2" applyFont="1" applyFill="1" applyBorder="1" applyAlignment="1">
      <alignment horizontal="left" vertical="top"/>
    </xf>
    <xf numFmtId="0" fontId="23" fillId="97" borderId="20" xfId="2" applyFont="1" applyFill="1" applyBorder="1" applyAlignment="1">
      <alignment horizontal="left" vertical="top"/>
    </xf>
    <xf numFmtId="0" fontId="23" fillId="97" borderId="16" xfId="2" applyFont="1" applyFill="1" applyBorder="1" applyAlignment="1">
      <alignment horizontal="left" vertical="top"/>
    </xf>
    <xf numFmtId="0" fontId="23" fillId="97" borderId="12" xfId="2" applyFont="1" applyFill="1" applyBorder="1" applyAlignment="1">
      <alignment horizontal="left" vertical="top"/>
    </xf>
    <xf numFmtId="0" fontId="23" fillId="97" borderId="18" xfId="2" applyFont="1" applyFill="1" applyBorder="1" applyAlignment="1">
      <alignment horizontal="left" vertical="top"/>
    </xf>
    <xf numFmtId="0" fontId="23" fillId="97" borderId="13" xfId="2" applyFont="1" applyFill="1" applyBorder="1" applyAlignment="1">
      <alignment horizontal="left" vertical="top"/>
    </xf>
    <xf numFmtId="0" fontId="24" fillId="97" borderId="14" xfId="0" applyFont="1" applyFill="1" applyBorder="1" applyAlignment="1">
      <alignment vertical="top" wrapText="1"/>
    </xf>
    <xf numFmtId="0" fontId="24" fillId="99" borderId="21" xfId="0" applyFont="1" applyFill="1" applyBorder="1" applyAlignment="1">
      <alignment vertical="top" wrapText="1"/>
    </xf>
    <xf numFmtId="0" fontId="24" fillId="99" borderId="14" xfId="0" applyFont="1" applyFill="1" applyBorder="1" applyAlignment="1">
      <alignment vertical="top" wrapText="1"/>
    </xf>
    <xf numFmtId="3" fontId="23" fillId="97" borderId="17" xfId="2" applyNumberFormat="1" applyFont="1" applyFill="1" applyBorder="1" applyAlignment="1">
      <alignment horizontal="left" vertical="top" wrapText="1"/>
    </xf>
    <xf numFmtId="0" fontId="5" fillId="0" borderId="24" xfId="0" applyFont="1" applyBorder="1" applyAlignment="1">
      <alignment horizontal="left" vertical="top" wrapText="1"/>
    </xf>
    <xf numFmtId="49" fontId="23" fillId="97" borderId="19" xfId="2" applyNumberFormat="1" applyFont="1" applyFill="1" applyBorder="1" applyAlignment="1">
      <alignment horizontal="left" vertical="top" wrapText="1"/>
    </xf>
    <xf numFmtId="49" fontId="23" fillId="97" borderId="20" xfId="2" applyNumberFormat="1" applyFont="1" applyFill="1" applyBorder="1" applyAlignment="1">
      <alignment horizontal="left" vertical="top" wrapText="1"/>
    </xf>
    <xf numFmtId="49" fontId="23" fillId="97" borderId="16" xfId="2" applyNumberFormat="1" applyFont="1" applyFill="1" applyBorder="1" applyAlignment="1">
      <alignment horizontal="left" vertical="top" wrapText="1"/>
    </xf>
    <xf numFmtId="49" fontId="23" fillId="97" borderId="12" xfId="2" applyNumberFormat="1" applyFont="1" applyFill="1" applyBorder="1" applyAlignment="1">
      <alignment horizontal="left" vertical="top" wrapText="1"/>
    </xf>
    <xf numFmtId="49" fontId="5" fillId="0" borderId="18"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43" fillId="97" borderId="19" xfId="1" applyNumberFormat="1" applyFont="1" applyFill="1" applyBorder="1" applyAlignment="1">
      <alignment horizontal="left" vertical="top" wrapText="1"/>
    </xf>
    <xf numFmtId="49" fontId="43" fillId="97" borderId="16" xfId="1" applyNumberFormat="1" applyFont="1" applyFill="1" applyBorder="1" applyAlignment="1">
      <alignment horizontal="left" vertical="top" wrapText="1"/>
    </xf>
    <xf numFmtId="49" fontId="43" fillId="0" borderId="18" xfId="1" applyNumberFormat="1" applyFont="1" applyBorder="1" applyAlignment="1">
      <alignment horizontal="left" vertical="top" wrapText="1"/>
    </xf>
    <xf numFmtId="3" fontId="23" fillId="99" borderId="19" xfId="2" applyNumberFormat="1" applyFont="1" applyFill="1" applyBorder="1" applyAlignment="1">
      <alignment horizontal="left" vertical="top" wrapText="1"/>
    </xf>
    <xf numFmtId="0" fontId="24" fillId="99" borderId="20" xfId="0" applyFont="1" applyFill="1" applyBorder="1" applyAlignment="1">
      <alignment horizontal="left" vertical="top" wrapText="1"/>
    </xf>
    <xf numFmtId="0" fontId="24" fillId="99" borderId="16" xfId="0" applyFont="1" applyFill="1" applyBorder="1" applyAlignment="1">
      <alignment horizontal="left" vertical="top" wrapText="1"/>
    </xf>
    <xf numFmtId="0" fontId="24" fillId="99" borderId="12" xfId="0" applyFont="1" applyFill="1" applyBorder="1" applyAlignment="1">
      <alignment horizontal="left" vertical="top" wrapText="1"/>
    </xf>
    <xf numFmtId="0" fontId="24" fillId="99" borderId="18" xfId="0" applyFont="1" applyFill="1" applyBorder="1" applyAlignment="1">
      <alignment horizontal="left" vertical="top" wrapText="1"/>
    </xf>
    <xf numFmtId="0" fontId="24" fillId="99" borderId="13" xfId="0" applyFont="1" applyFill="1" applyBorder="1" applyAlignment="1">
      <alignment horizontal="left" vertical="top" wrapText="1"/>
    </xf>
    <xf numFmtId="0" fontId="43" fillId="99" borderId="23" xfId="1" applyFont="1" applyFill="1" applyBorder="1" applyAlignment="1">
      <alignment horizontal="left" vertical="top" wrapText="1"/>
    </xf>
    <xf numFmtId="0" fontId="24" fillId="99" borderId="17" xfId="0" applyFont="1" applyFill="1" applyBorder="1" applyAlignment="1">
      <alignment horizontal="left" vertical="top" wrapText="1"/>
    </xf>
    <xf numFmtId="0" fontId="24" fillId="99" borderId="24" xfId="0" applyFont="1" applyFill="1" applyBorder="1" applyAlignment="1">
      <alignment horizontal="left" vertical="top" wrapText="1"/>
    </xf>
    <xf numFmtId="0" fontId="5" fillId="0" borderId="21" xfId="0" applyFont="1" applyBorder="1" applyAlignment="1">
      <alignment vertical="top"/>
    </xf>
    <xf numFmtId="0" fontId="5" fillId="0" borderId="14" xfId="0" applyFont="1" applyBorder="1" applyAlignment="1">
      <alignment vertical="top"/>
    </xf>
    <xf numFmtId="0" fontId="24" fillId="0" borderId="0" xfId="0" applyFont="1" applyBorder="1" applyAlignment="1">
      <alignment horizontal="left" vertical="top" wrapText="1"/>
    </xf>
    <xf numFmtId="0" fontId="5" fillId="0" borderId="1" xfId="0" applyFont="1" applyBorder="1" applyAlignment="1">
      <alignment vertical="top" wrapText="1"/>
    </xf>
    <xf numFmtId="0" fontId="5" fillId="99" borderId="21" xfId="0" applyFont="1" applyFill="1" applyBorder="1" applyAlignment="1">
      <alignment vertical="top" wrapText="1"/>
    </xf>
    <xf numFmtId="0" fontId="5" fillId="99" borderId="14" xfId="0" applyFont="1" applyFill="1" applyBorder="1" applyAlignment="1">
      <alignment vertical="top" wrapText="1"/>
    </xf>
    <xf numFmtId="0" fontId="10" fillId="99" borderId="23" xfId="2" applyFont="1" applyFill="1" applyBorder="1" applyAlignment="1">
      <alignment horizontal="left" vertical="top" wrapText="1"/>
    </xf>
    <xf numFmtId="0" fontId="5" fillId="99" borderId="17" xfId="0" applyFont="1" applyFill="1" applyBorder="1" applyAlignment="1">
      <alignment horizontal="left" vertical="top" wrapText="1"/>
    </xf>
    <xf numFmtId="0" fontId="5" fillId="99" borderId="24" xfId="0" applyFont="1" applyFill="1" applyBorder="1" applyAlignment="1">
      <alignment horizontal="left" vertical="top" wrapText="1"/>
    </xf>
    <xf numFmtId="0" fontId="23" fillId="97" borderId="16" xfId="2" applyFont="1" applyFill="1" applyBorder="1" applyAlignment="1">
      <alignment horizontal="left" vertical="top" wrapText="1"/>
    </xf>
    <xf numFmtId="0" fontId="23" fillId="97" borderId="0" xfId="2" applyFont="1" applyFill="1" applyBorder="1" applyAlignment="1">
      <alignment horizontal="left" vertical="top" wrapText="1"/>
    </xf>
    <xf numFmtId="0" fontId="23" fillId="97" borderId="12" xfId="2" applyFont="1" applyFill="1" applyBorder="1" applyAlignment="1">
      <alignment horizontal="left" vertical="top" wrapText="1"/>
    </xf>
    <xf numFmtId="0" fontId="43" fillId="99" borderId="82" xfId="1" applyFont="1" applyFill="1" applyBorder="1" applyAlignment="1">
      <alignment horizontal="left" vertical="top" wrapText="1"/>
    </xf>
    <xf numFmtId="0" fontId="43" fillId="0" borderId="83" xfId="1" applyFont="1" applyBorder="1" applyAlignment="1">
      <alignment horizontal="left" vertical="top" wrapText="1"/>
    </xf>
    <xf numFmtId="0" fontId="43" fillId="0" borderId="84" xfId="1" applyFont="1" applyBorder="1" applyAlignment="1">
      <alignment horizontal="left" vertical="top" wrapText="1"/>
    </xf>
    <xf numFmtId="0" fontId="43" fillId="97" borderId="1" xfId="1" applyFont="1" applyFill="1" applyBorder="1" applyAlignment="1">
      <alignment horizontal="left" vertical="top" wrapText="1"/>
    </xf>
    <xf numFmtId="0" fontId="43" fillId="97" borderId="24" xfId="1" applyFont="1" applyFill="1" applyBorder="1" applyAlignment="1">
      <alignment horizontal="left" vertical="top" wrapText="1"/>
    </xf>
    <xf numFmtId="0" fontId="129" fillId="101" borderId="107" xfId="2" applyFont="1" applyFill="1" applyBorder="1" applyAlignment="1">
      <alignment horizontal="left" vertical="center"/>
    </xf>
    <xf numFmtId="0" fontId="129" fillId="101" borderId="21" xfId="2" applyFont="1" applyFill="1" applyBorder="1" applyAlignment="1">
      <alignment horizontal="left" vertical="center"/>
    </xf>
    <xf numFmtId="0" fontId="129" fillId="101" borderId="108" xfId="2" applyFont="1" applyFill="1" applyBorder="1" applyAlignment="1">
      <alignment horizontal="left" vertical="center"/>
    </xf>
    <xf numFmtId="183" fontId="130" fillId="2" borderId="76" xfId="444" applyNumberFormat="1" applyFont="1" applyFill="1" applyBorder="1" applyAlignment="1">
      <alignment horizontal="left" vertical="center"/>
    </xf>
    <xf numFmtId="183" fontId="130" fillId="2" borderId="77" xfId="444" applyNumberFormat="1" applyFont="1" applyFill="1" applyBorder="1" applyAlignment="1">
      <alignment horizontal="left" vertical="center"/>
    </xf>
    <xf numFmtId="183" fontId="130" fillId="2" borderId="78" xfId="444" applyNumberFormat="1" applyFont="1" applyFill="1" applyBorder="1" applyAlignment="1">
      <alignment horizontal="left" vertical="center"/>
    </xf>
    <xf numFmtId="0" fontId="23" fillId="99" borderId="82" xfId="2" applyFont="1" applyFill="1" applyBorder="1" applyAlignment="1">
      <alignment horizontal="left" vertical="top" wrapText="1"/>
    </xf>
    <xf numFmtId="0" fontId="24" fillId="0" borderId="83" xfId="0" applyFont="1" applyBorder="1" applyAlignment="1">
      <alignment horizontal="left" vertical="top" wrapText="1"/>
    </xf>
    <xf numFmtId="0" fontId="24" fillId="0" borderId="84" xfId="0" applyFont="1" applyBorder="1" applyAlignment="1">
      <alignment horizontal="left" vertical="top" wrapText="1"/>
    </xf>
    <xf numFmtId="3" fontId="23" fillId="99" borderId="85" xfId="2" applyNumberFormat="1" applyFont="1" applyFill="1" applyBorder="1" applyAlignment="1">
      <alignment horizontal="left" vertical="top" wrapText="1"/>
    </xf>
    <xf numFmtId="0" fontId="24" fillId="99" borderId="86" xfId="0" applyFont="1" applyFill="1" applyBorder="1" applyAlignment="1">
      <alignment horizontal="left" vertical="top" wrapText="1"/>
    </xf>
    <xf numFmtId="0" fontId="24" fillId="0" borderId="87" xfId="0" applyFont="1" applyBorder="1" applyAlignment="1">
      <alignment horizontal="left" vertical="top" wrapText="1"/>
    </xf>
    <xf numFmtId="0" fontId="24" fillId="0" borderId="88" xfId="0" applyFont="1" applyBorder="1" applyAlignment="1">
      <alignment horizontal="left" vertical="top" wrapText="1"/>
    </xf>
    <xf numFmtId="0" fontId="24" fillId="0" borderId="89" xfId="0" applyFont="1" applyBorder="1" applyAlignment="1">
      <alignment horizontal="left" vertical="top" wrapText="1"/>
    </xf>
    <xf numFmtId="0" fontId="24" fillId="0" borderId="90" xfId="0" applyFont="1" applyBorder="1" applyAlignment="1">
      <alignment horizontal="left" vertical="top" wrapText="1"/>
    </xf>
    <xf numFmtId="0" fontId="24" fillId="0" borderId="1" xfId="0" applyFont="1" applyBorder="1" applyAlignment="1">
      <alignment horizontal="left" vertical="top" wrapText="1"/>
    </xf>
    <xf numFmtId="0" fontId="25" fillId="97" borderId="18" xfId="2" applyFont="1" applyFill="1" applyBorder="1" applyAlignment="1">
      <alignment horizontal="left" vertical="top"/>
    </xf>
    <xf numFmtId="0" fontId="25" fillId="97" borderId="13" xfId="2" applyFont="1" applyFill="1" applyBorder="1" applyAlignment="1">
      <alignment horizontal="left" vertical="top"/>
    </xf>
    <xf numFmtId="0" fontId="0" fillId="97" borderId="1" xfId="0" applyFill="1" applyBorder="1" applyAlignment="1">
      <alignment vertical="top" wrapText="1"/>
    </xf>
    <xf numFmtId="0" fontId="1" fillId="97" borderId="18" xfId="2" applyFont="1" applyFill="1" applyBorder="1" applyAlignment="1">
      <alignment horizontal="left" vertical="top"/>
    </xf>
    <xf numFmtId="0" fontId="1" fillId="97" borderId="11" xfId="2" applyFont="1" applyFill="1" applyBorder="1" applyAlignment="1">
      <alignment horizontal="left" vertical="top"/>
    </xf>
    <xf numFmtId="0" fontId="1" fillId="97" borderId="13" xfId="2" applyFont="1" applyFill="1" applyBorder="1" applyAlignment="1">
      <alignment horizontal="left" vertical="top"/>
    </xf>
    <xf numFmtId="0" fontId="24" fillId="99" borderId="15" xfId="2" applyFont="1" applyFill="1" applyBorder="1" applyAlignment="1">
      <alignment horizontal="left" vertical="top" wrapText="1"/>
    </xf>
    <xf numFmtId="0" fontId="24" fillId="99" borderId="21" xfId="2" applyFont="1" applyFill="1" applyBorder="1" applyAlignment="1">
      <alignment horizontal="left" vertical="top" wrapText="1"/>
    </xf>
    <xf numFmtId="0" fontId="24" fillId="99" borderId="14" xfId="2" applyFont="1" applyFill="1" applyBorder="1" applyAlignment="1">
      <alignment horizontal="left" vertical="top" wrapText="1"/>
    </xf>
    <xf numFmtId="0" fontId="1" fillId="99" borderId="15" xfId="2" applyFont="1" applyFill="1" applyBorder="1" applyAlignment="1">
      <alignment horizontal="left" vertical="top"/>
    </xf>
    <xf numFmtId="0" fontId="1" fillId="99" borderId="21" xfId="2" applyFont="1" applyFill="1" applyBorder="1" applyAlignment="1">
      <alignment horizontal="left" vertical="top"/>
    </xf>
    <xf numFmtId="0" fontId="1" fillId="99" borderId="14" xfId="2" applyFont="1" applyFill="1" applyBorder="1" applyAlignment="1">
      <alignment horizontal="left" vertical="top"/>
    </xf>
    <xf numFmtId="0" fontId="25" fillId="99" borderId="23" xfId="2" applyFont="1" applyFill="1" applyBorder="1" applyAlignment="1">
      <alignment horizontal="left" vertical="top"/>
    </xf>
    <xf numFmtId="0" fontId="43" fillId="97" borderId="19" xfId="1" applyFont="1" applyFill="1" applyBorder="1" applyAlignment="1">
      <alignment horizontal="left" vertical="top" wrapText="1"/>
    </xf>
    <xf numFmtId="0" fontId="23" fillId="97" borderId="1" xfId="2" applyFont="1" applyFill="1" applyBorder="1" applyAlignment="1">
      <alignment vertical="top" wrapText="1"/>
    </xf>
    <xf numFmtId="0" fontId="127" fillId="99" borderId="103" xfId="2" applyFont="1" applyFill="1" applyBorder="1" applyAlignment="1">
      <alignment vertical="top" wrapText="1"/>
    </xf>
    <xf numFmtId="0" fontId="127" fillId="0" borderId="81" xfId="0" applyFont="1" applyBorder="1" applyAlignment="1">
      <alignment vertical="top" wrapText="1"/>
    </xf>
    <xf numFmtId="0" fontId="127" fillId="0" borderId="91" xfId="0" applyFont="1" applyBorder="1" applyAlignment="1">
      <alignment vertical="top" wrapText="1"/>
    </xf>
    <xf numFmtId="0" fontId="10" fillId="97" borderId="33" xfId="2" applyFont="1" applyFill="1" applyBorder="1" applyAlignment="1">
      <alignment horizontal="left" vertical="top" wrapText="1"/>
    </xf>
    <xf numFmtId="0" fontId="10" fillId="97" borderId="97" xfId="2" applyFont="1" applyFill="1" applyBorder="1" applyAlignment="1">
      <alignment horizontal="left" vertical="top" wrapText="1"/>
    </xf>
    <xf numFmtId="0" fontId="1" fillId="97" borderId="1" xfId="2" applyFont="1" applyFill="1" applyBorder="1" applyAlignment="1">
      <alignment horizontal="left" vertical="top"/>
    </xf>
    <xf numFmtId="0" fontId="10" fillId="97" borderId="1" xfId="2" applyFont="1" applyFill="1" applyBorder="1" applyAlignment="1">
      <alignment horizontal="left" vertical="top"/>
    </xf>
    <xf numFmtId="0" fontId="23" fillId="97" borderId="23" xfId="2" applyFont="1" applyFill="1" applyBorder="1" applyAlignment="1">
      <alignment horizontal="left" vertical="top" wrapText="1"/>
    </xf>
    <xf numFmtId="0" fontId="43" fillId="97" borderId="23" xfId="1" applyFont="1" applyFill="1" applyBorder="1" applyAlignment="1">
      <alignment horizontal="left" vertical="top" wrapText="1"/>
    </xf>
    <xf numFmtId="0" fontId="24" fillId="0" borderId="17" xfId="0" applyFont="1" applyBorder="1" applyAlignment="1">
      <alignment horizontal="left" vertical="top" wrapText="1"/>
    </xf>
    <xf numFmtId="0" fontId="24" fillId="97" borderId="33" xfId="2" applyFont="1" applyFill="1" applyBorder="1" applyAlignment="1">
      <alignment horizontal="left" vertical="top" wrapText="1"/>
    </xf>
    <xf numFmtId="0" fontId="24" fillId="97" borderId="32" xfId="2" applyFont="1" applyFill="1" applyBorder="1" applyAlignment="1">
      <alignment horizontal="left" vertical="top" wrapText="1"/>
    </xf>
    <xf numFmtId="0" fontId="23" fillId="97" borderId="26" xfId="2" applyFont="1" applyFill="1" applyBorder="1" applyAlignment="1">
      <alignment horizontal="left" vertical="top" wrapText="1"/>
    </xf>
    <xf numFmtId="0" fontId="23" fillId="97" borderId="27" xfId="2" applyFont="1" applyFill="1" applyBorder="1" applyAlignment="1">
      <alignment horizontal="left" vertical="top" wrapText="1"/>
    </xf>
    <xf numFmtId="0" fontId="24" fillId="97" borderId="26" xfId="2" applyFont="1" applyFill="1" applyBorder="1" applyAlignment="1">
      <alignment horizontal="left" vertical="top" wrapText="1"/>
    </xf>
    <xf numFmtId="0" fontId="24" fillId="97" borderId="25" xfId="2" applyFont="1" applyFill="1" applyBorder="1" applyAlignment="1">
      <alignment horizontal="left" vertical="top" wrapText="1"/>
    </xf>
    <xf numFmtId="0" fontId="43" fillId="0" borderId="1" xfId="1" applyFont="1" applyBorder="1" applyAlignment="1">
      <alignment horizontal="left" vertical="top" wrapText="1"/>
    </xf>
    <xf numFmtId="0" fontId="23" fillId="99" borderId="23" xfId="2" applyFont="1" applyFill="1" applyBorder="1" applyAlignment="1">
      <alignment horizontal="left" vertical="top" wrapText="1"/>
    </xf>
    <xf numFmtId="0" fontId="23" fillId="99" borderId="17" xfId="2" applyFont="1" applyFill="1" applyBorder="1" applyAlignment="1">
      <alignment horizontal="left" vertical="top" wrapText="1"/>
    </xf>
    <xf numFmtId="3" fontId="23" fillId="99" borderId="20" xfId="2" applyNumberFormat="1" applyFont="1" applyFill="1" applyBorder="1" applyAlignment="1">
      <alignment horizontal="left" vertical="top" wrapText="1"/>
    </xf>
    <xf numFmtId="3" fontId="23" fillId="99" borderId="16" xfId="2" applyNumberFormat="1" applyFont="1" applyFill="1" applyBorder="1" applyAlignment="1">
      <alignment horizontal="left" vertical="top" wrapText="1"/>
    </xf>
    <xf numFmtId="3" fontId="23" fillId="99" borderId="12" xfId="2" applyNumberFormat="1" applyFont="1" applyFill="1" applyBorder="1" applyAlignment="1">
      <alignment horizontal="left" vertical="top" wrapText="1"/>
    </xf>
    <xf numFmtId="0" fontId="23" fillId="99" borderId="19" xfId="2" applyFont="1" applyFill="1" applyBorder="1" applyAlignment="1">
      <alignment horizontal="left" vertical="top"/>
    </xf>
    <xf numFmtId="0" fontId="23" fillId="99" borderId="22" xfId="2" applyFont="1" applyFill="1" applyBorder="1" applyAlignment="1">
      <alignment horizontal="left" vertical="top"/>
    </xf>
    <xf numFmtId="0" fontId="23" fillId="99" borderId="20" xfId="2" applyFont="1" applyFill="1" applyBorder="1" applyAlignment="1">
      <alignment horizontal="left" vertical="top"/>
    </xf>
    <xf numFmtId="0" fontId="23" fillId="99" borderId="16" xfId="2" applyFont="1" applyFill="1" applyBorder="1" applyAlignment="1">
      <alignment horizontal="left" vertical="top"/>
    </xf>
    <xf numFmtId="0" fontId="23" fillId="99" borderId="0" xfId="2" applyFont="1" applyFill="1" applyBorder="1" applyAlignment="1">
      <alignment horizontal="left" vertical="top"/>
    </xf>
    <xf numFmtId="0" fontId="23" fillId="99" borderId="12" xfId="2" applyFont="1" applyFill="1" applyBorder="1" applyAlignment="1">
      <alignment horizontal="left" vertical="top"/>
    </xf>
    <xf numFmtId="0" fontId="23" fillId="99" borderId="18" xfId="2" applyFont="1" applyFill="1" applyBorder="1" applyAlignment="1">
      <alignment horizontal="left" vertical="top"/>
    </xf>
    <xf numFmtId="0" fontId="23" fillId="99" borderId="11" xfId="2" applyFont="1" applyFill="1" applyBorder="1" applyAlignment="1">
      <alignment horizontal="left" vertical="top"/>
    </xf>
    <xf numFmtId="0" fontId="23" fillId="99" borderId="13" xfId="2" applyFont="1" applyFill="1" applyBorder="1" applyAlignment="1">
      <alignment horizontal="left" vertical="top"/>
    </xf>
    <xf numFmtId="0" fontId="24" fillId="99" borderId="15" xfId="2" applyFont="1" applyFill="1" applyBorder="1" applyAlignment="1">
      <alignment horizontal="left" vertical="top"/>
    </xf>
    <xf numFmtId="0" fontId="24" fillId="99" borderId="21" xfId="2" applyFont="1" applyFill="1" applyBorder="1" applyAlignment="1">
      <alignment horizontal="left" vertical="top"/>
    </xf>
    <xf numFmtId="0" fontId="24" fillId="99" borderId="14" xfId="2" applyFont="1" applyFill="1" applyBorder="1" applyAlignment="1">
      <alignment horizontal="left" vertical="top"/>
    </xf>
    <xf numFmtId="0" fontId="23" fillId="97" borderId="15" xfId="2" applyFont="1" applyFill="1" applyBorder="1" applyAlignment="1">
      <alignment horizontal="left" vertical="top"/>
    </xf>
    <xf numFmtId="0" fontId="23" fillId="97" borderId="21" xfId="2" applyFont="1" applyFill="1" applyBorder="1" applyAlignment="1">
      <alignment horizontal="left" vertical="top"/>
    </xf>
    <xf numFmtId="0" fontId="23" fillId="97" borderId="14" xfId="2" applyFont="1" applyFill="1" applyBorder="1" applyAlignment="1">
      <alignment horizontal="left" vertical="top"/>
    </xf>
    <xf numFmtId="0" fontId="0" fillId="2" borderId="0" xfId="0" applyFill="1" applyAlignment="1">
      <alignment horizontal="left" vertical="center" wrapText="1"/>
    </xf>
    <xf numFmtId="0" fontId="14" fillId="2" borderId="15" xfId="0" applyFont="1" applyFill="1" applyBorder="1" applyAlignment="1">
      <alignment vertical="center"/>
    </xf>
    <xf numFmtId="0" fontId="14" fillId="2" borderId="14" xfId="0" applyFont="1" applyFill="1" applyBorder="1" applyAlignment="1">
      <alignment vertical="center"/>
    </xf>
    <xf numFmtId="0" fontId="15" fillId="2" borderId="23" xfId="0" applyFont="1" applyFill="1" applyBorder="1" applyAlignment="1">
      <alignment horizontal="left" vertical="top"/>
    </xf>
    <xf numFmtId="0" fontId="15" fillId="2" borderId="17" xfId="0" applyFont="1" applyFill="1" applyBorder="1" applyAlignment="1">
      <alignment horizontal="left" vertical="top"/>
    </xf>
    <xf numFmtId="0" fontId="15" fillId="2" borderId="24" xfId="0" applyFont="1" applyFill="1" applyBorder="1" applyAlignment="1">
      <alignment horizontal="left" vertical="top"/>
    </xf>
    <xf numFmtId="0" fontId="16" fillId="2" borderId="2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4" xfId="0" applyFont="1" applyFill="1" applyBorder="1" applyAlignment="1">
      <alignment horizontal="center" vertical="center" wrapText="1"/>
    </xf>
  </cellXfs>
  <cellStyles count="446">
    <cellStyle name="%" xfId="18"/>
    <cellStyle name="% 2" xfId="19"/>
    <cellStyle name="%_PEF FSBR2011" xfId="20"/>
    <cellStyle name="]_x000d__x000a_Zoomed=1_x000d__x000a_Row=0_x000d__x000a_Column=0_x000d__x000a_Height=0_x000d__x000a_Width=0_x000d__x000a_FontName=FoxFont_x000d__x000a_FontStyle=0_x000d__x000a_FontSize=9_x000d__x000a_PrtFontName=FoxPrin" xfId="21"/>
    <cellStyle name="_TableHead" xfId="22"/>
    <cellStyle name="1dp" xfId="23"/>
    <cellStyle name="1dp 2" xfId="24"/>
    <cellStyle name="20% - Accent1 2" xfId="25"/>
    <cellStyle name="20% - Accent1 3" xfId="411"/>
    <cellStyle name="20% - Accent2 2" xfId="26"/>
    <cellStyle name="20% - Accent2 3" xfId="414"/>
    <cellStyle name="20% - Accent3 2" xfId="27"/>
    <cellStyle name="20% - Accent3 3" xfId="417"/>
    <cellStyle name="20% - Accent4 2" xfId="28"/>
    <cellStyle name="20% - Accent4 3" xfId="420"/>
    <cellStyle name="20% - Accent5 2" xfId="29"/>
    <cellStyle name="20% - Accent5 3" xfId="423"/>
    <cellStyle name="20% - Accent6 2" xfId="30"/>
    <cellStyle name="20% - Accent6 3" xfId="426"/>
    <cellStyle name="3dp" xfId="31"/>
    <cellStyle name="3dp 2" xfId="32"/>
    <cellStyle name="40% - Accent1 2" xfId="33"/>
    <cellStyle name="40% - Accent1 3" xfId="412"/>
    <cellStyle name="40% - Accent2 2" xfId="34"/>
    <cellStyle name="40% - Accent2 3" xfId="415"/>
    <cellStyle name="40% - Accent3 2" xfId="35"/>
    <cellStyle name="40% - Accent3 3" xfId="418"/>
    <cellStyle name="40% - Accent4 2" xfId="36"/>
    <cellStyle name="40% - Accent4 3" xfId="421"/>
    <cellStyle name="40% - Accent5 2" xfId="37"/>
    <cellStyle name="40% - Accent5 3" xfId="424"/>
    <cellStyle name="40% - Accent6 2" xfId="38"/>
    <cellStyle name="40% - Accent6 3" xfId="427"/>
    <cellStyle name="4dp" xfId="39"/>
    <cellStyle name="4dp 2" xfId="40"/>
    <cellStyle name="60% - Accent1 2" xfId="41"/>
    <cellStyle name="60% - Accent1 3" xfId="429"/>
    <cellStyle name="60% - Accent2 2" xfId="14"/>
    <cellStyle name="60% - Accent2 2 2" xfId="42"/>
    <cellStyle name="60% - Accent2 3" xfId="430"/>
    <cellStyle name="60% - Accent3 2" xfId="12"/>
    <cellStyle name="60% - Accent3 2 2" xfId="43"/>
    <cellStyle name="60% - Accent3 3" xfId="431"/>
    <cellStyle name="60% - Accent4 2" xfId="44"/>
    <cellStyle name="60% - Accent4 3" xfId="432"/>
    <cellStyle name="60% - Accent5 2" xfId="45"/>
    <cellStyle name="60% - Accent5 3" xfId="433"/>
    <cellStyle name="60% - Accent6 2" xfId="13"/>
    <cellStyle name="60% - Accent6 2 2" xfId="46"/>
    <cellStyle name="60% - Accent6 3" xfId="434"/>
    <cellStyle name="Accent1 2" xfId="47"/>
    <cellStyle name="Accent1 3" xfId="410"/>
    <cellStyle name="Accent2 2" xfId="48"/>
    <cellStyle name="Accent2 3" xfId="413"/>
    <cellStyle name="Accent3 2" xfId="49"/>
    <cellStyle name="Accent3 3" xfId="416"/>
    <cellStyle name="Accent4 2" xfId="50"/>
    <cellStyle name="Accent4 3" xfId="419"/>
    <cellStyle name="Accent5 2" xfId="51"/>
    <cellStyle name="Accent5 3" xfId="422"/>
    <cellStyle name="Accent6 2" xfId="52"/>
    <cellStyle name="Accent6 3" xfId="425"/>
    <cellStyle name="Bad 2" xfId="53"/>
    <cellStyle name="Bad 3" xfId="400"/>
    <cellStyle name="Bid £m format" xfId="54"/>
    <cellStyle name="Calculation 2" xfId="55"/>
    <cellStyle name="Calculation 3" xfId="403"/>
    <cellStyle name="Check Cell 2" xfId="56"/>
    <cellStyle name="Check Cell 3" xfId="405"/>
    <cellStyle name="CIL" xfId="57"/>
    <cellStyle name="CIU" xfId="58"/>
    <cellStyle name="Comma" xfId="444" builtinId="3"/>
    <cellStyle name="Comma [0] 2" xfId="60"/>
    <cellStyle name="Comma [0] 2 2" xfId="385"/>
    <cellStyle name="Comma [0] 3" xfId="61"/>
    <cellStyle name="Comma [0] 3 2" xfId="386"/>
    <cellStyle name="Comma [0] 4" xfId="62"/>
    <cellStyle name="Comma [0] 4 2" xfId="387"/>
    <cellStyle name="Comma 10" xfId="382"/>
    <cellStyle name="Comma 11" xfId="384"/>
    <cellStyle name="Comma 12" xfId="4"/>
    <cellStyle name="Comma 2" xfId="3"/>
    <cellStyle name="Comma 2 2" xfId="388"/>
    <cellStyle name="Comma 2 3" xfId="63"/>
    <cellStyle name="Comma 27" xfId="442"/>
    <cellStyle name="Comma 3" xfId="64"/>
    <cellStyle name="Comma 3 2" xfId="65"/>
    <cellStyle name="Comma 3 2 2" xfId="390"/>
    <cellStyle name="Comma 3 3" xfId="389"/>
    <cellStyle name="Comma 4" xfId="66"/>
    <cellStyle name="Comma 4 2" xfId="391"/>
    <cellStyle name="Comma 5" xfId="67"/>
    <cellStyle name="Comma 5 2" xfId="392"/>
    <cellStyle name="Comma 6" xfId="68"/>
    <cellStyle name="Comma 6 2" xfId="393"/>
    <cellStyle name="Comma 7" xfId="69"/>
    <cellStyle name="Comma 7 2" xfId="394"/>
    <cellStyle name="Comma 8" xfId="59"/>
    <cellStyle name="Comma 9" xfId="380"/>
    <cellStyle name="Currency" xfId="445" builtinId="4"/>
    <cellStyle name="Currency 2" xfId="70"/>
    <cellStyle name="Currency 2 2" xfId="395"/>
    <cellStyle name="Description" xfId="71"/>
    <cellStyle name="Euro" xfId="72"/>
    <cellStyle name="Explanatory Text 2" xfId="73"/>
    <cellStyle name="Explanatory Text 3" xfId="408"/>
    <cellStyle name="Flash" xfId="74"/>
    <cellStyle name="footnote ref" xfId="75"/>
    <cellStyle name="footnote text" xfId="76"/>
    <cellStyle name="General" xfId="77"/>
    <cellStyle name="General 2" xfId="78"/>
    <cellStyle name="Good 2" xfId="79"/>
    <cellStyle name="Good 3" xfId="15"/>
    <cellStyle name="Grey" xfId="80"/>
    <cellStyle name="HeaderLabel" xfId="81"/>
    <cellStyle name="HeaderText" xfId="82"/>
    <cellStyle name="Heading 1 2" xfId="83"/>
    <cellStyle name="Heading 1 2 2" xfId="84"/>
    <cellStyle name="Heading 1 2_asset sales" xfId="85"/>
    <cellStyle name="Heading 1 3" xfId="86"/>
    <cellStyle name="Heading 1 4" xfId="87"/>
    <cellStyle name="Heading 1 5" xfId="396"/>
    <cellStyle name="Heading 2 2" xfId="88"/>
    <cellStyle name="Heading 2 3" xfId="89"/>
    <cellStyle name="Heading 2 4" xfId="397"/>
    <cellStyle name="Heading 3 2" xfId="90"/>
    <cellStyle name="Heading 3 3" xfId="91"/>
    <cellStyle name="Heading 3 4" xfId="398"/>
    <cellStyle name="Heading 4 2" xfId="92"/>
    <cellStyle name="Heading 4 3" xfId="93"/>
    <cellStyle name="Heading 4 4" xfId="399"/>
    <cellStyle name="Heading 5" xfId="94"/>
    <cellStyle name="Heading 6" xfId="95"/>
    <cellStyle name="Heading 7" xfId="96"/>
    <cellStyle name="Heading 8" xfId="97"/>
    <cellStyle name="Hyperlink" xfId="1" builtinId="8"/>
    <cellStyle name="Hyperlink 13" xfId="443"/>
    <cellStyle name="Hyperlink 2" xfId="7"/>
    <cellStyle name="Hyperlink 2 2" xfId="100"/>
    <cellStyle name="Hyperlink 2 3" xfId="99"/>
    <cellStyle name="Hyperlink 2 4" xfId="436"/>
    <cellStyle name="Hyperlink 3" xfId="9"/>
    <cellStyle name="Hyperlink 3 2" xfId="101"/>
    <cellStyle name="Hyperlink 4" xfId="6"/>
    <cellStyle name="Hyperlink 4 2" xfId="102"/>
    <cellStyle name="Hyperlink 5" xfId="435"/>
    <cellStyle name="Hyperlink 6" xfId="16"/>
    <cellStyle name="Information" xfId="103"/>
    <cellStyle name="Input [yellow]" xfId="104"/>
    <cellStyle name="Input 10" xfId="105"/>
    <cellStyle name="Input 11" xfId="106"/>
    <cellStyle name="Input 12" xfId="107"/>
    <cellStyle name="Input 13" xfId="108"/>
    <cellStyle name="Input 14" xfId="109"/>
    <cellStyle name="Input 15" xfId="110"/>
    <cellStyle name="Input 16" xfId="111"/>
    <cellStyle name="Input 17" xfId="112"/>
    <cellStyle name="Input 18" xfId="113"/>
    <cellStyle name="Input 19" xfId="114"/>
    <cellStyle name="Input 2" xfId="115"/>
    <cellStyle name="Input 20" xfId="401"/>
    <cellStyle name="Input 3" xfId="116"/>
    <cellStyle name="Input 4" xfId="117"/>
    <cellStyle name="Input 5" xfId="118"/>
    <cellStyle name="Input 6" xfId="119"/>
    <cellStyle name="Input 7" xfId="120"/>
    <cellStyle name="Input 8" xfId="121"/>
    <cellStyle name="Input 9" xfId="122"/>
    <cellStyle name="LabelIntersect" xfId="123"/>
    <cellStyle name="LabelLeft" xfId="124"/>
    <cellStyle name="LabelTop" xfId="125"/>
    <cellStyle name="Linked Cell 2" xfId="126"/>
    <cellStyle name="Linked Cell 3" xfId="404"/>
    <cellStyle name="Mik" xfId="127"/>
    <cellStyle name="Mik 2" xfId="128"/>
    <cellStyle name="Mik_For fiscal tables" xfId="129"/>
    <cellStyle name="N" xfId="130"/>
    <cellStyle name="N 2" xfId="131"/>
    <cellStyle name="Neutral 2" xfId="132"/>
    <cellStyle name="Neutral 3" xfId="437"/>
    <cellStyle name="Normal" xfId="0" builtinId="0"/>
    <cellStyle name="Normal - Style1" xfId="133"/>
    <cellStyle name="Normal - Style2" xfId="134"/>
    <cellStyle name="Normal - Style3" xfId="135"/>
    <cellStyle name="Normal - Style4" xfId="136"/>
    <cellStyle name="Normal - Style5" xfId="137"/>
    <cellStyle name="Normal 10" xfId="138"/>
    <cellStyle name="Normal 10 2" xfId="139"/>
    <cellStyle name="Normal 11" xfId="140"/>
    <cellStyle name="Normal 11 10" xfId="141"/>
    <cellStyle name="Normal 11 10 2" xfId="142"/>
    <cellStyle name="Normal 11 10 3" xfId="143"/>
    <cellStyle name="Normal 11 11" xfId="144"/>
    <cellStyle name="Normal 11 2" xfId="145"/>
    <cellStyle name="Normal 11 3" xfId="146"/>
    <cellStyle name="Normal 11 4" xfId="147"/>
    <cellStyle name="Normal 11 5" xfId="148"/>
    <cellStyle name="Normal 11 6" xfId="149"/>
    <cellStyle name="Normal 11 7" xfId="150"/>
    <cellStyle name="Normal 11 8" xfId="151"/>
    <cellStyle name="Normal 11 9" xfId="152"/>
    <cellStyle name="Normal 12" xfId="153"/>
    <cellStyle name="Normal 12 2" xfId="154"/>
    <cellStyle name="Normal 13" xfId="155"/>
    <cellStyle name="Normal 13 2" xfId="156"/>
    <cellStyle name="Normal 14" xfId="157"/>
    <cellStyle name="Normal 14 2" xfId="158"/>
    <cellStyle name="Normal 15" xfId="159"/>
    <cellStyle name="Normal 15 2" xfId="10"/>
    <cellStyle name="Normal 15 2 2" xfId="160"/>
    <cellStyle name="Normal 16" xfId="161"/>
    <cellStyle name="Normal 16 2" xfId="162"/>
    <cellStyle name="Normal 16 3" xfId="163"/>
    <cellStyle name="Normal 17" xfId="164"/>
    <cellStyle name="Normal 17 2" xfId="165"/>
    <cellStyle name="Normal 18" xfId="166"/>
    <cellStyle name="Normal 18 2" xfId="167"/>
    <cellStyle name="Normal 18 3" xfId="168"/>
    <cellStyle name="Normal 19" xfId="169"/>
    <cellStyle name="Normal 19 2" xfId="170"/>
    <cellStyle name="Normal 19 3" xfId="171"/>
    <cellStyle name="Normal 2" xfId="2"/>
    <cellStyle name="Normal 2 2" xfId="172"/>
    <cellStyle name="Normal 2 2 2" xfId="173"/>
    <cellStyle name="Normal 2 3" xfId="11"/>
    <cellStyle name="Normal 2 3 2" xfId="174"/>
    <cellStyle name="Normal 2 6" xfId="8"/>
    <cellStyle name="Normal 20" xfId="175"/>
    <cellStyle name="Normal 20 2" xfId="176"/>
    <cellStyle name="Normal 21" xfId="177"/>
    <cellStyle name="Normal 21 2" xfId="178"/>
    <cellStyle name="Normal 21 3" xfId="179"/>
    <cellStyle name="Normal 21_Copy of Fiscal Tables" xfId="180"/>
    <cellStyle name="Normal 22" xfId="181"/>
    <cellStyle name="Normal 22 2" xfId="182"/>
    <cellStyle name="Normal 22 3" xfId="183"/>
    <cellStyle name="Normal 22_Copy of Fiscal Tables" xfId="184"/>
    <cellStyle name="Normal 226" xfId="441"/>
    <cellStyle name="Normal 23" xfId="185"/>
    <cellStyle name="Normal 23 2" xfId="186"/>
    <cellStyle name="Normal 24" xfId="187"/>
    <cellStyle name="Normal 24 2" xfId="188"/>
    <cellStyle name="Normal 25" xfId="189"/>
    <cellStyle name="Normal 25 2" xfId="190"/>
    <cellStyle name="Normal 26" xfId="191"/>
    <cellStyle name="Normal 26 2" xfId="192"/>
    <cellStyle name="Normal 27" xfId="193"/>
    <cellStyle name="Normal 27 2" xfId="194"/>
    <cellStyle name="Normal 28" xfId="195"/>
    <cellStyle name="Normal 28 2" xfId="196"/>
    <cellStyle name="Normal 29" xfId="197"/>
    <cellStyle name="Normal 3" xfId="198"/>
    <cellStyle name="Normal 3 10" xfId="199"/>
    <cellStyle name="Normal 3 11" xfId="200"/>
    <cellStyle name="Normal 3 12" xfId="201"/>
    <cellStyle name="Normal 3 13" xfId="438"/>
    <cellStyle name="Normal 3 2" xfId="202"/>
    <cellStyle name="Normal 3 2 2" xfId="203"/>
    <cellStyle name="Normal 3 3" xfId="204"/>
    <cellStyle name="Normal 3 4" xfId="205"/>
    <cellStyle name="Normal 3 5" xfId="206"/>
    <cellStyle name="Normal 3 6" xfId="207"/>
    <cellStyle name="Normal 3 7" xfId="208"/>
    <cellStyle name="Normal 3 8" xfId="209"/>
    <cellStyle name="Normal 3 9" xfId="210"/>
    <cellStyle name="Normal 3_asset sales" xfId="211"/>
    <cellStyle name="Normal 30" xfId="212"/>
    <cellStyle name="Normal 31" xfId="213"/>
    <cellStyle name="Normal 32" xfId="214"/>
    <cellStyle name="Normal 33" xfId="215"/>
    <cellStyle name="Normal 34" xfId="216"/>
    <cellStyle name="Normal 35" xfId="217"/>
    <cellStyle name="Normal 36" xfId="218"/>
    <cellStyle name="Normal 37" xfId="219"/>
    <cellStyle name="Normal 38" xfId="220"/>
    <cellStyle name="Normal 39" xfId="221"/>
    <cellStyle name="Normal 4" xfId="222"/>
    <cellStyle name="Normal 4 2" xfId="223"/>
    <cellStyle name="Normal 4 3" xfId="224"/>
    <cellStyle name="Normal 40" xfId="225"/>
    <cellStyle name="Normal 41" xfId="226"/>
    <cellStyle name="Normal 42" xfId="227"/>
    <cellStyle name="Normal 43" xfId="228"/>
    <cellStyle name="Normal 44" xfId="229"/>
    <cellStyle name="Normal 45" xfId="230"/>
    <cellStyle name="Normal 46" xfId="231"/>
    <cellStyle name="Normal 47" xfId="232"/>
    <cellStyle name="Normal 48" xfId="233"/>
    <cellStyle name="Normal 49" xfId="234"/>
    <cellStyle name="Normal 5" xfId="235"/>
    <cellStyle name="Normal 5 2" xfId="236"/>
    <cellStyle name="Normal 5 3" xfId="237"/>
    <cellStyle name="Normal 50" xfId="238"/>
    <cellStyle name="Normal 51" xfId="239"/>
    <cellStyle name="Normal 52" xfId="240"/>
    <cellStyle name="Normal 53" xfId="17"/>
    <cellStyle name="Normal 54" xfId="98"/>
    <cellStyle name="Normal 55" xfId="383"/>
    <cellStyle name="Normal 56" xfId="428"/>
    <cellStyle name="Normal 57" xfId="440"/>
    <cellStyle name="Normal 6" xfId="241"/>
    <cellStyle name="Normal 6 2" xfId="242"/>
    <cellStyle name="Normal 7" xfId="243"/>
    <cellStyle name="Normal 7 2" xfId="244"/>
    <cellStyle name="Normal 8" xfId="245"/>
    <cellStyle name="Normal 8 2" xfId="246"/>
    <cellStyle name="Normal 9" xfId="247"/>
    <cellStyle name="Normal 9 2" xfId="248"/>
    <cellStyle name="Note 2" xfId="249"/>
    <cellStyle name="Note 2 2" xfId="250"/>
    <cellStyle name="Note 3" xfId="407"/>
    <cellStyle name="Output 2" xfId="251"/>
    <cellStyle name="Output 3" xfId="402"/>
    <cellStyle name="Output Amounts" xfId="252"/>
    <cellStyle name="Output Column Headings" xfId="253"/>
    <cellStyle name="Output Line Items" xfId="254"/>
    <cellStyle name="Output Report Heading" xfId="255"/>
    <cellStyle name="Output Report Title" xfId="256"/>
    <cellStyle name="P" xfId="257"/>
    <cellStyle name="P 2" xfId="258"/>
    <cellStyle name="Percent [2]" xfId="259"/>
    <cellStyle name="Percent 2" xfId="260"/>
    <cellStyle name="Percent 2 2" xfId="381"/>
    <cellStyle name="Percent 3" xfId="261"/>
    <cellStyle name="Percent 3 2" xfId="262"/>
    <cellStyle name="Percent 4" xfId="263"/>
    <cellStyle name="Percent 4 2" xfId="264"/>
    <cellStyle name="Percent 5" xfId="265"/>
    <cellStyle name="Percent 6" xfId="266"/>
    <cellStyle name="Percent 7" xfId="267"/>
    <cellStyle name="Percent 8" xfId="268"/>
    <cellStyle name="Percent 9" xfId="5"/>
    <cellStyle name="Refdb standard" xfId="269"/>
    <cellStyle name="ReportData" xfId="270"/>
    <cellStyle name="ReportElements" xfId="271"/>
    <cellStyle name="ReportHeader" xfId="272"/>
    <cellStyle name="SAPBEXaggData" xfId="273"/>
    <cellStyle name="SAPBEXaggDataEmph" xfId="274"/>
    <cellStyle name="SAPBEXaggItem" xfId="275"/>
    <cellStyle name="SAPBEXaggItemX" xfId="276"/>
    <cellStyle name="SAPBEXchaText" xfId="277"/>
    <cellStyle name="SAPBEXexcBad7" xfId="278"/>
    <cellStyle name="SAPBEXexcBad8" xfId="279"/>
    <cellStyle name="SAPBEXexcBad9" xfId="280"/>
    <cellStyle name="SAPBEXexcCritical4" xfId="281"/>
    <cellStyle name="SAPBEXexcCritical5" xfId="282"/>
    <cellStyle name="SAPBEXexcCritical6" xfId="283"/>
    <cellStyle name="SAPBEXexcGood1" xfId="284"/>
    <cellStyle name="SAPBEXexcGood2" xfId="285"/>
    <cellStyle name="SAPBEXexcGood3" xfId="286"/>
    <cellStyle name="SAPBEXfilterDrill" xfId="287"/>
    <cellStyle name="SAPBEXfilterItem" xfId="288"/>
    <cellStyle name="SAPBEXfilterText" xfId="289"/>
    <cellStyle name="SAPBEXformats" xfId="290"/>
    <cellStyle name="SAPBEXheaderItem" xfId="291"/>
    <cellStyle name="SAPBEXheaderText" xfId="292"/>
    <cellStyle name="SAPBEXHLevel0" xfId="293"/>
    <cellStyle name="SAPBEXHLevel0X" xfId="294"/>
    <cellStyle name="SAPBEXHLevel1" xfId="295"/>
    <cellStyle name="SAPBEXHLevel1X" xfId="296"/>
    <cellStyle name="SAPBEXHLevel2" xfId="297"/>
    <cellStyle name="SAPBEXHLevel2X" xfId="298"/>
    <cellStyle name="SAPBEXHLevel3" xfId="299"/>
    <cellStyle name="SAPBEXHLevel3X" xfId="300"/>
    <cellStyle name="SAPBEXresData" xfId="301"/>
    <cellStyle name="SAPBEXresDataEmph" xfId="302"/>
    <cellStyle name="SAPBEXresItem" xfId="303"/>
    <cellStyle name="SAPBEXresItemX" xfId="304"/>
    <cellStyle name="SAPBEXstdData" xfId="305"/>
    <cellStyle name="SAPBEXstdDataEmph" xfId="306"/>
    <cellStyle name="SAPBEXstdItem" xfId="307"/>
    <cellStyle name="SAPBEXstdItemX" xfId="308"/>
    <cellStyle name="SAPBEXtitle" xfId="309"/>
    <cellStyle name="SAPBEXundefined" xfId="310"/>
    <cellStyle name="Style 1" xfId="311"/>
    <cellStyle name="Style1" xfId="312"/>
    <cellStyle name="Style2" xfId="313"/>
    <cellStyle name="Style3" xfId="314"/>
    <cellStyle name="Style4" xfId="315"/>
    <cellStyle name="Style5" xfId="316"/>
    <cellStyle name="Style6" xfId="317"/>
    <cellStyle name="Table Footnote" xfId="318"/>
    <cellStyle name="Table Footnote 2" xfId="319"/>
    <cellStyle name="Table Footnote 2 2" xfId="320"/>
    <cellStyle name="Table Footnote_Table 5.6 sales of assets 23Feb2010" xfId="321"/>
    <cellStyle name="Table Header" xfId="322"/>
    <cellStyle name="Table Header 2" xfId="323"/>
    <cellStyle name="Table Header 2 2" xfId="324"/>
    <cellStyle name="Table Header_Table 5.6 sales of assets 23Feb2010" xfId="325"/>
    <cellStyle name="Table Heading 1" xfId="326"/>
    <cellStyle name="Table Heading 1 2" xfId="327"/>
    <cellStyle name="Table Heading 1 2 2" xfId="328"/>
    <cellStyle name="Table Heading 1_Table 5.6 sales of assets 23Feb2010" xfId="329"/>
    <cellStyle name="Table Heading 2" xfId="330"/>
    <cellStyle name="Table Heading 2 2" xfId="331"/>
    <cellStyle name="Table Heading 2_Table 5.6 sales of assets 23Feb2010" xfId="332"/>
    <cellStyle name="Table Of Which" xfId="333"/>
    <cellStyle name="Table Of Which 2" xfId="334"/>
    <cellStyle name="Table Of Which_Table 5.6 sales of assets 23Feb2010" xfId="335"/>
    <cellStyle name="Table Row Billions" xfId="336"/>
    <cellStyle name="Table Row Billions 2" xfId="337"/>
    <cellStyle name="Table Row Billions Check" xfId="338"/>
    <cellStyle name="Table Row Billions Check 2" xfId="339"/>
    <cellStyle name="Table Row Billions Check 3" xfId="340"/>
    <cellStyle name="Table Row Billions Check_asset sales" xfId="341"/>
    <cellStyle name="Table Row Billions_Table 5.6 sales of assets 23Feb2010" xfId="342"/>
    <cellStyle name="Table Row Millions" xfId="343"/>
    <cellStyle name="Table Row Millions 2" xfId="344"/>
    <cellStyle name="Table Row Millions 2 2" xfId="345"/>
    <cellStyle name="Table Row Millions Check" xfId="346"/>
    <cellStyle name="Table Row Millions Check 2" xfId="347"/>
    <cellStyle name="Table Row Millions Check 3" xfId="348"/>
    <cellStyle name="Table Row Millions Check 4" xfId="349"/>
    <cellStyle name="Table Row Millions Check_asset sales" xfId="350"/>
    <cellStyle name="Table Row Millions_Table 5.6 sales of assets 23Feb2010" xfId="351"/>
    <cellStyle name="Table Row Percentage" xfId="352"/>
    <cellStyle name="Table Row Percentage 2" xfId="353"/>
    <cellStyle name="Table Row Percentage Check" xfId="354"/>
    <cellStyle name="Table Row Percentage Check 2" xfId="355"/>
    <cellStyle name="Table Row Percentage Check 3" xfId="356"/>
    <cellStyle name="Table Row Percentage Check_asset sales" xfId="357"/>
    <cellStyle name="Table Row Percentage_Table 5.6 sales of assets 23Feb2010" xfId="358"/>
    <cellStyle name="Table Total Billions" xfId="359"/>
    <cellStyle name="Table Total Billions 2" xfId="360"/>
    <cellStyle name="Table Total Billions_Table 5.6 sales of assets 23Feb2010" xfId="361"/>
    <cellStyle name="Table Total Millions" xfId="362"/>
    <cellStyle name="Table Total Millions 2" xfId="363"/>
    <cellStyle name="Table Total Millions 2 2" xfId="364"/>
    <cellStyle name="Table Total Millions_Table 5.6 sales of assets 23Feb2010" xfId="365"/>
    <cellStyle name="Table Total Percentage" xfId="366"/>
    <cellStyle name="Table Total Percentage 2" xfId="367"/>
    <cellStyle name="Table Total Percentage_Table 5.6 sales of assets 23Feb2010" xfId="368"/>
    <cellStyle name="Table Units" xfId="369"/>
    <cellStyle name="Table Units 2" xfId="370"/>
    <cellStyle name="Table Units 2 2" xfId="371"/>
    <cellStyle name="Table Units_Table 5.6 sales of assets 23Feb2010" xfId="372"/>
    <cellStyle name="Times New Roman" xfId="373"/>
    <cellStyle name="Title 2" xfId="374"/>
    <cellStyle name="Title 3" xfId="375"/>
    <cellStyle name="Title 4" xfId="376"/>
    <cellStyle name="Title 5" xfId="439"/>
    <cellStyle name="Total 2" xfId="377"/>
    <cellStyle name="Total 3" xfId="409"/>
    <cellStyle name="Warning Text 2" xfId="378"/>
    <cellStyle name="Warning Text 3" xfId="406"/>
    <cellStyle name="whole number" xfId="379"/>
  </cellStyles>
  <dxfs count="16">
    <dxf>
      <fill>
        <patternFill patternType="solid">
          <fgColor indexed="64"/>
          <bgColor theme="0"/>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ill>
        <patternFill patternType="solid">
          <fgColor indexed="64"/>
          <bgColor theme="0"/>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vertical="top" textRotation="0" indent="0" justifyLastLine="0" shrinkToFit="0" readingOrder="0"/>
    </dxf>
    <dxf>
      <fill>
        <patternFill patternType="solid">
          <fgColor indexed="64"/>
          <bgColor theme="0"/>
        </patternFill>
      </fill>
      <alignment vertical="top" textRotation="0" indent="0" justifyLastLine="0" shrinkToFit="0" readingOrder="0"/>
      <border diagonalUp="0" diagonalDown="0" outline="0">
        <left style="thin">
          <color indexed="64"/>
        </left>
        <right style="thin">
          <color indexed="64"/>
        </right>
        <top/>
        <bottom/>
      </border>
    </dxf>
    <dxf>
      <font>
        <b/>
        <i val="0"/>
        <color rgb="FF9C0006"/>
      </font>
      <fill>
        <patternFill>
          <bgColor rgb="FFFFC7CE"/>
        </patternFill>
      </fill>
    </dxf>
    <dxf>
      <font>
        <b/>
        <i val="0"/>
        <color rgb="FF9C0006"/>
      </font>
      <fill>
        <patternFill>
          <bgColor rgb="FFFFC7CE"/>
        </patternFill>
      </fill>
    </dxf>
  </dxfs>
  <tableStyles count="0" defaultTableStyle="TableStyleMedium2" defaultPivotStyle="PivotStyleLight16"/>
  <colors>
    <mruColors>
      <color rgb="FFD3FCCE"/>
      <color rgb="FF008631"/>
      <color rgb="FF757171"/>
      <color rgb="FF99FF99"/>
      <color rgb="FFCCCCFF"/>
      <color rgb="FFCC99FF"/>
      <color rgb="FFFF00FF"/>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GB" sz="1100">
                <a:latin typeface="Arial" panose="020B0604020202020204" pitchFamily="34" charset="0"/>
                <a:cs typeface="Arial" panose="020B0604020202020204" pitchFamily="34" charset="0"/>
              </a:rPr>
              <a:t>nea BROAD hABITAT</a:t>
            </a:r>
            <a:r>
              <a:rPr lang="en-GB" sz="1100" baseline="0">
                <a:latin typeface="Arial" panose="020B0604020202020204" pitchFamily="34" charset="0"/>
                <a:cs typeface="Arial" panose="020B0604020202020204" pitchFamily="34" charset="0"/>
              </a:rPr>
              <a:t> TYPES PRESENT IN CATCHMENT</a:t>
            </a:r>
            <a:endParaRPr lang="en-GB" sz="1100">
              <a:latin typeface="Arial" panose="020B0604020202020204" pitchFamily="34" charset="0"/>
              <a:cs typeface="Arial" panose="020B0604020202020204" pitchFamily="34" charset="0"/>
            </a:endParaRPr>
          </a:p>
        </c:rich>
      </c:tx>
      <c:layout>
        <c:manualLayout>
          <c:xMode val="edge"/>
          <c:yMode val="edge"/>
          <c:x val="0.17353020066442942"/>
          <c:y val="9.9750649557379407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Pt>
            <c:idx val="6"/>
            <c:bubble3D val="0"/>
            <c:spPr>
              <a:solidFill>
                <a:schemeClr val="accent1">
                  <a:lumMod val="60000"/>
                </a:schemeClr>
              </a:solidFill>
              <a:ln>
                <a:noFill/>
              </a:ln>
              <a:effectLst>
                <a:outerShdw blurRad="63500" sx="102000" sy="102000" algn="ctr" rotWithShape="0">
                  <a:prstClr val="black">
                    <a:alpha val="20000"/>
                  </a:prstClr>
                </a:outerShdw>
              </a:effectLst>
            </c:spPr>
          </c:dPt>
          <c:dPt>
            <c:idx val="7"/>
            <c:bubble3D val="0"/>
            <c:spPr>
              <a:solidFill>
                <a:schemeClr val="accent2">
                  <a:lumMod val="60000"/>
                </a:schemeClr>
              </a:solidFill>
              <a:ln>
                <a:noFill/>
              </a:ln>
              <a:effectLst>
                <a:outerShdw blurRad="63500" sx="102000" sy="102000" algn="ctr" rotWithShape="0">
                  <a:prstClr val="black">
                    <a:alpha val="20000"/>
                  </a:prstClr>
                </a:outerShdw>
              </a:effectLst>
            </c:spPr>
          </c:dPt>
          <c:dLbls>
            <c:dLbl>
              <c:idx val="0"/>
              <c:layout>
                <c:manualLayout>
                  <c:x val="0.17721515062180346"/>
                  <c:y val="3.0769239052221294E-2"/>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1"/>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2"/>
              <c:layout>
                <c:manualLayout>
                  <c:x val="5.6258777975175672E-3"/>
                  <c:y val="0.4535243135008446"/>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3"/>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3"/>
              <c:layout>
                <c:manualLayout>
                  <c:x val="-4.2194083481381775E-2"/>
                  <c:y val="-1.3300086607650648E-2"/>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4"/>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4"/>
              <c:layout>
                <c:manualLayout>
                  <c:x val="-2.8129388987587853E-3"/>
                  <c:y val="0.18695156778698072"/>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5"/>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5"/>
              <c:layout>
                <c:manualLayout>
                  <c:x val="-1.6877633392552716E-2"/>
                  <c:y val="-0.16410260827851356"/>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6"/>
              <c:layout>
                <c:manualLayout>
                  <c:x val="2.5316450088829066E-2"/>
                  <c:y val="-6.1538478104442622E-2"/>
                </c:manualLayout>
              </c:layout>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1">
                          <a:lumMod val="60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7"/>
              <c:spPr>
                <a:solidFill>
                  <a:sysClr val="window" lastClr="FFFFFF"/>
                </a:solidFill>
                <a:ln>
                  <a:solidFill>
                    <a:srgbClr val="5B9BD5"/>
                  </a:solid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spPr>
              <a:solidFill>
                <a:sysClr val="window" lastClr="FFFFFF"/>
              </a:solidFill>
              <a:ln>
                <a:solidFill>
                  <a:srgbClr val="5B9BD5"/>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'Input - Asset Register'!$B$8:$B$15</c:f>
              <c:strCache>
                <c:ptCount val="8"/>
                <c:pt idx="0">
                  <c:v>Coastal Margins</c:v>
                </c:pt>
                <c:pt idx="1">
                  <c:v>Enclosed Farmland</c:v>
                </c:pt>
                <c:pt idx="2">
                  <c:v>Freshwaters, Openwaters, Wetlands and Floodplains</c:v>
                </c:pt>
                <c:pt idx="3">
                  <c:v>Marine</c:v>
                </c:pt>
                <c:pt idx="4">
                  <c:v>Mountains, Moorlands and Heaths</c:v>
                </c:pt>
                <c:pt idx="5">
                  <c:v>Semi-natural Grasslands</c:v>
                </c:pt>
                <c:pt idx="6">
                  <c:v>Urban</c:v>
                </c:pt>
                <c:pt idx="7">
                  <c:v>Woodlands</c:v>
                </c:pt>
              </c:strCache>
            </c:strRef>
          </c:cat>
          <c:val>
            <c:numRef>
              <c:f>'Input - Asset Register'!$D$8:$D$15</c:f>
              <c:numCache>
                <c:formatCode>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752475</xdr:colOff>
      <xdr:row>1</xdr:row>
      <xdr:rowOff>104775</xdr:rowOff>
    </xdr:from>
    <xdr:to>
      <xdr:col>6</xdr:col>
      <xdr:colOff>1842135</xdr:colOff>
      <xdr:row>6</xdr:row>
      <xdr:rowOff>81915</xdr:rowOff>
    </xdr:to>
    <xdr:pic>
      <xdr:nvPicPr>
        <xdr:cNvPr id="2" name="Pictur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931" t="1391" r="3275" b="89914"/>
        <a:stretch/>
      </xdr:blipFill>
      <xdr:spPr bwMode="auto">
        <a:xfrm>
          <a:off x="7505700" y="581025"/>
          <a:ext cx="2327910" cy="9296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123825</xdr:colOff>
      <xdr:row>13</xdr:row>
      <xdr:rowOff>200025</xdr:rowOff>
    </xdr:from>
    <xdr:to>
      <xdr:col>4</xdr:col>
      <xdr:colOff>2029676</xdr:colOff>
      <xdr:row>30</xdr:row>
      <xdr:rowOff>124304</xdr:rowOff>
    </xdr:to>
    <xdr:pic>
      <xdr:nvPicPr>
        <xdr:cNvPr id="3" name="Picture 2"/>
        <xdr:cNvPicPr>
          <a:picLocks noChangeAspect="1"/>
        </xdr:cNvPicPr>
      </xdr:nvPicPr>
      <xdr:blipFill>
        <a:blip xmlns:r="http://schemas.openxmlformats.org/officeDocument/2006/relationships" r:embed="rId2"/>
        <a:stretch>
          <a:fillRect/>
        </a:stretch>
      </xdr:blipFill>
      <xdr:spPr>
        <a:xfrm>
          <a:off x="247650" y="5419725"/>
          <a:ext cx="6096851" cy="3429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447675</xdr:colOff>
      <xdr:row>5</xdr:row>
      <xdr:rowOff>114301</xdr:rowOff>
    </xdr:from>
    <xdr:to>
      <xdr:col>10</xdr:col>
      <xdr:colOff>571500</xdr:colOff>
      <xdr:row>22</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12" displayName="Table112" ref="C6:G11" headerRowCount="0" totalsRowShown="0" headerRowDxfId="13" dataDxfId="12" tableBorderDxfId="11" totalsRowBorderDxfId="10">
  <tableColumns count="5">
    <tableColumn id="1" name="Column1" headerRowDxfId="9" dataDxfId="8"/>
    <tableColumn id="2" name="Column2" headerRowDxfId="7" dataDxfId="6"/>
    <tableColumn id="3" name="Column3" headerRowDxfId="5" dataDxfId="4" dataCellStyle="Hyperlink"/>
    <tableColumn id="4" name="Column4" headerRowDxfId="3" dataDxfId="2"/>
    <tableColumn id="5" name="Column5" headerRowDxfId="1" dataDxfId="0"/>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ciencesearch.defra.gov.uk/Default.aspx?Menu=Menu&amp;Module=More&amp;Location=None&amp;Completed=0&amp;ProjectID=19271" TargetMode="External"/><Relationship Id="rId1" Type="http://schemas.openxmlformats.org/officeDocument/2006/relationships/hyperlink" Target="https://www.gov.uk/guidance/water-management-abstract-or-impound-wate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forestryengland.uk/article/natural-capital-accounts" TargetMode="External"/><Relationship Id="rId2" Type="http://schemas.openxmlformats.org/officeDocument/2006/relationships/hyperlink" Target="https://www.forestresearch.gov.uk/documents/2722/fcnfi111.pdf" TargetMode="External"/><Relationship Id="rId1" Type="http://schemas.openxmlformats.org/officeDocument/2006/relationships/hyperlink" Target="https://www.forestresearch.gov.uk/documents/2722/fcnfi111.pdf" TargetMode="Externa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sciencesearch.defra.gov.uk/Default.aspx?Menu=Menu&amp;Module=More&amp;Location=None&amp;Completed=0&amp;ProjectID=19271" TargetMode="External"/><Relationship Id="rId2" Type="http://schemas.openxmlformats.org/officeDocument/2006/relationships/hyperlink" Target="https://assets.publishing.service.gov.uk/government/uploads/system/uploads/attachment_data/file/48184/3136-guide-carbon-valuation-methodology.pdf" TargetMode="External"/><Relationship Id="rId1" Type="http://schemas.openxmlformats.org/officeDocument/2006/relationships/hyperlink" Target="https://assets.publishing.service.gov.uk/government/uploads/system/uploads/attachment_data/file/48184/3136-guide-carbon-valuation-methodology.pdf" TargetMode="External"/><Relationship Id="rId5" Type="http://schemas.openxmlformats.org/officeDocument/2006/relationships/printerSettings" Target="../printerSettings/printerSettings9.bin"/><Relationship Id="rId4" Type="http://schemas.openxmlformats.org/officeDocument/2006/relationships/hyperlink" Target="http://sciencesearch.defra.gov.uk/Default.aspx?Menu=Menu&amp;Module=More&amp;Location=None&amp;Completed=0&amp;ProjectID=1927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uk-air.defra.gov.uk/library/reports?report_id=974" TargetMode="External"/><Relationship Id="rId2" Type="http://schemas.openxmlformats.org/officeDocument/2006/relationships/hyperlink" Target="https://uk-air.defra.gov.uk/library/reports?report_id=974" TargetMode="External"/><Relationship Id="rId1" Type="http://schemas.openxmlformats.org/officeDocument/2006/relationships/hyperlink" Target="http://sciencesearch.defra.gov.uk/Default.aspx?Menu=Menu&amp;Module=More&amp;Location=None&amp;Completed=0&amp;ProjectID=19271" TargetMode="External"/><Relationship Id="rId5" Type="http://schemas.openxmlformats.org/officeDocument/2006/relationships/printerSettings" Target="../printerSettings/printerSettings10.bin"/><Relationship Id="rId4" Type="http://schemas.openxmlformats.org/officeDocument/2006/relationships/hyperlink" Target="https://uk-air.defra.gov.uk/library/reports?report_id=974"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uk-air.defra.gov.uk/library/reports?report_id=974" TargetMode="External"/><Relationship Id="rId2" Type="http://schemas.openxmlformats.org/officeDocument/2006/relationships/hyperlink" Target="https://uk-air.defra.gov.uk/library/reports?report_id=974" TargetMode="External"/><Relationship Id="rId1" Type="http://schemas.openxmlformats.org/officeDocument/2006/relationships/hyperlink" Target="https://uk-air.defra.gov.uk/library/reports?report_id=974" TargetMode="External"/><Relationship Id="rId6" Type="http://schemas.openxmlformats.org/officeDocument/2006/relationships/printerSettings" Target="../printerSettings/printerSettings11.bin"/><Relationship Id="rId5" Type="http://schemas.openxmlformats.org/officeDocument/2006/relationships/hyperlink" Target="http://sciencesearch.defra.gov.uk/Default.aspx?Menu=Menu&amp;Module=More&amp;Location=None&amp;Completed=0&amp;ProjectID=19271" TargetMode="External"/><Relationship Id="rId4" Type="http://schemas.openxmlformats.org/officeDocument/2006/relationships/hyperlink" Target="https://uk-air.defra.gov.uk/library/reports?report_id=974"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forestresearch.gov.uk/documents/5499/Final_report_valuing_flood_regulation_services_051218.pdf" TargetMode="External"/><Relationship Id="rId2" Type="http://schemas.openxmlformats.org/officeDocument/2006/relationships/hyperlink" Target="https://www.forestresearch.gov.uk/documents/5499/Final_report_valuing_flood_regulation_services_051218.pdf" TargetMode="External"/><Relationship Id="rId1" Type="http://schemas.openxmlformats.org/officeDocument/2006/relationships/hyperlink" Target="https://www.forestresearch.gov.uk/documents/5499/Final_report_valuing_flood_regulation_services_051218.pdf" TargetMode="Externa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8" Type="http://schemas.openxmlformats.org/officeDocument/2006/relationships/hyperlink" Target="http://leep.exeter.ac.uk/orval/" TargetMode="External"/><Relationship Id="rId13" Type="http://schemas.openxmlformats.org/officeDocument/2006/relationships/hyperlink" Target="https://data.gov.uk/dataset/7619198a-1bbf-4cbc-8014-f6a46edb230e/water-abstraction-data-sets" TargetMode="External"/><Relationship Id="rId18" Type="http://schemas.openxmlformats.org/officeDocument/2006/relationships/hyperlink" Target="https://www.cabdirect.org/cabdirect/abstract/20173271205" TargetMode="External"/><Relationship Id="rId26" Type="http://schemas.openxmlformats.org/officeDocument/2006/relationships/hyperlink" Target="https://uk-air.defra.gov.uk/library/reports?report_id=974" TargetMode="External"/><Relationship Id="rId3" Type="http://schemas.openxmlformats.org/officeDocument/2006/relationships/hyperlink" Target="https://naturalengland-defra.opendata.arcgis.com/datasets/sites-of-special-scientific-interest-england" TargetMode="External"/><Relationship Id="rId21" Type="http://schemas.openxmlformats.org/officeDocument/2006/relationships/hyperlink" Target="https://www.cabdirect.org/cabdirect/abstract/20173271205" TargetMode="External"/><Relationship Id="rId7" Type="http://schemas.openxmlformats.org/officeDocument/2006/relationships/hyperlink" Target="https://data.gov.uk/dataset/wfd-classification-status-cycle-2" TargetMode="External"/><Relationship Id="rId12" Type="http://schemas.openxmlformats.org/officeDocument/2006/relationships/hyperlink" Target="https://www.forestresearch.gov.uk/documents/2722/fcnfi111.pdf" TargetMode="External"/><Relationship Id="rId17" Type="http://schemas.openxmlformats.org/officeDocument/2006/relationships/hyperlink" Target="http://sciencesearch.defra.gov.uk/Default.aspx?Menu=Menu&amp;Module=More&amp;Location=None&amp;Completed=0&amp;ProjectID=19271" TargetMode="External"/><Relationship Id="rId25" Type="http://schemas.openxmlformats.org/officeDocument/2006/relationships/hyperlink" Target="https://uk-air.defra.gov.uk/library/reports?report_id=974" TargetMode="External"/><Relationship Id="rId2" Type="http://schemas.openxmlformats.org/officeDocument/2006/relationships/hyperlink" Target="https://data.gov.uk/dataset/provisional-agricultural-land-classification-alc2" TargetMode="External"/><Relationship Id="rId16" Type="http://schemas.openxmlformats.org/officeDocument/2006/relationships/hyperlink" Target="https://assets.publishing.service.gov.uk/government/uploads/system/uploads/attachment_data/file/48184/3136-guide-carbon-valuation-methodology.pdf" TargetMode="External"/><Relationship Id="rId20" Type="http://schemas.openxmlformats.org/officeDocument/2006/relationships/hyperlink" Target="https://www.cabdirect.org/cabdirect/abstract/20173271205" TargetMode="External"/><Relationship Id="rId1" Type="http://schemas.openxmlformats.org/officeDocument/2006/relationships/hyperlink" Target="https://land.copernicus.eu/pan-european/corine-land-cover/clc-2012?tab=download" TargetMode="External"/><Relationship Id="rId6" Type="http://schemas.openxmlformats.org/officeDocument/2006/relationships/hyperlink" Target="https://data.gov.uk/dataset/2a74cf2e-560a-4408-a762-cad0e06c9d3f/wfd-groundwater-bodies-cycle-2" TargetMode="External"/><Relationship Id="rId11" Type="http://schemas.openxmlformats.org/officeDocument/2006/relationships/hyperlink" Target="http://sciencesearch.defra.gov.uk/Default.aspx?Menu=Menu&amp;Module=More&amp;Location=None&amp;Completed=0&amp;ProjectID=19271" TargetMode="External"/><Relationship Id="rId24" Type="http://schemas.openxmlformats.org/officeDocument/2006/relationships/hyperlink" Target="https://www.forestresearch.gov.uk/documents/5499/Final_report_valuing_flood_regulation_services_051218.pdf" TargetMode="External"/><Relationship Id="rId5" Type="http://schemas.openxmlformats.org/officeDocument/2006/relationships/hyperlink" Target="https://data.gov.uk/dataset/wfd-classification-status-cycle-2" TargetMode="External"/><Relationship Id="rId15" Type="http://schemas.openxmlformats.org/officeDocument/2006/relationships/hyperlink" Target="https://assets.publishing.service.gov.uk/government/uploads/system/uploads/attachment_data/file/770576/air-quality-damage-cost-guidance.pdf" TargetMode="External"/><Relationship Id="rId23" Type="http://schemas.openxmlformats.org/officeDocument/2006/relationships/hyperlink" Target="https://www.forestresearch.gov.uk/documents/5499/Final_report_valuing_flood_regulation_services_051218.pdf" TargetMode="External"/><Relationship Id="rId28" Type="http://schemas.openxmlformats.org/officeDocument/2006/relationships/table" Target="../tables/table1.xml"/><Relationship Id="rId10" Type="http://schemas.openxmlformats.org/officeDocument/2006/relationships/hyperlink" Target="http://leep.exeter.ac.uk/orval/" TargetMode="External"/><Relationship Id="rId19" Type="http://schemas.openxmlformats.org/officeDocument/2006/relationships/hyperlink" Target="https://www.cabdirect.org/cabdirect/abstract/20173271205" TargetMode="External"/><Relationship Id="rId4" Type="http://schemas.openxmlformats.org/officeDocument/2006/relationships/hyperlink" Target="https://naturalengland-defra.opendata.arcgis.com/datasets/ancient-woodlands-england" TargetMode="External"/><Relationship Id="rId9" Type="http://schemas.openxmlformats.org/officeDocument/2006/relationships/hyperlink" Target="https://www.gov.uk/guidance/air-quality-economic-analysis" TargetMode="External"/><Relationship Id="rId14" Type="http://schemas.openxmlformats.org/officeDocument/2006/relationships/hyperlink" Target="https://www.gov.uk/guidance/air-quality-economic-analysis" TargetMode="External"/><Relationship Id="rId22" Type="http://schemas.openxmlformats.org/officeDocument/2006/relationships/hyperlink" Target="https://www.forestryengland.uk/article/natural-capital-accounts" TargetMode="External"/><Relationship Id="rId27"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leep.exeter.ac.uk/orval/" TargetMode="External"/><Relationship Id="rId2" Type="http://schemas.openxmlformats.org/officeDocument/2006/relationships/hyperlink" Target="https://www.leep.exeter.ac.uk/orval/" TargetMode="External"/><Relationship Id="rId1" Type="http://schemas.openxmlformats.org/officeDocument/2006/relationships/hyperlink" Target="https://www.leep.exeter.ac.uk/orval/" TargetMode="Externa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1:H80"/>
  <sheetViews>
    <sheetView tabSelected="1" zoomScaleNormal="100" workbookViewId="0">
      <selection activeCell="L7" sqref="L7"/>
    </sheetView>
  </sheetViews>
  <sheetFormatPr defaultRowHeight="15"/>
  <cols>
    <col min="1" max="1" width="1.44140625" style="2" customWidth="1"/>
    <col min="2" max="2" width="14.6640625" style="2" customWidth="1"/>
    <col min="3" max="3" width="18.44140625" style="2" customWidth="1"/>
    <col min="4" max="4" width="15.77734375" style="2" customWidth="1"/>
    <col min="5" max="5" width="28.44140625" style="2" customWidth="1"/>
    <col min="6" max="6" width="14.44140625" style="2" customWidth="1"/>
    <col min="7" max="7" width="25.33203125" style="2" customWidth="1"/>
    <col min="8" max="8" width="11.109375" style="2" customWidth="1"/>
    <col min="9" max="9" width="10" style="2" customWidth="1"/>
    <col min="10" max="16384" width="8.88671875" style="2"/>
  </cols>
  <sheetData>
    <row r="1" spans="2:7" ht="37.5">
      <c r="B1" s="429" t="s">
        <v>650</v>
      </c>
    </row>
    <row r="2" spans="2:7">
      <c r="B2" s="2" t="s">
        <v>55</v>
      </c>
      <c r="C2" s="315" t="s">
        <v>67</v>
      </c>
      <c r="D2" s="327"/>
    </row>
    <row r="3" spans="2:7">
      <c r="B3" s="2" t="s">
        <v>56</v>
      </c>
      <c r="C3" s="549" t="s">
        <v>654</v>
      </c>
    </row>
    <row r="4" spans="2:7">
      <c r="B4" s="2" t="s">
        <v>76</v>
      </c>
      <c r="C4" s="549" t="s">
        <v>655</v>
      </c>
    </row>
    <row r="5" spans="2:7">
      <c r="B5" s="2" t="s">
        <v>57</v>
      </c>
      <c r="C5" s="717">
        <v>43746</v>
      </c>
    </row>
    <row r="6" spans="2:7" ht="15" customHeight="1">
      <c r="B6" s="2" t="s">
        <v>517</v>
      </c>
      <c r="C6" s="315" t="s">
        <v>518</v>
      </c>
    </row>
    <row r="7" spans="2:7" ht="27">
      <c r="B7" s="426" t="s">
        <v>439</v>
      </c>
    </row>
    <row r="8" spans="2:7" ht="93.75" customHeight="1">
      <c r="B8" s="736" t="s">
        <v>440</v>
      </c>
      <c r="C8" s="736"/>
      <c r="D8" s="736"/>
      <c r="E8" s="736"/>
      <c r="F8" s="736"/>
      <c r="G8" s="736"/>
    </row>
    <row r="9" spans="2:7" ht="26.25" customHeight="1">
      <c r="B9" s="426" t="s">
        <v>403</v>
      </c>
      <c r="C9" s="428"/>
      <c r="D9" s="428"/>
      <c r="E9" s="428"/>
      <c r="F9" s="428"/>
      <c r="G9" s="428"/>
    </row>
    <row r="10" spans="2:7" ht="72.75" customHeight="1">
      <c r="B10" s="749" t="s">
        <v>651</v>
      </c>
      <c r="C10" s="749"/>
      <c r="D10" s="749"/>
      <c r="E10" s="749"/>
      <c r="F10" s="749"/>
      <c r="G10" s="749"/>
    </row>
    <row r="11" spans="2:7" ht="25.5">
      <c r="B11" s="427" t="s">
        <v>66</v>
      </c>
      <c r="C11" s="24"/>
      <c r="D11" s="25"/>
    </row>
    <row r="12" spans="2:7" ht="48" customHeight="1">
      <c r="B12" s="750" t="s">
        <v>652</v>
      </c>
      <c r="C12" s="750"/>
      <c r="D12" s="750"/>
      <c r="E12" s="750"/>
      <c r="F12" s="750"/>
      <c r="G12" s="750"/>
    </row>
    <row r="13" spans="2:7">
      <c r="B13" s="26"/>
      <c r="C13" s="24"/>
      <c r="D13" s="25"/>
    </row>
    <row r="14" spans="2:7" ht="36" customHeight="1">
      <c r="B14" s="388" t="s">
        <v>402</v>
      </c>
      <c r="C14" s="24"/>
      <c r="D14" s="25"/>
    </row>
    <row r="15" spans="2:7">
      <c r="B15" s="26"/>
      <c r="C15" s="24"/>
      <c r="D15" s="25"/>
    </row>
    <row r="16" spans="2:7">
      <c r="B16" s="26"/>
      <c r="C16" s="24"/>
      <c r="D16" s="25"/>
    </row>
    <row r="17" spans="2:4">
      <c r="B17" s="26"/>
      <c r="C17" s="24"/>
      <c r="D17" s="25"/>
    </row>
    <row r="18" spans="2:4">
      <c r="B18" s="26"/>
      <c r="C18" s="24"/>
      <c r="D18" s="25"/>
    </row>
    <row r="19" spans="2:4">
      <c r="B19" s="26"/>
      <c r="C19" s="24"/>
      <c r="D19" s="25"/>
    </row>
    <row r="20" spans="2:4">
      <c r="B20" s="26"/>
      <c r="C20" s="24"/>
      <c r="D20" s="25"/>
    </row>
    <row r="21" spans="2:4">
      <c r="B21" s="26"/>
      <c r="C21" s="24"/>
      <c r="D21" s="25"/>
    </row>
    <row r="22" spans="2:4">
      <c r="B22" s="26"/>
      <c r="C22" s="24"/>
      <c r="D22" s="25"/>
    </row>
    <row r="23" spans="2:4">
      <c r="B23" s="26"/>
      <c r="C23" s="24"/>
      <c r="D23" s="25"/>
    </row>
    <row r="24" spans="2:4">
      <c r="B24" s="26"/>
      <c r="C24" s="24"/>
      <c r="D24" s="25"/>
    </row>
    <row r="25" spans="2:4">
      <c r="B25" s="26"/>
      <c r="C25" s="24"/>
      <c r="D25" s="25"/>
    </row>
    <row r="26" spans="2:4">
      <c r="B26" s="26"/>
      <c r="C26" s="24"/>
      <c r="D26" s="25"/>
    </row>
    <row r="27" spans="2:4">
      <c r="B27" s="26"/>
      <c r="C27" s="24"/>
      <c r="D27" s="25"/>
    </row>
    <row r="28" spans="2:4">
      <c r="B28" s="26"/>
      <c r="C28" s="24"/>
      <c r="D28" s="25"/>
    </row>
    <row r="29" spans="2:4">
      <c r="B29" s="26"/>
      <c r="C29" s="24"/>
      <c r="D29" s="25"/>
    </row>
    <row r="30" spans="2:4">
      <c r="B30" s="26"/>
      <c r="C30" s="24"/>
      <c r="D30" s="25"/>
    </row>
    <row r="31" spans="2:4">
      <c r="B31" s="26"/>
      <c r="C31" s="24"/>
      <c r="D31" s="25"/>
    </row>
    <row r="32" spans="2:4" ht="20.25" customHeight="1">
      <c r="B32" s="23" t="s">
        <v>438</v>
      </c>
    </row>
    <row r="33" spans="2:8" ht="67.5" customHeight="1">
      <c r="B33" s="749" t="s">
        <v>653</v>
      </c>
      <c r="C33" s="749"/>
      <c r="D33" s="749"/>
      <c r="E33" s="749"/>
      <c r="F33" s="749"/>
      <c r="G33" s="749"/>
    </row>
    <row r="34" spans="2:8">
      <c r="B34" s="26"/>
      <c r="C34" s="24"/>
      <c r="D34" s="25"/>
    </row>
    <row r="35" spans="2:8" ht="19.5" customHeight="1">
      <c r="B35" s="3" t="s">
        <v>404</v>
      </c>
      <c r="D35" s="25"/>
      <c r="E35" s="16"/>
    </row>
    <row r="36" spans="2:8" ht="21" customHeight="1">
      <c r="B36" s="389" t="s">
        <v>63</v>
      </c>
      <c r="C36" s="389" t="s">
        <v>64</v>
      </c>
      <c r="D36" s="737" t="s">
        <v>65</v>
      </c>
      <c r="E36" s="737"/>
      <c r="F36" s="737"/>
      <c r="G36" s="737"/>
    </row>
    <row r="37" spans="2:8" ht="19.5" customHeight="1">
      <c r="B37" s="739" t="s">
        <v>73</v>
      </c>
      <c r="C37" s="741" t="s">
        <v>70</v>
      </c>
      <c r="D37" s="746" t="s">
        <v>437</v>
      </c>
      <c r="E37" s="747"/>
      <c r="F37" s="747"/>
      <c r="G37" s="748"/>
      <c r="H37" s="11"/>
    </row>
    <row r="38" spans="2:8" ht="15.75" customHeight="1">
      <c r="B38" s="740"/>
      <c r="C38" s="742"/>
      <c r="D38" s="743" t="s">
        <v>411</v>
      </c>
      <c r="E38" s="744"/>
      <c r="F38" s="744"/>
      <c r="G38" s="745"/>
      <c r="H38" s="11"/>
    </row>
    <row r="39" spans="2:8" ht="48.75" customHeight="1">
      <c r="B39" s="390" t="s">
        <v>69</v>
      </c>
      <c r="C39" s="425" t="s">
        <v>71</v>
      </c>
      <c r="D39" s="738" t="s">
        <v>413</v>
      </c>
      <c r="E39" s="738"/>
      <c r="F39" s="738"/>
      <c r="G39" s="738"/>
    </row>
    <row r="40" spans="2:8" ht="16.5" customHeight="1">
      <c r="B40" s="755" t="s">
        <v>74</v>
      </c>
      <c r="C40" s="757" t="s">
        <v>431</v>
      </c>
      <c r="D40" s="751" t="s">
        <v>620</v>
      </c>
      <c r="E40" s="751"/>
      <c r="F40" s="751"/>
      <c r="G40" s="751"/>
    </row>
    <row r="41" spans="2:8" ht="16.5" customHeight="1">
      <c r="B41" s="756"/>
      <c r="C41" s="758"/>
      <c r="D41" s="743" t="s">
        <v>411</v>
      </c>
      <c r="E41" s="744"/>
      <c r="F41" s="744"/>
      <c r="G41" s="745"/>
    </row>
    <row r="42" spans="2:8">
      <c r="B42" s="391" t="s">
        <v>74</v>
      </c>
      <c r="C42" s="425" t="s">
        <v>432</v>
      </c>
      <c r="D42" s="751" t="s">
        <v>417</v>
      </c>
      <c r="E42" s="751"/>
      <c r="F42" s="751"/>
      <c r="G42" s="751"/>
    </row>
    <row r="43" spans="2:8" ht="32.25" customHeight="1">
      <c r="B43" s="755" t="s">
        <v>74</v>
      </c>
      <c r="C43" s="757" t="s">
        <v>433</v>
      </c>
      <c r="D43" s="759" t="s">
        <v>621</v>
      </c>
      <c r="E43" s="759"/>
      <c r="F43" s="759"/>
      <c r="G43" s="759"/>
    </row>
    <row r="44" spans="2:8" ht="15.75">
      <c r="B44" s="756"/>
      <c r="C44" s="758"/>
      <c r="D44" s="743" t="s">
        <v>411</v>
      </c>
      <c r="E44" s="744"/>
      <c r="F44" s="744"/>
      <c r="G44" s="745"/>
    </row>
    <row r="45" spans="2:8">
      <c r="B45" s="391" t="s">
        <v>74</v>
      </c>
      <c r="C45" s="425" t="s">
        <v>434</v>
      </c>
      <c r="D45" s="751" t="s">
        <v>441</v>
      </c>
      <c r="E45" s="751"/>
      <c r="F45" s="751"/>
      <c r="G45" s="751"/>
    </row>
    <row r="46" spans="2:8">
      <c r="B46" s="391" t="s">
        <v>74</v>
      </c>
      <c r="C46" s="425" t="s">
        <v>430</v>
      </c>
      <c r="D46" s="751" t="s">
        <v>442</v>
      </c>
      <c r="E46" s="751"/>
      <c r="F46" s="751"/>
      <c r="G46" s="751"/>
    </row>
    <row r="47" spans="2:8">
      <c r="B47" s="391" t="s">
        <v>74</v>
      </c>
      <c r="C47" s="425" t="s">
        <v>435</v>
      </c>
      <c r="D47" s="751" t="s">
        <v>415</v>
      </c>
      <c r="E47" s="751"/>
      <c r="F47" s="751"/>
      <c r="G47" s="751"/>
    </row>
    <row r="48" spans="2:8">
      <c r="B48" s="391" t="s">
        <v>74</v>
      </c>
      <c r="C48" s="425" t="s">
        <v>436</v>
      </c>
      <c r="D48" s="751" t="s">
        <v>416</v>
      </c>
      <c r="E48" s="751"/>
      <c r="F48" s="751"/>
      <c r="G48" s="751"/>
    </row>
    <row r="49" spans="2:7">
      <c r="B49" s="391" t="s">
        <v>74</v>
      </c>
      <c r="C49" s="425" t="s">
        <v>481</v>
      </c>
      <c r="D49" s="751" t="s">
        <v>414</v>
      </c>
      <c r="E49" s="751"/>
      <c r="F49" s="751"/>
      <c r="G49" s="751"/>
    </row>
    <row r="50" spans="2:7">
      <c r="B50" s="392" t="s">
        <v>72</v>
      </c>
      <c r="C50" s="425" t="s">
        <v>72</v>
      </c>
      <c r="D50" s="751" t="s">
        <v>419</v>
      </c>
      <c r="E50" s="751"/>
      <c r="F50" s="751"/>
      <c r="G50" s="751"/>
    </row>
    <row r="51" spans="2:7">
      <c r="B51" s="392" t="s">
        <v>95</v>
      </c>
      <c r="C51" s="425" t="s">
        <v>95</v>
      </c>
      <c r="D51" s="752" t="s">
        <v>482</v>
      </c>
      <c r="E51" s="753"/>
      <c r="F51" s="753"/>
      <c r="G51" s="754"/>
    </row>
    <row r="52" spans="2:7">
      <c r="B52" s="393" t="s">
        <v>75</v>
      </c>
      <c r="C52" s="425" t="s">
        <v>246</v>
      </c>
      <c r="D52" s="751" t="s">
        <v>418</v>
      </c>
      <c r="E52" s="751"/>
      <c r="F52" s="751"/>
      <c r="G52" s="751"/>
    </row>
    <row r="53" spans="2:7">
      <c r="C53" s="6"/>
      <c r="D53" s="4"/>
      <c r="E53" s="13"/>
      <c r="F53" s="4"/>
    </row>
    <row r="54" spans="2:7" ht="20.25">
      <c r="B54" s="29"/>
      <c r="C54" s="6"/>
      <c r="D54" s="4"/>
      <c r="E54" s="13"/>
      <c r="F54" s="4"/>
    </row>
    <row r="55" spans="2:7">
      <c r="C55" s="6"/>
      <c r="D55" s="4"/>
      <c r="E55" s="12"/>
      <c r="F55" s="4"/>
    </row>
    <row r="56" spans="2:7">
      <c r="C56" s="6"/>
    </row>
    <row r="57" spans="2:7" ht="15.75">
      <c r="C57" s="14"/>
    </row>
    <row r="59" spans="2:7" ht="23.25" customHeight="1">
      <c r="C59" s="10"/>
      <c r="D59" s="735"/>
      <c r="E59" s="735"/>
      <c r="F59" s="735"/>
    </row>
    <row r="60" spans="2:7">
      <c r="C60" s="10"/>
      <c r="D60" s="735"/>
      <c r="E60" s="735"/>
      <c r="F60" s="735"/>
    </row>
    <row r="61" spans="2:7">
      <c r="C61" s="10"/>
      <c r="D61" s="10"/>
      <c r="E61" s="10"/>
      <c r="F61" s="10"/>
    </row>
    <row r="62" spans="2:7">
      <c r="C62" s="10"/>
      <c r="D62" s="10"/>
      <c r="E62" s="10"/>
      <c r="F62" s="10"/>
    </row>
    <row r="63" spans="2:7">
      <c r="C63" s="10"/>
      <c r="D63" s="10"/>
      <c r="E63" s="10"/>
      <c r="F63" s="10"/>
    </row>
    <row r="64" spans="2:7">
      <c r="C64" s="10"/>
      <c r="D64" s="10"/>
      <c r="E64" s="10"/>
      <c r="F64" s="10"/>
    </row>
    <row r="65" spans="3:8">
      <c r="C65" s="10"/>
      <c r="D65" s="735"/>
      <c r="E65" s="735"/>
      <c r="F65" s="735"/>
    </row>
    <row r="66" spans="3:8">
      <c r="C66" s="10"/>
      <c r="D66" s="735"/>
      <c r="E66" s="735"/>
      <c r="F66" s="735"/>
    </row>
    <row r="67" spans="3:8" ht="30" customHeight="1">
      <c r="C67" s="10"/>
      <c r="D67" s="735"/>
      <c r="E67" s="735"/>
      <c r="F67" s="735"/>
    </row>
    <row r="68" spans="3:8">
      <c r="C68" s="10"/>
      <c r="D68" s="735"/>
      <c r="E68" s="735"/>
      <c r="F68" s="735"/>
    </row>
    <row r="70" spans="3:8" ht="62.25" customHeight="1">
      <c r="C70" s="8"/>
      <c r="D70" s="8"/>
      <c r="E70" s="8"/>
      <c r="F70" s="8"/>
    </row>
    <row r="72" spans="3:8" ht="15.75">
      <c r="C72" s="14"/>
      <c r="D72" s="6"/>
      <c r="E72" s="6"/>
      <c r="F72" s="6"/>
    </row>
    <row r="73" spans="3:8">
      <c r="C73" s="6"/>
      <c r="D73" s="6"/>
      <c r="E73" s="6"/>
      <c r="F73" s="6"/>
      <c r="G73" s="6"/>
      <c r="H73" s="6"/>
    </row>
    <row r="74" spans="3:8">
      <c r="C74" s="6"/>
      <c r="D74" s="6"/>
      <c r="E74" s="6"/>
      <c r="F74" s="6"/>
      <c r="G74" s="6"/>
      <c r="H74" s="6"/>
    </row>
    <row r="75" spans="3:8">
      <c r="C75" s="6"/>
      <c r="D75" s="6"/>
      <c r="E75" s="6"/>
      <c r="F75" s="6"/>
      <c r="G75" s="6"/>
      <c r="H75" s="6"/>
    </row>
    <row r="76" spans="3:8">
      <c r="C76" s="6"/>
      <c r="D76" s="6"/>
      <c r="E76" s="6"/>
      <c r="F76" s="6"/>
      <c r="G76" s="6"/>
      <c r="H76" s="6"/>
    </row>
    <row r="77" spans="3:8">
      <c r="C77" s="6"/>
      <c r="G77" s="6"/>
    </row>
    <row r="78" spans="3:8">
      <c r="C78" s="6"/>
    </row>
    <row r="79" spans="3:8">
      <c r="C79" s="6"/>
    </row>
    <row r="80" spans="3:8">
      <c r="C80" s="6"/>
    </row>
  </sheetData>
  <mergeCells count="33">
    <mergeCell ref="B40:B41"/>
    <mergeCell ref="C40:C41"/>
    <mergeCell ref="D44:G44"/>
    <mergeCell ref="B43:B44"/>
    <mergeCell ref="C43:C44"/>
    <mergeCell ref="D40:G40"/>
    <mergeCell ref="D42:G42"/>
    <mergeCell ref="D43:G43"/>
    <mergeCell ref="D48:G48"/>
    <mergeCell ref="D41:G41"/>
    <mergeCell ref="D66:F66"/>
    <mergeCell ref="D49:G49"/>
    <mergeCell ref="D65:F65"/>
    <mergeCell ref="D51:G51"/>
    <mergeCell ref="D52:G52"/>
    <mergeCell ref="D46:G46"/>
    <mergeCell ref="D50:G50"/>
    <mergeCell ref="D67:F67"/>
    <mergeCell ref="D68:F68"/>
    <mergeCell ref="D59:F59"/>
    <mergeCell ref="D60:F60"/>
    <mergeCell ref="B8:G8"/>
    <mergeCell ref="D36:G36"/>
    <mergeCell ref="D39:G39"/>
    <mergeCell ref="B37:B38"/>
    <mergeCell ref="C37:C38"/>
    <mergeCell ref="D38:G38"/>
    <mergeCell ref="D37:G37"/>
    <mergeCell ref="B33:G33"/>
    <mergeCell ref="B10:G10"/>
    <mergeCell ref="B12:G12"/>
    <mergeCell ref="D45:G45"/>
    <mergeCell ref="D47:G47"/>
  </mergeCells>
  <hyperlinks>
    <hyperlink ref="C37:C38" location="'Input - Asset Register'!A1" display="Asset Register"/>
    <hyperlink ref="C39" location="'Output - ''Default'' Account'!A1" display="Default account"/>
    <hyperlink ref="C40" location="'Process - ES Recreation'!A1" display="ES Recreation"/>
    <hyperlink ref="C42" location="'Process - ES Agriculture'!A1" display="ES Agriculture"/>
    <hyperlink ref="C43" location="'Process - ES Water Supply'!A1" display="ES Water supply"/>
    <hyperlink ref="C45" location="'Process - ES Timber'!A1" display="ES Timber"/>
    <hyperlink ref="C46" location="'Process - ES Climate reg'!A1" display="ES Climate regulation"/>
    <hyperlink ref="C47" location="'Process - ES Air Quality (PM)'!A1" display="ES Air quality (PM)"/>
    <hyperlink ref="C48" location="'Process - ES Air Quality (SO2 )'!A1" display="ES Air quality (SO2)"/>
    <hyperlink ref="C49" location="'Process - ES Hazard Regulation'!A1" display="ES Hazard Regulation"/>
    <hyperlink ref="C50" location="Metadata!A1" display="Metadata"/>
    <hyperlink ref="C51" location="'Discount rates'!A1" display="Discount Rates"/>
    <hyperlink ref="C52" location="'Change Log'!A1" display="Change log "/>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31"/>
  <sheetViews>
    <sheetView zoomScaleNormal="100" workbookViewId="0"/>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0.6640625" style="38" bestFit="1" customWidth="1"/>
    <col min="6" max="6" width="20" style="38" bestFit="1" customWidth="1"/>
    <col min="7" max="7" width="15.5546875" style="38" customWidth="1"/>
    <col min="8" max="8" width="19.33203125" style="38" bestFit="1" customWidth="1"/>
    <col min="9" max="9" width="14.109375" style="38" customWidth="1"/>
    <col min="10" max="10" width="19.33203125" style="38" bestFit="1" customWidth="1"/>
    <col min="11" max="11" width="14.88671875" style="38" customWidth="1"/>
    <col min="12" max="15" width="14.109375" style="38" customWidth="1"/>
    <col min="16" max="16" width="17.21875" style="38" customWidth="1"/>
    <col min="17"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76" width="11" style="38" bestFit="1" customWidth="1"/>
    <col min="77" max="104" width="16.33203125" style="38" bestFit="1" customWidth="1"/>
    <col min="105" max="16384" width="6.6640625" style="38"/>
  </cols>
  <sheetData>
    <row r="1" spans="1:29" ht="30">
      <c r="B1" s="119" t="s">
        <v>520</v>
      </c>
    </row>
    <row r="2" spans="1:29" ht="26.25" customHeight="1">
      <c r="B2" s="340" t="s">
        <v>247</v>
      </c>
    </row>
    <row r="3" spans="1:29" ht="26.25" customHeight="1" thickBot="1">
      <c r="B3" s="543" t="s">
        <v>392</v>
      </c>
    </row>
    <row r="4" spans="1:29" ht="35.25" customHeight="1">
      <c r="B4" s="864" t="s">
        <v>570</v>
      </c>
      <c r="C4" s="865"/>
      <c r="D4" s="866"/>
    </row>
    <row r="5" spans="1:29" ht="15.75" thickBot="1">
      <c r="B5" s="872">
        <f>ROUND(G16,-2)</f>
        <v>0</v>
      </c>
      <c r="C5" s="873"/>
      <c r="D5" s="874"/>
    </row>
    <row r="6" spans="1:29" ht="16.5" thickBot="1">
      <c r="B6" s="362"/>
      <c r="C6" s="363"/>
      <c r="D6" s="363"/>
    </row>
    <row r="7" spans="1:29" ht="15" customHeight="1">
      <c r="B7" s="875" t="s">
        <v>523</v>
      </c>
      <c r="C7" s="876"/>
      <c r="D7" s="877"/>
    </row>
    <row r="8" spans="1:29" ht="15.75" thickBot="1">
      <c r="B8" s="867">
        <f>ROUND(D68,-2)</f>
        <v>0</v>
      </c>
      <c r="C8" s="868"/>
      <c r="D8" s="869"/>
    </row>
    <row r="9" spans="1:29" ht="16.5" thickBot="1">
      <c r="B9" s="362"/>
      <c r="C9" s="363"/>
      <c r="D9" s="363"/>
    </row>
    <row r="10" spans="1:29" ht="15" customHeight="1">
      <c r="B10" s="875" t="s">
        <v>515</v>
      </c>
      <c r="C10" s="876"/>
      <c r="D10" s="877"/>
    </row>
    <row r="11" spans="1:29" ht="15.75" thickBot="1">
      <c r="B11" s="878">
        <f>ROUND((D70),-2)</f>
        <v>0</v>
      </c>
      <c r="C11" s="879"/>
      <c r="D11" s="880"/>
    </row>
    <row r="12" spans="1:29" ht="42" customHeight="1">
      <c r="B12" s="543" t="s">
        <v>377</v>
      </c>
      <c r="C12" s="44"/>
      <c r="D12" s="44"/>
      <c r="E12" s="39"/>
      <c r="F12" s="39"/>
      <c r="G12" s="39"/>
      <c r="H12" s="39"/>
      <c r="I12" s="39"/>
      <c r="J12" s="39"/>
      <c r="K12" s="39"/>
      <c r="L12" s="39"/>
      <c r="M12" s="39"/>
      <c r="N12" s="39"/>
      <c r="O12" s="39"/>
      <c r="P12" s="39"/>
      <c r="Q12" s="95"/>
      <c r="R12" s="95"/>
      <c r="S12" s="42"/>
      <c r="T12" s="42"/>
      <c r="U12" s="42"/>
      <c r="V12" s="42"/>
      <c r="W12" s="42"/>
      <c r="X12" s="42"/>
      <c r="Y12" s="42"/>
      <c r="Z12" s="39"/>
      <c r="AA12" s="39"/>
      <c r="AB12" s="39"/>
      <c r="AC12" s="39"/>
    </row>
    <row r="13" spans="1:29" ht="18" customHeight="1">
      <c r="B13" s="328" t="s">
        <v>118</v>
      </c>
      <c r="C13" s="44"/>
      <c r="D13" s="44"/>
      <c r="E13" s="44"/>
      <c r="F13" s="44"/>
      <c r="G13" s="44"/>
      <c r="H13" s="44"/>
      <c r="I13" s="44"/>
      <c r="J13" s="44"/>
      <c r="K13" s="44"/>
      <c r="L13" s="39"/>
      <c r="M13" s="39"/>
      <c r="N13" s="39"/>
      <c r="O13" s="39"/>
      <c r="P13" s="39"/>
      <c r="Q13" s="39"/>
      <c r="R13" s="39"/>
    </row>
    <row r="14" spans="1:29" ht="18" customHeight="1">
      <c r="B14" s="321" t="s">
        <v>373</v>
      </c>
      <c r="C14" s="885" t="s">
        <v>65</v>
      </c>
      <c r="D14" s="885"/>
      <c r="E14" s="292" t="s">
        <v>113</v>
      </c>
      <c r="F14" s="966" t="s">
        <v>117</v>
      </c>
      <c r="G14" s="967"/>
      <c r="H14" s="966" t="s">
        <v>116</v>
      </c>
      <c r="I14" s="967"/>
      <c r="J14" s="967"/>
      <c r="K14" s="967"/>
      <c r="L14" s="968"/>
      <c r="M14" s="734"/>
      <c r="N14" s="734"/>
      <c r="O14" s="734"/>
      <c r="P14" s="734"/>
      <c r="Q14" s="39"/>
      <c r="R14" s="39"/>
    </row>
    <row r="15" spans="1:29" ht="31.5" customHeight="1">
      <c r="A15" s="56">
        <v>0</v>
      </c>
      <c r="B15" s="948">
        <v>1</v>
      </c>
      <c r="C15" s="888" t="s">
        <v>521</v>
      </c>
      <c r="D15" s="889"/>
      <c r="E15" s="948" t="s">
        <v>522</v>
      </c>
      <c r="F15" s="731" t="s">
        <v>364</v>
      </c>
      <c r="G15" s="732"/>
      <c r="H15" s="959" t="s">
        <v>537</v>
      </c>
      <c r="I15" s="960"/>
      <c r="J15" s="960"/>
      <c r="K15" s="960"/>
      <c r="L15" s="961"/>
      <c r="M15" s="613"/>
      <c r="N15" s="620"/>
      <c r="O15" s="620"/>
      <c r="P15" s="620"/>
      <c r="Q15" s="39"/>
      <c r="R15" s="39"/>
    </row>
    <row r="16" spans="1:29" ht="15.75" customHeight="1">
      <c r="A16" s="56"/>
      <c r="B16" s="988"/>
      <c r="C16" s="989"/>
      <c r="D16" s="990"/>
      <c r="E16" s="965"/>
      <c r="F16" s="730" t="s">
        <v>90</v>
      </c>
      <c r="G16" s="733">
        <f>SUM(G15)</f>
        <v>0</v>
      </c>
      <c r="H16" s="962"/>
      <c r="I16" s="963"/>
      <c r="J16" s="963"/>
      <c r="K16" s="963"/>
      <c r="L16" s="964"/>
      <c r="M16" s="620"/>
      <c r="N16" s="620"/>
      <c r="O16" s="620"/>
      <c r="P16" s="620"/>
      <c r="Q16" s="39"/>
      <c r="R16" s="39"/>
    </row>
    <row r="17" spans="2:28" s="39" customFormat="1" ht="18" customHeight="1">
      <c r="C17" s="44"/>
      <c r="D17" s="44"/>
    </row>
    <row r="18" spans="2:28" ht="15.75">
      <c r="B18" s="333" t="s">
        <v>115</v>
      </c>
      <c r="C18" s="41"/>
      <c r="D18" s="41"/>
      <c r="E18" s="122"/>
      <c r="F18" s="39"/>
      <c r="G18" s="39"/>
      <c r="H18" s="39"/>
      <c r="I18" s="122"/>
      <c r="J18" s="122"/>
      <c r="K18" s="122"/>
      <c r="L18" s="122"/>
      <c r="M18" s="122"/>
      <c r="N18" s="122"/>
      <c r="O18" s="122"/>
      <c r="P18" s="122"/>
      <c r="Y18" s="39"/>
      <c r="Z18" s="39"/>
      <c r="AA18" s="39"/>
      <c r="AB18" s="39"/>
    </row>
    <row r="19" spans="2:28" ht="15.75">
      <c r="B19" s="322" t="s">
        <v>373</v>
      </c>
      <c r="C19" s="945" t="s">
        <v>65</v>
      </c>
      <c r="D19" s="947"/>
      <c r="E19" s="382" t="s">
        <v>113</v>
      </c>
      <c r="F19" s="945" t="s">
        <v>108</v>
      </c>
      <c r="G19" s="946"/>
      <c r="H19" s="946"/>
      <c r="I19" s="946"/>
      <c r="J19" s="946"/>
      <c r="K19" s="946"/>
      <c r="L19" s="946"/>
      <c r="M19" s="946"/>
      <c r="N19" s="946"/>
      <c r="O19" s="947"/>
    </row>
    <row r="20" spans="2:28" ht="30" customHeight="1">
      <c r="B20" s="334">
        <v>1</v>
      </c>
      <c r="C20" s="895" t="s">
        <v>449</v>
      </c>
      <c r="D20" s="896"/>
      <c r="E20" s="334" t="s">
        <v>421</v>
      </c>
      <c r="F20" s="982" t="s">
        <v>524</v>
      </c>
      <c r="G20" s="983"/>
      <c r="H20" s="984"/>
      <c r="I20" s="984"/>
      <c r="J20" s="984"/>
      <c r="K20" s="984"/>
      <c r="L20" s="984"/>
      <c r="M20" s="984"/>
      <c r="N20" s="984"/>
      <c r="O20" s="985"/>
    </row>
    <row r="21" spans="2:28" ht="46.5" customHeight="1">
      <c r="B21" s="334">
        <v>2</v>
      </c>
      <c r="C21" s="895" t="s">
        <v>525</v>
      </c>
      <c r="D21" s="895"/>
      <c r="E21" s="335" t="s">
        <v>526</v>
      </c>
      <c r="F21" s="982" t="s">
        <v>539</v>
      </c>
      <c r="G21" s="986"/>
      <c r="H21" s="986"/>
      <c r="I21" s="986"/>
      <c r="J21" s="986"/>
      <c r="K21" s="986"/>
      <c r="L21" s="986"/>
      <c r="M21" s="986"/>
      <c r="N21" s="986"/>
      <c r="O21" s="987"/>
    </row>
    <row r="22" spans="2:28" ht="30" customHeight="1">
      <c r="B22" s="334">
        <v>3</v>
      </c>
      <c r="C22" s="551" t="s">
        <v>527</v>
      </c>
      <c r="D22" s="503"/>
      <c r="E22" s="334" t="s">
        <v>421</v>
      </c>
      <c r="F22" s="924" t="s">
        <v>528</v>
      </c>
      <c r="G22" s="925"/>
      <c r="H22" s="925"/>
      <c r="I22" s="925"/>
      <c r="J22" s="925"/>
      <c r="K22" s="925"/>
      <c r="L22" s="925"/>
      <c r="M22" s="925"/>
      <c r="N22" s="925"/>
      <c r="O22" s="926"/>
    </row>
    <row r="23" spans="2:28" ht="28.5" customHeight="1">
      <c r="B23" s="40"/>
      <c r="D23" s="41"/>
      <c r="E23" s="40"/>
      <c r="G23" s="41"/>
      <c r="H23" s="41"/>
      <c r="I23" s="41"/>
      <c r="J23" s="41"/>
      <c r="K23" s="41"/>
      <c r="L23" s="41"/>
      <c r="M23" s="41"/>
      <c r="N23" s="41"/>
      <c r="O23" s="41"/>
      <c r="P23" s="41"/>
      <c r="Q23" s="39"/>
      <c r="R23" s="39"/>
      <c r="S23" s="39"/>
      <c r="T23" s="39"/>
    </row>
    <row r="24" spans="2:28" s="39" customFormat="1" ht="23.25" customHeight="1">
      <c r="B24" s="333" t="s">
        <v>74</v>
      </c>
      <c r="C24" s="41"/>
      <c r="D24" s="41"/>
      <c r="E24" s="40"/>
      <c r="F24" s="41"/>
      <c r="G24" s="41"/>
      <c r="H24" s="41"/>
      <c r="I24" s="41"/>
      <c r="J24" s="41"/>
      <c r="K24" s="41"/>
      <c r="L24" s="41"/>
      <c r="M24" s="41"/>
      <c r="N24" s="41"/>
      <c r="O24" s="41"/>
      <c r="P24" s="41"/>
    </row>
    <row r="25" spans="2:28" ht="15.75">
      <c r="B25" s="322" t="s">
        <v>374</v>
      </c>
      <c r="C25" s="945" t="s">
        <v>65</v>
      </c>
      <c r="D25" s="947"/>
      <c r="E25" s="382" t="s">
        <v>109</v>
      </c>
      <c r="F25" s="994" t="s">
        <v>108</v>
      </c>
      <c r="G25" s="953"/>
      <c r="H25" s="953"/>
      <c r="I25" s="953"/>
      <c r="J25" s="953"/>
      <c r="K25" s="953"/>
      <c r="L25" s="953"/>
      <c r="M25" s="953"/>
      <c r="N25" s="953"/>
      <c r="O25" s="954"/>
    </row>
    <row r="26" spans="2:28" ht="49.5" customHeight="1">
      <c r="B26" s="608">
        <v>1</v>
      </c>
      <c r="C26" s="886" t="s">
        <v>531</v>
      </c>
      <c r="D26" s="886"/>
      <c r="E26" s="506" t="s">
        <v>365</v>
      </c>
      <c r="F26" s="933" t="s">
        <v>538</v>
      </c>
      <c r="G26" s="933"/>
      <c r="H26" s="933"/>
      <c r="I26" s="933"/>
      <c r="J26" s="933"/>
      <c r="K26" s="933"/>
      <c r="L26" s="933"/>
      <c r="M26" s="933"/>
      <c r="N26" s="933"/>
      <c r="O26" s="933"/>
    </row>
    <row r="27" spans="2:28" s="42" customFormat="1">
      <c r="Q27" s="38"/>
    </row>
    <row r="28" spans="2:28" s="42" customFormat="1" ht="25.5">
      <c r="B28" s="120" t="s">
        <v>378</v>
      </c>
      <c r="Q28" s="38"/>
    </row>
    <row r="29" spans="2:28" s="39" customFormat="1" ht="15.75">
      <c r="B29" s="328" t="s">
        <v>118</v>
      </c>
      <c r="C29" s="329"/>
      <c r="D29" s="44"/>
    </row>
    <row r="30" spans="2:28" ht="15.75">
      <c r="B30" s="501" t="s">
        <v>373</v>
      </c>
      <c r="C30" s="887" t="s">
        <v>65</v>
      </c>
      <c r="D30" s="887"/>
      <c r="E30" s="342" t="s">
        <v>113</v>
      </c>
      <c r="F30" s="502" t="s">
        <v>117</v>
      </c>
      <c r="G30" s="553"/>
      <c r="H30" s="553"/>
      <c r="I30" s="553"/>
      <c r="J30" s="553"/>
      <c r="K30" s="995" t="s">
        <v>116</v>
      </c>
      <c r="L30" s="995"/>
      <c r="M30" s="995"/>
      <c r="N30" s="995"/>
      <c r="O30" s="995"/>
      <c r="P30" s="996"/>
      <c r="Q30" s="39"/>
    </row>
    <row r="31" spans="2:28" ht="15.75" customHeight="1">
      <c r="B31" s="1009">
        <v>1</v>
      </c>
      <c r="C31" s="894" t="s">
        <v>533</v>
      </c>
      <c r="D31" s="894"/>
      <c r="E31" s="1008" t="s">
        <v>260</v>
      </c>
      <c r="F31" s="976" t="s">
        <v>532</v>
      </c>
      <c r="G31" s="977"/>
      <c r="H31" s="560" t="s">
        <v>367</v>
      </c>
      <c r="I31" s="972">
        <v>0.15</v>
      </c>
      <c r="J31" s="973"/>
      <c r="K31" s="997" t="s">
        <v>534</v>
      </c>
      <c r="L31" s="998"/>
      <c r="M31" s="998"/>
      <c r="N31" s="998"/>
      <c r="O31" s="998"/>
      <c r="P31" s="999"/>
      <c r="Q31" s="39"/>
    </row>
    <row r="32" spans="2:28" ht="24.75" customHeight="1">
      <c r="B32" s="1010"/>
      <c r="C32" s="956"/>
      <c r="D32" s="956"/>
      <c r="E32" s="956"/>
      <c r="F32" s="978"/>
      <c r="G32" s="979"/>
      <c r="H32" s="561"/>
      <c r="I32" s="974"/>
      <c r="J32" s="975"/>
      <c r="K32" s="1000"/>
      <c r="L32" s="1001"/>
      <c r="M32" s="1001"/>
      <c r="N32" s="1001"/>
      <c r="O32" s="1001"/>
      <c r="P32" s="1002"/>
      <c r="Q32" s="39"/>
    </row>
    <row r="33" spans="2:64" ht="15.75" hidden="1" customHeight="1">
      <c r="B33" s="1010"/>
      <c r="C33" s="956"/>
      <c r="D33" s="956"/>
      <c r="E33" s="956"/>
      <c r="F33" s="978"/>
      <c r="G33" s="979"/>
      <c r="H33" s="554"/>
      <c r="I33" s="555"/>
      <c r="J33" s="556"/>
      <c r="K33" s="1000"/>
      <c r="L33" s="1001"/>
      <c r="M33" s="1001"/>
      <c r="N33" s="1001"/>
      <c r="O33" s="1001"/>
      <c r="P33" s="1002"/>
      <c r="Q33" s="39"/>
    </row>
    <row r="34" spans="2:64" ht="15.75" hidden="1" customHeight="1">
      <c r="B34" s="1010"/>
      <c r="C34" s="956"/>
      <c r="D34" s="956"/>
      <c r="E34" s="956"/>
      <c r="F34" s="980"/>
      <c r="G34" s="981"/>
      <c r="H34" s="557"/>
      <c r="I34" s="558"/>
      <c r="J34" s="559"/>
      <c r="K34" s="1003"/>
      <c r="L34" s="1004"/>
      <c r="M34" s="1004"/>
      <c r="N34" s="1004"/>
      <c r="O34" s="1004"/>
      <c r="P34" s="1005"/>
      <c r="Q34" s="39"/>
    </row>
    <row r="35" spans="2:64">
      <c r="B35" s="39"/>
      <c r="C35" s="95"/>
      <c r="D35" s="95"/>
      <c r="E35" s="95"/>
      <c r="F35" s="95"/>
      <c r="G35" s="95"/>
      <c r="H35" s="39"/>
      <c r="I35" s="39"/>
      <c r="J35" s="39"/>
      <c r="K35" s="39"/>
      <c r="L35" s="39"/>
      <c r="M35" s="39"/>
      <c r="N35" s="39"/>
      <c r="O35" s="39"/>
      <c r="P35" s="39"/>
      <c r="Q35" s="39"/>
      <c r="R35" s="39"/>
    </row>
    <row r="36" spans="2:64" ht="15.75">
      <c r="B36" s="333" t="s">
        <v>115</v>
      </c>
      <c r="C36" s="41"/>
      <c r="D36" s="41"/>
      <c r="E36" s="122"/>
      <c r="F36" s="39"/>
      <c r="G36" s="39"/>
      <c r="H36" s="39"/>
      <c r="I36" s="122"/>
      <c r="J36" s="122"/>
      <c r="K36" s="122"/>
      <c r="L36" s="122"/>
      <c r="M36" s="122"/>
      <c r="N36" s="122"/>
      <c r="O36" s="122"/>
      <c r="P36" s="122"/>
      <c r="Y36" s="39"/>
      <c r="Z36" s="39"/>
      <c r="AA36" s="39"/>
      <c r="AB36" s="39"/>
    </row>
    <row r="37" spans="2:64" ht="15.75">
      <c r="B37" s="345" t="s">
        <v>373</v>
      </c>
      <c r="C37" s="887" t="s">
        <v>65</v>
      </c>
      <c r="D37" s="887"/>
      <c r="E37" s="383" t="s">
        <v>113</v>
      </c>
      <c r="F37" s="991" t="s">
        <v>112</v>
      </c>
      <c r="G37" s="992"/>
      <c r="H37" s="992"/>
      <c r="I37" s="992"/>
      <c r="J37" s="992"/>
      <c r="K37" s="992"/>
      <c r="L37" s="992"/>
      <c r="M37" s="992"/>
      <c r="N37" s="992"/>
      <c r="O37" s="992"/>
      <c r="P37" s="993"/>
      <c r="Q37" s="39"/>
    </row>
    <row r="38" spans="2:64" ht="15.75" customHeight="1">
      <c r="B38" s="504">
        <v>1</v>
      </c>
      <c r="C38" s="969" t="s">
        <v>529</v>
      </c>
      <c r="D38" s="971"/>
      <c r="E38" s="563" t="s">
        <v>421</v>
      </c>
      <c r="F38" s="969" t="s">
        <v>530</v>
      </c>
      <c r="G38" s="970"/>
      <c r="H38" s="970"/>
      <c r="I38" s="970"/>
      <c r="J38" s="970"/>
      <c r="K38" s="970"/>
      <c r="L38" s="970"/>
      <c r="M38" s="970"/>
      <c r="N38" s="970"/>
      <c r="O38" s="970"/>
      <c r="P38" s="971"/>
      <c r="Q38" s="39"/>
    </row>
    <row r="39" spans="2:64" ht="34.5" customHeight="1">
      <c r="B39" s="458">
        <v>2</v>
      </c>
      <c r="C39" s="894" t="s">
        <v>450</v>
      </c>
      <c r="D39" s="894"/>
      <c r="E39" s="505" t="s">
        <v>421</v>
      </c>
      <c r="F39" s="1006" t="s">
        <v>451</v>
      </c>
      <c r="G39" s="984"/>
      <c r="H39" s="984"/>
      <c r="I39" s="984"/>
      <c r="J39" s="984"/>
      <c r="K39" s="984"/>
      <c r="L39" s="984"/>
      <c r="M39" s="984"/>
      <c r="N39" s="984"/>
      <c r="O39" s="984"/>
      <c r="P39" s="985"/>
      <c r="Q39" s="39"/>
    </row>
    <row r="40" spans="2:64">
      <c r="B40" s="40"/>
      <c r="C40" s="41"/>
      <c r="D40" s="41"/>
      <c r="E40" s="40"/>
      <c r="F40" s="41"/>
      <c r="G40" s="41"/>
      <c r="H40" s="41"/>
      <c r="I40" s="41"/>
      <c r="J40" s="41"/>
      <c r="K40" s="41"/>
      <c r="L40" s="41"/>
      <c r="M40" s="41"/>
      <c r="N40" s="41"/>
      <c r="O40" s="41"/>
      <c r="P40" s="41"/>
      <c r="Q40" s="39"/>
      <c r="R40" s="39"/>
    </row>
    <row r="41" spans="2:64" s="39" customFormat="1">
      <c r="B41" s="333" t="s">
        <v>74</v>
      </c>
      <c r="C41" s="41"/>
      <c r="D41" s="41"/>
      <c r="E41" s="40"/>
      <c r="F41" s="41"/>
      <c r="G41" s="41"/>
      <c r="H41" s="41"/>
      <c r="I41" s="41"/>
      <c r="J41" s="41"/>
      <c r="K41" s="41"/>
      <c r="L41" s="41"/>
      <c r="M41" s="41"/>
      <c r="N41" s="41"/>
      <c r="O41" s="41"/>
      <c r="P41" s="41"/>
    </row>
    <row r="42" spans="2:64" ht="15.75">
      <c r="B42" s="345" t="s">
        <v>374</v>
      </c>
      <c r="C42" s="887" t="s">
        <v>65</v>
      </c>
      <c r="D42" s="887"/>
      <c r="E42" s="383" t="s">
        <v>109</v>
      </c>
      <c r="F42" s="991" t="s">
        <v>108</v>
      </c>
      <c r="G42" s="992"/>
      <c r="H42" s="992"/>
      <c r="I42" s="992"/>
      <c r="J42" s="992"/>
      <c r="K42" s="992"/>
      <c r="L42" s="992"/>
      <c r="M42" s="992"/>
      <c r="N42" s="992"/>
      <c r="O42" s="992"/>
      <c r="P42" s="993"/>
      <c r="Q42" s="39"/>
    </row>
    <row r="43" spans="2:64" ht="45.75" customHeight="1">
      <c r="B43" s="458">
        <v>1</v>
      </c>
      <c r="C43" s="894" t="s">
        <v>535</v>
      </c>
      <c r="D43" s="894"/>
      <c r="E43" s="505" t="s">
        <v>536</v>
      </c>
      <c r="F43" s="1007"/>
      <c r="G43" s="1007"/>
      <c r="H43" s="1007"/>
      <c r="I43" s="1007"/>
      <c r="J43" s="1007"/>
      <c r="K43" s="1007"/>
      <c r="L43" s="1007"/>
      <c r="M43" s="1007"/>
      <c r="N43" s="1007"/>
      <c r="O43" s="1007"/>
      <c r="P43" s="1007"/>
      <c r="Q43" s="39"/>
    </row>
    <row r="44" spans="2:64" ht="31.5" customHeight="1">
      <c r="B44" s="458">
        <v>2</v>
      </c>
      <c r="C44" s="894" t="s">
        <v>266</v>
      </c>
      <c r="D44" s="894"/>
      <c r="E44" s="505"/>
      <c r="F44" s="1007" t="s">
        <v>267</v>
      </c>
      <c r="G44" s="882"/>
      <c r="H44" s="882"/>
      <c r="I44" s="882"/>
      <c r="J44" s="882"/>
      <c r="K44" s="882"/>
      <c r="L44" s="882"/>
      <c r="M44" s="882"/>
      <c r="N44" s="882"/>
      <c r="O44" s="882"/>
      <c r="P44" s="882"/>
      <c r="Q44" s="39"/>
    </row>
    <row r="45" spans="2:64">
      <c r="B45" s="38"/>
      <c r="C45" s="38"/>
      <c r="D45" s="38"/>
      <c r="N45" s="39"/>
      <c r="O45" s="39"/>
      <c r="P45" s="39"/>
      <c r="Q45" s="39"/>
      <c r="R45" s="39"/>
    </row>
    <row r="46" spans="2:64" s="39" customFormat="1">
      <c r="B46" s="347" t="s">
        <v>382</v>
      </c>
      <c r="C46" s="44"/>
      <c r="D46" s="44"/>
    </row>
    <row r="47" spans="2:64" ht="16.5" customHeight="1">
      <c r="B47" s="870" t="s">
        <v>105</v>
      </c>
      <c r="C47" s="871"/>
      <c r="D47" s="564">
        <f>'Discount rates'!D4</f>
        <v>3.5000000000000003E-2</v>
      </c>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row>
    <row r="48" spans="2:64" ht="16.5" customHeight="1">
      <c r="B48" s="870" t="s">
        <v>624</v>
      </c>
      <c r="C48" s="871"/>
      <c r="D48" s="564">
        <f>'Discount rates'!D5</f>
        <v>0.03</v>
      </c>
    </row>
    <row r="49" spans="2:106" ht="16.5" customHeight="1">
      <c r="B49" s="870" t="s">
        <v>625</v>
      </c>
      <c r="C49" s="871"/>
      <c r="D49" s="564">
        <f>'Discount rates'!D6</f>
        <v>2.5000000000000001E-2</v>
      </c>
    </row>
    <row r="50" spans="2:106" ht="16.5" customHeight="1">
      <c r="B50" s="870" t="s">
        <v>381</v>
      </c>
      <c r="C50" s="871"/>
      <c r="D50" s="565">
        <v>100</v>
      </c>
    </row>
    <row r="51" spans="2:106" s="570" customFormat="1" ht="15.75">
      <c r="B51" s="870" t="s">
        <v>385</v>
      </c>
      <c r="C51" s="871"/>
      <c r="D51" s="571">
        <v>2019</v>
      </c>
      <c r="E51" s="571">
        <v>2020</v>
      </c>
      <c r="F51" s="571">
        <v>2021</v>
      </c>
      <c r="G51" s="571">
        <v>2022</v>
      </c>
      <c r="H51" s="571">
        <v>2023</v>
      </c>
      <c r="I51" s="571">
        <v>2024</v>
      </c>
      <c r="J51" s="571">
        <v>2025</v>
      </c>
      <c r="K51" s="571">
        <v>2026</v>
      </c>
      <c r="L51" s="571">
        <v>2027</v>
      </c>
      <c r="M51" s="571">
        <v>2028</v>
      </c>
      <c r="N51" s="571">
        <v>2029</v>
      </c>
      <c r="O51" s="571">
        <v>2030</v>
      </c>
      <c r="P51" s="571">
        <v>2031</v>
      </c>
      <c r="Q51" s="571">
        <v>2032</v>
      </c>
      <c r="R51" s="571">
        <v>2033</v>
      </c>
      <c r="S51" s="571">
        <v>2034</v>
      </c>
      <c r="T51" s="571">
        <v>2035</v>
      </c>
      <c r="U51" s="571">
        <v>2036</v>
      </c>
      <c r="V51" s="571">
        <v>2037</v>
      </c>
      <c r="W51" s="571">
        <v>2038</v>
      </c>
      <c r="X51" s="571">
        <v>2039</v>
      </c>
      <c r="Y51" s="571">
        <v>2040</v>
      </c>
      <c r="Z51" s="571">
        <v>2041</v>
      </c>
      <c r="AA51" s="571">
        <v>2042</v>
      </c>
      <c r="AB51" s="571">
        <v>2043</v>
      </c>
      <c r="AC51" s="571">
        <v>2044</v>
      </c>
      <c r="AD51" s="571">
        <v>2045</v>
      </c>
      <c r="AE51" s="571">
        <v>2046</v>
      </c>
      <c r="AF51" s="571">
        <v>2047</v>
      </c>
      <c r="AG51" s="571">
        <v>2048</v>
      </c>
      <c r="AH51" s="571">
        <v>2049</v>
      </c>
      <c r="AI51" s="571">
        <v>2050</v>
      </c>
      <c r="AJ51" s="571">
        <v>2051</v>
      </c>
      <c r="AK51" s="571">
        <v>2052</v>
      </c>
      <c r="AL51" s="571">
        <v>2053</v>
      </c>
      <c r="AM51" s="571">
        <v>2054</v>
      </c>
      <c r="AN51" s="571">
        <v>2055</v>
      </c>
      <c r="AO51" s="571">
        <v>2056</v>
      </c>
      <c r="AP51" s="571">
        <v>2057</v>
      </c>
      <c r="AQ51" s="571">
        <v>2058</v>
      </c>
      <c r="AR51" s="571">
        <v>2059</v>
      </c>
      <c r="AS51" s="571">
        <v>2060</v>
      </c>
      <c r="AT51" s="571">
        <v>2061</v>
      </c>
      <c r="AU51" s="571">
        <v>2062</v>
      </c>
      <c r="AV51" s="571">
        <v>2063</v>
      </c>
      <c r="AW51" s="571">
        <v>2064</v>
      </c>
      <c r="AX51" s="571">
        <v>2065</v>
      </c>
      <c r="AY51" s="571">
        <v>2066</v>
      </c>
      <c r="AZ51" s="571">
        <v>2067</v>
      </c>
      <c r="BA51" s="571">
        <v>2068</v>
      </c>
      <c r="BB51" s="571">
        <v>2069</v>
      </c>
      <c r="BC51" s="571">
        <v>2070</v>
      </c>
      <c r="BD51" s="571">
        <v>2071</v>
      </c>
      <c r="BE51" s="571">
        <v>2072</v>
      </c>
      <c r="BF51" s="571">
        <v>2073</v>
      </c>
      <c r="BG51" s="571">
        <v>2074</v>
      </c>
      <c r="BH51" s="571">
        <v>2075</v>
      </c>
      <c r="BI51" s="571">
        <v>2076</v>
      </c>
      <c r="BJ51" s="571">
        <v>2077</v>
      </c>
      <c r="BK51" s="571">
        <v>2078</v>
      </c>
      <c r="BL51" s="571">
        <v>2079</v>
      </c>
      <c r="BM51" s="571">
        <v>2080</v>
      </c>
      <c r="BN51" s="571">
        <v>2081</v>
      </c>
      <c r="BO51" s="571">
        <v>2082</v>
      </c>
      <c r="BP51" s="571">
        <v>2083</v>
      </c>
      <c r="BQ51" s="571">
        <v>2084</v>
      </c>
      <c r="BR51" s="571">
        <v>2085</v>
      </c>
      <c r="BS51" s="571">
        <v>2086</v>
      </c>
      <c r="BT51" s="571">
        <v>2087</v>
      </c>
      <c r="BU51" s="571">
        <v>2088</v>
      </c>
      <c r="BV51" s="571">
        <v>2089</v>
      </c>
      <c r="BW51" s="571">
        <v>2090</v>
      </c>
      <c r="BX51" s="571">
        <v>2091</v>
      </c>
      <c r="BY51" s="571">
        <v>2092</v>
      </c>
      <c r="BZ51" s="571">
        <v>2093</v>
      </c>
      <c r="CA51" s="571">
        <v>2094</v>
      </c>
      <c r="CB51" s="571">
        <v>2095</v>
      </c>
      <c r="CC51" s="571">
        <v>2096</v>
      </c>
      <c r="CD51" s="571">
        <v>2097</v>
      </c>
      <c r="CE51" s="571">
        <v>2098</v>
      </c>
      <c r="CF51" s="571">
        <v>2099</v>
      </c>
      <c r="CG51" s="571">
        <v>2100</v>
      </c>
      <c r="CH51" s="571">
        <v>2101</v>
      </c>
      <c r="CI51" s="571">
        <v>2102</v>
      </c>
      <c r="CJ51" s="571">
        <v>2103</v>
      </c>
      <c r="CK51" s="571">
        <v>2104</v>
      </c>
      <c r="CL51" s="571">
        <v>2105</v>
      </c>
      <c r="CM51" s="571">
        <v>2106</v>
      </c>
      <c r="CN51" s="571">
        <v>2107</v>
      </c>
      <c r="CO51" s="571">
        <v>2108</v>
      </c>
      <c r="CP51" s="571">
        <v>2109</v>
      </c>
      <c r="CQ51" s="571">
        <v>2110</v>
      </c>
      <c r="CR51" s="571">
        <v>2111</v>
      </c>
      <c r="CS51" s="571">
        <v>2112</v>
      </c>
      <c r="CT51" s="571">
        <v>2113</v>
      </c>
      <c r="CU51" s="571">
        <v>2114</v>
      </c>
      <c r="CV51" s="571">
        <v>2115</v>
      </c>
      <c r="CW51" s="571">
        <v>2116</v>
      </c>
      <c r="CX51" s="571">
        <v>2117</v>
      </c>
      <c r="CY51" s="571">
        <v>2118</v>
      </c>
      <c r="CZ51" s="571">
        <v>2119</v>
      </c>
      <c r="DA51" s="572"/>
      <c r="DB51" s="572"/>
    </row>
    <row r="52" spans="2:106" ht="15.75">
      <c r="B52" s="870" t="s">
        <v>380</v>
      </c>
      <c r="C52" s="871"/>
      <c r="D52" s="566">
        <v>0</v>
      </c>
      <c r="E52" s="566">
        <v>1</v>
      </c>
      <c r="F52" s="566">
        <v>2</v>
      </c>
      <c r="G52" s="566">
        <v>3</v>
      </c>
      <c r="H52" s="566">
        <v>4</v>
      </c>
      <c r="I52" s="566">
        <v>5</v>
      </c>
      <c r="J52" s="566">
        <v>6</v>
      </c>
      <c r="K52" s="566">
        <v>7</v>
      </c>
      <c r="L52" s="566">
        <v>8</v>
      </c>
      <c r="M52" s="566">
        <v>9</v>
      </c>
      <c r="N52" s="566">
        <v>10</v>
      </c>
      <c r="O52" s="566">
        <v>11</v>
      </c>
      <c r="P52" s="566">
        <v>12</v>
      </c>
      <c r="Q52" s="566">
        <v>13</v>
      </c>
      <c r="R52" s="566">
        <v>14</v>
      </c>
      <c r="S52" s="566">
        <v>15</v>
      </c>
      <c r="T52" s="566">
        <v>16</v>
      </c>
      <c r="U52" s="566">
        <v>17</v>
      </c>
      <c r="V52" s="566">
        <v>18</v>
      </c>
      <c r="W52" s="566">
        <v>19</v>
      </c>
      <c r="X52" s="566">
        <v>20</v>
      </c>
      <c r="Y52" s="566">
        <v>21</v>
      </c>
      <c r="Z52" s="566">
        <v>22</v>
      </c>
      <c r="AA52" s="566">
        <v>23</v>
      </c>
      <c r="AB52" s="566">
        <v>24</v>
      </c>
      <c r="AC52" s="566">
        <v>25</v>
      </c>
      <c r="AD52" s="566">
        <v>26</v>
      </c>
      <c r="AE52" s="566">
        <v>27</v>
      </c>
      <c r="AF52" s="566">
        <v>28</v>
      </c>
      <c r="AG52" s="566">
        <v>29</v>
      </c>
      <c r="AH52" s="566">
        <v>30</v>
      </c>
      <c r="AI52" s="566">
        <v>31</v>
      </c>
      <c r="AJ52" s="566">
        <v>32</v>
      </c>
      <c r="AK52" s="566">
        <v>33</v>
      </c>
      <c r="AL52" s="566">
        <v>34</v>
      </c>
      <c r="AM52" s="566">
        <v>35</v>
      </c>
      <c r="AN52" s="566">
        <v>36</v>
      </c>
      <c r="AO52" s="566">
        <v>37</v>
      </c>
      <c r="AP52" s="566">
        <v>38</v>
      </c>
      <c r="AQ52" s="566">
        <v>39</v>
      </c>
      <c r="AR52" s="566">
        <v>40</v>
      </c>
      <c r="AS52" s="566">
        <v>41</v>
      </c>
      <c r="AT52" s="566">
        <v>42</v>
      </c>
      <c r="AU52" s="566">
        <v>43</v>
      </c>
      <c r="AV52" s="566">
        <v>44</v>
      </c>
      <c r="AW52" s="566">
        <v>45</v>
      </c>
      <c r="AX52" s="566">
        <v>46</v>
      </c>
      <c r="AY52" s="566">
        <v>47</v>
      </c>
      <c r="AZ52" s="566">
        <v>48</v>
      </c>
      <c r="BA52" s="566">
        <v>49</v>
      </c>
      <c r="BB52" s="566">
        <v>50</v>
      </c>
      <c r="BC52" s="566">
        <v>51</v>
      </c>
      <c r="BD52" s="566">
        <v>52</v>
      </c>
      <c r="BE52" s="566">
        <v>53</v>
      </c>
      <c r="BF52" s="566">
        <v>54</v>
      </c>
      <c r="BG52" s="566">
        <v>55</v>
      </c>
      <c r="BH52" s="566">
        <v>56</v>
      </c>
      <c r="BI52" s="566">
        <v>57</v>
      </c>
      <c r="BJ52" s="566">
        <v>58</v>
      </c>
      <c r="BK52" s="566">
        <v>59</v>
      </c>
      <c r="BL52" s="566">
        <v>60</v>
      </c>
      <c r="BM52" s="566">
        <v>61</v>
      </c>
      <c r="BN52" s="566">
        <v>62</v>
      </c>
      <c r="BO52" s="566">
        <v>63</v>
      </c>
      <c r="BP52" s="566">
        <v>64</v>
      </c>
      <c r="BQ52" s="566">
        <v>65</v>
      </c>
      <c r="BR52" s="566">
        <v>66</v>
      </c>
      <c r="BS52" s="566">
        <v>67</v>
      </c>
      <c r="BT52" s="566">
        <v>68</v>
      </c>
      <c r="BU52" s="566">
        <v>69</v>
      </c>
      <c r="BV52" s="566">
        <v>70</v>
      </c>
      <c r="BW52" s="566">
        <v>71</v>
      </c>
      <c r="BX52" s="566">
        <v>72</v>
      </c>
      <c r="BY52" s="566">
        <v>73</v>
      </c>
      <c r="BZ52" s="566">
        <v>74</v>
      </c>
      <c r="CA52" s="566">
        <v>75</v>
      </c>
      <c r="CB52" s="566">
        <v>76</v>
      </c>
      <c r="CC52" s="566">
        <v>77</v>
      </c>
      <c r="CD52" s="566">
        <v>78</v>
      </c>
      <c r="CE52" s="566">
        <v>79</v>
      </c>
      <c r="CF52" s="566">
        <v>80</v>
      </c>
      <c r="CG52" s="566">
        <v>81</v>
      </c>
      <c r="CH52" s="566">
        <v>82</v>
      </c>
      <c r="CI52" s="566">
        <v>83</v>
      </c>
      <c r="CJ52" s="566">
        <v>84</v>
      </c>
      <c r="CK52" s="566">
        <v>85</v>
      </c>
      <c r="CL52" s="566">
        <v>86</v>
      </c>
      <c r="CM52" s="566">
        <v>87</v>
      </c>
      <c r="CN52" s="566">
        <v>88</v>
      </c>
      <c r="CO52" s="566">
        <v>89</v>
      </c>
      <c r="CP52" s="566">
        <v>90</v>
      </c>
      <c r="CQ52" s="566">
        <v>91</v>
      </c>
      <c r="CR52" s="566">
        <v>92</v>
      </c>
      <c r="CS52" s="566">
        <v>93</v>
      </c>
      <c r="CT52" s="566">
        <v>94</v>
      </c>
      <c r="CU52" s="566">
        <v>95</v>
      </c>
      <c r="CV52" s="566">
        <v>96</v>
      </c>
      <c r="CW52" s="566">
        <v>97</v>
      </c>
      <c r="CX52" s="566">
        <v>98</v>
      </c>
      <c r="CY52" s="566">
        <v>99</v>
      </c>
      <c r="CZ52" s="566">
        <v>100</v>
      </c>
      <c r="DA52" s="108"/>
      <c r="DB52" s="108"/>
    </row>
    <row r="53" spans="2:106" ht="35.25" customHeight="1">
      <c r="B53" s="870" t="s">
        <v>631</v>
      </c>
      <c r="C53" s="871"/>
      <c r="D53" s="567">
        <v>1</v>
      </c>
      <c r="E53" s="569">
        <f t="shared" ref="E53:AH53" si="0">D53/(1+$D$47)</f>
        <v>0.96618357487922713</v>
      </c>
      <c r="F53" s="569">
        <f>E53/(1+$D$47)</f>
        <v>0.93351070036640305</v>
      </c>
      <c r="G53" s="569">
        <f t="shared" si="0"/>
        <v>0.90194270566802237</v>
      </c>
      <c r="H53" s="569">
        <f t="shared" si="0"/>
        <v>0.87144222769857238</v>
      </c>
      <c r="I53" s="569">
        <f t="shared" si="0"/>
        <v>0.84197316685852408</v>
      </c>
      <c r="J53" s="569">
        <f>I53/(1+$D$47)</f>
        <v>0.81350064430775282</v>
      </c>
      <c r="K53" s="569">
        <f t="shared" si="0"/>
        <v>0.78599096068381924</v>
      </c>
      <c r="L53" s="569">
        <f t="shared" si="0"/>
        <v>0.75941155621625056</v>
      </c>
      <c r="M53" s="569">
        <f t="shared" si="0"/>
        <v>0.73373097218961414</v>
      </c>
      <c r="N53" s="569">
        <f t="shared" si="0"/>
        <v>0.70891881370977217</v>
      </c>
      <c r="O53" s="569">
        <f t="shared" si="0"/>
        <v>0.68494571372924851</v>
      </c>
      <c r="P53" s="569">
        <f t="shared" si="0"/>
        <v>0.66178329828912907</v>
      </c>
      <c r="Q53" s="569">
        <f t="shared" si="0"/>
        <v>0.63940415293635666</v>
      </c>
      <c r="R53" s="569">
        <f t="shared" si="0"/>
        <v>0.61778179027667313</v>
      </c>
      <c r="S53" s="569">
        <f t="shared" si="0"/>
        <v>0.59689061862480497</v>
      </c>
      <c r="T53" s="569">
        <f t="shared" si="0"/>
        <v>0.57670591171478747</v>
      </c>
      <c r="U53" s="569">
        <f t="shared" si="0"/>
        <v>0.55720377943457733</v>
      </c>
      <c r="V53" s="569">
        <f t="shared" si="0"/>
        <v>0.53836113955031628</v>
      </c>
      <c r="W53" s="569">
        <f t="shared" si="0"/>
        <v>0.520155690386779</v>
      </c>
      <c r="X53" s="569">
        <f t="shared" si="0"/>
        <v>0.50256588443167061</v>
      </c>
      <c r="Y53" s="569">
        <f t="shared" si="0"/>
        <v>0.48557090283253201</v>
      </c>
      <c r="Z53" s="569">
        <f t="shared" si="0"/>
        <v>0.46915063075606961</v>
      </c>
      <c r="AA53" s="569">
        <f t="shared" si="0"/>
        <v>0.45328563358074364</v>
      </c>
      <c r="AB53" s="569">
        <f t="shared" si="0"/>
        <v>0.43795713389443836</v>
      </c>
      <c r="AC53" s="569">
        <f t="shared" si="0"/>
        <v>0.42314698926998878</v>
      </c>
      <c r="AD53" s="569">
        <f t="shared" si="0"/>
        <v>0.40883767079225974</v>
      </c>
      <c r="AE53" s="569">
        <f t="shared" si="0"/>
        <v>0.39501224231136212</v>
      </c>
      <c r="AF53" s="569">
        <f t="shared" si="0"/>
        <v>0.38165434039745133</v>
      </c>
      <c r="AG53" s="569">
        <f t="shared" si="0"/>
        <v>0.36874815497338298</v>
      </c>
      <c r="AH53" s="569">
        <f t="shared" si="0"/>
        <v>0.35627841060230242</v>
      </c>
      <c r="AI53" s="569">
        <f t="shared" ref="AI53:BZ53" si="1">AH53/(1+$D$48)</f>
        <v>0.34590136951679845</v>
      </c>
      <c r="AJ53" s="569">
        <f t="shared" si="1"/>
        <v>0.33582657234640628</v>
      </c>
      <c r="AK53" s="569">
        <f t="shared" si="1"/>
        <v>0.32604521587029733</v>
      </c>
      <c r="AL53" s="569">
        <f t="shared" si="1"/>
        <v>0.31654875327213333</v>
      </c>
      <c r="AM53" s="569">
        <f t="shared" si="1"/>
        <v>0.30732888667197411</v>
      </c>
      <c r="AN53" s="569">
        <f t="shared" si="1"/>
        <v>0.29837755987570302</v>
      </c>
      <c r="AO53" s="569">
        <f t="shared" si="1"/>
        <v>0.28968695133563399</v>
      </c>
      <c r="AP53" s="569">
        <f t="shared" si="1"/>
        <v>0.28124946731614953</v>
      </c>
      <c r="AQ53" s="569">
        <f t="shared" si="1"/>
        <v>0.2730577352583976</v>
      </c>
      <c r="AR53" s="569">
        <f t="shared" si="1"/>
        <v>0.26510459733825009</v>
      </c>
      <c r="AS53" s="569">
        <f t="shared" si="1"/>
        <v>0.25738310421189331</v>
      </c>
      <c r="AT53" s="569">
        <f t="shared" si="1"/>
        <v>0.24988650894358574</v>
      </c>
      <c r="AU53" s="569">
        <f t="shared" si="1"/>
        <v>0.24260826111027742</v>
      </c>
      <c r="AV53" s="569">
        <f t="shared" si="1"/>
        <v>0.23554200107793924</v>
      </c>
      <c r="AW53" s="569">
        <f t="shared" si="1"/>
        <v>0.2286815544446012</v>
      </c>
      <c r="AX53" s="569">
        <f t="shared" si="1"/>
        <v>0.22202092664524387</v>
      </c>
      <c r="AY53" s="569">
        <f t="shared" si="1"/>
        <v>0.215554297713829</v>
      </c>
      <c r="AZ53" s="569">
        <f t="shared" si="1"/>
        <v>0.20927601719789224</v>
      </c>
      <c r="BA53" s="569">
        <f t="shared" si="1"/>
        <v>0.20318059922125459</v>
      </c>
      <c r="BB53" s="569">
        <f t="shared" si="1"/>
        <v>0.19726271769053844</v>
      </c>
      <c r="BC53" s="569">
        <f t="shared" si="1"/>
        <v>0.19151720164129946</v>
      </c>
      <c r="BD53" s="569">
        <f t="shared" si="1"/>
        <v>0.18593903071970821</v>
      </c>
      <c r="BE53" s="569">
        <f t="shared" si="1"/>
        <v>0.18052333079583321</v>
      </c>
      <c r="BF53" s="569">
        <f t="shared" si="1"/>
        <v>0.17526536970469245</v>
      </c>
      <c r="BG53" s="569">
        <f t="shared" si="1"/>
        <v>0.17016055311135189</v>
      </c>
      <c r="BH53" s="569">
        <f t="shared" si="1"/>
        <v>0.16520442049645814</v>
      </c>
      <c r="BI53" s="569">
        <f t="shared" si="1"/>
        <v>0.16039264125869723</v>
      </c>
      <c r="BJ53" s="569">
        <f t="shared" si="1"/>
        <v>0.15572101093077401</v>
      </c>
      <c r="BK53" s="569">
        <f t="shared" si="1"/>
        <v>0.15118544750560584</v>
      </c>
      <c r="BL53" s="569">
        <f t="shared" si="1"/>
        <v>0.14678198786952024</v>
      </c>
      <c r="BM53" s="569">
        <f t="shared" si="1"/>
        <v>0.14250678433934003</v>
      </c>
      <c r="BN53" s="569">
        <f t="shared" si="1"/>
        <v>0.13835610130033013</v>
      </c>
      <c r="BO53" s="569">
        <f t="shared" si="1"/>
        <v>0.13432631194206809</v>
      </c>
      <c r="BP53" s="569">
        <f t="shared" si="1"/>
        <v>0.1304138950893865</v>
      </c>
      <c r="BQ53" s="569">
        <f t="shared" si="1"/>
        <v>0.12661543212561796</v>
      </c>
      <c r="BR53" s="569">
        <f t="shared" si="1"/>
        <v>0.12292760400545433</v>
      </c>
      <c r="BS53" s="569">
        <f t="shared" si="1"/>
        <v>0.11934718835481002</v>
      </c>
      <c r="BT53" s="569">
        <f t="shared" si="1"/>
        <v>0.11587105665515536</v>
      </c>
      <c r="BU53" s="569">
        <f t="shared" si="1"/>
        <v>0.11249617150985958</v>
      </c>
      <c r="BV53" s="569">
        <f t="shared" si="1"/>
        <v>0.10921958399015493</v>
      </c>
      <c r="BW53" s="569">
        <f t="shared" si="1"/>
        <v>0.10603843105840284</v>
      </c>
      <c r="BX53" s="569">
        <f t="shared" si="1"/>
        <v>0.10294993306641052</v>
      </c>
      <c r="BY53" s="569">
        <f t="shared" si="1"/>
        <v>9.9951391326612155E-2</v>
      </c>
      <c r="BZ53" s="569">
        <f t="shared" si="1"/>
        <v>9.7040185753992383E-2</v>
      </c>
      <c r="CA53" s="569">
        <f t="shared" ref="CA53:CZ53" si="2">BZ53/(1+$D$49)</f>
        <v>9.4673351955114532E-2</v>
      </c>
      <c r="CB53" s="569">
        <f t="shared" si="2"/>
        <v>9.2364245809867851E-2</v>
      </c>
      <c r="CC53" s="569">
        <f t="shared" si="2"/>
        <v>9.0111459326700352E-2</v>
      </c>
      <c r="CD53" s="569">
        <f t="shared" si="2"/>
        <v>8.7913618855317427E-2</v>
      </c>
      <c r="CE53" s="569">
        <f t="shared" si="2"/>
        <v>8.5769384249090183E-2</v>
      </c>
      <c r="CF53" s="569">
        <f t="shared" si="2"/>
        <v>8.3677448047892872E-2</v>
      </c>
      <c r="CG53" s="569">
        <f t="shared" si="2"/>
        <v>8.1636534680871106E-2</v>
      </c>
      <c r="CH53" s="569">
        <f t="shared" si="2"/>
        <v>7.964539968865475E-2</v>
      </c>
      <c r="CI53" s="569">
        <f t="shared" si="2"/>
        <v>7.7702828964541226E-2</v>
      </c>
      <c r="CJ53" s="569">
        <f t="shared" si="2"/>
        <v>7.5807638014186565E-2</v>
      </c>
      <c r="CK53" s="569">
        <f t="shared" si="2"/>
        <v>7.3958671233352757E-2</v>
      </c>
      <c r="CL53" s="569">
        <f t="shared" si="2"/>
        <v>7.2154801203270988E-2</v>
      </c>
      <c r="CM53" s="569">
        <f t="shared" si="2"/>
        <v>7.0394928003191221E-2</v>
      </c>
      <c r="CN53" s="569">
        <f t="shared" si="2"/>
        <v>6.8677978539698759E-2</v>
      </c>
      <c r="CO53" s="569">
        <f t="shared" si="2"/>
        <v>6.7002905892389039E-2</v>
      </c>
      <c r="CP53" s="569">
        <f t="shared" si="2"/>
        <v>6.536868867550151E-2</v>
      </c>
      <c r="CQ53" s="569">
        <f t="shared" si="2"/>
        <v>6.3774330415123426E-2</v>
      </c>
      <c r="CR53" s="569">
        <f t="shared" si="2"/>
        <v>6.2218858941583834E-2</v>
      </c>
      <c r="CS53" s="569">
        <f t="shared" si="2"/>
        <v>6.0701325796667163E-2</v>
      </c>
      <c r="CT53" s="569">
        <f t="shared" si="2"/>
        <v>5.9220805655285043E-2</v>
      </c>
      <c r="CU53" s="569">
        <f t="shared" si="2"/>
        <v>5.7776395761253707E-2</v>
      </c>
      <c r="CV53" s="569">
        <f t="shared" si="2"/>
        <v>5.636721537683289E-2</v>
      </c>
      <c r="CW53" s="569">
        <f t="shared" si="2"/>
        <v>5.4992405245690629E-2</v>
      </c>
      <c r="CX53" s="569">
        <f t="shared" si="2"/>
        <v>5.3651127068966471E-2</v>
      </c>
      <c r="CY53" s="569">
        <f t="shared" si="2"/>
        <v>5.2342562994113634E-2</v>
      </c>
      <c r="CZ53" s="569">
        <f t="shared" si="2"/>
        <v>5.1065915116208428E-2</v>
      </c>
      <c r="DA53" s="111"/>
      <c r="DB53" s="111"/>
    </row>
    <row r="54" spans="2:106" ht="15.75">
      <c r="B54" s="870" t="s">
        <v>381</v>
      </c>
      <c r="C54" s="871"/>
      <c r="D54" s="565">
        <v>100</v>
      </c>
    </row>
    <row r="55" spans="2:106">
      <c r="B55" s="38"/>
      <c r="C55" s="38"/>
      <c r="D55" s="38"/>
    </row>
    <row r="56" spans="2:106" hidden="1">
      <c r="C56" s="42" t="s">
        <v>270</v>
      </c>
    </row>
    <row r="57" spans="2:106" ht="47.25" hidden="1">
      <c r="C57" s="301" t="s">
        <v>368</v>
      </c>
      <c r="D57" s="487">
        <f>G16</f>
        <v>0</v>
      </c>
      <c r="E57" s="487">
        <f>$D$57</f>
        <v>0</v>
      </c>
      <c r="F57" s="487">
        <f t="shared" ref="F57:BQ57" si="3">$D$57</f>
        <v>0</v>
      </c>
      <c r="G57" s="487">
        <f t="shared" si="3"/>
        <v>0</v>
      </c>
      <c r="H57" s="487">
        <f t="shared" si="3"/>
        <v>0</v>
      </c>
      <c r="I57" s="487">
        <f t="shared" si="3"/>
        <v>0</v>
      </c>
      <c r="J57" s="487">
        <f t="shared" si="3"/>
        <v>0</v>
      </c>
      <c r="K57" s="487">
        <f t="shared" si="3"/>
        <v>0</v>
      </c>
      <c r="L57" s="487">
        <f t="shared" si="3"/>
        <v>0</v>
      </c>
      <c r="M57" s="487">
        <f t="shared" si="3"/>
        <v>0</v>
      </c>
      <c r="N57" s="487">
        <f t="shared" si="3"/>
        <v>0</v>
      </c>
      <c r="O57" s="487">
        <f t="shared" si="3"/>
        <v>0</v>
      </c>
      <c r="P57" s="487">
        <f t="shared" si="3"/>
        <v>0</v>
      </c>
      <c r="Q57" s="487">
        <f t="shared" si="3"/>
        <v>0</v>
      </c>
      <c r="R57" s="487">
        <f t="shared" si="3"/>
        <v>0</v>
      </c>
      <c r="S57" s="487">
        <f t="shared" si="3"/>
        <v>0</v>
      </c>
      <c r="T57" s="487">
        <f t="shared" si="3"/>
        <v>0</v>
      </c>
      <c r="U57" s="487">
        <f t="shared" si="3"/>
        <v>0</v>
      </c>
      <c r="V57" s="487">
        <f t="shared" si="3"/>
        <v>0</v>
      </c>
      <c r="W57" s="487">
        <f t="shared" si="3"/>
        <v>0</v>
      </c>
      <c r="X57" s="487">
        <f t="shared" si="3"/>
        <v>0</v>
      </c>
      <c r="Y57" s="487">
        <f t="shared" si="3"/>
        <v>0</v>
      </c>
      <c r="Z57" s="487">
        <f t="shared" si="3"/>
        <v>0</v>
      </c>
      <c r="AA57" s="487">
        <f t="shared" si="3"/>
        <v>0</v>
      </c>
      <c r="AB57" s="487">
        <f t="shared" si="3"/>
        <v>0</v>
      </c>
      <c r="AC57" s="487">
        <f t="shared" si="3"/>
        <v>0</v>
      </c>
      <c r="AD57" s="487">
        <f t="shared" si="3"/>
        <v>0</v>
      </c>
      <c r="AE57" s="487">
        <f t="shared" si="3"/>
        <v>0</v>
      </c>
      <c r="AF57" s="487">
        <f t="shared" si="3"/>
        <v>0</v>
      </c>
      <c r="AG57" s="487">
        <f t="shared" si="3"/>
        <v>0</v>
      </c>
      <c r="AH57" s="487">
        <f t="shared" si="3"/>
        <v>0</v>
      </c>
      <c r="AI57" s="487">
        <f t="shared" si="3"/>
        <v>0</v>
      </c>
      <c r="AJ57" s="487">
        <f t="shared" si="3"/>
        <v>0</v>
      </c>
      <c r="AK57" s="487">
        <f t="shared" si="3"/>
        <v>0</v>
      </c>
      <c r="AL57" s="487">
        <f t="shared" si="3"/>
        <v>0</v>
      </c>
      <c r="AM57" s="487">
        <f t="shared" si="3"/>
        <v>0</v>
      </c>
      <c r="AN57" s="487">
        <f t="shared" si="3"/>
        <v>0</v>
      </c>
      <c r="AO57" s="487">
        <f t="shared" si="3"/>
        <v>0</v>
      </c>
      <c r="AP57" s="487">
        <f t="shared" si="3"/>
        <v>0</v>
      </c>
      <c r="AQ57" s="487">
        <f t="shared" si="3"/>
        <v>0</v>
      </c>
      <c r="AR57" s="487">
        <f t="shared" si="3"/>
        <v>0</v>
      </c>
      <c r="AS57" s="487">
        <f t="shared" si="3"/>
        <v>0</v>
      </c>
      <c r="AT57" s="487">
        <f t="shared" si="3"/>
        <v>0</v>
      </c>
      <c r="AU57" s="487">
        <f t="shared" si="3"/>
        <v>0</v>
      </c>
      <c r="AV57" s="487">
        <f t="shared" si="3"/>
        <v>0</v>
      </c>
      <c r="AW57" s="487">
        <f t="shared" si="3"/>
        <v>0</v>
      </c>
      <c r="AX57" s="487">
        <f t="shared" si="3"/>
        <v>0</v>
      </c>
      <c r="AY57" s="487">
        <f t="shared" si="3"/>
        <v>0</v>
      </c>
      <c r="AZ57" s="487">
        <f t="shared" si="3"/>
        <v>0</v>
      </c>
      <c r="BA57" s="487">
        <f t="shared" si="3"/>
        <v>0</v>
      </c>
      <c r="BB57" s="487">
        <f t="shared" si="3"/>
        <v>0</v>
      </c>
      <c r="BC57" s="487">
        <f t="shared" si="3"/>
        <v>0</v>
      </c>
      <c r="BD57" s="487">
        <f t="shared" si="3"/>
        <v>0</v>
      </c>
      <c r="BE57" s="487">
        <f t="shared" si="3"/>
        <v>0</v>
      </c>
      <c r="BF57" s="487">
        <f t="shared" si="3"/>
        <v>0</v>
      </c>
      <c r="BG57" s="487">
        <f t="shared" si="3"/>
        <v>0</v>
      </c>
      <c r="BH57" s="487">
        <f t="shared" si="3"/>
        <v>0</v>
      </c>
      <c r="BI57" s="487">
        <f t="shared" si="3"/>
        <v>0</v>
      </c>
      <c r="BJ57" s="487">
        <f t="shared" si="3"/>
        <v>0</v>
      </c>
      <c r="BK57" s="487">
        <f t="shared" si="3"/>
        <v>0</v>
      </c>
      <c r="BL57" s="487">
        <f t="shared" si="3"/>
        <v>0</v>
      </c>
      <c r="BM57" s="487">
        <f t="shared" si="3"/>
        <v>0</v>
      </c>
      <c r="BN57" s="487">
        <f t="shared" si="3"/>
        <v>0</v>
      </c>
      <c r="BO57" s="487">
        <f t="shared" si="3"/>
        <v>0</v>
      </c>
      <c r="BP57" s="487">
        <f t="shared" si="3"/>
        <v>0</v>
      </c>
      <c r="BQ57" s="487">
        <f t="shared" si="3"/>
        <v>0</v>
      </c>
      <c r="BR57" s="487">
        <f t="shared" ref="BR57:CZ57" si="4">$D$57</f>
        <v>0</v>
      </c>
      <c r="BS57" s="487">
        <f t="shared" si="4"/>
        <v>0</v>
      </c>
      <c r="BT57" s="487">
        <f t="shared" si="4"/>
        <v>0</v>
      </c>
      <c r="BU57" s="487">
        <f t="shared" si="4"/>
        <v>0</v>
      </c>
      <c r="BV57" s="487">
        <f t="shared" si="4"/>
        <v>0</v>
      </c>
      <c r="BW57" s="487">
        <f t="shared" si="4"/>
        <v>0</v>
      </c>
      <c r="BX57" s="487">
        <f t="shared" si="4"/>
        <v>0</v>
      </c>
      <c r="BY57" s="487">
        <f t="shared" si="4"/>
        <v>0</v>
      </c>
      <c r="BZ57" s="487">
        <f t="shared" si="4"/>
        <v>0</v>
      </c>
      <c r="CA57" s="487">
        <f t="shared" si="4"/>
        <v>0</v>
      </c>
      <c r="CB57" s="487">
        <f t="shared" si="4"/>
        <v>0</v>
      </c>
      <c r="CC57" s="487">
        <f t="shared" si="4"/>
        <v>0</v>
      </c>
      <c r="CD57" s="487">
        <f t="shared" si="4"/>
        <v>0</v>
      </c>
      <c r="CE57" s="487">
        <f t="shared" si="4"/>
        <v>0</v>
      </c>
      <c r="CF57" s="487">
        <f t="shared" si="4"/>
        <v>0</v>
      </c>
      <c r="CG57" s="487">
        <f t="shared" si="4"/>
        <v>0</v>
      </c>
      <c r="CH57" s="487">
        <f t="shared" si="4"/>
        <v>0</v>
      </c>
      <c r="CI57" s="487">
        <f t="shared" si="4"/>
        <v>0</v>
      </c>
      <c r="CJ57" s="487">
        <f t="shared" si="4"/>
        <v>0</v>
      </c>
      <c r="CK57" s="487">
        <f t="shared" si="4"/>
        <v>0</v>
      </c>
      <c r="CL57" s="487">
        <f t="shared" si="4"/>
        <v>0</v>
      </c>
      <c r="CM57" s="487">
        <f t="shared" si="4"/>
        <v>0</v>
      </c>
      <c r="CN57" s="487">
        <f t="shared" si="4"/>
        <v>0</v>
      </c>
      <c r="CO57" s="487">
        <f t="shared" si="4"/>
        <v>0</v>
      </c>
      <c r="CP57" s="487">
        <f t="shared" si="4"/>
        <v>0</v>
      </c>
      <c r="CQ57" s="487">
        <f t="shared" si="4"/>
        <v>0</v>
      </c>
      <c r="CR57" s="487">
        <f t="shared" si="4"/>
        <v>0</v>
      </c>
      <c r="CS57" s="487">
        <f t="shared" si="4"/>
        <v>0</v>
      </c>
      <c r="CT57" s="487">
        <f t="shared" si="4"/>
        <v>0</v>
      </c>
      <c r="CU57" s="487">
        <f t="shared" si="4"/>
        <v>0</v>
      </c>
      <c r="CV57" s="487">
        <f t="shared" si="4"/>
        <v>0</v>
      </c>
      <c r="CW57" s="487">
        <f t="shared" si="4"/>
        <v>0</v>
      </c>
      <c r="CX57" s="487">
        <f t="shared" si="4"/>
        <v>0</v>
      </c>
      <c r="CY57" s="487">
        <f t="shared" si="4"/>
        <v>0</v>
      </c>
      <c r="CZ57" s="487">
        <f t="shared" si="4"/>
        <v>0</v>
      </c>
      <c r="DA57" s="313"/>
    </row>
    <row r="58" spans="2:106" ht="15.75" hidden="1">
      <c r="C58" s="301" t="s">
        <v>98</v>
      </c>
      <c r="D58" s="488">
        <f>D57*$L$34</f>
        <v>0</v>
      </c>
      <c r="E58" s="488">
        <f t="shared" ref="E58:BP58" si="5">E57*$L$34</f>
        <v>0</v>
      </c>
      <c r="F58" s="488">
        <f t="shared" si="5"/>
        <v>0</v>
      </c>
      <c r="G58" s="488">
        <f t="shared" si="5"/>
        <v>0</v>
      </c>
      <c r="H58" s="488">
        <f t="shared" si="5"/>
        <v>0</v>
      </c>
      <c r="I58" s="488">
        <f t="shared" si="5"/>
        <v>0</v>
      </c>
      <c r="J58" s="488">
        <f t="shared" si="5"/>
        <v>0</v>
      </c>
      <c r="K58" s="488">
        <f t="shared" si="5"/>
        <v>0</v>
      </c>
      <c r="L58" s="488">
        <f t="shared" si="5"/>
        <v>0</v>
      </c>
      <c r="M58" s="488">
        <f t="shared" si="5"/>
        <v>0</v>
      </c>
      <c r="N58" s="488">
        <f t="shared" si="5"/>
        <v>0</v>
      </c>
      <c r="O58" s="488">
        <f t="shared" si="5"/>
        <v>0</v>
      </c>
      <c r="P58" s="488">
        <f t="shared" si="5"/>
        <v>0</v>
      </c>
      <c r="Q58" s="488">
        <f t="shared" si="5"/>
        <v>0</v>
      </c>
      <c r="R58" s="488">
        <f t="shared" si="5"/>
        <v>0</v>
      </c>
      <c r="S58" s="488">
        <f t="shared" si="5"/>
        <v>0</v>
      </c>
      <c r="T58" s="488">
        <f t="shared" si="5"/>
        <v>0</v>
      </c>
      <c r="U58" s="488">
        <f t="shared" si="5"/>
        <v>0</v>
      </c>
      <c r="V58" s="488">
        <f t="shared" si="5"/>
        <v>0</v>
      </c>
      <c r="W58" s="488">
        <f t="shared" si="5"/>
        <v>0</v>
      </c>
      <c r="X58" s="488">
        <f t="shared" si="5"/>
        <v>0</v>
      </c>
      <c r="Y58" s="488">
        <f t="shared" si="5"/>
        <v>0</v>
      </c>
      <c r="Z58" s="488">
        <f t="shared" si="5"/>
        <v>0</v>
      </c>
      <c r="AA58" s="488">
        <f t="shared" si="5"/>
        <v>0</v>
      </c>
      <c r="AB58" s="488">
        <f t="shared" si="5"/>
        <v>0</v>
      </c>
      <c r="AC58" s="488">
        <f t="shared" si="5"/>
        <v>0</v>
      </c>
      <c r="AD58" s="488">
        <f t="shared" si="5"/>
        <v>0</v>
      </c>
      <c r="AE58" s="488">
        <f t="shared" si="5"/>
        <v>0</v>
      </c>
      <c r="AF58" s="488">
        <f t="shared" si="5"/>
        <v>0</v>
      </c>
      <c r="AG58" s="488">
        <f t="shared" si="5"/>
        <v>0</v>
      </c>
      <c r="AH58" s="488">
        <f t="shared" si="5"/>
        <v>0</v>
      </c>
      <c r="AI58" s="488">
        <f t="shared" si="5"/>
        <v>0</v>
      </c>
      <c r="AJ58" s="488">
        <f t="shared" si="5"/>
        <v>0</v>
      </c>
      <c r="AK58" s="488">
        <f t="shared" si="5"/>
        <v>0</v>
      </c>
      <c r="AL58" s="488">
        <f t="shared" si="5"/>
        <v>0</v>
      </c>
      <c r="AM58" s="488">
        <f t="shared" si="5"/>
        <v>0</v>
      </c>
      <c r="AN58" s="488">
        <f t="shared" si="5"/>
        <v>0</v>
      </c>
      <c r="AO58" s="488">
        <f t="shared" si="5"/>
        <v>0</v>
      </c>
      <c r="AP58" s="488">
        <f t="shared" si="5"/>
        <v>0</v>
      </c>
      <c r="AQ58" s="488">
        <f t="shared" si="5"/>
        <v>0</v>
      </c>
      <c r="AR58" s="488">
        <f t="shared" si="5"/>
        <v>0</v>
      </c>
      <c r="AS58" s="488">
        <f t="shared" si="5"/>
        <v>0</v>
      </c>
      <c r="AT58" s="488">
        <f t="shared" si="5"/>
        <v>0</v>
      </c>
      <c r="AU58" s="488">
        <f t="shared" si="5"/>
        <v>0</v>
      </c>
      <c r="AV58" s="488">
        <f t="shared" si="5"/>
        <v>0</v>
      </c>
      <c r="AW58" s="488">
        <f t="shared" si="5"/>
        <v>0</v>
      </c>
      <c r="AX58" s="488">
        <f t="shared" si="5"/>
        <v>0</v>
      </c>
      <c r="AY58" s="488">
        <f t="shared" si="5"/>
        <v>0</v>
      </c>
      <c r="AZ58" s="488">
        <f t="shared" si="5"/>
        <v>0</v>
      </c>
      <c r="BA58" s="488">
        <f t="shared" si="5"/>
        <v>0</v>
      </c>
      <c r="BB58" s="488">
        <f t="shared" si="5"/>
        <v>0</v>
      </c>
      <c r="BC58" s="488">
        <f t="shared" si="5"/>
        <v>0</v>
      </c>
      <c r="BD58" s="488">
        <f t="shared" si="5"/>
        <v>0</v>
      </c>
      <c r="BE58" s="488">
        <f t="shared" si="5"/>
        <v>0</v>
      </c>
      <c r="BF58" s="488">
        <f t="shared" si="5"/>
        <v>0</v>
      </c>
      <c r="BG58" s="488">
        <f t="shared" si="5"/>
        <v>0</v>
      </c>
      <c r="BH58" s="488">
        <f t="shared" si="5"/>
        <v>0</v>
      </c>
      <c r="BI58" s="488">
        <f t="shared" si="5"/>
        <v>0</v>
      </c>
      <c r="BJ58" s="488">
        <f t="shared" si="5"/>
        <v>0</v>
      </c>
      <c r="BK58" s="488">
        <f t="shared" si="5"/>
        <v>0</v>
      </c>
      <c r="BL58" s="488">
        <f t="shared" si="5"/>
        <v>0</v>
      </c>
      <c r="BM58" s="488">
        <f t="shared" si="5"/>
        <v>0</v>
      </c>
      <c r="BN58" s="488">
        <f t="shared" si="5"/>
        <v>0</v>
      </c>
      <c r="BO58" s="488">
        <f t="shared" si="5"/>
        <v>0</v>
      </c>
      <c r="BP58" s="488">
        <f t="shared" si="5"/>
        <v>0</v>
      </c>
      <c r="BQ58" s="488">
        <f t="shared" ref="BQ58:CZ58" si="6">BQ57*$L$34</f>
        <v>0</v>
      </c>
      <c r="BR58" s="488">
        <f t="shared" si="6"/>
        <v>0</v>
      </c>
      <c r="BS58" s="488">
        <f t="shared" si="6"/>
        <v>0</v>
      </c>
      <c r="BT58" s="488">
        <f t="shared" si="6"/>
        <v>0</v>
      </c>
      <c r="BU58" s="488">
        <f t="shared" si="6"/>
        <v>0</v>
      </c>
      <c r="BV58" s="488">
        <f t="shared" si="6"/>
        <v>0</v>
      </c>
      <c r="BW58" s="488">
        <f t="shared" si="6"/>
        <v>0</v>
      </c>
      <c r="BX58" s="488">
        <f t="shared" si="6"/>
        <v>0</v>
      </c>
      <c r="BY58" s="488">
        <f t="shared" si="6"/>
        <v>0</v>
      </c>
      <c r="BZ58" s="488">
        <f t="shared" si="6"/>
        <v>0</v>
      </c>
      <c r="CA58" s="488">
        <f t="shared" si="6"/>
        <v>0</v>
      </c>
      <c r="CB58" s="488">
        <f t="shared" si="6"/>
        <v>0</v>
      </c>
      <c r="CC58" s="488">
        <f t="shared" si="6"/>
        <v>0</v>
      </c>
      <c r="CD58" s="488">
        <f t="shared" si="6"/>
        <v>0</v>
      </c>
      <c r="CE58" s="488">
        <f t="shared" si="6"/>
        <v>0</v>
      </c>
      <c r="CF58" s="488">
        <f t="shared" si="6"/>
        <v>0</v>
      </c>
      <c r="CG58" s="488">
        <f t="shared" si="6"/>
        <v>0</v>
      </c>
      <c r="CH58" s="488">
        <f t="shared" si="6"/>
        <v>0</v>
      </c>
      <c r="CI58" s="488">
        <f t="shared" si="6"/>
        <v>0</v>
      </c>
      <c r="CJ58" s="488">
        <f t="shared" si="6"/>
        <v>0</v>
      </c>
      <c r="CK58" s="488">
        <f t="shared" si="6"/>
        <v>0</v>
      </c>
      <c r="CL58" s="488">
        <f t="shared" si="6"/>
        <v>0</v>
      </c>
      <c r="CM58" s="488">
        <f t="shared" si="6"/>
        <v>0</v>
      </c>
      <c r="CN58" s="488">
        <f t="shared" si="6"/>
        <v>0</v>
      </c>
      <c r="CO58" s="488">
        <f t="shared" si="6"/>
        <v>0</v>
      </c>
      <c r="CP58" s="488">
        <f t="shared" si="6"/>
        <v>0</v>
      </c>
      <c r="CQ58" s="488">
        <f t="shared" si="6"/>
        <v>0</v>
      </c>
      <c r="CR58" s="488">
        <f t="shared" si="6"/>
        <v>0</v>
      </c>
      <c r="CS58" s="488">
        <f t="shared" si="6"/>
        <v>0</v>
      </c>
      <c r="CT58" s="488">
        <f t="shared" si="6"/>
        <v>0</v>
      </c>
      <c r="CU58" s="488">
        <f t="shared" si="6"/>
        <v>0</v>
      </c>
      <c r="CV58" s="488">
        <f t="shared" si="6"/>
        <v>0</v>
      </c>
      <c r="CW58" s="488">
        <f t="shared" si="6"/>
        <v>0</v>
      </c>
      <c r="CX58" s="488">
        <f t="shared" si="6"/>
        <v>0</v>
      </c>
      <c r="CY58" s="488">
        <f t="shared" si="6"/>
        <v>0</v>
      </c>
      <c r="CZ58" s="488">
        <f t="shared" si="6"/>
        <v>0</v>
      </c>
    </row>
    <row r="59" spans="2:106" ht="47.25" hidden="1">
      <c r="C59" s="302" t="s">
        <v>97</v>
      </c>
      <c r="D59" s="488">
        <f t="shared" ref="D59:AI59" si="7">D58*D53</f>
        <v>0</v>
      </c>
      <c r="E59" s="488">
        <f t="shared" si="7"/>
        <v>0</v>
      </c>
      <c r="F59" s="488">
        <f t="shared" si="7"/>
        <v>0</v>
      </c>
      <c r="G59" s="488">
        <f t="shared" si="7"/>
        <v>0</v>
      </c>
      <c r="H59" s="488">
        <f t="shared" si="7"/>
        <v>0</v>
      </c>
      <c r="I59" s="488">
        <f t="shared" si="7"/>
        <v>0</v>
      </c>
      <c r="J59" s="488">
        <f t="shared" si="7"/>
        <v>0</v>
      </c>
      <c r="K59" s="488">
        <f t="shared" si="7"/>
        <v>0</v>
      </c>
      <c r="L59" s="488">
        <f t="shared" si="7"/>
        <v>0</v>
      </c>
      <c r="M59" s="488">
        <f t="shared" si="7"/>
        <v>0</v>
      </c>
      <c r="N59" s="488">
        <f t="shared" si="7"/>
        <v>0</v>
      </c>
      <c r="O59" s="488">
        <f t="shared" si="7"/>
        <v>0</v>
      </c>
      <c r="P59" s="488">
        <f t="shared" si="7"/>
        <v>0</v>
      </c>
      <c r="Q59" s="488">
        <f t="shared" si="7"/>
        <v>0</v>
      </c>
      <c r="R59" s="488">
        <f t="shared" si="7"/>
        <v>0</v>
      </c>
      <c r="S59" s="488">
        <f t="shared" si="7"/>
        <v>0</v>
      </c>
      <c r="T59" s="488">
        <f t="shared" si="7"/>
        <v>0</v>
      </c>
      <c r="U59" s="488">
        <f t="shared" si="7"/>
        <v>0</v>
      </c>
      <c r="V59" s="488">
        <f t="shared" si="7"/>
        <v>0</v>
      </c>
      <c r="W59" s="488">
        <f t="shared" si="7"/>
        <v>0</v>
      </c>
      <c r="X59" s="488">
        <f t="shared" si="7"/>
        <v>0</v>
      </c>
      <c r="Y59" s="488">
        <f t="shared" si="7"/>
        <v>0</v>
      </c>
      <c r="Z59" s="488">
        <f t="shared" si="7"/>
        <v>0</v>
      </c>
      <c r="AA59" s="488">
        <f t="shared" si="7"/>
        <v>0</v>
      </c>
      <c r="AB59" s="488">
        <f t="shared" si="7"/>
        <v>0</v>
      </c>
      <c r="AC59" s="488">
        <f t="shared" si="7"/>
        <v>0</v>
      </c>
      <c r="AD59" s="488">
        <f t="shared" si="7"/>
        <v>0</v>
      </c>
      <c r="AE59" s="488">
        <f t="shared" si="7"/>
        <v>0</v>
      </c>
      <c r="AF59" s="488">
        <f t="shared" si="7"/>
        <v>0</v>
      </c>
      <c r="AG59" s="488">
        <f t="shared" si="7"/>
        <v>0</v>
      </c>
      <c r="AH59" s="488">
        <f t="shared" si="7"/>
        <v>0</v>
      </c>
      <c r="AI59" s="488">
        <f t="shared" si="7"/>
        <v>0</v>
      </c>
      <c r="AJ59" s="488">
        <f t="shared" ref="AJ59:BO59" si="8">AJ58*AJ53</f>
        <v>0</v>
      </c>
      <c r="AK59" s="488">
        <f t="shared" si="8"/>
        <v>0</v>
      </c>
      <c r="AL59" s="488">
        <f t="shared" si="8"/>
        <v>0</v>
      </c>
      <c r="AM59" s="488">
        <f t="shared" si="8"/>
        <v>0</v>
      </c>
      <c r="AN59" s="488">
        <f t="shared" si="8"/>
        <v>0</v>
      </c>
      <c r="AO59" s="488">
        <f t="shared" si="8"/>
        <v>0</v>
      </c>
      <c r="AP59" s="488">
        <f t="shared" si="8"/>
        <v>0</v>
      </c>
      <c r="AQ59" s="488">
        <f t="shared" si="8"/>
        <v>0</v>
      </c>
      <c r="AR59" s="488">
        <f t="shared" si="8"/>
        <v>0</v>
      </c>
      <c r="AS59" s="488">
        <f t="shared" si="8"/>
        <v>0</v>
      </c>
      <c r="AT59" s="488">
        <f t="shared" si="8"/>
        <v>0</v>
      </c>
      <c r="AU59" s="488">
        <f t="shared" si="8"/>
        <v>0</v>
      </c>
      <c r="AV59" s="488">
        <f t="shared" si="8"/>
        <v>0</v>
      </c>
      <c r="AW59" s="488">
        <f t="shared" si="8"/>
        <v>0</v>
      </c>
      <c r="AX59" s="488">
        <f t="shared" si="8"/>
        <v>0</v>
      </c>
      <c r="AY59" s="488">
        <f t="shared" si="8"/>
        <v>0</v>
      </c>
      <c r="AZ59" s="488">
        <f t="shared" si="8"/>
        <v>0</v>
      </c>
      <c r="BA59" s="488">
        <f t="shared" si="8"/>
        <v>0</v>
      </c>
      <c r="BB59" s="488">
        <f t="shared" si="8"/>
        <v>0</v>
      </c>
      <c r="BC59" s="488">
        <f t="shared" si="8"/>
        <v>0</v>
      </c>
      <c r="BD59" s="488">
        <f t="shared" si="8"/>
        <v>0</v>
      </c>
      <c r="BE59" s="488">
        <f t="shared" si="8"/>
        <v>0</v>
      </c>
      <c r="BF59" s="488">
        <f t="shared" si="8"/>
        <v>0</v>
      </c>
      <c r="BG59" s="488">
        <f t="shared" si="8"/>
        <v>0</v>
      </c>
      <c r="BH59" s="488">
        <f t="shared" si="8"/>
        <v>0</v>
      </c>
      <c r="BI59" s="488">
        <f t="shared" si="8"/>
        <v>0</v>
      </c>
      <c r="BJ59" s="488">
        <f t="shared" si="8"/>
        <v>0</v>
      </c>
      <c r="BK59" s="488">
        <f t="shared" si="8"/>
        <v>0</v>
      </c>
      <c r="BL59" s="488">
        <f t="shared" si="8"/>
        <v>0</v>
      </c>
      <c r="BM59" s="488">
        <f t="shared" si="8"/>
        <v>0</v>
      </c>
      <c r="BN59" s="488">
        <f t="shared" si="8"/>
        <v>0</v>
      </c>
      <c r="BO59" s="488">
        <f t="shared" si="8"/>
        <v>0</v>
      </c>
      <c r="BP59" s="488">
        <f t="shared" ref="BP59:CU59" si="9">BP58*BP53</f>
        <v>0</v>
      </c>
      <c r="BQ59" s="488">
        <f t="shared" si="9"/>
        <v>0</v>
      </c>
      <c r="BR59" s="488">
        <f t="shared" si="9"/>
        <v>0</v>
      </c>
      <c r="BS59" s="488">
        <f t="shared" si="9"/>
        <v>0</v>
      </c>
      <c r="BT59" s="488">
        <f t="shared" si="9"/>
        <v>0</v>
      </c>
      <c r="BU59" s="488">
        <f t="shared" si="9"/>
        <v>0</v>
      </c>
      <c r="BV59" s="488">
        <f t="shared" si="9"/>
        <v>0</v>
      </c>
      <c r="BW59" s="488">
        <f t="shared" si="9"/>
        <v>0</v>
      </c>
      <c r="BX59" s="488">
        <f t="shared" si="9"/>
        <v>0</v>
      </c>
      <c r="BY59" s="488">
        <f t="shared" si="9"/>
        <v>0</v>
      </c>
      <c r="BZ59" s="488">
        <f t="shared" si="9"/>
        <v>0</v>
      </c>
      <c r="CA59" s="488">
        <f t="shared" si="9"/>
        <v>0</v>
      </c>
      <c r="CB59" s="488">
        <f t="shared" si="9"/>
        <v>0</v>
      </c>
      <c r="CC59" s="488">
        <f t="shared" si="9"/>
        <v>0</v>
      </c>
      <c r="CD59" s="488">
        <f t="shared" si="9"/>
        <v>0</v>
      </c>
      <c r="CE59" s="488">
        <f t="shared" si="9"/>
        <v>0</v>
      </c>
      <c r="CF59" s="488">
        <f t="shared" si="9"/>
        <v>0</v>
      </c>
      <c r="CG59" s="488">
        <f t="shared" si="9"/>
        <v>0</v>
      </c>
      <c r="CH59" s="488">
        <f t="shared" si="9"/>
        <v>0</v>
      </c>
      <c r="CI59" s="488">
        <f t="shared" si="9"/>
        <v>0</v>
      </c>
      <c r="CJ59" s="488">
        <f t="shared" si="9"/>
        <v>0</v>
      </c>
      <c r="CK59" s="488">
        <f t="shared" si="9"/>
        <v>0</v>
      </c>
      <c r="CL59" s="488">
        <f t="shared" si="9"/>
        <v>0</v>
      </c>
      <c r="CM59" s="488">
        <f t="shared" si="9"/>
        <v>0</v>
      </c>
      <c r="CN59" s="488">
        <f t="shared" si="9"/>
        <v>0</v>
      </c>
      <c r="CO59" s="488">
        <f t="shared" si="9"/>
        <v>0</v>
      </c>
      <c r="CP59" s="488">
        <f t="shared" si="9"/>
        <v>0</v>
      </c>
      <c r="CQ59" s="488">
        <f t="shared" si="9"/>
        <v>0</v>
      </c>
      <c r="CR59" s="488">
        <f t="shared" si="9"/>
        <v>0</v>
      </c>
      <c r="CS59" s="488">
        <f t="shared" si="9"/>
        <v>0</v>
      </c>
      <c r="CT59" s="488">
        <f t="shared" si="9"/>
        <v>0</v>
      </c>
      <c r="CU59" s="488">
        <f t="shared" si="9"/>
        <v>0</v>
      </c>
      <c r="CV59" s="488">
        <f t="shared" ref="CV59:CZ59" si="10">CV58*CV53</f>
        <v>0</v>
      </c>
      <c r="CW59" s="488">
        <f t="shared" si="10"/>
        <v>0</v>
      </c>
      <c r="CX59" s="488">
        <f t="shared" si="10"/>
        <v>0</v>
      </c>
      <c r="CY59" s="488">
        <f t="shared" si="10"/>
        <v>0</v>
      </c>
      <c r="CZ59" s="488">
        <f t="shared" si="10"/>
        <v>0</v>
      </c>
    </row>
    <row r="60" spans="2:106" ht="31.5" hidden="1">
      <c r="C60" s="302" t="s">
        <v>394</v>
      </c>
      <c r="D60" s="489">
        <f>SUM(D59:CZ59)</f>
        <v>0</v>
      </c>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4"/>
      <c r="BJ60" s="324"/>
      <c r="BK60" s="324"/>
      <c r="BL60" s="324"/>
      <c r="BM60" s="325"/>
      <c r="BN60" s="325"/>
      <c r="BO60" s="325"/>
      <c r="BP60" s="325"/>
      <c r="BQ60" s="325"/>
      <c r="BR60" s="325"/>
      <c r="BS60" s="325"/>
      <c r="BT60" s="325"/>
      <c r="BU60" s="325"/>
      <c r="BV60" s="325"/>
      <c r="BW60" s="325"/>
      <c r="BX60" s="325"/>
      <c r="BY60" s="325"/>
      <c r="BZ60" s="325"/>
      <c r="CA60" s="325"/>
      <c r="CB60" s="325"/>
      <c r="CC60" s="325"/>
      <c r="CD60" s="325"/>
      <c r="CE60" s="325"/>
      <c r="CF60" s="325"/>
      <c r="CG60" s="325"/>
      <c r="CH60" s="325"/>
      <c r="CI60" s="325"/>
      <c r="CJ60" s="325"/>
      <c r="CK60" s="325"/>
      <c r="CL60" s="325"/>
      <c r="CM60" s="325"/>
      <c r="CN60" s="325"/>
      <c r="CO60" s="325"/>
      <c r="CP60" s="325"/>
      <c r="CQ60" s="325"/>
      <c r="CR60" s="325"/>
      <c r="CS60" s="325"/>
      <c r="CT60" s="325"/>
      <c r="CU60" s="325"/>
      <c r="CV60" s="325"/>
      <c r="CW60" s="325"/>
      <c r="CX60" s="325"/>
      <c r="CY60" s="325"/>
      <c r="CZ60" s="325"/>
    </row>
    <row r="61" spans="2:106" hidden="1">
      <c r="C61" s="300" t="s">
        <v>271</v>
      </c>
    </row>
    <row r="62" spans="2:106" ht="47.25" hidden="1">
      <c r="C62" s="303" t="s">
        <v>368</v>
      </c>
      <c r="D62" s="490">
        <f>G16</f>
        <v>0</v>
      </c>
      <c r="E62" s="490">
        <f>$D$62</f>
        <v>0</v>
      </c>
      <c r="F62" s="490">
        <f t="shared" ref="F62:BQ62" si="11">$D$62</f>
        <v>0</v>
      </c>
      <c r="G62" s="490">
        <f t="shared" si="11"/>
        <v>0</v>
      </c>
      <c r="H62" s="490">
        <f t="shared" si="11"/>
        <v>0</v>
      </c>
      <c r="I62" s="490">
        <f t="shared" si="11"/>
        <v>0</v>
      </c>
      <c r="J62" s="490">
        <f t="shared" si="11"/>
        <v>0</v>
      </c>
      <c r="K62" s="490">
        <f t="shared" si="11"/>
        <v>0</v>
      </c>
      <c r="L62" s="490">
        <f t="shared" si="11"/>
        <v>0</v>
      </c>
      <c r="M62" s="490">
        <f t="shared" si="11"/>
        <v>0</v>
      </c>
      <c r="N62" s="490">
        <f t="shared" si="11"/>
        <v>0</v>
      </c>
      <c r="O62" s="490">
        <f t="shared" si="11"/>
        <v>0</v>
      </c>
      <c r="P62" s="490">
        <f t="shared" si="11"/>
        <v>0</v>
      </c>
      <c r="Q62" s="490">
        <f t="shared" si="11"/>
        <v>0</v>
      </c>
      <c r="R62" s="490">
        <f t="shared" si="11"/>
        <v>0</v>
      </c>
      <c r="S62" s="490">
        <f t="shared" si="11"/>
        <v>0</v>
      </c>
      <c r="T62" s="490">
        <f t="shared" si="11"/>
        <v>0</v>
      </c>
      <c r="U62" s="490">
        <f t="shared" si="11"/>
        <v>0</v>
      </c>
      <c r="V62" s="490">
        <f t="shared" si="11"/>
        <v>0</v>
      </c>
      <c r="W62" s="490">
        <f t="shared" si="11"/>
        <v>0</v>
      </c>
      <c r="X62" s="490">
        <f t="shared" si="11"/>
        <v>0</v>
      </c>
      <c r="Y62" s="490">
        <f t="shared" si="11"/>
        <v>0</v>
      </c>
      <c r="Z62" s="490">
        <f t="shared" si="11"/>
        <v>0</v>
      </c>
      <c r="AA62" s="490">
        <f t="shared" si="11"/>
        <v>0</v>
      </c>
      <c r="AB62" s="490">
        <f t="shared" si="11"/>
        <v>0</v>
      </c>
      <c r="AC62" s="490">
        <f t="shared" si="11"/>
        <v>0</v>
      </c>
      <c r="AD62" s="490">
        <f t="shared" si="11"/>
        <v>0</v>
      </c>
      <c r="AE62" s="490">
        <f t="shared" si="11"/>
        <v>0</v>
      </c>
      <c r="AF62" s="490">
        <f t="shared" si="11"/>
        <v>0</v>
      </c>
      <c r="AG62" s="490">
        <f t="shared" si="11"/>
        <v>0</v>
      </c>
      <c r="AH62" s="490">
        <f t="shared" si="11"/>
        <v>0</v>
      </c>
      <c r="AI62" s="490">
        <f t="shared" si="11"/>
        <v>0</v>
      </c>
      <c r="AJ62" s="490">
        <f t="shared" si="11"/>
        <v>0</v>
      </c>
      <c r="AK62" s="490">
        <f t="shared" si="11"/>
        <v>0</v>
      </c>
      <c r="AL62" s="490">
        <f t="shared" si="11"/>
        <v>0</v>
      </c>
      <c r="AM62" s="490">
        <f t="shared" si="11"/>
        <v>0</v>
      </c>
      <c r="AN62" s="490">
        <f t="shared" si="11"/>
        <v>0</v>
      </c>
      <c r="AO62" s="490">
        <f t="shared" si="11"/>
        <v>0</v>
      </c>
      <c r="AP62" s="490">
        <f t="shared" si="11"/>
        <v>0</v>
      </c>
      <c r="AQ62" s="490">
        <f t="shared" si="11"/>
        <v>0</v>
      </c>
      <c r="AR62" s="490">
        <f t="shared" si="11"/>
        <v>0</v>
      </c>
      <c r="AS62" s="490">
        <f t="shared" si="11"/>
        <v>0</v>
      </c>
      <c r="AT62" s="490">
        <f t="shared" si="11"/>
        <v>0</v>
      </c>
      <c r="AU62" s="490">
        <f t="shared" si="11"/>
        <v>0</v>
      </c>
      <c r="AV62" s="490">
        <f t="shared" si="11"/>
        <v>0</v>
      </c>
      <c r="AW62" s="490">
        <f t="shared" si="11"/>
        <v>0</v>
      </c>
      <c r="AX62" s="490">
        <f t="shared" si="11"/>
        <v>0</v>
      </c>
      <c r="AY62" s="490">
        <f t="shared" si="11"/>
        <v>0</v>
      </c>
      <c r="AZ62" s="490">
        <f t="shared" si="11"/>
        <v>0</v>
      </c>
      <c r="BA62" s="490">
        <f t="shared" si="11"/>
        <v>0</v>
      </c>
      <c r="BB62" s="490">
        <f t="shared" si="11"/>
        <v>0</v>
      </c>
      <c r="BC62" s="490">
        <f t="shared" si="11"/>
        <v>0</v>
      </c>
      <c r="BD62" s="490">
        <f t="shared" si="11"/>
        <v>0</v>
      </c>
      <c r="BE62" s="490">
        <f t="shared" si="11"/>
        <v>0</v>
      </c>
      <c r="BF62" s="490">
        <f t="shared" si="11"/>
        <v>0</v>
      </c>
      <c r="BG62" s="490">
        <f t="shared" si="11"/>
        <v>0</v>
      </c>
      <c r="BH62" s="490">
        <f t="shared" si="11"/>
        <v>0</v>
      </c>
      <c r="BI62" s="490">
        <f t="shared" si="11"/>
        <v>0</v>
      </c>
      <c r="BJ62" s="490">
        <f t="shared" si="11"/>
        <v>0</v>
      </c>
      <c r="BK62" s="490">
        <f t="shared" si="11"/>
        <v>0</v>
      </c>
      <c r="BL62" s="490">
        <f t="shared" si="11"/>
        <v>0</v>
      </c>
      <c r="BM62" s="490">
        <f t="shared" si="11"/>
        <v>0</v>
      </c>
      <c r="BN62" s="490">
        <f t="shared" si="11"/>
        <v>0</v>
      </c>
      <c r="BO62" s="490">
        <f t="shared" si="11"/>
        <v>0</v>
      </c>
      <c r="BP62" s="490">
        <f t="shared" si="11"/>
        <v>0</v>
      </c>
      <c r="BQ62" s="490">
        <f t="shared" si="11"/>
        <v>0</v>
      </c>
      <c r="BR62" s="490">
        <f t="shared" ref="BR62:CZ62" si="12">$D$62</f>
        <v>0</v>
      </c>
      <c r="BS62" s="490">
        <f t="shared" si="12"/>
        <v>0</v>
      </c>
      <c r="BT62" s="490">
        <f t="shared" si="12"/>
        <v>0</v>
      </c>
      <c r="BU62" s="490">
        <f t="shared" si="12"/>
        <v>0</v>
      </c>
      <c r="BV62" s="490">
        <f t="shared" si="12"/>
        <v>0</v>
      </c>
      <c r="BW62" s="490">
        <f t="shared" si="12"/>
        <v>0</v>
      </c>
      <c r="BX62" s="490">
        <f t="shared" si="12"/>
        <v>0</v>
      </c>
      <c r="BY62" s="490">
        <f t="shared" si="12"/>
        <v>0</v>
      </c>
      <c r="BZ62" s="490">
        <f t="shared" si="12"/>
        <v>0</v>
      </c>
      <c r="CA62" s="490">
        <f t="shared" si="12"/>
        <v>0</v>
      </c>
      <c r="CB62" s="490">
        <f t="shared" si="12"/>
        <v>0</v>
      </c>
      <c r="CC62" s="490">
        <f t="shared" si="12"/>
        <v>0</v>
      </c>
      <c r="CD62" s="490">
        <f t="shared" si="12"/>
        <v>0</v>
      </c>
      <c r="CE62" s="490">
        <f t="shared" si="12"/>
        <v>0</v>
      </c>
      <c r="CF62" s="490">
        <f t="shared" si="12"/>
        <v>0</v>
      </c>
      <c r="CG62" s="490">
        <f t="shared" si="12"/>
        <v>0</v>
      </c>
      <c r="CH62" s="490">
        <f t="shared" si="12"/>
        <v>0</v>
      </c>
      <c r="CI62" s="490">
        <f t="shared" si="12"/>
        <v>0</v>
      </c>
      <c r="CJ62" s="490">
        <f t="shared" si="12"/>
        <v>0</v>
      </c>
      <c r="CK62" s="490">
        <f t="shared" si="12"/>
        <v>0</v>
      </c>
      <c r="CL62" s="490">
        <f t="shared" si="12"/>
        <v>0</v>
      </c>
      <c r="CM62" s="490">
        <f t="shared" si="12"/>
        <v>0</v>
      </c>
      <c r="CN62" s="490">
        <f t="shared" si="12"/>
        <v>0</v>
      </c>
      <c r="CO62" s="490">
        <f t="shared" si="12"/>
        <v>0</v>
      </c>
      <c r="CP62" s="490">
        <f t="shared" si="12"/>
        <v>0</v>
      </c>
      <c r="CQ62" s="490">
        <f t="shared" si="12"/>
        <v>0</v>
      </c>
      <c r="CR62" s="490">
        <f t="shared" si="12"/>
        <v>0</v>
      </c>
      <c r="CS62" s="490">
        <f t="shared" si="12"/>
        <v>0</v>
      </c>
      <c r="CT62" s="490">
        <f t="shared" si="12"/>
        <v>0</v>
      </c>
      <c r="CU62" s="490">
        <f t="shared" si="12"/>
        <v>0</v>
      </c>
      <c r="CV62" s="490">
        <f t="shared" si="12"/>
        <v>0</v>
      </c>
      <c r="CW62" s="490">
        <f t="shared" si="12"/>
        <v>0</v>
      </c>
      <c r="CX62" s="490">
        <f t="shared" si="12"/>
        <v>0</v>
      </c>
      <c r="CY62" s="490">
        <f t="shared" si="12"/>
        <v>0</v>
      </c>
      <c r="CZ62" s="490">
        <f t="shared" si="12"/>
        <v>0</v>
      </c>
    </row>
    <row r="63" spans="2:106" ht="15.75" hidden="1">
      <c r="C63" s="304" t="s">
        <v>98</v>
      </c>
      <c r="D63" s="491">
        <f>D62*$K$34</f>
        <v>0</v>
      </c>
      <c r="E63" s="491">
        <f t="shared" ref="E63:BP63" si="13">E62*$K$34</f>
        <v>0</v>
      </c>
      <c r="F63" s="491">
        <f t="shared" si="13"/>
        <v>0</v>
      </c>
      <c r="G63" s="491">
        <f t="shared" si="13"/>
        <v>0</v>
      </c>
      <c r="H63" s="491">
        <f t="shared" si="13"/>
        <v>0</v>
      </c>
      <c r="I63" s="491">
        <f t="shared" si="13"/>
        <v>0</v>
      </c>
      <c r="J63" s="491">
        <f t="shared" si="13"/>
        <v>0</v>
      </c>
      <c r="K63" s="491">
        <f t="shared" si="13"/>
        <v>0</v>
      </c>
      <c r="L63" s="491">
        <f t="shared" si="13"/>
        <v>0</v>
      </c>
      <c r="M63" s="491">
        <f t="shared" si="13"/>
        <v>0</v>
      </c>
      <c r="N63" s="491">
        <f t="shared" si="13"/>
        <v>0</v>
      </c>
      <c r="O63" s="491">
        <f t="shared" si="13"/>
        <v>0</v>
      </c>
      <c r="P63" s="491">
        <f t="shared" si="13"/>
        <v>0</v>
      </c>
      <c r="Q63" s="491">
        <f t="shared" si="13"/>
        <v>0</v>
      </c>
      <c r="R63" s="491">
        <f t="shared" si="13"/>
        <v>0</v>
      </c>
      <c r="S63" s="491">
        <f t="shared" si="13"/>
        <v>0</v>
      </c>
      <c r="T63" s="491">
        <f t="shared" si="13"/>
        <v>0</v>
      </c>
      <c r="U63" s="491">
        <f t="shared" si="13"/>
        <v>0</v>
      </c>
      <c r="V63" s="491">
        <f t="shared" si="13"/>
        <v>0</v>
      </c>
      <c r="W63" s="491">
        <f t="shared" si="13"/>
        <v>0</v>
      </c>
      <c r="X63" s="491">
        <f t="shared" si="13"/>
        <v>0</v>
      </c>
      <c r="Y63" s="491">
        <f t="shared" si="13"/>
        <v>0</v>
      </c>
      <c r="Z63" s="491">
        <f t="shared" si="13"/>
        <v>0</v>
      </c>
      <c r="AA63" s="491">
        <f t="shared" si="13"/>
        <v>0</v>
      </c>
      <c r="AB63" s="491">
        <f t="shared" si="13"/>
        <v>0</v>
      </c>
      <c r="AC63" s="491">
        <f t="shared" si="13"/>
        <v>0</v>
      </c>
      <c r="AD63" s="491">
        <f t="shared" si="13"/>
        <v>0</v>
      </c>
      <c r="AE63" s="491">
        <f t="shared" si="13"/>
        <v>0</v>
      </c>
      <c r="AF63" s="491">
        <f t="shared" si="13"/>
        <v>0</v>
      </c>
      <c r="AG63" s="491">
        <f t="shared" si="13"/>
        <v>0</v>
      </c>
      <c r="AH63" s="491">
        <f t="shared" si="13"/>
        <v>0</v>
      </c>
      <c r="AI63" s="491">
        <f t="shared" si="13"/>
        <v>0</v>
      </c>
      <c r="AJ63" s="491">
        <f t="shared" si="13"/>
        <v>0</v>
      </c>
      <c r="AK63" s="491">
        <f t="shared" si="13"/>
        <v>0</v>
      </c>
      <c r="AL63" s="491">
        <f t="shared" si="13"/>
        <v>0</v>
      </c>
      <c r="AM63" s="491">
        <f t="shared" si="13"/>
        <v>0</v>
      </c>
      <c r="AN63" s="491">
        <f t="shared" si="13"/>
        <v>0</v>
      </c>
      <c r="AO63" s="491">
        <f t="shared" si="13"/>
        <v>0</v>
      </c>
      <c r="AP63" s="491">
        <f t="shared" si="13"/>
        <v>0</v>
      </c>
      <c r="AQ63" s="491">
        <f t="shared" si="13"/>
        <v>0</v>
      </c>
      <c r="AR63" s="491">
        <f t="shared" si="13"/>
        <v>0</v>
      </c>
      <c r="AS63" s="491">
        <f t="shared" si="13"/>
        <v>0</v>
      </c>
      <c r="AT63" s="491">
        <f t="shared" si="13"/>
        <v>0</v>
      </c>
      <c r="AU63" s="491">
        <f t="shared" si="13"/>
        <v>0</v>
      </c>
      <c r="AV63" s="491">
        <f t="shared" si="13"/>
        <v>0</v>
      </c>
      <c r="AW63" s="491">
        <f t="shared" si="13"/>
        <v>0</v>
      </c>
      <c r="AX63" s="491">
        <f t="shared" si="13"/>
        <v>0</v>
      </c>
      <c r="AY63" s="491">
        <f t="shared" si="13"/>
        <v>0</v>
      </c>
      <c r="AZ63" s="491">
        <f t="shared" si="13"/>
        <v>0</v>
      </c>
      <c r="BA63" s="491">
        <f t="shared" si="13"/>
        <v>0</v>
      </c>
      <c r="BB63" s="491">
        <f t="shared" si="13"/>
        <v>0</v>
      </c>
      <c r="BC63" s="491">
        <f t="shared" si="13"/>
        <v>0</v>
      </c>
      <c r="BD63" s="491">
        <f t="shared" si="13"/>
        <v>0</v>
      </c>
      <c r="BE63" s="491">
        <f t="shared" si="13"/>
        <v>0</v>
      </c>
      <c r="BF63" s="491">
        <f t="shared" si="13"/>
        <v>0</v>
      </c>
      <c r="BG63" s="491">
        <f t="shared" si="13"/>
        <v>0</v>
      </c>
      <c r="BH63" s="491">
        <f t="shared" si="13"/>
        <v>0</v>
      </c>
      <c r="BI63" s="491">
        <f t="shared" si="13"/>
        <v>0</v>
      </c>
      <c r="BJ63" s="491">
        <f t="shared" si="13"/>
        <v>0</v>
      </c>
      <c r="BK63" s="491">
        <f t="shared" si="13"/>
        <v>0</v>
      </c>
      <c r="BL63" s="491">
        <f t="shared" si="13"/>
        <v>0</v>
      </c>
      <c r="BM63" s="491">
        <f t="shared" si="13"/>
        <v>0</v>
      </c>
      <c r="BN63" s="491">
        <f t="shared" si="13"/>
        <v>0</v>
      </c>
      <c r="BO63" s="491">
        <f t="shared" si="13"/>
        <v>0</v>
      </c>
      <c r="BP63" s="491">
        <f t="shared" si="13"/>
        <v>0</v>
      </c>
      <c r="BQ63" s="491">
        <f t="shared" ref="BQ63:CZ63" si="14">BQ62*$K$34</f>
        <v>0</v>
      </c>
      <c r="BR63" s="491">
        <f t="shared" si="14"/>
        <v>0</v>
      </c>
      <c r="BS63" s="491">
        <f t="shared" si="14"/>
        <v>0</v>
      </c>
      <c r="BT63" s="491">
        <f t="shared" si="14"/>
        <v>0</v>
      </c>
      <c r="BU63" s="491">
        <f t="shared" si="14"/>
        <v>0</v>
      </c>
      <c r="BV63" s="491">
        <f t="shared" si="14"/>
        <v>0</v>
      </c>
      <c r="BW63" s="491">
        <f t="shared" si="14"/>
        <v>0</v>
      </c>
      <c r="BX63" s="491">
        <f t="shared" si="14"/>
        <v>0</v>
      </c>
      <c r="BY63" s="491">
        <f t="shared" si="14"/>
        <v>0</v>
      </c>
      <c r="BZ63" s="491">
        <f t="shared" si="14"/>
        <v>0</v>
      </c>
      <c r="CA63" s="491">
        <f t="shared" si="14"/>
        <v>0</v>
      </c>
      <c r="CB63" s="491">
        <f t="shared" si="14"/>
        <v>0</v>
      </c>
      <c r="CC63" s="491">
        <f t="shared" si="14"/>
        <v>0</v>
      </c>
      <c r="CD63" s="491">
        <f t="shared" si="14"/>
        <v>0</v>
      </c>
      <c r="CE63" s="491">
        <f t="shared" si="14"/>
        <v>0</v>
      </c>
      <c r="CF63" s="491">
        <f t="shared" si="14"/>
        <v>0</v>
      </c>
      <c r="CG63" s="491">
        <f t="shared" si="14"/>
        <v>0</v>
      </c>
      <c r="CH63" s="491">
        <f t="shared" si="14"/>
        <v>0</v>
      </c>
      <c r="CI63" s="491">
        <f t="shared" si="14"/>
        <v>0</v>
      </c>
      <c r="CJ63" s="491">
        <f t="shared" si="14"/>
        <v>0</v>
      </c>
      <c r="CK63" s="491">
        <f t="shared" si="14"/>
        <v>0</v>
      </c>
      <c r="CL63" s="491">
        <f t="shared" si="14"/>
        <v>0</v>
      </c>
      <c r="CM63" s="491">
        <f t="shared" si="14"/>
        <v>0</v>
      </c>
      <c r="CN63" s="491">
        <f t="shared" si="14"/>
        <v>0</v>
      </c>
      <c r="CO63" s="491">
        <f t="shared" si="14"/>
        <v>0</v>
      </c>
      <c r="CP63" s="491">
        <f t="shared" si="14"/>
        <v>0</v>
      </c>
      <c r="CQ63" s="491">
        <f t="shared" si="14"/>
        <v>0</v>
      </c>
      <c r="CR63" s="491">
        <f t="shared" si="14"/>
        <v>0</v>
      </c>
      <c r="CS63" s="491">
        <f t="shared" si="14"/>
        <v>0</v>
      </c>
      <c r="CT63" s="491">
        <f t="shared" si="14"/>
        <v>0</v>
      </c>
      <c r="CU63" s="491">
        <f t="shared" si="14"/>
        <v>0</v>
      </c>
      <c r="CV63" s="491">
        <f t="shared" si="14"/>
        <v>0</v>
      </c>
      <c r="CW63" s="491">
        <f t="shared" si="14"/>
        <v>0</v>
      </c>
      <c r="CX63" s="491">
        <f t="shared" si="14"/>
        <v>0</v>
      </c>
      <c r="CY63" s="491">
        <f t="shared" si="14"/>
        <v>0</v>
      </c>
      <c r="CZ63" s="491">
        <f t="shared" si="14"/>
        <v>0</v>
      </c>
    </row>
    <row r="64" spans="2:106" ht="47.25" hidden="1">
      <c r="C64" s="305" t="s">
        <v>97</v>
      </c>
      <c r="D64" s="491">
        <f t="shared" ref="D64:AI64" si="15">D63*D53</f>
        <v>0</v>
      </c>
      <c r="E64" s="491">
        <f t="shared" si="15"/>
        <v>0</v>
      </c>
      <c r="F64" s="491">
        <f t="shared" si="15"/>
        <v>0</v>
      </c>
      <c r="G64" s="491">
        <f t="shared" si="15"/>
        <v>0</v>
      </c>
      <c r="H64" s="491">
        <f t="shared" si="15"/>
        <v>0</v>
      </c>
      <c r="I64" s="491">
        <f t="shared" si="15"/>
        <v>0</v>
      </c>
      <c r="J64" s="491">
        <f t="shared" si="15"/>
        <v>0</v>
      </c>
      <c r="K64" s="491">
        <f t="shared" si="15"/>
        <v>0</v>
      </c>
      <c r="L64" s="491">
        <f t="shared" si="15"/>
        <v>0</v>
      </c>
      <c r="M64" s="491">
        <f t="shared" si="15"/>
        <v>0</v>
      </c>
      <c r="N64" s="491">
        <f t="shared" si="15"/>
        <v>0</v>
      </c>
      <c r="O64" s="491">
        <f t="shared" si="15"/>
        <v>0</v>
      </c>
      <c r="P64" s="491">
        <f t="shared" si="15"/>
        <v>0</v>
      </c>
      <c r="Q64" s="491">
        <f t="shared" si="15"/>
        <v>0</v>
      </c>
      <c r="R64" s="491">
        <f t="shared" si="15"/>
        <v>0</v>
      </c>
      <c r="S64" s="491">
        <f t="shared" si="15"/>
        <v>0</v>
      </c>
      <c r="T64" s="491">
        <f t="shared" si="15"/>
        <v>0</v>
      </c>
      <c r="U64" s="491">
        <f t="shared" si="15"/>
        <v>0</v>
      </c>
      <c r="V64" s="491">
        <f t="shared" si="15"/>
        <v>0</v>
      </c>
      <c r="W64" s="491">
        <f t="shared" si="15"/>
        <v>0</v>
      </c>
      <c r="X64" s="491">
        <f t="shared" si="15"/>
        <v>0</v>
      </c>
      <c r="Y64" s="491">
        <f t="shared" si="15"/>
        <v>0</v>
      </c>
      <c r="Z64" s="491">
        <f t="shared" si="15"/>
        <v>0</v>
      </c>
      <c r="AA64" s="491">
        <f t="shared" si="15"/>
        <v>0</v>
      </c>
      <c r="AB64" s="491">
        <f t="shared" si="15"/>
        <v>0</v>
      </c>
      <c r="AC64" s="491">
        <f t="shared" si="15"/>
        <v>0</v>
      </c>
      <c r="AD64" s="491">
        <f t="shared" si="15"/>
        <v>0</v>
      </c>
      <c r="AE64" s="491">
        <f t="shared" si="15"/>
        <v>0</v>
      </c>
      <c r="AF64" s="491">
        <f t="shared" si="15"/>
        <v>0</v>
      </c>
      <c r="AG64" s="491">
        <f t="shared" si="15"/>
        <v>0</v>
      </c>
      <c r="AH64" s="491">
        <f t="shared" si="15"/>
        <v>0</v>
      </c>
      <c r="AI64" s="491">
        <f t="shared" si="15"/>
        <v>0</v>
      </c>
      <c r="AJ64" s="491">
        <f t="shared" ref="AJ64:BO64" si="16">AJ63*AJ53</f>
        <v>0</v>
      </c>
      <c r="AK64" s="491">
        <f t="shared" si="16"/>
        <v>0</v>
      </c>
      <c r="AL64" s="491">
        <f t="shared" si="16"/>
        <v>0</v>
      </c>
      <c r="AM64" s="491">
        <f t="shared" si="16"/>
        <v>0</v>
      </c>
      <c r="AN64" s="491">
        <f t="shared" si="16"/>
        <v>0</v>
      </c>
      <c r="AO64" s="491">
        <f t="shared" si="16"/>
        <v>0</v>
      </c>
      <c r="AP64" s="491">
        <f t="shared" si="16"/>
        <v>0</v>
      </c>
      <c r="AQ64" s="491">
        <f t="shared" si="16"/>
        <v>0</v>
      </c>
      <c r="AR64" s="491">
        <f t="shared" si="16"/>
        <v>0</v>
      </c>
      <c r="AS64" s="491">
        <f t="shared" si="16"/>
        <v>0</v>
      </c>
      <c r="AT64" s="491">
        <f t="shared" si="16"/>
        <v>0</v>
      </c>
      <c r="AU64" s="491">
        <f t="shared" si="16"/>
        <v>0</v>
      </c>
      <c r="AV64" s="491">
        <f t="shared" si="16"/>
        <v>0</v>
      </c>
      <c r="AW64" s="491">
        <f t="shared" si="16"/>
        <v>0</v>
      </c>
      <c r="AX64" s="491">
        <f t="shared" si="16"/>
        <v>0</v>
      </c>
      <c r="AY64" s="491">
        <f t="shared" si="16"/>
        <v>0</v>
      </c>
      <c r="AZ64" s="491">
        <f t="shared" si="16"/>
        <v>0</v>
      </c>
      <c r="BA64" s="491">
        <f t="shared" si="16"/>
        <v>0</v>
      </c>
      <c r="BB64" s="491">
        <f t="shared" si="16"/>
        <v>0</v>
      </c>
      <c r="BC64" s="491">
        <f t="shared" si="16"/>
        <v>0</v>
      </c>
      <c r="BD64" s="491">
        <f t="shared" si="16"/>
        <v>0</v>
      </c>
      <c r="BE64" s="491">
        <f t="shared" si="16"/>
        <v>0</v>
      </c>
      <c r="BF64" s="491">
        <f t="shared" si="16"/>
        <v>0</v>
      </c>
      <c r="BG64" s="491">
        <f t="shared" si="16"/>
        <v>0</v>
      </c>
      <c r="BH64" s="491">
        <f t="shared" si="16"/>
        <v>0</v>
      </c>
      <c r="BI64" s="491">
        <f t="shared" si="16"/>
        <v>0</v>
      </c>
      <c r="BJ64" s="491">
        <f t="shared" si="16"/>
        <v>0</v>
      </c>
      <c r="BK64" s="491">
        <f t="shared" si="16"/>
        <v>0</v>
      </c>
      <c r="BL64" s="491">
        <f t="shared" si="16"/>
        <v>0</v>
      </c>
      <c r="BM64" s="491">
        <f t="shared" si="16"/>
        <v>0</v>
      </c>
      <c r="BN64" s="491">
        <f t="shared" si="16"/>
        <v>0</v>
      </c>
      <c r="BO64" s="491">
        <f t="shared" si="16"/>
        <v>0</v>
      </c>
      <c r="BP64" s="491">
        <f t="shared" ref="BP64:CU64" si="17">BP63*BP53</f>
        <v>0</v>
      </c>
      <c r="BQ64" s="491">
        <f t="shared" si="17"/>
        <v>0</v>
      </c>
      <c r="BR64" s="491">
        <f t="shared" si="17"/>
        <v>0</v>
      </c>
      <c r="BS64" s="491">
        <f t="shared" si="17"/>
        <v>0</v>
      </c>
      <c r="BT64" s="491">
        <f t="shared" si="17"/>
        <v>0</v>
      </c>
      <c r="BU64" s="491">
        <f t="shared" si="17"/>
        <v>0</v>
      </c>
      <c r="BV64" s="491">
        <f t="shared" si="17"/>
        <v>0</v>
      </c>
      <c r="BW64" s="491">
        <f t="shared" si="17"/>
        <v>0</v>
      </c>
      <c r="BX64" s="491">
        <f t="shared" si="17"/>
        <v>0</v>
      </c>
      <c r="BY64" s="491">
        <f t="shared" si="17"/>
        <v>0</v>
      </c>
      <c r="BZ64" s="491">
        <f t="shared" si="17"/>
        <v>0</v>
      </c>
      <c r="CA64" s="491">
        <f t="shared" si="17"/>
        <v>0</v>
      </c>
      <c r="CB64" s="491">
        <f t="shared" si="17"/>
        <v>0</v>
      </c>
      <c r="CC64" s="491">
        <f t="shared" si="17"/>
        <v>0</v>
      </c>
      <c r="CD64" s="491">
        <f t="shared" si="17"/>
        <v>0</v>
      </c>
      <c r="CE64" s="491">
        <f t="shared" si="17"/>
        <v>0</v>
      </c>
      <c r="CF64" s="491">
        <f t="shared" si="17"/>
        <v>0</v>
      </c>
      <c r="CG64" s="491">
        <f t="shared" si="17"/>
        <v>0</v>
      </c>
      <c r="CH64" s="491">
        <f t="shared" si="17"/>
        <v>0</v>
      </c>
      <c r="CI64" s="491">
        <f t="shared" si="17"/>
        <v>0</v>
      </c>
      <c r="CJ64" s="491">
        <f t="shared" si="17"/>
        <v>0</v>
      </c>
      <c r="CK64" s="491">
        <f t="shared" si="17"/>
        <v>0</v>
      </c>
      <c r="CL64" s="491">
        <f t="shared" si="17"/>
        <v>0</v>
      </c>
      <c r="CM64" s="491">
        <f t="shared" si="17"/>
        <v>0</v>
      </c>
      <c r="CN64" s="491">
        <f t="shared" si="17"/>
        <v>0</v>
      </c>
      <c r="CO64" s="491">
        <f t="shared" si="17"/>
        <v>0</v>
      </c>
      <c r="CP64" s="491">
        <f t="shared" si="17"/>
        <v>0</v>
      </c>
      <c r="CQ64" s="491">
        <f t="shared" si="17"/>
        <v>0</v>
      </c>
      <c r="CR64" s="491">
        <f t="shared" si="17"/>
        <v>0</v>
      </c>
      <c r="CS64" s="491">
        <f t="shared" si="17"/>
        <v>0</v>
      </c>
      <c r="CT64" s="491">
        <f t="shared" si="17"/>
        <v>0</v>
      </c>
      <c r="CU64" s="491">
        <f t="shared" si="17"/>
        <v>0</v>
      </c>
      <c r="CV64" s="491">
        <f t="shared" ref="CV64:CZ64" si="18">CV63*CV53</f>
        <v>0</v>
      </c>
      <c r="CW64" s="491">
        <f t="shared" si="18"/>
        <v>0</v>
      </c>
      <c r="CX64" s="491">
        <f t="shared" si="18"/>
        <v>0</v>
      </c>
      <c r="CY64" s="491">
        <f t="shared" si="18"/>
        <v>0</v>
      </c>
      <c r="CZ64" s="491">
        <f t="shared" si="18"/>
        <v>0</v>
      </c>
    </row>
    <row r="65" spans="3:104" ht="31.5" hidden="1">
      <c r="C65" s="304" t="s">
        <v>394</v>
      </c>
      <c r="D65" s="492">
        <f>SUM(D64:CZ64)</f>
        <v>0</v>
      </c>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c r="AY65" s="324"/>
      <c r="AZ65" s="324"/>
      <c r="BA65" s="324"/>
      <c r="BB65" s="324"/>
      <c r="BC65" s="324"/>
      <c r="BD65" s="324"/>
      <c r="BE65" s="324"/>
      <c r="BF65" s="324"/>
      <c r="BG65" s="324"/>
      <c r="BH65" s="324"/>
      <c r="BI65" s="324"/>
      <c r="BJ65" s="324"/>
      <c r="BK65" s="324"/>
      <c r="BL65" s="324"/>
      <c r="BM65" s="325"/>
      <c r="BN65" s="325"/>
      <c r="BO65" s="325"/>
      <c r="BP65" s="325"/>
      <c r="BQ65" s="325"/>
      <c r="BR65" s="325"/>
      <c r="BS65" s="325"/>
      <c r="BT65" s="325"/>
      <c r="BU65" s="325"/>
      <c r="BV65" s="325"/>
      <c r="BW65" s="325"/>
      <c r="BX65" s="325"/>
      <c r="BY65" s="325"/>
      <c r="BZ65" s="325"/>
      <c r="CA65" s="325"/>
      <c r="CB65" s="325"/>
      <c r="CC65" s="325"/>
      <c r="CD65" s="325"/>
      <c r="CE65" s="325"/>
      <c r="CF65" s="325"/>
      <c r="CG65" s="325"/>
      <c r="CH65" s="325"/>
      <c r="CI65" s="325"/>
      <c r="CJ65" s="325"/>
      <c r="CK65" s="325"/>
      <c r="CL65" s="325"/>
      <c r="CM65" s="325"/>
      <c r="CN65" s="325"/>
      <c r="CO65" s="325"/>
      <c r="CP65" s="325"/>
      <c r="CQ65" s="325"/>
      <c r="CR65" s="325"/>
      <c r="CS65" s="325"/>
      <c r="CT65" s="325"/>
      <c r="CU65" s="325"/>
      <c r="CV65" s="325"/>
      <c r="CW65" s="325"/>
      <c r="CX65" s="325"/>
      <c r="CY65" s="325"/>
      <c r="CZ65" s="325"/>
    </row>
    <row r="66" spans="3:104">
      <c r="C66" s="300"/>
    </row>
    <row r="67" spans="3:104" ht="47.25">
      <c r="C67" s="306" t="s">
        <v>368</v>
      </c>
      <c r="D67" s="410">
        <f>G16</f>
        <v>0</v>
      </c>
      <c r="E67" s="410">
        <f>$D$67</f>
        <v>0</v>
      </c>
      <c r="F67" s="410">
        <f t="shared" ref="F67:BQ67" si="19">$D$67</f>
        <v>0</v>
      </c>
      <c r="G67" s="410">
        <f t="shared" si="19"/>
        <v>0</v>
      </c>
      <c r="H67" s="410">
        <f t="shared" si="19"/>
        <v>0</v>
      </c>
      <c r="I67" s="410">
        <f t="shared" si="19"/>
        <v>0</v>
      </c>
      <c r="J67" s="410">
        <f t="shared" si="19"/>
        <v>0</v>
      </c>
      <c r="K67" s="410">
        <f t="shared" si="19"/>
        <v>0</v>
      </c>
      <c r="L67" s="410">
        <f t="shared" si="19"/>
        <v>0</v>
      </c>
      <c r="M67" s="410">
        <f t="shared" si="19"/>
        <v>0</v>
      </c>
      <c r="N67" s="410">
        <f t="shared" si="19"/>
        <v>0</v>
      </c>
      <c r="O67" s="410">
        <f t="shared" si="19"/>
        <v>0</v>
      </c>
      <c r="P67" s="410">
        <f t="shared" si="19"/>
        <v>0</v>
      </c>
      <c r="Q67" s="410">
        <f t="shared" si="19"/>
        <v>0</v>
      </c>
      <c r="R67" s="410">
        <f t="shared" si="19"/>
        <v>0</v>
      </c>
      <c r="S67" s="410">
        <f t="shared" si="19"/>
        <v>0</v>
      </c>
      <c r="T67" s="410">
        <f t="shared" si="19"/>
        <v>0</v>
      </c>
      <c r="U67" s="410">
        <f t="shared" si="19"/>
        <v>0</v>
      </c>
      <c r="V67" s="410">
        <f t="shared" si="19"/>
        <v>0</v>
      </c>
      <c r="W67" s="410">
        <f t="shared" si="19"/>
        <v>0</v>
      </c>
      <c r="X67" s="410">
        <f t="shared" si="19"/>
        <v>0</v>
      </c>
      <c r="Y67" s="410">
        <f t="shared" si="19"/>
        <v>0</v>
      </c>
      <c r="Z67" s="410">
        <f t="shared" si="19"/>
        <v>0</v>
      </c>
      <c r="AA67" s="410">
        <f t="shared" si="19"/>
        <v>0</v>
      </c>
      <c r="AB67" s="410">
        <f t="shared" si="19"/>
        <v>0</v>
      </c>
      <c r="AC67" s="410">
        <f t="shared" si="19"/>
        <v>0</v>
      </c>
      <c r="AD67" s="410">
        <f t="shared" si="19"/>
        <v>0</v>
      </c>
      <c r="AE67" s="410">
        <f t="shared" si="19"/>
        <v>0</v>
      </c>
      <c r="AF67" s="410">
        <f t="shared" si="19"/>
        <v>0</v>
      </c>
      <c r="AG67" s="410">
        <f t="shared" si="19"/>
        <v>0</v>
      </c>
      <c r="AH67" s="410">
        <f t="shared" si="19"/>
        <v>0</v>
      </c>
      <c r="AI67" s="410">
        <f t="shared" si="19"/>
        <v>0</v>
      </c>
      <c r="AJ67" s="410">
        <f t="shared" si="19"/>
        <v>0</v>
      </c>
      <c r="AK67" s="410">
        <f t="shared" si="19"/>
        <v>0</v>
      </c>
      <c r="AL67" s="410">
        <f t="shared" si="19"/>
        <v>0</v>
      </c>
      <c r="AM67" s="410">
        <f t="shared" si="19"/>
        <v>0</v>
      </c>
      <c r="AN67" s="410">
        <f t="shared" si="19"/>
        <v>0</v>
      </c>
      <c r="AO67" s="410">
        <f t="shared" si="19"/>
        <v>0</v>
      </c>
      <c r="AP67" s="410">
        <f t="shared" si="19"/>
        <v>0</v>
      </c>
      <c r="AQ67" s="410">
        <f t="shared" si="19"/>
        <v>0</v>
      </c>
      <c r="AR67" s="410">
        <f t="shared" si="19"/>
        <v>0</v>
      </c>
      <c r="AS67" s="410">
        <f t="shared" si="19"/>
        <v>0</v>
      </c>
      <c r="AT67" s="410">
        <f t="shared" si="19"/>
        <v>0</v>
      </c>
      <c r="AU67" s="410">
        <f t="shared" si="19"/>
        <v>0</v>
      </c>
      <c r="AV67" s="410">
        <f t="shared" si="19"/>
        <v>0</v>
      </c>
      <c r="AW67" s="410">
        <f t="shared" si="19"/>
        <v>0</v>
      </c>
      <c r="AX67" s="410">
        <f t="shared" si="19"/>
        <v>0</v>
      </c>
      <c r="AY67" s="410">
        <f t="shared" si="19"/>
        <v>0</v>
      </c>
      <c r="AZ67" s="410">
        <f t="shared" si="19"/>
        <v>0</v>
      </c>
      <c r="BA67" s="410">
        <f t="shared" si="19"/>
        <v>0</v>
      </c>
      <c r="BB67" s="410">
        <f t="shared" si="19"/>
        <v>0</v>
      </c>
      <c r="BC67" s="410">
        <f t="shared" si="19"/>
        <v>0</v>
      </c>
      <c r="BD67" s="410">
        <f t="shared" si="19"/>
        <v>0</v>
      </c>
      <c r="BE67" s="410">
        <f t="shared" si="19"/>
        <v>0</v>
      </c>
      <c r="BF67" s="410">
        <f t="shared" si="19"/>
        <v>0</v>
      </c>
      <c r="BG67" s="410">
        <f t="shared" si="19"/>
        <v>0</v>
      </c>
      <c r="BH67" s="410">
        <f t="shared" si="19"/>
        <v>0</v>
      </c>
      <c r="BI67" s="410">
        <f t="shared" si="19"/>
        <v>0</v>
      </c>
      <c r="BJ67" s="410">
        <f t="shared" si="19"/>
        <v>0</v>
      </c>
      <c r="BK67" s="410">
        <f t="shared" si="19"/>
        <v>0</v>
      </c>
      <c r="BL67" s="410">
        <f t="shared" si="19"/>
        <v>0</v>
      </c>
      <c r="BM67" s="410">
        <f t="shared" si="19"/>
        <v>0</v>
      </c>
      <c r="BN67" s="410">
        <f t="shared" si="19"/>
        <v>0</v>
      </c>
      <c r="BO67" s="410">
        <f t="shared" si="19"/>
        <v>0</v>
      </c>
      <c r="BP67" s="410">
        <f t="shared" si="19"/>
        <v>0</v>
      </c>
      <c r="BQ67" s="410">
        <f t="shared" si="19"/>
        <v>0</v>
      </c>
      <c r="BR67" s="410">
        <f t="shared" ref="BR67:CZ67" si="20">$D$67</f>
        <v>0</v>
      </c>
      <c r="BS67" s="410">
        <f t="shared" si="20"/>
        <v>0</v>
      </c>
      <c r="BT67" s="410">
        <f t="shared" si="20"/>
        <v>0</v>
      </c>
      <c r="BU67" s="410">
        <f t="shared" si="20"/>
        <v>0</v>
      </c>
      <c r="BV67" s="410">
        <f t="shared" si="20"/>
        <v>0</v>
      </c>
      <c r="BW67" s="410">
        <f t="shared" si="20"/>
        <v>0</v>
      </c>
      <c r="BX67" s="410">
        <f t="shared" si="20"/>
        <v>0</v>
      </c>
      <c r="BY67" s="410">
        <f t="shared" si="20"/>
        <v>0</v>
      </c>
      <c r="BZ67" s="410">
        <f t="shared" si="20"/>
        <v>0</v>
      </c>
      <c r="CA67" s="410">
        <f t="shared" si="20"/>
        <v>0</v>
      </c>
      <c r="CB67" s="410">
        <f t="shared" si="20"/>
        <v>0</v>
      </c>
      <c r="CC67" s="410">
        <f t="shared" si="20"/>
        <v>0</v>
      </c>
      <c r="CD67" s="410">
        <f t="shared" si="20"/>
        <v>0</v>
      </c>
      <c r="CE67" s="410">
        <f t="shared" si="20"/>
        <v>0</v>
      </c>
      <c r="CF67" s="410">
        <f t="shared" si="20"/>
        <v>0</v>
      </c>
      <c r="CG67" s="410">
        <f t="shared" si="20"/>
        <v>0</v>
      </c>
      <c r="CH67" s="410">
        <f t="shared" si="20"/>
        <v>0</v>
      </c>
      <c r="CI67" s="410">
        <f t="shared" si="20"/>
        <v>0</v>
      </c>
      <c r="CJ67" s="410">
        <f t="shared" si="20"/>
        <v>0</v>
      </c>
      <c r="CK67" s="410">
        <f t="shared" si="20"/>
        <v>0</v>
      </c>
      <c r="CL67" s="410">
        <f t="shared" si="20"/>
        <v>0</v>
      </c>
      <c r="CM67" s="410">
        <f t="shared" si="20"/>
        <v>0</v>
      </c>
      <c r="CN67" s="410">
        <f t="shared" si="20"/>
        <v>0</v>
      </c>
      <c r="CO67" s="410">
        <f t="shared" si="20"/>
        <v>0</v>
      </c>
      <c r="CP67" s="410">
        <f t="shared" si="20"/>
        <v>0</v>
      </c>
      <c r="CQ67" s="410">
        <f t="shared" si="20"/>
        <v>0</v>
      </c>
      <c r="CR67" s="410">
        <f t="shared" si="20"/>
        <v>0</v>
      </c>
      <c r="CS67" s="410">
        <f t="shared" si="20"/>
        <v>0</v>
      </c>
      <c r="CT67" s="410">
        <f t="shared" si="20"/>
        <v>0</v>
      </c>
      <c r="CU67" s="410">
        <f t="shared" si="20"/>
        <v>0</v>
      </c>
      <c r="CV67" s="410">
        <f t="shared" si="20"/>
        <v>0</v>
      </c>
      <c r="CW67" s="410">
        <f t="shared" si="20"/>
        <v>0</v>
      </c>
      <c r="CX67" s="410">
        <f t="shared" si="20"/>
        <v>0</v>
      </c>
      <c r="CY67" s="410">
        <f t="shared" si="20"/>
        <v>0</v>
      </c>
      <c r="CZ67" s="410">
        <f t="shared" si="20"/>
        <v>0</v>
      </c>
    </row>
    <row r="68" spans="3:104" ht="15.75">
      <c r="C68" s="307" t="s">
        <v>98</v>
      </c>
      <c r="D68" s="586">
        <f>D67*$I$31</f>
        <v>0</v>
      </c>
      <c r="E68" s="586">
        <f t="shared" ref="E68:BP68" si="21">E67*$I$31</f>
        <v>0</v>
      </c>
      <c r="F68" s="586">
        <f t="shared" si="21"/>
        <v>0</v>
      </c>
      <c r="G68" s="586">
        <f t="shared" si="21"/>
        <v>0</v>
      </c>
      <c r="H68" s="586">
        <f t="shared" si="21"/>
        <v>0</v>
      </c>
      <c r="I68" s="586">
        <f t="shared" si="21"/>
        <v>0</v>
      </c>
      <c r="J68" s="586">
        <f t="shared" si="21"/>
        <v>0</v>
      </c>
      <c r="K68" s="586">
        <f t="shared" si="21"/>
        <v>0</v>
      </c>
      <c r="L68" s="586">
        <f t="shared" si="21"/>
        <v>0</v>
      </c>
      <c r="M68" s="586">
        <f t="shared" si="21"/>
        <v>0</v>
      </c>
      <c r="N68" s="586">
        <f t="shared" si="21"/>
        <v>0</v>
      </c>
      <c r="O68" s="586">
        <f t="shared" si="21"/>
        <v>0</v>
      </c>
      <c r="P68" s="586">
        <f t="shared" si="21"/>
        <v>0</v>
      </c>
      <c r="Q68" s="586">
        <f t="shared" si="21"/>
        <v>0</v>
      </c>
      <c r="R68" s="586">
        <f t="shared" si="21"/>
        <v>0</v>
      </c>
      <c r="S68" s="586">
        <f t="shared" si="21"/>
        <v>0</v>
      </c>
      <c r="T68" s="586">
        <f t="shared" si="21"/>
        <v>0</v>
      </c>
      <c r="U68" s="586">
        <f t="shared" si="21"/>
        <v>0</v>
      </c>
      <c r="V68" s="586">
        <f t="shared" si="21"/>
        <v>0</v>
      </c>
      <c r="W68" s="586">
        <f t="shared" si="21"/>
        <v>0</v>
      </c>
      <c r="X68" s="586">
        <f t="shared" si="21"/>
        <v>0</v>
      </c>
      <c r="Y68" s="586">
        <f t="shared" si="21"/>
        <v>0</v>
      </c>
      <c r="Z68" s="586">
        <f t="shared" si="21"/>
        <v>0</v>
      </c>
      <c r="AA68" s="586">
        <f t="shared" si="21"/>
        <v>0</v>
      </c>
      <c r="AB68" s="586">
        <f t="shared" si="21"/>
        <v>0</v>
      </c>
      <c r="AC68" s="586">
        <f t="shared" si="21"/>
        <v>0</v>
      </c>
      <c r="AD68" s="586">
        <f t="shared" si="21"/>
        <v>0</v>
      </c>
      <c r="AE68" s="586">
        <f t="shared" si="21"/>
        <v>0</v>
      </c>
      <c r="AF68" s="586">
        <f t="shared" si="21"/>
        <v>0</v>
      </c>
      <c r="AG68" s="586">
        <f t="shared" si="21"/>
        <v>0</v>
      </c>
      <c r="AH68" s="586">
        <f t="shared" si="21"/>
        <v>0</v>
      </c>
      <c r="AI68" s="586">
        <f t="shared" si="21"/>
        <v>0</v>
      </c>
      <c r="AJ68" s="586">
        <f t="shared" si="21"/>
        <v>0</v>
      </c>
      <c r="AK68" s="586">
        <f t="shared" si="21"/>
        <v>0</v>
      </c>
      <c r="AL68" s="586">
        <f t="shared" si="21"/>
        <v>0</v>
      </c>
      <c r="AM68" s="586">
        <f t="shared" si="21"/>
        <v>0</v>
      </c>
      <c r="AN68" s="586">
        <f t="shared" si="21"/>
        <v>0</v>
      </c>
      <c r="AO68" s="586">
        <f t="shared" si="21"/>
        <v>0</v>
      </c>
      <c r="AP68" s="586">
        <f t="shared" si="21"/>
        <v>0</v>
      </c>
      <c r="AQ68" s="586">
        <f t="shared" si="21"/>
        <v>0</v>
      </c>
      <c r="AR68" s="586">
        <f t="shared" si="21"/>
        <v>0</v>
      </c>
      <c r="AS68" s="586">
        <f t="shared" si="21"/>
        <v>0</v>
      </c>
      <c r="AT68" s="586">
        <f t="shared" si="21"/>
        <v>0</v>
      </c>
      <c r="AU68" s="586">
        <f t="shared" si="21"/>
        <v>0</v>
      </c>
      <c r="AV68" s="586">
        <f t="shared" si="21"/>
        <v>0</v>
      </c>
      <c r="AW68" s="586">
        <f t="shared" si="21"/>
        <v>0</v>
      </c>
      <c r="AX68" s="586">
        <f t="shared" si="21"/>
        <v>0</v>
      </c>
      <c r="AY68" s="586">
        <f t="shared" si="21"/>
        <v>0</v>
      </c>
      <c r="AZ68" s="586">
        <f t="shared" si="21"/>
        <v>0</v>
      </c>
      <c r="BA68" s="586">
        <f t="shared" si="21"/>
        <v>0</v>
      </c>
      <c r="BB68" s="586">
        <f t="shared" si="21"/>
        <v>0</v>
      </c>
      <c r="BC68" s="586">
        <f t="shared" si="21"/>
        <v>0</v>
      </c>
      <c r="BD68" s="586">
        <f t="shared" si="21"/>
        <v>0</v>
      </c>
      <c r="BE68" s="586">
        <f t="shared" si="21"/>
        <v>0</v>
      </c>
      <c r="BF68" s="586">
        <f t="shared" si="21"/>
        <v>0</v>
      </c>
      <c r="BG68" s="586">
        <f t="shared" si="21"/>
        <v>0</v>
      </c>
      <c r="BH68" s="586">
        <f t="shared" si="21"/>
        <v>0</v>
      </c>
      <c r="BI68" s="586">
        <f t="shared" si="21"/>
        <v>0</v>
      </c>
      <c r="BJ68" s="586">
        <f t="shared" si="21"/>
        <v>0</v>
      </c>
      <c r="BK68" s="586">
        <f t="shared" si="21"/>
        <v>0</v>
      </c>
      <c r="BL68" s="586">
        <f t="shared" si="21"/>
        <v>0</v>
      </c>
      <c r="BM68" s="586">
        <f t="shared" si="21"/>
        <v>0</v>
      </c>
      <c r="BN68" s="586">
        <f t="shared" si="21"/>
        <v>0</v>
      </c>
      <c r="BO68" s="586">
        <f t="shared" si="21"/>
        <v>0</v>
      </c>
      <c r="BP68" s="586">
        <f t="shared" si="21"/>
        <v>0</v>
      </c>
      <c r="BQ68" s="586">
        <f t="shared" ref="BQ68:CZ68" si="22">BQ67*$I$31</f>
        <v>0</v>
      </c>
      <c r="BR68" s="586">
        <f t="shared" si="22"/>
        <v>0</v>
      </c>
      <c r="BS68" s="586">
        <f t="shared" si="22"/>
        <v>0</v>
      </c>
      <c r="BT68" s="586">
        <f t="shared" si="22"/>
        <v>0</v>
      </c>
      <c r="BU68" s="586">
        <f t="shared" si="22"/>
        <v>0</v>
      </c>
      <c r="BV68" s="586">
        <f t="shared" si="22"/>
        <v>0</v>
      </c>
      <c r="BW68" s="586">
        <f t="shared" si="22"/>
        <v>0</v>
      </c>
      <c r="BX68" s="586">
        <f t="shared" si="22"/>
        <v>0</v>
      </c>
      <c r="BY68" s="586">
        <f t="shared" si="22"/>
        <v>0</v>
      </c>
      <c r="BZ68" s="586">
        <f t="shared" si="22"/>
        <v>0</v>
      </c>
      <c r="CA68" s="586">
        <f t="shared" si="22"/>
        <v>0</v>
      </c>
      <c r="CB68" s="586">
        <f t="shared" si="22"/>
        <v>0</v>
      </c>
      <c r="CC68" s="586">
        <f t="shared" si="22"/>
        <v>0</v>
      </c>
      <c r="CD68" s="586">
        <f t="shared" si="22"/>
        <v>0</v>
      </c>
      <c r="CE68" s="586">
        <f t="shared" si="22"/>
        <v>0</v>
      </c>
      <c r="CF68" s="586">
        <f t="shared" si="22"/>
        <v>0</v>
      </c>
      <c r="CG68" s="586">
        <f t="shared" si="22"/>
        <v>0</v>
      </c>
      <c r="CH68" s="586">
        <f t="shared" si="22"/>
        <v>0</v>
      </c>
      <c r="CI68" s="586">
        <f t="shared" si="22"/>
        <v>0</v>
      </c>
      <c r="CJ68" s="586">
        <f t="shared" si="22"/>
        <v>0</v>
      </c>
      <c r="CK68" s="586">
        <f t="shared" si="22"/>
        <v>0</v>
      </c>
      <c r="CL68" s="586">
        <f t="shared" si="22"/>
        <v>0</v>
      </c>
      <c r="CM68" s="586">
        <f t="shared" si="22"/>
        <v>0</v>
      </c>
      <c r="CN68" s="586">
        <f t="shared" si="22"/>
        <v>0</v>
      </c>
      <c r="CO68" s="586">
        <f t="shared" si="22"/>
        <v>0</v>
      </c>
      <c r="CP68" s="586">
        <f t="shared" si="22"/>
        <v>0</v>
      </c>
      <c r="CQ68" s="586">
        <f t="shared" si="22"/>
        <v>0</v>
      </c>
      <c r="CR68" s="586">
        <f t="shared" si="22"/>
        <v>0</v>
      </c>
      <c r="CS68" s="586">
        <f t="shared" si="22"/>
        <v>0</v>
      </c>
      <c r="CT68" s="586">
        <f t="shared" si="22"/>
        <v>0</v>
      </c>
      <c r="CU68" s="586">
        <f t="shared" si="22"/>
        <v>0</v>
      </c>
      <c r="CV68" s="586">
        <f t="shared" si="22"/>
        <v>0</v>
      </c>
      <c r="CW68" s="586">
        <f t="shared" si="22"/>
        <v>0</v>
      </c>
      <c r="CX68" s="586">
        <f t="shared" si="22"/>
        <v>0</v>
      </c>
      <c r="CY68" s="586">
        <f t="shared" si="22"/>
        <v>0</v>
      </c>
      <c r="CZ68" s="586">
        <f t="shared" si="22"/>
        <v>0</v>
      </c>
    </row>
    <row r="69" spans="3:104" ht="47.25">
      <c r="C69" s="308" t="s">
        <v>97</v>
      </c>
      <c r="D69" s="587">
        <f t="shared" ref="D69:AI69" si="23">D68*D53</f>
        <v>0</v>
      </c>
      <c r="E69" s="586">
        <f t="shared" si="23"/>
        <v>0</v>
      </c>
      <c r="F69" s="586">
        <f t="shared" si="23"/>
        <v>0</v>
      </c>
      <c r="G69" s="586">
        <f t="shared" si="23"/>
        <v>0</v>
      </c>
      <c r="H69" s="586">
        <f t="shared" si="23"/>
        <v>0</v>
      </c>
      <c r="I69" s="586">
        <f t="shared" si="23"/>
        <v>0</v>
      </c>
      <c r="J69" s="586">
        <f t="shared" si="23"/>
        <v>0</v>
      </c>
      <c r="K69" s="586">
        <f t="shared" si="23"/>
        <v>0</v>
      </c>
      <c r="L69" s="586">
        <f t="shared" si="23"/>
        <v>0</v>
      </c>
      <c r="M69" s="586">
        <f t="shared" si="23"/>
        <v>0</v>
      </c>
      <c r="N69" s="586">
        <f t="shared" si="23"/>
        <v>0</v>
      </c>
      <c r="O69" s="586">
        <f t="shared" si="23"/>
        <v>0</v>
      </c>
      <c r="P69" s="586">
        <f t="shared" si="23"/>
        <v>0</v>
      </c>
      <c r="Q69" s="586">
        <f t="shared" si="23"/>
        <v>0</v>
      </c>
      <c r="R69" s="586">
        <f t="shared" si="23"/>
        <v>0</v>
      </c>
      <c r="S69" s="586">
        <f t="shared" si="23"/>
        <v>0</v>
      </c>
      <c r="T69" s="586">
        <f t="shared" si="23"/>
        <v>0</v>
      </c>
      <c r="U69" s="586">
        <f t="shared" si="23"/>
        <v>0</v>
      </c>
      <c r="V69" s="586">
        <f t="shared" si="23"/>
        <v>0</v>
      </c>
      <c r="W69" s="586">
        <f t="shared" si="23"/>
        <v>0</v>
      </c>
      <c r="X69" s="586">
        <f t="shared" si="23"/>
        <v>0</v>
      </c>
      <c r="Y69" s="586">
        <f t="shared" si="23"/>
        <v>0</v>
      </c>
      <c r="Z69" s="586">
        <f t="shared" si="23"/>
        <v>0</v>
      </c>
      <c r="AA69" s="586">
        <f t="shared" si="23"/>
        <v>0</v>
      </c>
      <c r="AB69" s="586">
        <f t="shared" si="23"/>
        <v>0</v>
      </c>
      <c r="AC69" s="586">
        <f t="shared" si="23"/>
        <v>0</v>
      </c>
      <c r="AD69" s="586">
        <f t="shared" si="23"/>
        <v>0</v>
      </c>
      <c r="AE69" s="586">
        <f t="shared" si="23"/>
        <v>0</v>
      </c>
      <c r="AF69" s="586">
        <f t="shared" si="23"/>
        <v>0</v>
      </c>
      <c r="AG69" s="586">
        <f t="shared" si="23"/>
        <v>0</v>
      </c>
      <c r="AH69" s="586">
        <f t="shared" si="23"/>
        <v>0</v>
      </c>
      <c r="AI69" s="586">
        <f t="shared" si="23"/>
        <v>0</v>
      </c>
      <c r="AJ69" s="586">
        <f t="shared" ref="AJ69:BO69" si="24">AJ68*AJ53</f>
        <v>0</v>
      </c>
      <c r="AK69" s="586">
        <f t="shared" si="24"/>
        <v>0</v>
      </c>
      <c r="AL69" s="586">
        <f t="shared" si="24"/>
        <v>0</v>
      </c>
      <c r="AM69" s="586">
        <f t="shared" si="24"/>
        <v>0</v>
      </c>
      <c r="AN69" s="586">
        <f t="shared" si="24"/>
        <v>0</v>
      </c>
      <c r="AO69" s="586">
        <f t="shared" si="24"/>
        <v>0</v>
      </c>
      <c r="AP69" s="586">
        <f t="shared" si="24"/>
        <v>0</v>
      </c>
      <c r="AQ69" s="586">
        <f t="shared" si="24"/>
        <v>0</v>
      </c>
      <c r="AR69" s="586">
        <f t="shared" si="24"/>
        <v>0</v>
      </c>
      <c r="AS69" s="586">
        <f t="shared" si="24"/>
        <v>0</v>
      </c>
      <c r="AT69" s="586">
        <f t="shared" si="24"/>
        <v>0</v>
      </c>
      <c r="AU69" s="586">
        <f t="shared" si="24"/>
        <v>0</v>
      </c>
      <c r="AV69" s="586">
        <f t="shared" si="24"/>
        <v>0</v>
      </c>
      <c r="AW69" s="586">
        <f t="shared" si="24"/>
        <v>0</v>
      </c>
      <c r="AX69" s="586">
        <f t="shared" si="24"/>
        <v>0</v>
      </c>
      <c r="AY69" s="586">
        <f t="shared" si="24"/>
        <v>0</v>
      </c>
      <c r="AZ69" s="586">
        <f t="shared" si="24"/>
        <v>0</v>
      </c>
      <c r="BA69" s="586">
        <f t="shared" si="24"/>
        <v>0</v>
      </c>
      <c r="BB69" s="586">
        <f t="shared" si="24"/>
        <v>0</v>
      </c>
      <c r="BC69" s="586">
        <f t="shared" si="24"/>
        <v>0</v>
      </c>
      <c r="BD69" s="586">
        <f t="shared" si="24"/>
        <v>0</v>
      </c>
      <c r="BE69" s="586">
        <f t="shared" si="24"/>
        <v>0</v>
      </c>
      <c r="BF69" s="586">
        <f t="shared" si="24"/>
        <v>0</v>
      </c>
      <c r="BG69" s="586">
        <f t="shared" si="24"/>
        <v>0</v>
      </c>
      <c r="BH69" s="586">
        <f t="shared" si="24"/>
        <v>0</v>
      </c>
      <c r="BI69" s="586">
        <f t="shared" si="24"/>
        <v>0</v>
      </c>
      <c r="BJ69" s="586">
        <f t="shared" si="24"/>
        <v>0</v>
      </c>
      <c r="BK69" s="586">
        <f t="shared" si="24"/>
        <v>0</v>
      </c>
      <c r="BL69" s="586">
        <f t="shared" si="24"/>
        <v>0</v>
      </c>
      <c r="BM69" s="586">
        <f t="shared" si="24"/>
        <v>0</v>
      </c>
      <c r="BN69" s="586">
        <f t="shared" si="24"/>
        <v>0</v>
      </c>
      <c r="BO69" s="586">
        <f t="shared" si="24"/>
        <v>0</v>
      </c>
      <c r="BP69" s="586">
        <f t="shared" ref="BP69:CU69" si="25">BP68*BP53</f>
        <v>0</v>
      </c>
      <c r="BQ69" s="586">
        <f t="shared" si="25"/>
        <v>0</v>
      </c>
      <c r="BR69" s="586">
        <f t="shared" si="25"/>
        <v>0</v>
      </c>
      <c r="BS69" s="586">
        <f t="shared" si="25"/>
        <v>0</v>
      </c>
      <c r="BT69" s="586">
        <f t="shared" si="25"/>
        <v>0</v>
      </c>
      <c r="BU69" s="586">
        <f t="shared" si="25"/>
        <v>0</v>
      </c>
      <c r="BV69" s="586">
        <f t="shared" si="25"/>
        <v>0</v>
      </c>
      <c r="BW69" s="586">
        <f t="shared" si="25"/>
        <v>0</v>
      </c>
      <c r="BX69" s="586">
        <f t="shared" si="25"/>
        <v>0</v>
      </c>
      <c r="BY69" s="586">
        <f t="shared" si="25"/>
        <v>0</v>
      </c>
      <c r="BZ69" s="586">
        <f t="shared" si="25"/>
        <v>0</v>
      </c>
      <c r="CA69" s="586">
        <f t="shared" si="25"/>
        <v>0</v>
      </c>
      <c r="CB69" s="586">
        <f t="shared" si="25"/>
        <v>0</v>
      </c>
      <c r="CC69" s="586">
        <f t="shared" si="25"/>
        <v>0</v>
      </c>
      <c r="CD69" s="586">
        <f t="shared" si="25"/>
        <v>0</v>
      </c>
      <c r="CE69" s="586">
        <f t="shared" si="25"/>
        <v>0</v>
      </c>
      <c r="CF69" s="586">
        <f t="shared" si="25"/>
        <v>0</v>
      </c>
      <c r="CG69" s="586">
        <f t="shared" si="25"/>
        <v>0</v>
      </c>
      <c r="CH69" s="586">
        <f t="shared" si="25"/>
        <v>0</v>
      </c>
      <c r="CI69" s="586">
        <f t="shared" si="25"/>
        <v>0</v>
      </c>
      <c r="CJ69" s="586">
        <f t="shared" si="25"/>
        <v>0</v>
      </c>
      <c r="CK69" s="586">
        <f t="shared" si="25"/>
        <v>0</v>
      </c>
      <c r="CL69" s="586">
        <f t="shared" si="25"/>
        <v>0</v>
      </c>
      <c r="CM69" s="586">
        <f t="shared" si="25"/>
        <v>0</v>
      </c>
      <c r="CN69" s="586">
        <f t="shared" si="25"/>
        <v>0</v>
      </c>
      <c r="CO69" s="586">
        <f t="shared" si="25"/>
        <v>0</v>
      </c>
      <c r="CP69" s="586">
        <f t="shared" si="25"/>
        <v>0</v>
      </c>
      <c r="CQ69" s="586">
        <f t="shared" si="25"/>
        <v>0</v>
      </c>
      <c r="CR69" s="586">
        <f t="shared" si="25"/>
        <v>0</v>
      </c>
      <c r="CS69" s="586">
        <f t="shared" si="25"/>
        <v>0</v>
      </c>
      <c r="CT69" s="586">
        <f t="shared" si="25"/>
        <v>0</v>
      </c>
      <c r="CU69" s="586">
        <f t="shared" si="25"/>
        <v>0</v>
      </c>
      <c r="CV69" s="586">
        <f t="shared" ref="CV69:CZ69" si="26">CV68*CV53</f>
        <v>0</v>
      </c>
      <c r="CW69" s="586">
        <f t="shared" si="26"/>
        <v>0</v>
      </c>
      <c r="CX69" s="586">
        <f t="shared" si="26"/>
        <v>0</v>
      </c>
      <c r="CY69" s="586">
        <f t="shared" si="26"/>
        <v>0</v>
      </c>
      <c r="CZ69" s="586">
        <f t="shared" si="26"/>
        <v>0</v>
      </c>
    </row>
    <row r="70" spans="3:104" ht="31.5">
      <c r="C70" s="307" t="s">
        <v>394</v>
      </c>
      <c r="D70" s="588">
        <f>SUM(D69:CZ69)</f>
        <v>0</v>
      </c>
      <c r="E70" s="589"/>
      <c r="F70" s="589"/>
      <c r="G70" s="589"/>
      <c r="H70" s="589"/>
      <c r="I70" s="589"/>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89"/>
      <c r="AI70" s="589"/>
      <c r="AJ70" s="589"/>
      <c r="AK70" s="589"/>
      <c r="AL70" s="589"/>
      <c r="AM70" s="589"/>
      <c r="AN70" s="589"/>
      <c r="AO70" s="589"/>
      <c r="AP70" s="589"/>
      <c r="AQ70" s="589"/>
      <c r="AR70" s="589"/>
      <c r="AS70" s="589"/>
      <c r="AT70" s="589"/>
      <c r="AU70" s="589"/>
      <c r="AV70" s="589"/>
      <c r="AW70" s="589"/>
      <c r="AX70" s="589"/>
      <c r="AY70" s="589"/>
      <c r="AZ70" s="589"/>
      <c r="BA70" s="589"/>
      <c r="BB70" s="589"/>
      <c r="BC70" s="589"/>
      <c r="BD70" s="589"/>
      <c r="BE70" s="589"/>
      <c r="BF70" s="589"/>
      <c r="BG70" s="589"/>
      <c r="BH70" s="589"/>
      <c r="BI70" s="589"/>
      <c r="BJ70" s="589"/>
      <c r="BK70" s="589"/>
      <c r="BL70" s="589"/>
      <c r="BM70" s="590"/>
      <c r="BN70" s="590"/>
      <c r="BO70" s="590"/>
      <c r="BP70" s="590"/>
      <c r="BQ70" s="590"/>
      <c r="BR70" s="590"/>
      <c r="BS70" s="590"/>
      <c r="BT70" s="590"/>
      <c r="BU70" s="590"/>
      <c r="BV70" s="590"/>
      <c r="BW70" s="590"/>
      <c r="BX70" s="590"/>
      <c r="BY70" s="590"/>
      <c r="BZ70" s="590"/>
      <c r="CA70" s="590"/>
      <c r="CB70" s="590"/>
      <c r="CC70" s="590"/>
      <c r="CD70" s="590"/>
      <c r="CE70" s="590"/>
      <c r="CF70" s="590"/>
      <c r="CG70" s="590"/>
      <c r="CH70" s="590"/>
      <c r="CI70" s="590"/>
      <c r="CJ70" s="590"/>
      <c r="CK70" s="590"/>
      <c r="CL70" s="590"/>
      <c r="CM70" s="590"/>
      <c r="CN70" s="590"/>
      <c r="CO70" s="590"/>
      <c r="CP70" s="590"/>
      <c r="CQ70" s="590"/>
      <c r="CR70" s="590"/>
      <c r="CS70" s="590"/>
      <c r="CT70" s="590"/>
      <c r="CU70" s="590"/>
      <c r="CV70" s="590"/>
      <c r="CW70" s="590"/>
      <c r="CX70" s="590"/>
      <c r="CY70" s="590"/>
      <c r="CZ70" s="590"/>
    </row>
    <row r="71" spans="3:104"/>
    <row r="72" spans="3:104"/>
    <row r="73" spans="3:104"/>
    <row r="74" spans="3:104"/>
    <row r="75" spans="3:104"/>
    <row r="76" spans="3:104"/>
    <row r="77" spans="3:104"/>
    <row r="78" spans="3:104"/>
    <row r="79" spans="3:104"/>
    <row r="80" spans="3:104"/>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sheetData>
  <mergeCells count="52">
    <mergeCell ref="B54:C54"/>
    <mergeCell ref="B53:C53"/>
    <mergeCell ref="F44:P44"/>
    <mergeCell ref="F43:P43"/>
    <mergeCell ref="F26:O26"/>
    <mergeCell ref="B51:C51"/>
    <mergeCell ref="B52:C52"/>
    <mergeCell ref="B50:C50"/>
    <mergeCell ref="E31:E34"/>
    <mergeCell ref="C31:D34"/>
    <mergeCell ref="B31:B34"/>
    <mergeCell ref="B47:C47"/>
    <mergeCell ref="B48:C48"/>
    <mergeCell ref="C44:D44"/>
    <mergeCell ref="B49:C49"/>
    <mergeCell ref="C37:D37"/>
    <mergeCell ref="F42:P42"/>
    <mergeCell ref="F25:O25"/>
    <mergeCell ref="K30:P30"/>
    <mergeCell ref="K31:P34"/>
    <mergeCell ref="F39:P39"/>
    <mergeCell ref="F37:P37"/>
    <mergeCell ref="C42:D42"/>
    <mergeCell ref="C43:D43"/>
    <mergeCell ref="C38:D38"/>
    <mergeCell ref="B4:D4"/>
    <mergeCell ref="B7:D7"/>
    <mergeCell ref="B10:D10"/>
    <mergeCell ref="C20:D20"/>
    <mergeCell ref="B15:B16"/>
    <mergeCell ref="C15:D16"/>
    <mergeCell ref="C14:D14"/>
    <mergeCell ref="C19:D19"/>
    <mergeCell ref="B5:D5"/>
    <mergeCell ref="B8:D8"/>
    <mergeCell ref="B11:D11"/>
    <mergeCell ref="C21:D21"/>
    <mergeCell ref="H15:L16"/>
    <mergeCell ref="E15:E16"/>
    <mergeCell ref="F14:G14"/>
    <mergeCell ref="H14:L14"/>
    <mergeCell ref="C39:D39"/>
    <mergeCell ref="F19:O19"/>
    <mergeCell ref="F38:P38"/>
    <mergeCell ref="I31:J32"/>
    <mergeCell ref="C25:D25"/>
    <mergeCell ref="F22:O22"/>
    <mergeCell ref="C30:D30"/>
    <mergeCell ref="C26:D26"/>
    <mergeCell ref="F31:G34"/>
    <mergeCell ref="F20:O20"/>
    <mergeCell ref="F21:O21"/>
  </mergeCells>
  <dataValidations count="1">
    <dataValidation type="list" allowBlank="1" showInputMessage="1" showErrorMessage="1" sqref="WVV982867:WVV982868 WLZ982867:WLZ982868 WCD982867:WCD982868 VSH982867:VSH982868 VIL982867:VIL982868 UYP982867:UYP982868 UOT982867:UOT982868 UEX982867:UEX982868 TVB982867:TVB982868 TLF982867:TLF982868 TBJ982867:TBJ982868 SRN982867:SRN982868 SHR982867:SHR982868 RXV982867:RXV982868 RNZ982867:RNZ982868 RED982867:RED982868 QUH982867:QUH982868 QKL982867:QKL982868 QAP982867:QAP982868 PQT982867:PQT982868 PGX982867:PGX982868 OXB982867:OXB982868 ONF982867:ONF982868 ODJ982867:ODJ982868 NTN982867:NTN982868 NJR982867:NJR982868 MZV982867:MZV982868 MPZ982867:MPZ982868 MGD982867:MGD982868 LWH982867:LWH982868 LML982867:LML982868 LCP982867:LCP982868 KST982867:KST982868 KIX982867:KIX982868 JZB982867:JZB982868 JPF982867:JPF982868 JFJ982867:JFJ982868 IVN982867:IVN982868 ILR982867:ILR982868 IBV982867:IBV982868 HRZ982867:HRZ982868 HID982867:HID982868 GYH982867:GYH982868 GOL982867:GOL982868 GEP982867:GEP982868 FUT982867:FUT982868 FKX982867:FKX982868 FBB982867:FBB982868 ERF982867:ERF982868 EHJ982867:EHJ982868 DXN982867:DXN982868 DNR982867:DNR982868 DDV982867:DDV982868 CTZ982867:CTZ982868 CKD982867:CKD982868 CAH982867:CAH982868 BQL982867:BQL982868 BGP982867:BGP982868 AWT982867:AWT982868 AMX982867:AMX982868 ADB982867:ADB982868 TF982867:TF982868 JJ982867:JJ982868 E982867:G982868 WVV917331:WVV917332 WLZ917331:WLZ917332 WCD917331:WCD917332 VSH917331:VSH917332 VIL917331:VIL917332 UYP917331:UYP917332 UOT917331:UOT917332 UEX917331:UEX917332 TVB917331:TVB917332 TLF917331:TLF917332 TBJ917331:TBJ917332 SRN917331:SRN917332 SHR917331:SHR917332 RXV917331:RXV917332 RNZ917331:RNZ917332 RED917331:RED917332 QUH917331:QUH917332 QKL917331:QKL917332 QAP917331:QAP917332 PQT917331:PQT917332 PGX917331:PGX917332 OXB917331:OXB917332 ONF917331:ONF917332 ODJ917331:ODJ917332 NTN917331:NTN917332 NJR917331:NJR917332 MZV917331:MZV917332 MPZ917331:MPZ917332 MGD917331:MGD917332 LWH917331:LWH917332 LML917331:LML917332 LCP917331:LCP917332 KST917331:KST917332 KIX917331:KIX917332 JZB917331:JZB917332 JPF917331:JPF917332 JFJ917331:JFJ917332 IVN917331:IVN917332 ILR917331:ILR917332 IBV917331:IBV917332 HRZ917331:HRZ917332 HID917331:HID917332 GYH917331:GYH917332 GOL917331:GOL917332 GEP917331:GEP917332 FUT917331:FUT917332 FKX917331:FKX917332 FBB917331:FBB917332 ERF917331:ERF917332 EHJ917331:EHJ917332 DXN917331:DXN917332 DNR917331:DNR917332 DDV917331:DDV917332 CTZ917331:CTZ917332 CKD917331:CKD917332 CAH917331:CAH917332 BQL917331:BQL917332 BGP917331:BGP917332 AWT917331:AWT917332 AMX917331:AMX917332 ADB917331:ADB917332 TF917331:TF917332 JJ917331:JJ917332 E917331:G917332 WVV851795:WVV851796 WLZ851795:WLZ851796 WCD851795:WCD851796 VSH851795:VSH851796 VIL851795:VIL851796 UYP851795:UYP851796 UOT851795:UOT851796 UEX851795:UEX851796 TVB851795:TVB851796 TLF851795:TLF851796 TBJ851795:TBJ851796 SRN851795:SRN851796 SHR851795:SHR851796 RXV851795:RXV851796 RNZ851795:RNZ851796 RED851795:RED851796 QUH851795:QUH851796 QKL851795:QKL851796 QAP851795:QAP851796 PQT851795:PQT851796 PGX851795:PGX851796 OXB851795:OXB851796 ONF851795:ONF851796 ODJ851795:ODJ851796 NTN851795:NTN851796 NJR851795:NJR851796 MZV851795:MZV851796 MPZ851795:MPZ851796 MGD851795:MGD851796 LWH851795:LWH851796 LML851795:LML851796 LCP851795:LCP851796 KST851795:KST851796 KIX851795:KIX851796 JZB851795:JZB851796 JPF851795:JPF851796 JFJ851795:JFJ851796 IVN851795:IVN851796 ILR851795:ILR851796 IBV851795:IBV851796 HRZ851795:HRZ851796 HID851795:HID851796 GYH851795:GYH851796 GOL851795:GOL851796 GEP851795:GEP851796 FUT851795:FUT851796 FKX851795:FKX851796 FBB851795:FBB851796 ERF851795:ERF851796 EHJ851795:EHJ851796 DXN851795:DXN851796 DNR851795:DNR851796 DDV851795:DDV851796 CTZ851795:CTZ851796 CKD851795:CKD851796 CAH851795:CAH851796 BQL851795:BQL851796 BGP851795:BGP851796 AWT851795:AWT851796 AMX851795:AMX851796 ADB851795:ADB851796 TF851795:TF851796 JJ851795:JJ851796 E851795:G851796 WVV786259:WVV786260 WLZ786259:WLZ786260 WCD786259:WCD786260 VSH786259:VSH786260 VIL786259:VIL786260 UYP786259:UYP786260 UOT786259:UOT786260 UEX786259:UEX786260 TVB786259:TVB786260 TLF786259:TLF786260 TBJ786259:TBJ786260 SRN786259:SRN786260 SHR786259:SHR786260 RXV786259:RXV786260 RNZ786259:RNZ786260 RED786259:RED786260 QUH786259:QUH786260 QKL786259:QKL786260 QAP786259:QAP786260 PQT786259:PQT786260 PGX786259:PGX786260 OXB786259:OXB786260 ONF786259:ONF786260 ODJ786259:ODJ786260 NTN786259:NTN786260 NJR786259:NJR786260 MZV786259:MZV786260 MPZ786259:MPZ786260 MGD786259:MGD786260 LWH786259:LWH786260 LML786259:LML786260 LCP786259:LCP786260 KST786259:KST786260 KIX786259:KIX786260 JZB786259:JZB786260 JPF786259:JPF786260 JFJ786259:JFJ786260 IVN786259:IVN786260 ILR786259:ILR786260 IBV786259:IBV786260 HRZ786259:HRZ786260 HID786259:HID786260 GYH786259:GYH786260 GOL786259:GOL786260 GEP786259:GEP786260 FUT786259:FUT786260 FKX786259:FKX786260 FBB786259:FBB786260 ERF786259:ERF786260 EHJ786259:EHJ786260 DXN786259:DXN786260 DNR786259:DNR786260 DDV786259:DDV786260 CTZ786259:CTZ786260 CKD786259:CKD786260 CAH786259:CAH786260 BQL786259:BQL786260 BGP786259:BGP786260 AWT786259:AWT786260 AMX786259:AMX786260 ADB786259:ADB786260 TF786259:TF786260 JJ786259:JJ786260 E786259:G786260 WVV720723:WVV720724 WLZ720723:WLZ720724 WCD720723:WCD720724 VSH720723:VSH720724 VIL720723:VIL720724 UYP720723:UYP720724 UOT720723:UOT720724 UEX720723:UEX720724 TVB720723:TVB720724 TLF720723:TLF720724 TBJ720723:TBJ720724 SRN720723:SRN720724 SHR720723:SHR720724 RXV720723:RXV720724 RNZ720723:RNZ720724 RED720723:RED720724 QUH720723:QUH720724 QKL720723:QKL720724 QAP720723:QAP720724 PQT720723:PQT720724 PGX720723:PGX720724 OXB720723:OXB720724 ONF720723:ONF720724 ODJ720723:ODJ720724 NTN720723:NTN720724 NJR720723:NJR720724 MZV720723:MZV720724 MPZ720723:MPZ720724 MGD720723:MGD720724 LWH720723:LWH720724 LML720723:LML720724 LCP720723:LCP720724 KST720723:KST720724 KIX720723:KIX720724 JZB720723:JZB720724 JPF720723:JPF720724 JFJ720723:JFJ720724 IVN720723:IVN720724 ILR720723:ILR720724 IBV720723:IBV720724 HRZ720723:HRZ720724 HID720723:HID720724 GYH720723:GYH720724 GOL720723:GOL720724 GEP720723:GEP720724 FUT720723:FUT720724 FKX720723:FKX720724 FBB720723:FBB720724 ERF720723:ERF720724 EHJ720723:EHJ720724 DXN720723:DXN720724 DNR720723:DNR720724 DDV720723:DDV720724 CTZ720723:CTZ720724 CKD720723:CKD720724 CAH720723:CAH720724 BQL720723:BQL720724 BGP720723:BGP720724 AWT720723:AWT720724 AMX720723:AMX720724 ADB720723:ADB720724 TF720723:TF720724 JJ720723:JJ720724 E720723:G720724 WVV655187:WVV655188 WLZ655187:WLZ655188 WCD655187:WCD655188 VSH655187:VSH655188 VIL655187:VIL655188 UYP655187:UYP655188 UOT655187:UOT655188 UEX655187:UEX655188 TVB655187:TVB655188 TLF655187:TLF655188 TBJ655187:TBJ655188 SRN655187:SRN655188 SHR655187:SHR655188 RXV655187:RXV655188 RNZ655187:RNZ655188 RED655187:RED655188 QUH655187:QUH655188 QKL655187:QKL655188 QAP655187:QAP655188 PQT655187:PQT655188 PGX655187:PGX655188 OXB655187:OXB655188 ONF655187:ONF655188 ODJ655187:ODJ655188 NTN655187:NTN655188 NJR655187:NJR655188 MZV655187:MZV655188 MPZ655187:MPZ655188 MGD655187:MGD655188 LWH655187:LWH655188 LML655187:LML655188 LCP655187:LCP655188 KST655187:KST655188 KIX655187:KIX655188 JZB655187:JZB655188 JPF655187:JPF655188 JFJ655187:JFJ655188 IVN655187:IVN655188 ILR655187:ILR655188 IBV655187:IBV655188 HRZ655187:HRZ655188 HID655187:HID655188 GYH655187:GYH655188 GOL655187:GOL655188 GEP655187:GEP655188 FUT655187:FUT655188 FKX655187:FKX655188 FBB655187:FBB655188 ERF655187:ERF655188 EHJ655187:EHJ655188 DXN655187:DXN655188 DNR655187:DNR655188 DDV655187:DDV655188 CTZ655187:CTZ655188 CKD655187:CKD655188 CAH655187:CAH655188 BQL655187:BQL655188 BGP655187:BGP655188 AWT655187:AWT655188 AMX655187:AMX655188 ADB655187:ADB655188 TF655187:TF655188 JJ655187:JJ655188 E655187:G655188 WVV589651:WVV589652 WLZ589651:WLZ589652 WCD589651:WCD589652 VSH589651:VSH589652 VIL589651:VIL589652 UYP589651:UYP589652 UOT589651:UOT589652 UEX589651:UEX589652 TVB589651:TVB589652 TLF589651:TLF589652 TBJ589651:TBJ589652 SRN589651:SRN589652 SHR589651:SHR589652 RXV589651:RXV589652 RNZ589651:RNZ589652 RED589651:RED589652 QUH589651:QUH589652 QKL589651:QKL589652 QAP589651:QAP589652 PQT589651:PQT589652 PGX589651:PGX589652 OXB589651:OXB589652 ONF589651:ONF589652 ODJ589651:ODJ589652 NTN589651:NTN589652 NJR589651:NJR589652 MZV589651:MZV589652 MPZ589651:MPZ589652 MGD589651:MGD589652 LWH589651:LWH589652 LML589651:LML589652 LCP589651:LCP589652 KST589651:KST589652 KIX589651:KIX589652 JZB589651:JZB589652 JPF589651:JPF589652 JFJ589651:JFJ589652 IVN589651:IVN589652 ILR589651:ILR589652 IBV589651:IBV589652 HRZ589651:HRZ589652 HID589651:HID589652 GYH589651:GYH589652 GOL589651:GOL589652 GEP589651:GEP589652 FUT589651:FUT589652 FKX589651:FKX589652 FBB589651:FBB589652 ERF589651:ERF589652 EHJ589651:EHJ589652 DXN589651:DXN589652 DNR589651:DNR589652 DDV589651:DDV589652 CTZ589651:CTZ589652 CKD589651:CKD589652 CAH589651:CAH589652 BQL589651:BQL589652 BGP589651:BGP589652 AWT589651:AWT589652 AMX589651:AMX589652 ADB589651:ADB589652 TF589651:TF589652 JJ589651:JJ589652 E589651:G589652 WVV524115:WVV524116 WLZ524115:WLZ524116 WCD524115:WCD524116 VSH524115:VSH524116 VIL524115:VIL524116 UYP524115:UYP524116 UOT524115:UOT524116 UEX524115:UEX524116 TVB524115:TVB524116 TLF524115:TLF524116 TBJ524115:TBJ524116 SRN524115:SRN524116 SHR524115:SHR524116 RXV524115:RXV524116 RNZ524115:RNZ524116 RED524115:RED524116 QUH524115:QUH524116 QKL524115:QKL524116 QAP524115:QAP524116 PQT524115:PQT524116 PGX524115:PGX524116 OXB524115:OXB524116 ONF524115:ONF524116 ODJ524115:ODJ524116 NTN524115:NTN524116 NJR524115:NJR524116 MZV524115:MZV524116 MPZ524115:MPZ524116 MGD524115:MGD524116 LWH524115:LWH524116 LML524115:LML524116 LCP524115:LCP524116 KST524115:KST524116 KIX524115:KIX524116 JZB524115:JZB524116 JPF524115:JPF524116 JFJ524115:JFJ524116 IVN524115:IVN524116 ILR524115:ILR524116 IBV524115:IBV524116 HRZ524115:HRZ524116 HID524115:HID524116 GYH524115:GYH524116 GOL524115:GOL524116 GEP524115:GEP524116 FUT524115:FUT524116 FKX524115:FKX524116 FBB524115:FBB524116 ERF524115:ERF524116 EHJ524115:EHJ524116 DXN524115:DXN524116 DNR524115:DNR524116 DDV524115:DDV524116 CTZ524115:CTZ524116 CKD524115:CKD524116 CAH524115:CAH524116 BQL524115:BQL524116 BGP524115:BGP524116 AWT524115:AWT524116 AMX524115:AMX524116 ADB524115:ADB524116 TF524115:TF524116 JJ524115:JJ524116 E524115:G524116 WVV458579:WVV458580 WLZ458579:WLZ458580 WCD458579:WCD458580 VSH458579:VSH458580 VIL458579:VIL458580 UYP458579:UYP458580 UOT458579:UOT458580 UEX458579:UEX458580 TVB458579:TVB458580 TLF458579:TLF458580 TBJ458579:TBJ458580 SRN458579:SRN458580 SHR458579:SHR458580 RXV458579:RXV458580 RNZ458579:RNZ458580 RED458579:RED458580 QUH458579:QUH458580 QKL458579:QKL458580 QAP458579:QAP458580 PQT458579:PQT458580 PGX458579:PGX458580 OXB458579:OXB458580 ONF458579:ONF458580 ODJ458579:ODJ458580 NTN458579:NTN458580 NJR458579:NJR458580 MZV458579:MZV458580 MPZ458579:MPZ458580 MGD458579:MGD458580 LWH458579:LWH458580 LML458579:LML458580 LCP458579:LCP458580 KST458579:KST458580 KIX458579:KIX458580 JZB458579:JZB458580 JPF458579:JPF458580 JFJ458579:JFJ458580 IVN458579:IVN458580 ILR458579:ILR458580 IBV458579:IBV458580 HRZ458579:HRZ458580 HID458579:HID458580 GYH458579:GYH458580 GOL458579:GOL458580 GEP458579:GEP458580 FUT458579:FUT458580 FKX458579:FKX458580 FBB458579:FBB458580 ERF458579:ERF458580 EHJ458579:EHJ458580 DXN458579:DXN458580 DNR458579:DNR458580 DDV458579:DDV458580 CTZ458579:CTZ458580 CKD458579:CKD458580 CAH458579:CAH458580 BQL458579:BQL458580 BGP458579:BGP458580 AWT458579:AWT458580 AMX458579:AMX458580 ADB458579:ADB458580 TF458579:TF458580 JJ458579:JJ458580 E458579:G458580 WVV393043:WVV393044 WLZ393043:WLZ393044 WCD393043:WCD393044 VSH393043:VSH393044 VIL393043:VIL393044 UYP393043:UYP393044 UOT393043:UOT393044 UEX393043:UEX393044 TVB393043:TVB393044 TLF393043:TLF393044 TBJ393043:TBJ393044 SRN393043:SRN393044 SHR393043:SHR393044 RXV393043:RXV393044 RNZ393043:RNZ393044 RED393043:RED393044 QUH393043:QUH393044 QKL393043:QKL393044 QAP393043:QAP393044 PQT393043:PQT393044 PGX393043:PGX393044 OXB393043:OXB393044 ONF393043:ONF393044 ODJ393043:ODJ393044 NTN393043:NTN393044 NJR393043:NJR393044 MZV393043:MZV393044 MPZ393043:MPZ393044 MGD393043:MGD393044 LWH393043:LWH393044 LML393043:LML393044 LCP393043:LCP393044 KST393043:KST393044 KIX393043:KIX393044 JZB393043:JZB393044 JPF393043:JPF393044 JFJ393043:JFJ393044 IVN393043:IVN393044 ILR393043:ILR393044 IBV393043:IBV393044 HRZ393043:HRZ393044 HID393043:HID393044 GYH393043:GYH393044 GOL393043:GOL393044 GEP393043:GEP393044 FUT393043:FUT393044 FKX393043:FKX393044 FBB393043:FBB393044 ERF393043:ERF393044 EHJ393043:EHJ393044 DXN393043:DXN393044 DNR393043:DNR393044 DDV393043:DDV393044 CTZ393043:CTZ393044 CKD393043:CKD393044 CAH393043:CAH393044 BQL393043:BQL393044 BGP393043:BGP393044 AWT393043:AWT393044 AMX393043:AMX393044 ADB393043:ADB393044 TF393043:TF393044 JJ393043:JJ393044 E393043:G393044 WVV327507:WVV327508 WLZ327507:WLZ327508 WCD327507:WCD327508 VSH327507:VSH327508 VIL327507:VIL327508 UYP327507:UYP327508 UOT327507:UOT327508 UEX327507:UEX327508 TVB327507:TVB327508 TLF327507:TLF327508 TBJ327507:TBJ327508 SRN327507:SRN327508 SHR327507:SHR327508 RXV327507:RXV327508 RNZ327507:RNZ327508 RED327507:RED327508 QUH327507:QUH327508 QKL327507:QKL327508 QAP327507:QAP327508 PQT327507:PQT327508 PGX327507:PGX327508 OXB327507:OXB327508 ONF327507:ONF327508 ODJ327507:ODJ327508 NTN327507:NTN327508 NJR327507:NJR327508 MZV327507:MZV327508 MPZ327507:MPZ327508 MGD327507:MGD327508 LWH327507:LWH327508 LML327507:LML327508 LCP327507:LCP327508 KST327507:KST327508 KIX327507:KIX327508 JZB327507:JZB327508 JPF327507:JPF327508 JFJ327507:JFJ327508 IVN327507:IVN327508 ILR327507:ILR327508 IBV327507:IBV327508 HRZ327507:HRZ327508 HID327507:HID327508 GYH327507:GYH327508 GOL327507:GOL327508 GEP327507:GEP327508 FUT327507:FUT327508 FKX327507:FKX327508 FBB327507:FBB327508 ERF327507:ERF327508 EHJ327507:EHJ327508 DXN327507:DXN327508 DNR327507:DNR327508 DDV327507:DDV327508 CTZ327507:CTZ327508 CKD327507:CKD327508 CAH327507:CAH327508 BQL327507:BQL327508 BGP327507:BGP327508 AWT327507:AWT327508 AMX327507:AMX327508 ADB327507:ADB327508 TF327507:TF327508 JJ327507:JJ327508 E327507:G327508 WVV261971:WVV261972 WLZ261971:WLZ261972 WCD261971:WCD261972 VSH261971:VSH261972 VIL261971:VIL261972 UYP261971:UYP261972 UOT261971:UOT261972 UEX261971:UEX261972 TVB261971:TVB261972 TLF261971:TLF261972 TBJ261971:TBJ261972 SRN261971:SRN261972 SHR261971:SHR261972 RXV261971:RXV261972 RNZ261971:RNZ261972 RED261971:RED261972 QUH261971:QUH261972 QKL261971:QKL261972 QAP261971:QAP261972 PQT261971:PQT261972 PGX261971:PGX261972 OXB261971:OXB261972 ONF261971:ONF261972 ODJ261971:ODJ261972 NTN261971:NTN261972 NJR261971:NJR261972 MZV261971:MZV261972 MPZ261971:MPZ261972 MGD261971:MGD261972 LWH261971:LWH261972 LML261971:LML261972 LCP261971:LCP261972 KST261971:KST261972 KIX261971:KIX261972 JZB261971:JZB261972 JPF261971:JPF261972 JFJ261971:JFJ261972 IVN261971:IVN261972 ILR261971:ILR261972 IBV261971:IBV261972 HRZ261971:HRZ261972 HID261971:HID261972 GYH261971:GYH261972 GOL261971:GOL261972 GEP261971:GEP261972 FUT261971:FUT261972 FKX261971:FKX261972 FBB261971:FBB261972 ERF261971:ERF261972 EHJ261971:EHJ261972 DXN261971:DXN261972 DNR261971:DNR261972 DDV261971:DDV261972 CTZ261971:CTZ261972 CKD261971:CKD261972 CAH261971:CAH261972 BQL261971:BQL261972 BGP261971:BGP261972 AWT261971:AWT261972 AMX261971:AMX261972 ADB261971:ADB261972 TF261971:TF261972 JJ261971:JJ261972 E261971:G261972 WVV196435:WVV196436 WLZ196435:WLZ196436 WCD196435:WCD196436 VSH196435:VSH196436 VIL196435:VIL196436 UYP196435:UYP196436 UOT196435:UOT196436 UEX196435:UEX196436 TVB196435:TVB196436 TLF196435:TLF196436 TBJ196435:TBJ196436 SRN196435:SRN196436 SHR196435:SHR196436 RXV196435:RXV196436 RNZ196435:RNZ196436 RED196435:RED196436 QUH196435:QUH196436 QKL196435:QKL196436 QAP196435:QAP196436 PQT196435:PQT196436 PGX196435:PGX196436 OXB196435:OXB196436 ONF196435:ONF196436 ODJ196435:ODJ196436 NTN196435:NTN196436 NJR196435:NJR196436 MZV196435:MZV196436 MPZ196435:MPZ196436 MGD196435:MGD196436 LWH196435:LWH196436 LML196435:LML196436 LCP196435:LCP196436 KST196435:KST196436 KIX196435:KIX196436 JZB196435:JZB196436 JPF196435:JPF196436 JFJ196435:JFJ196436 IVN196435:IVN196436 ILR196435:ILR196436 IBV196435:IBV196436 HRZ196435:HRZ196436 HID196435:HID196436 GYH196435:GYH196436 GOL196435:GOL196436 GEP196435:GEP196436 FUT196435:FUT196436 FKX196435:FKX196436 FBB196435:FBB196436 ERF196435:ERF196436 EHJ196435:EHJ196436 DXN196435:DXN196436 DNR196435:DNR196436 DDV196435:DDV196436 CTZ196435:CTZ196436 CKD196435:CKD196436 CAH196435:CAH196436 BQL196435:BQL196436 BGP196435:BGP196436 AWT196435:AWT196436 AMX196435:AMX196436 ADB196435:ADB196436 TF196435:TF196436 JJ196435:JJ196436 E196435:G196436 WVV130899:WVV130900 WLZ130899:WLZ130900 WCD130899:WCD130900 VSH130899:VSH130900 VIL130899:VIL130900 UYP130899:UYP130900 UOT130899:UOT130900 UEX130899:UEX130900 TVB130899:TVB130900 TLF130899:TLF130900 TBJ130899:TBJ130900 SRN130899:SRN130900 SHR130899:SHR130900 RXV130899:RXV130900 RNZ130899:RNZ130900 RED130899:RED130900 QUH130899:QUH130900 QKL130899:QKL130900 QAP130899:QAP130900 PQT130899:PQT130900 PGX130899:PGX130900 OXB130899:OXB130900 ONF130899:ONF130900 ODJ130899:ODJ130900 NTN130899:NTN130900 NJR130899:NJR130900 MZV130899:MZV130900 MPZ130899:MPZ130900 MGD130899:MGD130900 LWH130899:LWH130900 LML130899:LML130900 LCP130899:LCP130900 KST130899:KST130900 KIX130899:KIX130900 JZB130899:JZB130900 JPF130899:JPF130900 JFJ130899:JFJ130900 IVN130899:IVN130900 ILR130899:ILR130900 IBV130899:IBV130900 HRZ130899:HRZ130900 HID130899:HID130900 GYH130899:GYH130900 GOL130899:GOL130900 GEP130899:GEP130900 FUT130899:FUT130900 FKX130899:FKX130900 FBB130899:FBB130900 ERF130899:ERF130900 EHJ130899:EHJ130900 DXN130899:DXN130900 DNR130899:DNR130900 DDV130899:DDV130900 CTZ130899:CTZ130900 CKD130899:CKD130900 CAH130899:CAH130900 BQL130899:BQL130900 BGP130899:BGP130900 AWT130899:AWT130900 AMX130899:AMX130900 ADB130899:ADB130900 TF130899:TF130900 JJ130899:JJ130900 E130899:G130900 WVV65363:WVV65364 WLZ65363:WLZ65364 WCD65363:WCD65364 VSH65363:VSH65364 VIL65363:VIL65364 UYP65363:UYP65364 UOT65363:UOT65364 UEX65363:UEX65364 TVB65363:TVB65364 TLF65363:TLF65364 TBJ65363:TBJ65364 SRN65363:SRN65364 SHR65363:SHR65364 RXV65363:RXV65364 RNZ65363:RNZ65364 RED65363:RED65364 QUH65363:QUH65364 QKL65363:QKL65364 QAP65363:QAP65364 PQT65363:PQT65364 PGX65363:PGX65364 OXB65363:OXB65364 ONF65363:ONF65364 ODJ65363:ODJ65364 NTN65363:NTN65364 NJR65363:NJR65364 MZV65363:MZV65364 MPZ65363:MPZ65364 MGD65363:MGD65364 LWH65363:LWH65364 LML65363:LML65364 LCP65363:LCP65364 KST65363:KST65364 KIX65363:KIX65364 JZB65363:JZB65364 JPF65363:JPF65364 JFJ65363:JFJ65364 IVN65363:IVN65364 ILR65363:ILR65364 IBV65363:IBV65364 HRZ65363:HRZ65364 HID65363:HID65364 GYH65363:GYH65364 GOL65363:GOL65364 GEP65363:GEP65364 FUT65363:FUT65364 FKX65363:FKX65364 FBB65363:FBB65364 ERF65363:ERF65364 EHJ65363:EHJ65364 DXN65363:DXN65364 DNR65363:DNR65364 DDV65363:DDV65364 CTZ65363:CTZ65364 CKD65363:CKD65364 CAH65363:CAH65364 BQL65363:BQL65364 BGP65363:BGP65364 AWT65363:AWT65364 AMX65363:AMX65364 ADB65363:ADB65364 TF65363:TF65364 JJ65363:JJ65364 E65363:G65364">
      <formula1>#REF!</formula1>
    </dataValidation>
  </dataValidations>
  <hyperlinks>
    <hyperlink ref="E21" r:id="rId1" location="abstractions-that-do-not-need-a-licence"/>
    <hyperlink ref="E31" r:id="rId2"/>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20"/>
  <sheetViews>
    <sheetView zoomScaleNormal="100" workbookViewId="0">
      <selection activeCell="B11" sqref="B11:D11"/>
    </sheetView>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0.6640625" style="38" bestFit="1" customWidth="1"/>
    <col min="6" max="6" width="20" style="38" bestFit="1" customWidth="1"/>
    <col min="7" max="7" width="14.33203125" style="38" customWidth="1"/>
    <col min="8" max="8" width="19.33203125" style="38" bestFit="1" customWidth="1"/>
    <col min="9" max="9" width="14.109375" style="38" customWidth="1"/>
    <col min="10" max="10" width="19.33203125" style="38" bestFit="1" customWidth="1"/>
    <col min="11"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7" width="9.21875" style="38" customWidth="1"/>
    <col min="68" max="104" width="16.33203125" style="38" bestFit="1" customWidth="1"/>
    <col min="105" max="16384" width="6.6640625" style="38"/>
  </cols>
  <sheetData>
    <row r="1" spans="2:18" ht="30">
      <c r="B1" s="119" t="s">
        <v>423</v>
      </c>
    </row>
    <row r="2" spans="2:18" ht="26.25" customHeight="1">
      <c r="B2" s="396" t="s">
        <v>247</v>
      </c>
    </row>
    <row r="3" spans="2:18" ht="26.25" thickBot="1">
      <c r="B3" s="120" t="s">
        <v>392</v>
      </c>
    </row>
    <row r="4" spans="2:18">
      <c r="B4" s="864" t="s">
        <v>584</v>
      </c>
      <c r="C4" s="865"/>
      <c r="D4" s="866"/>
    </row>
    <row r="5" spans="2:18" ht="15.75" thickBot="1">
      <c r="B5" s="872">
        <f>D61</f>
        <v>0</v>
      </c>
      <c r="C5" s="873"/>
      <c r="D5" s="874"/>
    </row>
    <row r="6" spans="2:18" ht="16.5" thickBot="1">
      <c r="B6" s="362"/>
      <c r="C6" s="363"/>
      <c r="D6" s="363"/>
    </row>
    <row r="7" spans="2:18" ht="15" customHeight="1">
      <c r="B7" s="875" t="s">
        <v>585</v>
      </c>
      <c r="C7" s="876"/>
      <c r="D7" s="877"/>
    </row>
    <row r="8" spans="2:18" ht="15.75" thickBot="1">
      <c r="B8" s="867">
        <f>D62</f>
        <v>0</v>
      </c>
      <c r="C8" s="868"/>
      <c r="D8" s="869"/>
    </row>
    <row r="9" spans="2:18" ht="16.5" thickBot="1">
      <c r="B9" s="362"/>
      <c r="C9" s="363"/>
      <c r="D9" s="363"/>
    </row>
    <row r="10" spans="2:18" ht="15" customHeight="1">
      <c r="B10" s="875" t="s">
        <v>515</v>
      </c>
      <c r="C10" s="876"/>
      <c r="D10" s="877"/>
    </row>
    <row r="11" spans="2:18" ht="15.75" thickBot="1">
      <c r="B11" s="878">
        <f>D64</f>
        <v>0</v>
      </c>
      <c r="C11" s="879"/>
      <c r="D11" s="880"/>
    </row>
    <row r="12" spans="2:18"/>
    <row r="13" spans="2:18" ht="25.5">
      <c r="B13" s="120" t="s">
        <v>377</v>
      </c>
      <c r="C13" s="329"/>
      <c r="D13" s="44"/>
      <c r="E13" s="39"/>
      <c r="K13" s="39"/>
      <c r="L13" s="39"/>
      <c r="M13" s="39"/>
      <c r="N13" s="39"/>
      <c r="O13" s="39"/>
      <c r="P13" s="39"/>
      <c r="Q13" s="39"/>
      <c r="R13" s="39"/>
    </row>
    <row r="14" spans="2:18" ht="18" customHeight="1">
      <c r="B14" s="328" t="s">
        <v>118</v>
      </c>
      <c r="C14" s="44"/>
      <c r="D14" s="44"/>
      <c r="E14" s="44"/>
      <c r="F14" s="44"/>
      <c r="G14" s="44"/>
      <c r="H14" s="44"/>
      <c r="I14" s="44"/>
      <c r="J14" s="44"/>
      <c r="K14" s="44"/>
      <c r="L14" s="39"/>
      <c r="M14" s="39"/>
      <c r="N14" s="39"/>
      <c r="O14" s="39"/>
      <c r="P14" s="39"/>
      <c r="Q14" s="39"/>
      <c r="R14" s="39"/>
    </row>
    <row r="15" spans="2:18" ht="18" customHeight="1">
      <c r="B15" s="499" t="s">
        <v>373</v>
      </c>
      <c r="C15" s="885" t="s">
        <v>65</v>
      </c>
      <c r="D15" s="885"/>
      <c r="E15" s="292" t="s">
        <v>113</v>
      </c>
      <c r="F15" s="500" t="s">
        <v>117</v>
      </c>
      <c r="G15" s="500" t="s">
        <v>455</v>
      </c>
      <c r="H15" s="945" t="s">
        <v>116</v>
      </c>
      <c r="I15" s="1011"/>
      <c r="J15" s="1011"/>
      <c r="K15" s="1012"/>
      <c r="L15" s="39"/>
      <c r="M15" s="39"/>
    </row>
    <row r="16" spans="2:18" ht="25.5">
      <c r="B16" s="1031">
        <v>1</v>
      </c>
      <c r="C16" s="1034" t="s">
        <v>544</v>
      </c>
      <c r="D16" s="1035"/>
      <c r="E16" s="1031" t="s">
        <v>545</v>
      </c>
      <c r="F16" s="628">
        <f>'Input - Asset Register'!C15</f>
        <v>0</v>
      </c>
      <c r="G16" s="545" t="s">
        <v>626</v>
      </c>
      <c r="H16" s="545"/>
      <c r="I16" s="550"/>
      <c r="J16" s="550"/>
      <c r="K16" s="513"/>
      <c r="L16" s="39"/>
      <c r="M16" s="39"/>
    </row>
    <row r="17" spans="1:28" ht="38.25">
      <c r="B17" s="1032"/>
      <c r="C17" s="1036"/>
      <c r="D17" s="1037"/>
      <c r="E17" s="1032"/>
      <c r="F17" s="545">
        <f>'Input - Asset Register'!C34</f>
        <v>0</v>
      </c>
      <c r="G17" s="545" t="s">
        <v>627</v>
      </c>
      <c r="H17" s="545"/>
      <c r="I17" s="550"/>
      <c r="J17" s="550"/>
      <c r="K17" s="513"/>
      <c r="L17" s="39"/>
      <c r="M17" s="39"/>
    </row>
    <row r="18" spans="1:28" ht="25.5">
      <c r="B18" s="1033"/>
      <c r="C18" s="1038"/>
      <c r="D18" s="1039"/>
      <c r="E18" s="1033"/>
      <c r="F18" s="545">
        <f>'Input - Asset Register'!C35</f>
        <v>0</v>
      </c>
      <c r="G18" s="545" t="s">
        <v>583</v>
      </c>
      <c r="H18" s="545"/>
      <c r="I18" s="550"/>
      <c r="J18" s="550"/>
      <c r="K18" s="513"/>
      <c r="L18" s="39"/>
      <c r="M18" s="39"/>
    </row>
    <row r="19" spans="1:28" ht="33" customHeight="1">
      <c r="A19" s="56">
        <v>0</v>
      </c>
      <c r="B19" s="580">
        <v>2</v>
      </c>
      <c r="C19" s="982" t="s">
        <v>274</v>
      </c>
      <c r="D19" s="987"/>
      <c r="E19" s="546" t="s">
        <v>276</v>
      </c>
      <c r="F19" s="544">
        <f>320.1*1000</f>
        <v>320100</v>
      </c>
      <c r="G19" s="545" t="s">
        <v>456</v>
      </c>
      <c r="H19" s="930"/>
      <c r="I19" s="1013"/>
      <c r="J19" s="1013"/>
      <c r="K19" s="1014"/>
      <c r="L19" s="39"/>
      <c r="M19" s="39"/>
    </row>
    <row r="20" spans="1:28" ht="29.25" customHeight="1">
      <c r="A20" s="56">
        <v>1</v>
      </c>
      <c r="B20" s="580">
        <v>3</v>
      </c>
      <c r="C20" s="982" t="s">
        <v>275</v>
      </c>
      <c r="D20" s="987"/>
      <c r="E20" s="546" t="s">
        <v>276</v>
      </c>
      <c r="F20" s="544">
        <f>86769*1000</f>
        <v>86769000</v>
      </c>
      <c r="G20" s="545" t="s">
        <v>516</v>
      </c>
      <c r="H20" s="930"/>
      <c r="I20" s="1013"/>
      <c r="J20" s="1013"/>
      <c r="K20" s="1014"/>
    </row>
    <row r="21" spans="1:28" ht="41.25" customHeight="1">
      <c r="A21" s="56">
        <v>2</v>
      </c>
      <c r="B21" s="580">
        <v>4</v>
      </c>
      <c r="C21" s="982" t="s">
        <v>457</v>
      </c>
      <c r="D21" s="987"/>
      <c r="E21" s="506" t="s">
        <v>452</v>
      </c>
      <c r="F21" s="544">
        <f>F20/F19</f>
        <v>271.06841611996254</v>
      </c>
      <c r="G21" s="545" t="s">
        <v>460</v>
      </c>
      <c r="H21" s="930" t="s">
        <v>277</v>
      </c>
      <c r="I21" s="1013"/>
      <c r="J21" s="1013"/>
      <c r="K21" s="1014"/>
    </row>
    <row r="22" spans="1:28" ht="55.5" customHeight="1">
      <c r="A22" s="56">
        <v>3</v>
      </c>
      <c r="B22" s="580">
        <v>5</v>
      </c>
      <c r="C22" s="982" t="s">
        <v>458</v>
      </c>
      <c r="D22" s="1040"/>
      <c r="E22" s="506" t="s">
        <v>453</v>
      </c>
      <c r="F22" s="544">
        <f>F21*0.8</f>
        <v>216.85473289597005</v>
      </c>
      <c r="G22" s="545" t="s">
        <v>460</v>
      </c>
      <c r="H22" s="930" t="s">
        <v>277</v>
      </c>
      <c r="I22" s="1013"/>
      <c r="J22" s="1013"/>
      <c r="K22" s="1014"/>
    </row>
    <row r="23" spans="1:28" ht="36" hidden="1" customHeight="1">
      <c r="B23" s="515">
        <v>6</v>
      </c>
      <c r="C23" s="982" t="s">
        <v>459</v>
      </c>
      <c r="D23" s="1040"/>
      <c r="E23" s="506" t="s">
        <v>454</v>
      </c>
      <c r="F23" s="544">
        <f>F21*0.9</f>
        <v>243.96157450796628</v>
      </c>
      <c r="G23" s="545" t="s">
        <v>460</v>
      </c>
      <c r="H23" s="930" t="s">
        <v>277</v>
      </c>
      <c r="I23" s="1013"/>
      <c r="J23" s="1013"/>
      <c r="K23" s="1014"/>
    </row>
    <row r="24" spans="1:28">
      <c r="B24" s="39"/>
      <c r="C24" s="44"/>
      <c r="D24" s="44"/>
      <c r="E24" s="39"/>
      <c r="F24" s="44"/>
      <c r="G24" s="44"/>
      <c r="H24" s="44"/>
      <c r="I24" s="44"/>
      <c r="J24" s="44"/>
      <c r="K24" s="44"/>
      <c r="L24" s="44"/>
      <c r="M24" s="44"/>
      <c r="N24" s="44"/>
      <c r="O24" s="44"/>
      <c r="P24" s="44"/>
      <c r="Y24" s="39"/>
      <c r="Z24" s="39"/>
      <c r="AA24" s="39"/>
      <c r="AB24" s="39"/>
    </row>
    <row r="25" spans="1:28" ht="15.75">
      <c r="B25" s="333" t="s">
        <v>115</v>
      </c>
      <c r="C25" s="41"/>
      <c r="D25" s="41"/>
      <c r="E25" s="122"/>
      <c r="F25" s="39"/>
      <c r="G25" s="39"/>
      <c r="H25" s="39"/>
      <c r="I25" s="122"/>
      <c r="J25" s="122"/>
      <c r="K25" s="122"/>
      <c r="L25" s="122"/>
      <c r="M25" s="122"/>
      <c r="N25" s="122"/>
      <c r="O25" s="122"/>
      <c r="P25" s="122"/>
      <c r="Y25" s="39"/>
      <c r="Z25" s="39"/>
      <c r="AA25" s="39"/>
      <c r="AB25" s="39"/>
    </row>
    <row r="26" spans="1:28" ht="15.75">
      <c r="B26" s="322" t="s">
        <v>373</v>
      </c>
      <c r="C26" s="945" t="s">
        <v>65</v>
      </c>
      <c r="D26" s="1012"/>
      <c r="E26" s="499" t="s">
        <v>113</v>
      </c>
      <c r="F26" s="945" t="s">
        <v>108</v>
      </c>
      <c r="G26" s="1011"/>
      <c r="H26" s="1011"/>
      <c r="I26" s="1011"/>
      <c r="J26" s="1011"/>
      <c r="K26" s="1011"/>
      <c r="L26" s="1012"/>
      <c r="M26" s="293"/>
      <c r="N26" s="293"/>
      <c r="O26" s="293"/>
      <c r="P26" s="293"/>
    </row>
    <row r="27" spans="1:28" ht="30" customHeight="1">
      <c r="B27" s="334">
        <v>1</v>
      </c>
      <c r="C27" s="895" t="s">
        <v>462</v>
      </c>
      <c r="D27" s="896"/>
      <c r="E27" s="334"/>
      <c r="F27" s="933" t="s">
        <v>278</v>
      </c>
      <c r="G27" s="896"/>
      <c r="H27" s="896"/>
      <c r="I27" s="896"/>
      <c r="J27" s="896"/>
      <c r="K27" s="896"/>
      <c r="L27" s="896"/>
      <c r="M27" s="896"/>
      <c r="N27" s="896"/>
      <c r="O27" s="896"/>
      <c r="P27" s="385"/>
    </row>
    <row r="28" spans="1:28" ht="30" hidden="1" customHeight="1">
      <c r="B28" s="334">
        <v>2</v>
      </c>
      <c r="C28" s="895" t="s">
        <v>461</v>
      </c>
      <c r="D28" s="896"/>
      <c r="E28" s="334"/>
      <c r="F28" s="933" t="s">
        <v>279</v>
      </c>
      <c r="G28" s="896"/>
      <c r="H28" s="896"/>
      <c r="I28" s="896"/>
      <c r="J28" s="896"/>
      <c r="K28" s="896"/>
      <c r="L28" s="896"/>
      <c r="M28" s="896"/>
      <c r="N28" s="896"/>
      <c r="O28" s="896"/>
      <c r="P28" s="385"/>
    </row>
    <row r="29" spans="1:28" ht="15.75" customHeight="1">
      <c r="B29" s="40"/>
      <c r="C29" s="41"/>
      <c r="D29" s="41"/>
      <c r="E29" s="40"/>
      <c r="F29" s="41"/>
      <c r="G29" s="41"/>
      <c r="H29" s="41"/>
      <c r="I29" s="41"/>
      <c r="J29" s="41"/>
      <c r="K29" s="41"/>
      <c r="L29" s="41"/>
      <c r="M29" s="41"/>
      <c r="N29" s="41"/>
      <c r="O29" s="41"/>
      <c r="P29" s="41"/>
      <c r="Q29" s="39"/>
      <c r="R29" s="39"/>
      <c r="S29" s="39"/>
      <c r="T29" s="39"/>
    </row>
    <row r="30" spans="1:28" s="39" customFormat="1" ht="18" customHeight="1">
      <c r="B30" s="333" t="s">
        <v>74</v>
      </c>
      <c r="C30" s="41"/>
      <c r="D30" s="41"/>
      <c r="E30" s="40"/>
      <c r="F30" s="41"/>
      <c r="G30" s="41"/>
      <c r="H30" s="41"/>
      <c r="I30" s="41"/>
      <c r="J30" s="41"/>
      <c r="K30" s="41"/>
      <c r="L30" s="41"/>
      <c r="M30" s="41"/>
      <c r="N30" s="41"/>
      <c r="O30" s="41"/>
      <c r="P30" s="41"/>
    </row>
    <row r="31" spans="1:28" ht="15.75">
      <c r="B31" s="322" t="s">
        <v>374</v>
      </c>
      <c r="C31" s="966" t="s">
        <v>65</v>
      </c>
      <c r="D31" s="1024"/>
      <c r="E31" s="499" t="s">
        <v>109</v>
      </c>
      <c r="F31" s="994" t="s">
        <v>108</v>
      </c>
      <c r="G31" s="1023"/>
      <c r="H31" s="1023"/>
      <c r="I31" s="1023"/>
      <c r="J31" s="1023"/>
      <c r="K31" s="1023"/>
      <c r="L31" s="1023"/>
      <c r="M31" s="1023"/>
      <c r="N31" s="1023"/>
      <c r="O31" s="1024"/>
      <c r="P31" s="386"/>
    </row>
    <row r="32" spans="1:28" ht="32.25" customHeight="1">
      <c r="B32" s="334">
        <v>1</v>
      </c>
      <c r="C32" s="886" t="s">
        <v>280</v>
      </c>
      <c r="D32" s="886"/>
      <c r="E32" s="506" t="s">
        <v>628</v>
      </c>
      <c r="F32" s="933" t="s">
        <v>287</v>
      </c>
      <c r="G32" s="896"/>
      <c r="H32" s="896"/>
      <c r="I32" s="896"/>
      <c r="J32" s="896"/>
      <c r="K32" s="896"/>
      <c r="L32" s="896"/>
      <c r="M32" s="896"/>
      <c r="N32" s="896"/>
      <c r="O32" s="896"/>
      <c r="P32" s="507"/>
    </row>
    <row r="33" spans="2:18" ht="30.75" customHeight="1">
      <c r="B33" s="334">
        <v>2</v>
      </c>
      <c r="C33" s="886" t="s">
        <v>630</v>
      </c>
      <c r="D33" s="886"/>
      <c r="E33" s="506" t="s">
        <v>629</v>
      </c>
      <c r="F33" s="933" t="s">
        <v>286</v>
      </c>
      <c r="G33" s="896"/>
      <c r="H33" s="896"/>
      <c r="I33" s="896"/>
      <c r="J33" s="896"/>
      <c r="K33" s="896"/>
      <c r="L33" s="896"/>
      <c r="M33" s="896"/>
      <c r="N33" s="896"/>
      <c r="O33" s="896"/>
      <c r="P33" s="507"/>
    </row>
    <row r="34" spans="2:18" ht="30.75" hidden="1" customHeight="1">
      <c r="B34" s="334">
        <v>3</v>
      </c>
      <c r="C34" s="886" t="s">
        <v>281</v>
      </c>
      <c r="D34" s="886"/>
      <c r="E34" s="506" t="s">
        <v>283</v>
      </c>
      <c r="F34" s="933" t="s">
        <v>285</v>
      </c>
      <c r="G34" s="896"/>
      <c r="H34" s="896"/>
      <c r="I34" s="896"/>
      <c r="J34" s="896"/>
      <c r="K34" s="896"/>
      <c r="L34" s="896"/>
      <c r="M34" s="896"/>
      <c r="N34" s="896"/>
      <c r="O34" s="896"/>
      <c r="P34" s="507"/>
    </row>
    <row r="35" spans="2:18" s="42" customFormat="1">
      <c r="Q35" s="38"/>
    </row>
    <row r="36" spans="2:18" s="42" customFormat="1" ht="25.5">
      <c r="B36" s="120" t="s">
        <v>378</v>
      </c>
      <c r="Q36" s="38"/>
    </row>
    <row r="37" spans="2:18" s="39" customFormat="1" ht="15.75">
      <c r="B37" s="328" t="s">
        <v>118</v>
      </c>
      <c r="C37" s="329"/>
      <c r="D37" s="44"/>
    </row>
    <row r="38" spans="2:18" ht="15.75">
      <c r="B38" s="501" t="s">
        <v>373</v>
      </c>
      <c r="C38" s="887" t="s">
        <v>65</v>
      </c>
      <c r="D38" s="887"/>
      <c r="E38" s="342" t="s">
        <v>113</v>
      </c>
      <c r="F38" s="904" t="s">
        <v>117</v>
      </c>
      <c r="G38" s="1015"/>
      <c r="H38" s="1015"/>
      <c r="I38" s="1015"/>
      <c r="J38" s="1016"/>
      <c r="K38" s="1025" t="s">
        <v>116</v>
      </c>
      <c r="L38" s="1011"/>
      <c r="M38" s="1011"/>
      <c r="N38" s="1012"/>
      <c r="O38" s="39"/>
    </row>
    <row r="39" spans="2:18" ht="31.5" customHeight="1">
      <c r="B39" s="504">
        <v>1</v>
      </c>
      <c r="C39" s="894" t="s">
        <v>360</v>
      </c>
      <c r="D39" s="894"/>
      <c r="E39" s="398" t="s">
        <v>361</v>
      </c>
      <c r="F39" s="1017">
        <v>62.41</v>
      </c>
      <c r="G39" s="1018"/>
      <c r="H39" s="1018"/>
      <c r="I39" s="1018"/>
      <c r="J39" s="1019"/>
      <c r="K39" s="1026" t="s">
        <v>282</v>
      </c>
      <c r="L39" s="1027"/>
      <c r="M39" s="1027"/>
      <c r="N39" s="1028"/>
      <c r="O39" s="39"/>
    </row>
    <row r="40" spans="2:18">
      <c r="B40" s="39"/>
      <c r="C40" s="95"/>
      <c r="D40" s="95"/>
      <c r="E40" s="95"/>
      <c r="F40" s="95"/>
      <c r="G40" s="95"/>
      <c r="H40" s="39"/>
      <c r="I40" s="39"/>
      <c r="J40" s="39"/>
      <c r="K40" s="39"/>
      <c r="L40" s="39"/>
      <c r="M40" s="39"/>
      <c r="N40" s="39"/>
      <c r="O40" s="39"/>
      <c r="P40" s="39"/>
      <c r="Q40" s="39"/>
      <c r="R40" s="39"/>
    </row>
    <row r="41" spans="2:18" s="39" customFormat="1" ht="15.75">
      <c r="B41" s="339" t="s">
        <v>115</v>
      </c>
      <c r="C41" s="122"/>
      <c r="D41" s="122"/>
      <c r="E41" s="122"/>
      <c r="F41" s="122"/>
      <c r="G41" s="122"/>
      <c r="H41" s="122"/>
      <c r="I41" s="122"/>
      <c r="J41" s="122"/>
      <c r="K41" s="122"/>
      <c r="L41" s="122"/>
      <c r="M41" s="122"/>
      <c r="N41" s="122"/>
      <c r="O41" s="122"/>
      <c r="P41" s="122"/>
    </row>
    <row r="42" spans="2:18" ht="15.75">
      <c r="B42" s="345" t="s">
        <v>373</v>
      </c>
      <c r="C42" s="887" t="s">
        <v>65</v>
      </c>
      <c r="D42" s="887"/>
      <c r="E42" s="501" t="s">
        <v>113</v>
      </c>
      <c r="F42" s="1025" t="s">
        <v>112</v>
      </c>
      <c r="G42" s="1011"/>
      <c r="H42" s="1011"/>
      <c r="I42" s="1011"/>
      <c r="J42" s="1011"/>
      <c r="K42" s="1011"/>
      <c r="L42" s="1011"/>
      <c r="M42" s="1011"/>
      <c r="N42" s="1012"/>
      <c r="O42" s="39"/>
    </row>
    <row r="43" spans="2:18" s="460" customFormat="1" ht="51" customHeight="1">
      <c r="B43" s="514">
        <v>1</v>
      </c>
      <c r="C43" s="894" t="s">
        <v>463</v>
      </c>
      <c r="D43" s="894"/>
      <c r="E43" s="514" t="s">
        <v>465</v>
      </c>
      <c r="F43" s="1020" t="s">
        <v>464</v>
      </c>
      <c r="G43" s="1021"/>
      <c r="H43" s="1021"/>
      <c r="I43" s="1021"/>
      <c r="J43" s="1021"/>
      <c r="K43" s="1021"/>
      <c r="L43" s="1021"/>
      <c r="M43" s="1021"/>
      <c r="N43" s="1022"/>
      <c r="O43" s="459"/>
    </row>
    <row r="44" spans="2:18">
      <c r="B44" s="40"/>
      <c r="C44" s="41"/>
      <c r="D44" s="41"/>
      <c r="E44" s="40"/>
      <c r="F44" s="41"/>
      <c r="G44" s="41"/>
      <c r="H44" s="41"/>
      <c r="I44" s="41"/>
      <c r="J44" s="41"/>
      <c r="K44" s="41"/>
      <c r="L44" s="41"/>
      <c r="M44" s="41"/>
      <c r="N44" s="41"/>
      <c r="O44" s="41"/>
      <c r="P44" s="41"/>
      <c r="Q44" s="39"/>
      <c r="R44" s="39"/>
    </row>
    <row r="45" spans="2:18" s="39" customFormat="1">
      <c r="B45" s="333" t="s">
        <v>74</v>
      </c>
      <c r="C45" s="41"/>
      <c r="D45" s="41"/>
      <c r="E45" s="40"/>
      <c r="F45" s="41"/>
      <c r="G45" s="41"/>
      <c r="H45" s="41"/>
      <c r="I45" s="41"/>
      <c r="J45" s="41"/>
      <c r="K45" s="41"/>
      <c r="L45" s="41"/>
      <c r="M45" s="41"/>
      <c r="N45" s="41"/>
      <c r="O45" s="41"/>
      <c r="P45" s="41"/>
    </row>
    <row r="46" spans="2:18" ht="15.75">
      <c r="B46" s="345" t="s">
        <v>374</v>
      </c>
      <c r="C46" s="887" t="s">
        <v>65</v>
      </c>
      <c r="D46" s="887"/>
      <c r="E46" s="501" t="s">
        <v>109</v>
      </c>
      <c r="F46" s="991" t="s">
        <v>108</v>
      </c>
      <c r="G46" s="1011"/>
      <c r="H46" s="1011"/>
      <c r="I46" s="1011"/>
      <c r="J46" s="1011"/>
      <c r="K46" s="1011"/>
      <c r="L46" s="1011"/>
      <c r="M46" s="1011"/>
      <c r="N46" s="1011"/>
      <c r="O46" s="1011"/>
      <c r="P46" s="1012"/>
      <c r="Q46" s="39"/>
    </row>
    <row r="47" spans="2:18" ht="33" customHeight="1">
      <c r="B47" s="346">
        <v>1</v>
      </c>
      <c r="C47" s="894" t="s">
        <v>362</v>
      </c>
      <c r="D47" s="894"/>
      <c r="E47" s="505" t="s">
        <v>586</v>
      </c>
      <c r="F47" s="1007" t="s">
        <v>587</v>
      </c>
      <c r="G47" s="882"/>
      <c r="H47" s="882"/>
      <c r="I47" s="882"/>
      <c r="J47" s="882"/>
      <c r="K47" s="882"/>
      <c r="L47" s="882"/>
      <c r="M47" s="882"/>
      <c r="N47" s="882"/>
      <c r="O47" s="882"/>
      <c r="P47" s="882"/>
      <c r="Q47" s="39"/>
    </row>
    <row r="48" spans="2:18" ht="31.5" customHeight="1">
      <c r="B48" s="346">
        <v>2</v>
      </c>
      <c r="C48" s="894" t="s">
        <v>266</v>
      </c>
      <c r="D48" s="894"/>
      <c r="E48" s="505"/>
      <c r="F48" s="1007" t="s">
        <v>267</v>
      </c>
      <c r="G48" s="882"/>
      <c r="H48" s="882"/>
      <c r="I48" s="882"/>
      <c r="J48" s="882"/>
      <c r="K48" s="882"/>
      <c r="L48" s="882"/>
      <c r="M48" s="882"/>
      <c r="N48" s="882"/>
      <c r="O48" s="882"/>
      <c r="P48" s="882"/>
      <c r="Q48" s="39"/>
    </row>
    <row r="49" spans="2:106">
      <c r="B49" s="38"/>
      <c r="C49" s="38"/>
      <c r="D49" s="38"/>
      <c r="N49" s="39"/>
      <c r="O49" s="39"/>
      <c r="P49" s="39"/>
      <c r="Q49" s="39"/>
      <c r="R49" s="39"/>
    </row>
    <row r="50" spans="2:106">
      <c r="B50" s="347" t="s">
        <v>382</v>
      </c>
      <c r="C50" s="44"/>
      <c r="D50" s="44"/>
      <c r="E50" s="39"/>
      <c r="F50" s="39"/>
      <c r="G50" s="39"/>
      <c r="H50" s="39"/>
      <c r="I50" s="39"/>
      <c r="J50" s="39"/>
      <c r="K50" s="39"/>
      <c r="L50" s="39"/>
      <c r="M50" s="39"/>
      <c r="N50" s="39"/>
      <c r="O50" s="39"/>
      <c r="P50" s="39"/>
    </row>
    <row r="51" spans="2:106" ht="16.5" customHeight="1">
      <c r="B51" s="1029" t="s">
        <v>105</v>
      </c>
      <c r="C51" s="1030"/>
      <c r="D51" s="623">
        <f>'Discount rates'!D4</f>
        <v>3.5000000000000003E-2</v>
      </c>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row>
    <row r="52" spans="2:106" ht="16.5" customHeight="1">
      <c r="B52" s="1029" t="s">
        <v>624</v>
      </c>
      <c r="C52" s="1030"/>
      <c r="D52" s="623">
        <f>'Discount rates'!D5</f>
        <v>0.03</v>
      </c>
    </row>
    <row r="53" spans="2:106" ht="16.5" customHeight="1">
      <c r="B53" s="1029" t="s">
        <v>625</v>
      </c>
      <c r="C53" s="1030"/>
      <c r="D53" s="623">
        <f>'Discount rates'!D6</f>
        <v>2.5000000000000001E-2</v>
      </c>
    </row>
    <row r="54" spans="2:106" ht="16.5" customHeight="1">
      <c r="B54" s="870" t="s">
        <v>381</v>
      </c>
      <c r="C54" s="871"/>
      <c r="D54" s="565">
        <v>100</v>
      </c>
    </row>
    <row r="55" spans="2:106" ht="15.75">
      <c r="B55" s="870" t="s">
        <v>379</v>
      </c>
      <c r="C55" s="871"/>
      <c r="D55" s="626">
        <v>2019</v>
      </c>
      <c r="E55" s="626">
        <v>2020</v>
      </c>
      <c r="F55" s="626">
        <v>2021</v>
      </c>
      <c r="G55" s="626">
        <v>2022</v>
      </c>
      <c r="H55" s="626">
        <v>2023</v>
      </c>
      <c r="I55" s="626">
        <v>2024</v>
      </c>
      <c r="J55" s="626">
        <v>2025</v>
      </c>
      <c r="K55" s="626">
        <v>2026</v>
      </c>
      <c r="L55" s="626">
        <v>2027</v>
      </c>
      <c r="M55" s="626">
        <v>2028</v>
      </c>
      <c r="N55" s="626">
        <v>2029</v>
      </c>
      <c r="O55" s="626">
        <v>2030</v>
      </c>
      <c r="P55" s="626">
        <v>2031</v>
      </c>
      <c r="Q55" s="626">
        <v>2032</v>
      </c>
      <c r="R55" s="626">
        <v>2033</v>
      </c>
      <c r="S55" s="626">
        <v>2034</v>
      </c>
      <c r="T55" s="626">
        <v>2035</v>
      </c>
      <c r="U55" s="626">
        <v>2036</v>
      </c>
      <c r="V55" s="626">
        <v>2037</v>
      </c>
      <c r="W55" s="626">
        <v>2038</v>
      </c>
      <c r="X55" s="626">
        <v>2039</v>
      </c>
      <c r="Y55" s="626">
        <v>2040</v>
      </c>
      <c r="Z55" s="626">
        <v>2041</v>
      </c>
      <c r="AA55" s="626">
        <v>2042</v>
      </c>
      <c r="AB55" s="626">
        <v>2043</v>
      </c>
      <c r="AC55" s="626">
        <v>2044</v>
      </c>
      <c r="AD55" s="626">
        <v>2045</v>
      </c>
      <c r="AE55" s="626">
        <v>2046</v>
      </c>
      <c r="AF55" s="626">
        <v>2047</v>
      </c>
      <c r="AG55" s="626">
        <v>2048</v>
      </c>
      <c r="AH55" s="626">
        <v>2049</v>
      </c>
      <c r="AI55" s="626">
        <v>2050</v>
      </c>
      <c r="AJ55" s="626">
        <v>2051</v>
      </c>
      <c r="AK55" s="626">
        <v>2052</v>
      </c>
      <c r="AL55" s="626">
        <v>2053</v>
      </c>
      <c r="AM55" s="626">
        <v>2054</v>
      </c>
      <c r="AN55" s="626">
        <v>2055</v>
      </c>
      <c r="AO55" s="626">
        <v>2056</v>
      </c>
      <c r="AP55" s="626">
        <v>2057</v>
      </c>
      <c r="AQ55" s="626">
        <v>2058</v>
      </c>
      <c r="AR55" s="626">
        <v>2059</v>
      </c>
      <c r="AS55" s="626">
        <v>2060</v>
      </c>
      <c r="AT55" s="626">
        <v>2061</v>
      </c>
      <c r="AU55" s="626">
        <v>2062</v>
      </c>
      <c r="AV55" s="626">
        <v>2063</v>
      </c>
      <c r="AW55" s="626">
        <v>2064</v>
      </c>
      <c r="AX55" s="626">
        <v>2065</v>
      </c>
      <c r="AY55" s="626">
        <v>2066</v>
      </c>
      <c r="AZ55" s="626">
        <v>2067</v>
      </c>
      <c r="BA55" s="626">
        <v>2068</v>
      </c>
      <c r="BB55" s="626">
        <v>2069</v>
      </c>
      <c r="BC55" s="626">
        <v>2070</v>
      </c>
      <c r="BD55" s="626">
        <v>2071</v>
      </c>
      <c r="BE55" s="626">
        <v>2072</v>
      </c>
      <c r="BF55" s="626">
        <v>2073</v>
      </c>
      <c r="BG55" s="626">
        <v>2074</v>
      </c>
      <c r="BH55" s="626">
        <v>2075</v>
      </c>
      <c r="BI55" s="626">
        <v>2076</v>
      </c>
      <c r="BJ55" s="626">
        <v>2077</v>
      </c>
      <c r="BK55" s="626">
        <v>2078</v>
      </c>
      <c r="BL55" s="626">
        <v>2079</v>
      </c>
      <c r="BM55" s="626">
        <v>2080</v>
      </c>
      <c r="BN55" s="626">
        <v>2081</v>
      </c>
      <c r="BO55" s="626">
        <v>2082</v>
      </c>
      <c r="BP55" s="626">
        <v>2083</v>
      </c>
      <c r="BQ55" s="626">
        <v>2084</v>
      </c>
      <c r="BR55" s="626">
        <v>2085</v>
      </c>
      <c r="BS55" s="626">
        <v>2086</v>
      </c>
      <c r="BT55" s="626">
        <v>2087</v>
      </c>
      <c r="BU55" s="626">
        <v>2088</v>
      </c>
      <c r="BV55" s="626">
        <v>2089</v>
      </c>
      <c r="BW55" s="626">
        <v>2090</v>
      </c>
      <c r="BX55" s="626">
        <v>2091</v>
      </c>
      <c r="BY55" s="626">
        <v>2092</v>
      </c>
      <c r="BZ55" s="626">
        <v>2093</v>
      </c>
      <c r="CA55" s="626">
        <v>2094</v>
      </c>
      <c r="CB55" s="626">
        <v>2095</v>
      </c>
      <c r="CC55" s="626">
        <v>2096</v>
      </c>
      <c r="CD55" s="626">
        <v>2097</v>
      </c>
      <c r="CE55" s="626">
        <v>2098</v>
      </c>
      <c r="CF55" s="626">
        <v>2099</v>
      </c>
      <c r="CG55" s="626">
        <v>2100</v>
      </c>
      <c r="CH55" s="626">
        <v>2101</v>
      </c>
      <c r="CI55" s="626">
        <v>2102</v>
      </c>
      <c r="CJ55" s="626">
        <v>2103</v>
      </c>
      <c r="CK55" s="626">
        <v>2104</v>
      </c>
      <c r="CL55" s="626">
        <v>2105</v>
      </c>
      <c r="CM55" s="626">
        <v>2106</v>
      </c>
      <c r="CN55" s="626">
        <v>2107</v>
      </c>
      <c r="CO55" s="626">
        <v>2108</v>
      </c>
      <c r="CP55" s="626">
        <v>2109</v>
      </c>
      <c r="CQ55" s="626">
        <v>2110</v>
      </c>
      <c r="CR55" s="626">
        <v>2111</v>
      </c>
      <c r="CS55" s="626">
        <v>2112</v>
      </c>
      <c r="CT55" s="626">
        <v>2113</v>
      </c>
      <c r="CU55" s="626">
        <v>2114</v>
      </c>
      <c r="CV55" s="626">
        <v>2115</v>
      </c>
      <c r="CW55" s="626">
        <v>2116</v>
      </c>
      <c r="CX55" s="626">
        <v>2117</v>
      </c>
      <c r="CY55" s="626">
        <v>2118</v>
      </c>
      <c r="CZ55" s="626">
        <v>2119</v>
      </c>
      <c r="DA55" s="352"/>
      <c r="DB55" s="352"/>
    </row>
    <row r="56" spans="2:106" ht="15.75" customHeight="1">
      <c r="B56" s="870" t="s">
        <v>380</v>
      </c>
      <c r="C56" s="871"/>
      <c r="D56" s="566">
        <v>0</v>
      </c>
      <c r="E56" s="566">
        <v>1</v>
      </c>
      <c r="F56" s="566">
        <v>2</v>
      </c>
      <c r="G56" s="566">
        <v>3</v>
      </c>
      <c r="H56" s="566">
        <v>4</v>
      </c>
      <c r="I56" s="566">
        <v>5</v>
      </c>
      <c r="J56" s="566">
        <v>6</v>
      </c>
      <c r="K56" s="566">
        <v>7</v>
      </c>
      <c r="L56" s="566">
        <v>8</v>
      </c>
      <c r="M56" s="566">
        <v>9</v>
      </c>
      <c r="N56" s="566">
        <v>10</v>
      </c>
      <c r="O56" s="566">
        <v>11</v>
      </c>
      <c r="P56" s="566">
        <v>12</v>
      </c>
      <c r="Q56" s="566">
        <v>13</v>
      </c>
      <c r="R56" s="566">
        <v>14</v>
      </c>
      <c r="S56" s="566">
        <v>15</v>
      </c>
      <c r="T56" s="566">
        <v>16</v>
      </c>
      <c r="U56" s="566">
        <v>17</v>
      </c>
      <c r="V56" s="566">
        <v>18</v>
      </c>
      <c r="W56" s="566">
        <v>19</v>
      </c>
      <c r="X56" s="566">
        <v>20</v>
      </c>
      <c r="Y56" s="566">
        <v>21</v>
      </c>
      <c r="Z56" s="566">
        <v>22</v>
      </c>
      <c r="AA56" s="566">
        <v>23</v>
      </c>
      <c r="AB56" s="566">
        <v>24</v>
      </c>
      <c r="AC56" s="566">
        <v>25</v>
      </c>
      <c r="AD56" s="566">
        <v>26</v>
      </c>
      <c r="AE56" s="566">
        <v>27</v>
      </c>
      <c r="AF56" s="566">
        <v>28</v>
      </c>
      <c r="AG56" s="566">
        <v>29</v>
      </c>
      <c r="AH56" s="566">
        <v>30</v>
      </c>
      <c r="AI56" s="566">
        <v>31</v>
      </c>
      <c r="AJ56" s="566">
        <v>32</v>
      </c>
      <c r="AK56" s="566">
        <v>33</v>
      </c>
      <c r="AL56" s="566">
        <v>34</v>
      </c>
      <c r="AM56" s="566">
        <v>35</v>
      </c>
      <c r="AN56" s="566">
        <v>36</v>
      </c>
      <c r="AO56" s="566">
        <v>37</v>
      </c>
      <c r="AP56" s="566">
        <v>38</v>
      </c>
      <c r="AQ56" s="566">
        <v>39</v>
      </c>
      <c r="AR56" s="566">
        <v>40</v>
      </c>
      <c r="AS56" s="566">
        <v>41</v>
      </c>
      <c r="AT56" s="566">
        <v>42</v>
      </c>
      <c r="AU56" s="566">
        <v>43</v>
      </c>
      <c r="AV56" s="566">
        <v>44</v>
      </c>
      <c r="AW56" s="566">
        <v>45</v>
      </c>
      <c r="AX56" s="566">
        <v>46</v>
      </c>
      <c r="AY56" s="566">
        <v>47</v>
      </c>
      <c r="AZ56" s="566">
        <v>48</v>
      </c>
      <c r="BA56" s="566">
        <v>49</v>
      </c>
      <c r="BB56" s="566">
        <v>50</v>
      </c>
      <c r="BC56" s="566">
        <v>51</v>
      </c>
      <c r="BD56" s="566">
        <v>52</v>
      </c>
      <c r="BE56" s="566">
        <v>53</v>
      </c>
      <c r="BF56" s="566">
        <v>54</v>
      </c>
      <c r="BG56" s="566">
        <v>55</v>
      </c>
      <c r="BH56" s="566">
        <v>56</v>
      </c>
      <c r="BI56" s="566">
        <v>57</v>
      </c>
      <c r="BJ56" s="566">
        <v>58</v>
      </c>
      <c r="BK56" s="566">
        <v>59</v>
      </c>
      <c r="BL56" s="566">
        <v>60</v>
      </c>
      <c r="BM56" s="566">
        <v>61</v>
      </c>
      <c r="BN56" s="566">
        <v>62</v>
      </c>
      <c r="BO56" s="566">
        <v>63</v>
      </c>
      <c r="BP56" s="566">
        <v>64</v>
      </c>
      <c r="BQ56" s="566">
        <v>65</v>
      </c>
      <c r="BR56" s="566">
        <v>66</v>
      </c>
      <c r="BS56" s="566">
        <v>67</v>
      </c>
      <c r="BT56" s="566">
        <v>68</v>
      </c>
      <c r="BU56" s="566">
        <v>69</v>
      </c>
      <c r="BV56" s="566">
        <v>70</v>
      </c>
      <c r="BW56" s="566">
        <v>71</v>
      </c>
      <c r="BX56" s="566">
        <v>72</v>
      </c>
      <c r="BY56" s="566">
        <v>73</v>
      </c>
      <c r="BZ56" s="566">
        <v>74</v>
      </c>
      <c r="CA56" s="566">
        <v>75</v>
      </c>
      <c r="CB56" s="566">
        <v>76</v>
      </c>
      <c r="CC56" s="566">
        <v>77</v>
      </c>
      <c r="CD56" s="566">
        <v>78</v>
      </c>
      <c r="CE56" s="566">
        <v>79</v>
      </c>
      <c r="CF56" s="566">
        <v>80</v>
      </c>
      <c r="CG56" s="566">
        <v>81</v>
      </c>
      <c r="CH56" s="566">
        <v>82</v>
      </c>
      <c r="CI56" s="566">
        <v>83</v>
      </c>
      <c r="CJ56" s="566">
        <v>84</v>
      </c>
      <c r="CK56" s="566">
        <v>85</v>
      </c>
      <c r="CL56" s="566">
        <v>86</v>
      </c>
      <c r="CM56" s="566">
        <v>87</v>
      </c>
      <c r="CN56" s="566">
        <v>88</v>
      </c>
      <c r="CO56" s="566">
        <v>89</v>
      </c>
      <c r="CP56" s="566">
        <v>90</v>
      </c>
      <c r="CQ56" s="566">
        <v>91</v>
      </c>
      <c r="CR56" s="566">
        <v>92</v>
      </c>
      <c r="CS56" s="566">
        <v>93</v>
      </c>
      <c r="CT56" s="566">
        <v>94</v>
      </c>
      <c r="CU56" s="566">
        <v>95</v>
      </c>
      <c r="CV56" s="566">
        <v>96</v>
      </c>
      <c r="CW56" s="566">
        <v>97</v>
      </c>
      <c r="CX56" s="566">
        <v>98</v>
      </c>
      <c r="CY56" s="566">
        <v>99</v>
      </c>
      <c r="CZ56" s="566">
        <v>100</v>
      </c>
      <c r="DA56" s="353"/>
      <c r="DB56" s="353"/>
    </row>
    <row r="57" spans="2:106" ht="35.25" customHeight="1">
      <c r="B57" s="870" t="s">
        <v>631</v>
      </c>
      <c r="C57" s="871"/>
      <c r="D57" s="567">
        <v>1</v>
      </c>
      <c r="E57" s="568">
        <f t="shared" ref="E57:X57" si="0">D57/(1+$D$51)</f>
        <v>0.96618357487922713</v>
      </c>
      <c r="F57" s="568">
        <f t="shared" si="0"/>
        <v>0.93351070036640305</v>
      </c>
      <c r="G57" s="568">
        <f t="shared" si="0"/>
        <v>0.90194270566802237</v>
      </c>
      <c r="H57" s="568">
        <f t="shared" si="0"/>
        <v>0.87144222769857238</v>
      </c>
      <c r="I57" s="568">
        <f t="shared" si="0"/>
        <v>0.84197316685852408</v>
      </c>
      <c r="J57" s="568">
        <f t="shared" si="0"/>
        <v>0.81350064430775282</v>
      </c>
      <c r="K57" s="568">
        <f t="shared" si="0"/>
        <v>0.78599096068381924</v>
      </c>
      <c r="L57" s="568">
        <f t="shared" si="0"/>
        <v>0.75941155621625056</v>
      </c>
      <c r="M57" s="568">
        <f t="shared" si="0"/>
        <v>0.73373097218961414</v>
      </c>
      <c r="N57" s="568">
        <f t="shared" si="0"/>
        <v>0.70891881370977217</v>
      </c>
      <c r="O57" s="568">
        <f t="shared" si="0"/>
        <v>0.68494571372924851</v>
      </c>
      <c r="P57" s="568">
        <f t="shared" si="0"/>
        <v>0.66178329828912907</v>
      </c>
      <c r="Q57" s="568">
        <f t="shared" si="0"/>
        <v>0.63940415293635666</v>
      </c>
      <c r="R57" s="568">
        <f t="shared" si="0"/>
        <v>0.61778179027667313</v>
      </c>
      <c r="S57" s="568">
        <f t="shared" si="0"/>
        <v>0.59689061862480497</v>
      </c>
      <c r="T57" s="568">
        <f t="shared" si="0"/>
        <v>0.57670591171478747</v>
      </c>
      <c r="U57" s="568">
        <f t="shared" si="0"/>
        <v>0.55720377943457733</v>
      </c>
      <c r="V57" s="568">
        <f t="shared" si="0"/>
        <v>0.53836113955031628</v>
      </c>
      <c r="W57" s="568">
        <f t="shared" si="0"/>
        <v>0.520155690386779</v>
      </c>
      <c r="X57" s="568">
        <f t="shared" si="0"/>
        <v>0.50256588443167061</v>
      </c>
      <c r="Y57" s="568">
        <f t="shared" ref="Y57:AH57" si="1">X57/(1+$D$51)</f>
        <v>0.48557090283253201</v>
      </c>
      <c r="Z57" s="568">
        <f t="shared" si="1"/>
        <v>0.46915063075606961</v>
      </c>
      <c r="AA57" s="568">
        <f t="shared" si="1"/>
        <v>0.45328563358074364</v>
      </c>
      <c r="AB57" s="568">
        <f t="shared" si="1"/>
        <v>0.43795713389443836</v>
      </c>
      <c r="AC57" s="568">
        <f t="shared" si="1"/>
        <v>0.42314698926998878</v>
      </c>
      <c r="AD57" s="568">
        <f t="shared" si="1"/>
        <v>0.40883767079225974</v>
      </c>
      <c r="AE57" s="568">
        <f t="shared" si="1"/>
        <v>0.39501224231136212</v>
      </c>
      <c r="AF57" s="568">
        <f t="shared" si="1"/>
        <v>0.38165434039745133</v>
      </c>
      <c r="AG57" s="568">
        <f t="shared" si="1"/>
        <v>0.36874815497338298</v>
      </c>
      <c r="AH57" s="568">
        <f t="shared" si="1"/>
        <v>0.35627841060230242</v>
      </c>
      <c r="AI57" s="568">
        <f t="shared" ref="AI57:BR57" si="2">AH57/(1+$D$52)</f>
        <v>0.34590136951679845</v>
      </c>
      <c r="AJ57" s="568">
        <f t="shared" si="2"/>
        <v>0.33582657234640628</v>
      </c>
      <c r="AK57" s="568">
        <f t="shared" si="2"/>
        <v>0.32604521587029733</v>
      </c>
      <c r="AL57" s="568">
        <f t="shared" si="2"/>
        <v>0.31654875327213333</v>
      </c>
      <c r="AM57" s="568">
        <f t="shared" si="2"/>
        <v>0.30732888667197411</v>
      </c>
      <c r="AN57" s="568">
        <f t="shared" si="2"/>
        <v>0.29837755987570302</v>
      </c>
      <c r="AO57" s="568">
        <f t="shared" si="2"/>
        <v>0.28968695133563399</v>
      </c>
      <c r="AP57" s="568">
        <f t="shared" si="2"/>
        <v>0.28124946731614953</v>
      </c>
      <c r="AQ57" s="568">
        <f t="shared" si="2"/>
        <v>0.2730577352583976</v>
      </c>
      <c r="AR57" s="568">
        <f t="shared" si="2"/>
        <v>0.26510459733825009</v>
      </c>
      <c r="AS57" s="568">
        <f t="shared" si="2"/>
        <v>0.25738310421189331</v>
      </c>
      <c r="AT57" s="568">
        <f t="shared" si="2"/>
        <v>0.24988650894358574</v>
      </c>
      <c r="AU57" s="568">
        <f t="shared" si="2"/>
        <v>0.24260826111027742</v>
      </c>
      <c r="AV57" s="568">
        <f t="shared" si="2"/>
        <v>0.23554200107793924</v>
      </c>
      <c r="AW57" s="568">
        <f t="shared" si="2"/>
        <v>0.2286815544446012</v>
      </c>
      <c r="AX57" s="568">
        <f t="shared" si="2"/>
        <v>0.22202092664524387</v>
      </c>
      <c r="AY57" s="568">
        <f t="shared" si="2"/>
        <v>0.215554297713829</v>
      </c>
      <c r="AZ57" s="568">
        <f t="shared" si="2"/>
        <v>0.20927601719789224</v>
      </c>
      <c r="BA57" s="568">
        <f t="shared" si="2"/>
        <v>0.20318059922125459</v>
      </c>
      <c r="BB57" s="568">
        <f t="shared" si="2"/>
        <v>0.19726271769053844</v>
      </c>
      <c r="BC57" s="568">
        <f t="shared" si="2"/>
        <v>0.19151720164129946</v>
      </c>
      <c r="BD57" s="568">
        <f t="shared" si="2"/>
        <v>0.18593903071970821</v>
      </c>
      <c r="BE57" s="568">
        <f t="shared" si="2"/>
        <v>0.18052333079583321</v>
      </c>
      <c r="BF57" s="568">
        <f t="shared" si="2"/>
        <v>0.17526536970469245</v>
      </c>
      <c r="BG57" s="568">
        <f t="shared" si="2"/>
        <v>0.17016055311135189</v>
      </c>
      <c r="BH57" s="568">
        <f t="shared" si="2"/>
        <v>0.16520442049645814</v>
      </c>
      <c r="BI57" s="568">
        <f t="shared" si="2"/>
        <v>0.16039264125869723</v>
      </c>
      <c r="BJ57" s="568">
        <f t="shared" si="2"/>
        <v>0.15572101093077401</v>
      </c>
      <c r="BK57" s="568">
        <f t="shared" si="2"/>
        <v>0.15118544750560584</v>
      </c>
      <c r="BL57" s="568">
        <f t="shared" si="2"/>
        <v>0.14678198786952024</v>
      </c>
      <c r="BM57" s="568">
        <f t="shared" si="2"/>
        <v>0.14250678433934003</v>
      </c>
      <c r="BN57" s="568">
        <f t="shared" si="2"/>
        <v>0.13835610130033013</v>
      </c>
      <c r="BO57" s="568">
        <f t="shared" si="2"/>
        <v>0.13432631194206809</v>
      </c>
      <c r="BP57" s="568">
        <f t="shared" si="2"/>
        <v>0.1304138950893865</v>
      </c>
      <c r="BQ57" s="568">
        <f t="shared" si="2"/>
        <v>0.12661543212561796</v>
      </c>
      <c r="BR57" s="568">
        <f t="shared" si="2"/>
        <v>0.12292760400545433</v>
      </c>
      <c r="BS57" s="568">
        <f t="shared" ref="BS57:BZ57" si="3">BR57/(1+$D$52)</f>
        <v>0.11934718835481002</v>
      </c>
      <c r="BT57" s="568">
        <f t="shared" si="3"/>
        <v>0.11587105665515536</v>
      </c>
      <c r="BU57" s="568">
        <f t="shared" si="3"/>
        <v>0.11249617150985958</v>
      </c>
      <c r="BV57" s="568">
        <f t="shared" si="3"/>
        <v>0.10921958399015493</v>
      </c>
      <c r="BW57" s="568">
        <f t="shared" si="3"/>
        <v>0.10603843105840284</v>
      </c>
      <c r="BX57" s="568">
        <f t="shared" si="3"/>
        <v>0.10294993306641052</v>
      </c>
      <c r="BY57" s="568">
        <f t="shared" si="3"/>
        <v>9.9951391326612155E-2</v>
      </c>
      <c r="BZ57" s="568">
        <f t="shared" si="3"/>
        <v>9.7040185753992383E-2</v>
      </c>
      <c r="CA57" s="568">
        <f t="shared" ref="CA57:CZ57" si="4">BZ57/(1+$D$53)</f>
        <v>9.4673351955114532E-2</v>
      </c>
      <c r="CB57" s="568">
        <f t="shared" si="4"/>
        <v>9.2364245809867851E-2</v>
      </c>
      <c r="CC57" s="568">
        <f t="shared" si="4"/>
        <v>9.0111459326700352E-2</v>
      </c>
      <c r="CD57" s="568">
        <f t="shared" si="4"/>
        <v>8.7913618855317427E-2</v>
      </c>
      <c r="CE57" s="568">
        <f t="shared" si="4"/>
        <v>8.5769384249090183E-2</v>
      </c>
      <c r="CF57" s="568">
        <f t="shared" si="4"/>
        <v>8.3677448047892872E-2</v>
      </c>
      <c r="CG57" s="568">
        <f t="shared" si="4"/>
        <v>8.1636534680871106E-2</v>
      </c>
      <c r="CH57" s="568">
        <f t="shared" si="4"/>
        <v>7.964539968865475E-2</v>
      </c>
      <c r="CI57" s="568">
        <f t="shared" si="4"/>
        <v>7.7702828964541226E-2</v>
      </c>
      <c r="CJ57" s="568">
        <f t="shared" si="4"/>
        <v>7.5807638014186565E-2</v>
      </c>
      <c r="CK57" s="568">
        <f t="shared" si="4"/>
        <v>7.3958671233352757E-2</v>
      </c>
      <c r="CL57" s="568">
        <f t="shared" si="4"/>
        <v>7.2154801203270988E-2</v>
      </c>
      <c r="CM57" s="568">
        <f t="shared" si="4"/>
        <v>7.0394928003191221E-2</v>
      </c>
      <c r="CN57" s="568">
        <f t="shared" si="4"/>
        <v>6.8677978539698759E-2</v>
      </c>
      <c r="CO57" s="568">
        <f t="shared" si="4"/>
        <v>6.7002905892389039E-2</v>
      </c>
      <c r="CP57" s="568">
        <f t="shared" si="4"/>
        <v>6.536868867550151E-2</v>
      </c>
      <c r="CQ57" s="568">
        <f t="shared" si="4"/>
        <v>6.3774330415123426E-2</v>
      </c>
      <c r="CR57" s="568">
        <f t="shared" si="4"/>
        <v>6.2218858941583834E-2</v>
      </c>
      <c r="CS57" s="568">
        <f t="shared" si="4"/>
        <v>6.0701325796667163E-2</v>
      </c>
      <c r="CT57" s="568">
        <f t="shared" si="4"/>
        <v>5.9220805655285043E-2</v>
      </c>
      <c r="CU57" s="568">
        <f t="shared" si="4"/>
        <v>5.7776395761253707E-2</v>
      </c>
      <c r="CV57" s="568">
        <f t="shared" si="4"/>
        <v>5.636721537683289E-2</v>
      </c>
      <c r="CW57" s="568">
        <f t="shared" si="4"/>
        <v>5.4992405245690629E-2</v>
      </c>
      <c r="CX57" s="568">
        <f t="shared" si="4"/>
        <v>5.3651127068966471E-2</v>
      </c>
      <c r="CY57" s="568">
        <f t="shared" si="4"/>
        <v>5.2342562994113634E-2</v>
      </c>
      <c r="CZ57" s="568">
        <f t="shared" si="4"/>
        <v>5.1065915116208428E-2</v>
      </c>
      <c r="DA57" s="354"/>
      <c r="DB57" s="354"/>
    </row>
    <row r="58" spans="2:106" ht="15.75">
      <c r="B58" s="870" t="s">
        <v>381</v>
      </c>
      <c r="C58" s="871"/>
      <c r="D58" s="565">
        <v>100</v>
      </c>
    </row>
    <row r="59" spans="2:106">
      <c r="B59" s="38"/>
      <c r="C59" s="38"/>
      <c r="D59" s="38"/>
    </row>
    <row r="60" spans="2:106">
      <c r="B60" s="42"/>
      <c r="C60" s="42"/>
      <c r="D60" s="42"/>
    </row>
    <row r="61" spans="2:106" ht="45">
      <c r="C61" s="629" t="s">
        <v>363</v>
      </c>
      <c r="D61" s="630">
        <f>('Input - Asset Register'!C34*F22)+('Input - Asset Register'!C35*F21)</f>
        <v>0</v>
      </c>
      <c r="E61" s="631">
        <f>$D$61</f>
        <v>0</v>
      </c>
      <c r="F61" s="631">
        <f t="shared" ref="F61:BP61" si="5">$D$61</f>
        <v>0</v>
      </c>
      <c r="G61" s="631">
        <f t="shared" si="5"/>
        <v>0</v>
      </c>
      <c r="H61" s="631">
        <f t="shared" si="5"/>
        <v>0</v>
      </c>
      <c r="I61" s="631">
        <f t="shared" si="5"/>
        <v>0</v>
      </c>
      <c r="J61" s="631">
        <f t="shared" si="5"/>
        <v>0</v>
      </c>
      <c r="K61" s="631">
        <f t="shared" si="5"/>
        <v>0</v>
      </c>
      <c r="L61" s="631">
        <f t="shared" si="5"/>
        <v>0</v>
      </c>
      <c r="M61" s="631">
        <f t="shared" si="5"/>
        <v>0</v>
      </c>
      <c r="N61" s="631">
        <f t="shared" si="5"/>
        <v>0</v>
      </c>
      <c r="O61" s="631">
        <f t="shared" si="5"/>
        <v>0</v>
      </c>
      <c r="P61" s="631">
        <f t="shared" si="5"/>
        <v>0</v>
      </c>
      <c r="Q61" s="631">
        <f t="shared" si="5"/>
        <v>0</v>
      </c>
      <c r="R61" s="631">
        <f t="shared" si="5"/>
        <v>0</v>
      </c>
      <c r="S61" s="631">
        <f t="shared" si="5"/>
        <v>0</v>
      </c>
      <c r="T61" s="631">
        <f t="shared" si="5"/>
        <v>0</v>
      </c>
      <c r="U61" s="631">
        <f t="shared" si="5"/>
        <v>0</v>
      </c>
      <c r="V61" s="631">
        <f t="shared" si="5"/>
        <v>0</v>
      </c>
      <c r="W61" s="631">
        <f t="shared" si="5"/>
        <v>0</v>
      </c>
      <c r="X61" s="631">
        <f t="shared" si="5"/>
        <v>0</v>
      </c>
      <c r="Y61" s="631">
        <f t="shared" si="5"/>
        <v>0</v>
      </c>
      <c r="Z61" s="631">
        <f t="shared" si="5"/>
        <v>0</v>
      </c>
      <c r="AA61" s="631">
        <f t="shared" si="5"/>
        <v>0</v>
      </c>
      <c r="AB61" s="631">
        <f t="shared" si="5"/>
        <v>0</v>
      </c>
      <c r="AC61" s="631">
        <f t="shared" si="5"/>
        <v>0</v>
      </c>
      <c r="AD61" s="631">
        <f t="shared" si="5"/>
        <v>0</v>
      </c>
      <c r="AE61" s="631">
        <f t="shared" si="5"/>
        <v>0</v>
      </c>
      <c r="AF61" s="631">
        <f t="shared" si="5"/>
        <v>0</v>
      </c>
      <c r="AG61" s="631">
        <f t="shared" si="5"/>
        <v>0</v>
      </c>
      <c r="AH61" s="631">
        <f t="shared" si="5"/>
        <v>0</v>
      </c>
      <c r="AI61" s="631">
        <f t="shared" si="5"/>
        <v>0</v>
      </c>
      <c r="AJ61" s="631">
        <f t="shared" si="5"/>
        <v>0</v>
      </c>
      <c r="AK61" s="631">
        <f t="shared" si="5"/>
        <v>0</v>
      </c>
      <c r="AL61" s="631">
        <f t="shared" si="5"/>
        <v>0</v>
      </c>
      <c r="AM61" s="631">
        <f t="shared" si="5"/>
        <v>0</v>
      </c>
      <c r="AN61" s="631">
        <f t="shared" si="5"/>
        <v>0</v>
      </c>
      <c r="AO61" s="631">
        <f t="shared" si="5"/>
        <v>0</v>
      </c>
      <c r="AP61" s="631">
        <f t="shared" si="5"/>
        <v>0</v>
      </c>
      <c r="AQ61" s="631">
        <f t="shared" si="5"/>
        <v>0</v>
      </c>
      <c r="AR61" s="631">
        <f t="shared" si="5"/>
        <v>0</v>
      </c>
      <c r="AS61" s="631">
        <f t="shared" si="5"/>
        <v>0</v>
      </c>
      <c r="AT61" s="631">
        <f t="shared" si="5"/>
        <v>0</v>
      </c>
      <c r="AU61" s="631">
        <f t="shared" si="5"/>
        <v>0</v>
      </c>
      <c r="AV61" s="631">
        <f t="shared" si="5"/>
        <v>0</v>
      </c>
      <c r="AW61" s="631">
        <f t="shared" si="5"/>
        <v>0</v>
      </c>
      <c r="AX61" s="631">
        <f t="shared" si="5"/>
        <v>0</v>
      </c>
      <c r="AY61" s="631">
        <f t="shared" si="5"/>
        <v>0</v>
      </c>
      <c r="AZ61" s="631">
        <f t="shared" si="5"/>
        <v>0</v>
      </c>
      <c r="BA61" s="631">
        <f t="shared" si="5"/>
        <v>0</v>
      </c>
      <c r="BB61" s="631">
        <f t="shared" si="5"/>
        <v>0</v>
      </c>
      <c r="BC61" s="631">
        <f t="shared" si="5"/>
        <v>0</v>
      </c>
      <c r="BD61" s="631">
        <f t="shared" si="5"/>
        <v>0</v>
      </c>
      <c r="BE61" s="631">
        <f t="shared" si="5"/>
        <v>0</v>
      </c>
      <c r="BF61" s="631">
        <f t="shared" si="5"/>
        <v>0</v>
      </c>
      <c r="BG61" s="631">
        <f t="shared" si="5"/>
        <v>0</v>
      </c>
      <c r="BH61" s="631">
        <f t="shared" si="5"/>
        <v>0</v>
      </c>
      <c r="BI61" s="631">
        <f t="shared" si="5"/>
        <v>0</v>
      </c>
      <c r="BJ61" s="631">
        <f t="shared" si="5"/>
        <v>0</v>
      </c>
      <c r="BK61" s="631">
        <f t="shared" si="5"/>
        <v>0</v>
      </c>
      <c r="BL61" s="631">
        <f t="shared" si="5"/>
        <v>0</v>
      </c>
      <c r="BM61" s="631">
        <f t="shared" si="5"/>
        <v>0</v>
      </c>
      <c r="BN61" s="631">
        <f t="shared" si="5"/>
        <v>0</v>
      </c>
      <c r="BO61" s="631">
        <f t="shared" si="5"/>
        <v>0</v>
      </c>
      <c r="BP61" s="631">
        <f t="shared" si="5"/>
        <v>0</v>
      </c>
      <c r="BQ61" s="631">
        <f t="shared" ref="BQ61:CZ61" si="6">$D$61</f>
        <v>0</v>
      </c>
      <c r="BR61" s="631">
        <f t="shared" si="6"/>
        <v>0</v>
      </c>
      <c r="BS61" s="631">
        <f t="shared" si="6"/>
        <v>0</v>
      </c>
      <c r="BT61" s="631">
        <f t="shared" si="6"/>
        <v>0</v>
      </c>
      <c r="BU61" s="631">
        <f t="shared" si="6"/>
        <v>0</v>
      </c>
      <c r="BV61" s="631">
        <f t="shared" si="6"/>
        <v>0</v>
      </c>
      <c r="BW61" s="631">
        <f t="shared" si="6"/>
        <v>0</v>
      </c>
      <c r="BX61" s="631">
        <f t="shared" si="6"/>
        <v>0</v>
      </c>
      <c r="BY61" s="631">
        <f t="shared" si="6"/>
        <v>0</v>
      </c>
      <c r="BZ61" s="631">
        <f t="shared" si="6"/>
        <v>0</v>
      </c>
      <c r="CA61" s="631">
        <f t="shared" si="6"/>
        <v>0</v>
      </c>
      <c r="CB61" s="631">
        <f t="shared" si="6"/>
        <v>0</v>
      </c>
      <c r="CC61" s="631">
        <f t="shared" si="6"/>
        <v>0</v>
      </c>
      <c r="CD61" s="631">
        <f t="shared" si="6"/>
        <v>0</v>
      </c>
      <c r="CE61" s="631">
        <f t="shared" si="6"/>
        <v>0</v>
      </c>
      <c r="CF61" s="631">
        <f t="shared" si="6"/>
        <v>0</v>
      </c>
      <c r="CG61" s="631">
        <f t="shared" si="6"/>
        <v>0</v>
      </c>
      <c r="CH61" s="631">
        <f t="shared" si="6"/>
        <v>0</v>
      </c>
      <c r="CI61" s="631">
        <f t="shared" si="6"/>
        <v>0</v>
      </c>
      <c r="CJ61" s="631">
        <f t="shared" si="6"/>
        <v>0</v>
      </c>
      <c r="CK61" s="631">
        <f t="shared" si="6"/>
        <v>0</v>
      </c>
      <c r="CL61" s="631">
        <f t="shared" si="6"/>
        <v>0</v>
      </c>
      <c r="CM61" s="631">
        <f t="shared" si="6"/>
        <v>0</v>
      </c>
      <c r="CN61" s="631">
        <f t="shared" si="6"/>
        <v>0</v>
      </c>
      <c r="CO61" s="631">
        <f t="shared" si="6"/>
        <v>0</v>
      </c>
      <c r="CP61" s="631">
        <f t="shared" si="6"/>
        <v>0</v>
      </c>
      <c r="CQ61" s="631">
        <f t="shared" si="6"/>
        <v>0</v>
      </c>
      <c r="CR61" s="631">
        <f t="shared" si="6"/>
        <v>0</v>
      </c>
      <c r="CS61" s="631">
        <f t="shared" si="6"/>
        <v>0</v>
      </c>
      <c r="CT61" s="631">
        <f t="shared" si="6"/>
        <v>0</v>
      </c>
      <c r="CU61" s="631">
        <f t="shared" si="6"/>
        <v>0</v>
      </c>
      <c r="CV61" s="631">
        <f t="shared" si="6"/>
        <v>0</v>
      </c>
      <c r="CW61" s="631">
        <f t="shared" si="6"/>
        <v>0</v>
      </c>
      <c r="CX61" s="631">
        <f t="shared" si="6"/>
        <v>0</v>
      </c>
      <c r="CY61" s="631">
        <f t="shared" si="6"/>
        <v>0</v>
      </c>
      <c r="CZ61" s="631">
        <f t="shared" si="6"/>
        <v>0</v>
      </c>
    </row>
    <row r="62" spans="2:106">
      <c r="C62" s="629" t="s">
        <v>98</v>
      </c>
      <c r="D62" s="632">
        <f>F39*F16</f>
        <v>0</v>
      </c>
      <c r="E62" s="632">
        <f t="shared" ref="E62:BP62" si="7">$D$62</f>
        <v>0</v>
      </c>
      <c r="F62" s="632">
        <f t="shared" si="7"/>
        <v>0</v>
      </c>
      <c r="G62" s="632">
        <f t="shared" si="7"/>
        <v>0</v>
      </c>
      <c r="H62" s="632">
        <f t="shared" si="7"/>
        <v>0</v>
      </c>
      <c r="I62" s="632">
        <f t="shared" si="7"/>
        <v>0</v>
      </c>
      <c r="J62" s="632">
        <f t="shared" si="7"/>
        <v>0</v>
      </c>
      <c r="K62" s="632">
        <f t="shared" si="7"/>
        <v>0</v>
      </c>
      <c r="L62" s="632">
        <f t="shared" si="7"/>
        <v>0</v>
      </c>
      <c r="M62" s="632">
        <f t="shared" si="7"/>
        <v>0</v>
      </c>
      <c r="N62" s="632">
        <f t="shared" si="7"/>
        <v>0</v>
      </c>
      <c r="O62" s="632">
        <f t="shared" si="7"/>
        <v>0</v>
      </c>
      <c r="P62" s="632">
        <f t="shared" si="7"/>
        <v>0</v>
      </c>
      <c r="Q62" s="632">
        <f t="shared" si="7"/>
        <v>0</v>
      </c>
      <c r="R62" s="632">
        <f t="shared" si="7"/>
        <v>0</v>
      </c>
      <c r="S62" s="632">
        <f t="shared" si="7"/>
        <v>0</v>
      </c>
      <c r="T62" s="632">
        <f t="shared" si="7"/>
        <v>0</v>
      </c>
      <c r="U62" s="632">
        <f t="shared" si="7"/>
        <v>0</v>
      </c>
      <c r="V62" s="632">
        <f t="shared" si="7"/>
        <v>0</v>
      </c>
      <c r="W62" s="632">
        <f t="shared" si="7"/>
        <v>0</v>
      </c>
      <c r="X62" s="632">
        <f t="shared" si="7"/>
        <v>0</v>
      </c>
      <c r="Y62" s="632">
        <f t="shared" si="7"/>
        <v>0</v>
      </c>
      <c r="Z62" s="632">
        <f t="shared" si="7"/>
        <v>0</v>
      </c>
      <c r="AA62" s="632">
        <f t="shared" si="7"/>
        <v>0</v>
      </c>
      <c r="AB62" s="632">
        <f t="shared" si="7"/>
        <v>0</v>
      </c>
      <c r="AC62" s="632">
        <f t="shared" si="7"/>
        <v>0</v>
      </c>
      <c r="AD62" s="632">
        <f t="shared" si="7"/>
        <v>0</v>
      </c>
      <c r="AE62" s="632">
        <f t="shared" si="7"/>
        <v>0</v>
      </c>
      <c r="AF62" s="632">
        <f t="shared" si="7"/>
        <v>0</v>
      </c>
      <c r="AG62" s="632">
        <f t="shared" si="7"/>
        <v>0</v>
      </c>
      <c r="AH62" s="632">
        <f t="shared" si="7"/>
        <v>0</v>
      </c>
      <c r="AI62" s="632">
        <f t="shared" si="7"/>
        <v>0</v>
      </c>
      <c r="AJ62" s="632">
        <f t="shared" si="7"/>
        <v>0</v>
      </c>
      <c r="AK62" s="632">
        <f t="shared" si="7"/>
        <v>0</v>
      </c>
      <c r="AL62" s="632">
        <f t="shared" si="7"/>
        <v>0</v>
      </c>
      <c r="AM62" s="632">
        <f t="shared" si="7"/>
        <v>0</v>
      </c>
      <c r="AN62" s="632">
        <f t="shared" si="7"/>
        <v>0</v>
      </c>
      <c r="AO62" s="632">
        <f t="shared" si="7"/>
        <v>0</v>
      </c>
      <c r="AP62" s="632">
        <f t="shared" si="7"/>
        <v>0</v>
      </c>
      <c r="AQ62" s="632">
        <f t="shared" si="7"/>
        <v>0</v>
      </c>
      <c r="AR62" s="632">
        <f t="shared" si="7"/>
        <v>0</v>
      </c>
      <c r="AS62" s="632">
        <f t="shared" si="7"/>
        <v>0</v>
      </c>
      <c r="AT62" s="632">
        <f t="shared" si="7"/>
        <v>0</v>
      </c>
      <c r="AU62" s="632">
        <f t="shared" si="7"/>
        <v>0</v>
      </c>
      <c r="AV62" s="632">
        <f t="shared" si="7"/>
        <v>0</v>
      </c>
      <c r="AW62" s="632">
        <f t="shared" si="7"/>
        <v>0</v>
      </c>
      <c r="AX62" s="632">
        <f t="shared" si="7"/>
        <v>0</v>
      </c>
      <c r="AY62" s="632">
        <f t="shared" si="7"/>
        <v>0</v>
      </c>
      <c r="AZ62" s="632">
        <f t="shared" si="7"/>
        <v>0</v>
      </c>
      <c r="BA62" s="632">
        <f t="shared" si="7"/>
        <v>0</v>
      </c>
      <c r="BB62" s="632">
        <f t="shared" si="7"/>
        <v>0</v>
      </c>
      <c r="BC62" s="632">
        <f t="shared" si="7"/>
        <v>0</v>
      </c>
      <c r="BD62" s="632">
        <f t="shared" si="7"/>
        <v>0</v>
      </c>
      <c r="BE62" s="632">
        <f t="shared" si="7"/>
        <v>0</v>
      </c>
      <c r="BF62" s="632">
        <f t="shared" si="7"/>
        <v>0</v>
      </c>
      <c r="BG62" s="632">
        <f t="shared" si="7"/>
        <v>0</v>
      </c>
      <c r="BH62" s="632">
        <f t="shared" si="7"/>
        <v>0</v>
      </c>
      <c r="BI62" s="632">
        <f t="shared" si="7"/>
        <v>0</v>
      </c>
      <c r="BJ62" s="632">
        <f t="shared" si="7"/>
        <v>0</v>
      </c>
      <c r="BK62" s="632">
        <f t="shared" si="7"/>
        <v>0</v>
      </c>
      <c r="BL62" s="632">
        <f t="shared" si="7"/>
        <v>0</v>
      </c>
      <c r="BM62" s="632">
        <f t="shared" si="7"/>
        <v>0</v>
      </c>
      <c r="BN62" s="632">
        <f t="shared" si="7"/>
        <v>0</v>
      </c>
      <c r="BO62" s="632">
        <f t="shared" si="7"/>
        <v>0</v>
      </c>
      <c r="BP62" s="632">
        <f t="shared" si="7"/>
        <v>0</v>
      </c>
      <c r="BQ62" s="632">
        <f t="shared" ref="BQ62:CZ62" si="8">$D$62</f>
        <v>0</v>
      </c>
      <c r="BR62" s="632">
        <f t="shared" si="8"/>
        <v>0</v>
      </c>
      <c r="BS62" s="632">
        <f t="shared" si="8"/>
        <v>0</v>
      </c>
      <c r="BT62" s="632">
        <f t="shared" si="8"/>
        <v>0</v>
      </c>
      <c r="BU62" s="632">
        <f t="shared" si="8"/>
        <v>0</v>
      </c>
      <c r="BV62" s="632">
        <f t="shared" si="8"/>
        <v>0</v>
      </c>
      <c r="BW62" s="632">
        <f t="shared" si="8"/>
        <v>0</v>
      </c>
      <c r="BX62" s="632">
        <f t="shared" si="8"/>
        <v>0</v>
      </c>
      <c r="BY62" s="632">
        <f t="shared" si="8"/>
        <v>0</v>
      </c>
      <c r="BZ62" s="632">
        <f t="shared" si="8"/>
        <v>0</v>
      </c>
      <c r="CA62" s="632">
        <f t="shared" si="8"/>
        <v>0</v>
      </c>
      <c r="CB62" s="632">
        <f t="shared" si="8"/>
        <v>0</v>
      </c>
      <c r="CC62" s="632">
        <f t="shared" si="8"/>
        <v>0</v>
      </c>
      <c r="CD62" s="632">
        <f t="shared" si="8"/>
        <v>0</v>
      </c>
      <c r="CE62" s="632">
        <f t="shared" si="8"/>
        <v>0</v>
      </c>
      <c r="CF62" s="632">
        <f t="shared" si="8"/>
        <v>0</v>
      </c>
      <c r="CG62" s="632">
        <f t="shared" si="8"/>
        <v>0</v>
      </c>
      <c r="CH62" s="632">
        <f t="shared" si="8"/>
        <v>0</v>
      </c>
      <c r="CI62" s="632">
        <f t="shared" si="8"/>
        <v>0</v>
      </c>
      <c r="CJ62" s="632">
        <f t="shared" si="8"/>
        <v>0</v>
      </c>
      <c r="CK62" s="632">
        <f t="shared" si="8"/>
        <v>0</v>
      </c>
      <c r="CL62" s="632">
        <f t="shared" si="8"/>
        <v>0</v>
      </c>
      <c r="CM62" s="632">
        <f t="shared" si="8"/>
        <v>0</v>
      </c>
      <c r="CN62" s="632">
        <f t="shared" si="8"/>
        <v>0</v>
      </c>
      <c r="CO62" s="632">
        <f t="shared" si="8"/>
        <v>0</v>
      </c>
      <c r="CP62" s="632">
        <f t="shared" si="8"/>
        <v>0</v>
      </c>
      <c r="CQ62" s="632">
        <f t="shared" si="8"/>
        <v>0</v>
      </c>
      <c r="CR62" s="632">
        <f t="shared" si="8"/>
        <v>0</v>
      </c>
      <c r="CS62" s="632">
        <f t="shared" si="8"/>
        <v>0</v>
      </c>
      <c r="CT62" s="632">
        <f t="shared" si="8"/>
        <v>0</v>
      </c>
      <c r="CU62" s="632">
        <f t="shared" si="8"/>
        <v>0</v>
      </c>
      <c r="CV62" s="632">
        <f t="shared" si="8"/>
        <v>0</v>
      </c>
      <c r="CW62" s="632">
        <f t="shared" si="8"/>
        <v>0</v>
      </c>
      <c r="CX62" s="632">
        <f t="shared" si="8"/>
        <v>0</v>
      </c>
      <c r="CY62" s="632">
        <f t="shared" si="8"/>
        <v>0</v>
      </c>
      <c r="CZ62" s="632">
        <f t="shared" si="8"/>
        <v>0</v>
      </c>
    </row>
    <row r="63" spans="2:106" ht="30">
      <c r="C63" s="633" t="s">
        <v>97</v>
      </c>
      <c r="D63" s="632">
        <f t="shared" ref="D63:BL63" si="9">D62*D57</f>
        <v>0</v>
      </c>
      <c r="E63" s="632">
        <f t="shared" si="9"/>
        <v>0</v>
      </c>
      <c r="F63" s="632">
        <f t="shared" si="9"/>
        <v>0</v>
      </c>
      <c r="G63" s="632">
        <f t="shared" si="9"/>
        <v>0</v>
      </c>
      <c r="H63" s="632">
        <f t="shared" si="9"/>
        <v>0</v>
      </c>
      <c r="I63" s="632">
        <f t="shared" si="9"/>
        <v>0</v>
      </c>
      <c r="J63" s="632">
        <f t="shared" si="9"/>
        <v>0</v>
      </c>
      <c r="K63" s="632">
        <f t="shared" si="9"/>
        <v>0</v>
      </c>
      <c r="L63" s="632">
        <f t="shared" si="9"/>
        <v>0</v>
      </c>
      <c r="M63" s="632">
        <f t="shared" si="9"/>
        <v>0</v>
      </c>
      <c r="N63" s="632">
        <f t="shared" si="9"/>
        <v>0</v>
      </c>
      <c r="O63" s="632">
        <f t="shared" si="9"/>
        <v>0</v>
      </c>
      <c r="P63" s="632">
        <f t="shared" si="9"/>
        <v>0</v>
      </c>
      <c r="Q63" s="632">
        <f t="shared" si="9"/>
        <v>0</v>
      </c>
      <c r="R63" s="632">
        <f t="shared" si="9"/>
        <v>0</v>
      </c>
      <c r="S63" s="632">
        <f t="shared" si="9"/>
        <v>0</v>
      </c>
      <c r="T63" s="632">
        <f t="shared" si="9"/>
        <v>0</v>
      </c>
      <c r="U63" s="632">
        <f t="shared" si="9"/>
        <v>0</v>
      </c>
      <c r="V63" s="632">
        <f t="shared" si="9"/>
        <v>0</v>
      </c>
      <c r="W63" s="632">
        <f t="shared" si="9"/>
        <v>0</v>
      </c>
      <c r="X63" s="632">
        <f t="shared" si="9"/>
        <v>0</v>
      </c>
      <c r="Y63" s="632">
        <f t="shared" si="9"/>
        <v>0</v>
      </c>
      <c r="Z63" s="632">
        <f t="shared" si="9"/>
        <v>0</v>
      </c>
      <c r="AA63" s="632">
        <f t="shared" si="9"/>
        <v>0</v>
      </c>
      <c r="AB63" s="632">
        <f t="shared" si="9"/>
        <v>0</v>
      </c>
      <c r="AC63" s="632">
        <f t="shared" si="9"/>
        <v>0</v>
      </c>
      <c r="AD63" s="632">
        <f t="shared" si="9"/>
        <v>0</v>
      </c>
      <c r="AE63" s="632">
        <f t="shared" si="9"/>
        <v>0</v>
      </c>
      <c r="AF63" s="632">
        <f t="shared" si="9"/>
        <v>0</v>
      </c>
      <c r="AG63" s="632">
        <f t="shared" si="9"/>
        <v>0</v>
      </c>
      <c r="AH63" s="632">
        <f t="shared" si="9"/>
        <v>0</v>
      </c>
      <c r="AI63" s="632">
        <f t="shared" si="9"/>
        <v>0</v>
      </c>
      <c r="AJ63" s="632">
        <f t="shared" si="9"/>
        <v>0</v>
      </c>
      <c r="AK63" s="632">
        <f t="shared" si="9"/>
        <v>0</v>
      </c>
      <c r="AL63" s="632">
        <f t="shared" si="9"/>
        <v>0</v>
      </c>
      <c r="AM63" s="632">
        <f t="shared" si="9"/>
        <v>0</v>
      </c>
      <c r="AN63" s="632">
        <f t="shared" si="9"/>
        <v>0</v>
      </c>
      <c r="AO63" s="632">
        <f t="shared" si="9"/>
        <v>0</v>
      </c>
      <c r="AP63" s="632">
        <f t="shared" si="9"/>
        <v>0</v>
      </c>
      <c r="AQ63" s="632">
        <f t="shared" si="9"/>
        <v>0</v>
      </c>
      <c r="AR63" s="632">
        <f t="shared" si="9"/>
        <v>0</v>
      </c>
      <c r="AS63" s="632">
        <f t="shared" si="9"/>
        <v>0</v>
      </c>
      <c r="AT63" s="632">
        <f t="shared" si="9"/>
        <v>0</v>
      </c>
      <c r="AU63" s="632">
        <f t="shared" si="9"/>
        <v>0</v>
      </c>
      <c r="AV63" s="632">
        <f t="shared" si="9"/>
        <v>0</v>
      </c>
      <c r="AW63" s="632">
        <f t="shared" si="9"/>
        <v>0</v>
      </c>
      <c r="AX63" s="632">
        <f t="shared" si="9"/>
        <v>0</v>
      </c>
      <c r="AY63" s="632">
        <f t="shared" si="9"/>
        <v>0</v>
      </c>
      <c r="AZ63" s="632">
        <f t="shared" si="9"/>
        <v>0</v>
      </c>
      <c r="BA63" s="632">
        <f t="shared" si="9"/>
        <v>0</v>
      </c>
      <c r="BB63" s="632">
        <f t="shared" si="9"/>
        <v>0</v>
      </c>
      <c r="BC63" s="632">
        <f t="shared" si="9"/>
        <v>0</v>
      </c>
      <c r="BD63" s="632">
        <f t="shared" si="9"/>
        <v>0</v>
      </c>
      <c r="BE63" s="632">
        <f t="shared" si="9"/>
        <v>0</v>
      </c>
      <c r="BF63" s="632">
        <f t="shared" si="9"/>
        <v>0</v>
      </c>
      <c r="BG63" s="632">
        <f t="shared" si="9"/>
        <v>0</v>
      </c>
      <c r="BH63" s="632">
        <f t="shared" si="9"/>
        <v>0</v>
      </c>
      <c r="BI63" s="632">
        <f t="shared" si="9"/>
        <v>0</v>
      </c>
      <c r="BJ63" s="632">
        <f t="shared" si="9"/>
        <v>0</v>
      </c>
      <c r="BK63" s="632">
        <f t="shared" si="9"/>
        <v>0</v>
      </c>
      <c r="BL63" s="632">
        <f t="shared" si="9"/>
        <v>0</v>
      </c>
      <c r="BM63" s="632">
        <f t="shared" ref="BM63:CZ63" si="10">BM62*BM57</f>
        <v>0</v>
      </c>
      <c r="BN63" s="632">
        <f t="shared" si="10"/>
        <v>0</v>
      </c>
      <c r="BO63" s="632">
        <f t="shared" si="10"/>
        <v>0</v>
      </c>
      <c r="BP63" s="632">
        <f t="shared" si="10"/>
        <v>0</v>
      </c>
      <c r="BQ63" s="632">
        <f t="shared" si="10"/>
        <v>0</v>
      </c>
      <c r="BR63" s="632">
        <f t="shared" si="10"/>
        <v>0</v>
      </c>
      <c r="BS63" s="632">
        <f t="shared" si="10"/>
        <v>0</v>
      </c>
      <c r="BT63" s="632">
        <f t="shared" si="10"/>
        <v>0</v>
      </c>
      <c r="BU63" s="632">
        <f t="shared" si="10"/>
        <v>0</v>
      </c>
      <c r="BV63" s="632">
        <f t="shared" si="10"/>
        <v>0</v>
      </c>
      <c r="BW63" s="632">
        <f t="shared" si="10"/>
        <v>0</v>
      </c>
      <c r="BX63" s="632">
        <f t="shared" si="10"/>
        <v>0</v>
      </c>
      <c r="BY63" s="632">
        <f t="shared" si="10"/>
        <v>0</v>
      </c>
      <c r="BZ63" s="632">
        <f t="shared" si="10"/>
        <v>0</v>
      </c>
      <c r="CA63" s="632">
        <f t="shared" si="10"/>
        <v>0</v>
      </c>
      <c r="CB63" s="632">
        <f t="shared" si="10"/>
        <v>0</v>
      </c>
      <c r="CC63" s="632">
        <f t="shared" si="10"/>
        <v>0</v>
      </c>
      <c r="CD63" s="632">
        <f t="shared" si="10"/>
        <v>0</v>
      </c>
      <c r="CE63" s="632">
        <f t="shared" si="10"/>
        <v>0</v>
      </c>
      <c r="CF63" s="632">
        <f t="shared" si="10"/>
        <v>0</v>
      </c>
      <c r="CG63" s="632">
        <f t="shared" si="10"/>
        <v>0</v>
      </c>
      <c r="CH63" s="632">
        <f t="shared" si="10"/>
        <v>0</v>
      </c>
      <c r="CI63" s="632">
        <f t="shared" si="10"/>
        <v>0</v>
      </c>
      <c r="CJ63" s="632">
        <f t="shared" si="10"/>
        <v>0</v>
      </c>
      <c r="CK63" s="632">
        <f t="shared" si="10"/>
        <v>0</v>
      </c>
      <c r="CL63" s="632">
        <f t="shared" si="10"/>
        <v>0</v>
      </c>
      <c r="CM63" s="632">
        <f t="shared" si="10"/>
        <v>0</v>
      </c>
      <c r="CN63" s="632">
        <f t="shared" si="10"/>
        <v>0</v>
      </c>
      <c r="CO63" s="632">
        <f t="shared" si="10"/>
        <v>0</v>
      </c>
      <c r="CP63" s="632">
        <f t="shared" si="10"/>
        <v>0</v>
      </c>
      <c r="CQ63" s="632">
        <f t="shared" si="10"/>
        <v>0</v>
      </c>
      <c r="CR63" s="632">
        <f t="shared" si="10"/>
        <v>0</v>
      </c>
      <c r="CS63" s="632">
        <f t="shared" si="10"/>
        <v>0</v>
      </c>
      <c r="CT63" s="632">
        <f t="shared" si="10"/>
        <v>0</v>
      </c>
      <c r="CU63" s="632">
        <f t="shared" si="10"/>
        <v>0</v>
      </c>
      <c r="CV63" s="632">
        <f t="shared" si="10"/>
        <v>0</v>
      </c>
      <c r="CW63" s="632">
        <f t="shared" si="10"/>
        <v>0</v>
      </c>
      <c r="CX63" s="632">
        <f t="shared" si="10"/>
        <v>0</v>
      </c>
      <c r="CY63" s="632">
        <f t="shared" si="10"/>
        <v>0</v>
      </c>
      <c r="CZ63" s="632">
        <f t="shared" si="10"/>
        <v>0</v>
      </c>
    </row>
    <row r="64" spans="2:106" ht="16.5" customHeight="1">
      <c r="C64" s="634" t="s">
        <v>384</v>
      </c>
      <c r="D64" s="411">
        <f>SUM(D63:CZ63)</f>
        <v>0</v>
      </c>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4"/>
      <c r="BN64" s="404"/>
      <c r="BO64" s="404"/>
      <c r="BP64" s="404"/>
      <c r="BQ64" s="404"/>
      <c r="BR64" s="404"/>
      <c r="BS64" s="404"/>
      <c r="BT64" s="404"/>
      <c r="BU64" s="404"/>
      <c r="BV64" s="404"/>
      <c r="BW64" s="404"/>
      <c r="BX64" s="404"/>
      <c r="BY64" s="404"/>
      <c r="BZ64" s="404"/>
      <c r="CA64" s="404"/>
      <c r="CB64" s="404"/>
      <c r="CC64" s="404"/>
      <c r="CD64" s="404"/>
      <c r="CE64" s="404"/>
      <c r="CF64" s="404"/>
      <c r="CG64" s="404"/>
      <c r="CH64" s="404"/>
      <c r="CI64" s="404"/>
      <c r="CJ64" s="404"/>
      <c r="CK64" s="404"/>
      <c r="CL64" s="404"/>
      <c r="CM64" s="404"/>
      <c r="CN64" s="404"/>
      <c r="CO64" s="404"/>
      <c r="CP64" s="404"/>
      <c r="CQ64" s="404"/>
      <c r="CR64" s="404"/>
      <c r="CS64" s="404"/>
      <c r="CT64" s="404"/>
      <c r="CU64" s="404"/>
      <c r="CV64" s="404"/>
      <c r="CW64" s="404"/>
      <c r="CX64" s="404"/>
      <c r="CY64" s="404"/>
      <c r="CZ64" s="404"/>
    </row>
    <row r="65" spans="4:4"/>
    <row r="66" spans="4:4"/>
    <row r="67" spans="4:4"/>
    <row r="68" spans="4:4"/>
    <row r="69" spans="4:4">
      <c r="D69" s="320"/>
    </row>
    <row r="70" spans="4:4">
      <c r="D70" s="320"/>
    </row>
    <row r="71" spans="4:4"/>
    <row r="72" spans="4:4"/>
    <row r="73" spans="4:4"/>
    <row r="74" spans="4:4"/>
    <row r="75" spans="4:4"/>
    <row r="76" spans="4:4"/>
    <row r="77" spans="4:4"/>
    <row r="78" spans="4:4"/>
    <row r="79" spans="4:4"/>
    <row r="80" spans="4:4"/>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sheetData>
  <mergeCells count="59">
    <mergeCell ref="B56:C56"/>
    <mergeCell ref="B57:C57"/>
    <mergeCell ref="C22:D22"/>
    <mergeCell ref="C23:D23"/>
    <mergeCell ref="B55:C55"/>
    <mergeCell ref="C46:D46"/>
    <mergeCell ref="C43:D43"/>
    <mergeCell ref="C26:D26"/>
    <mergeCell ref="C38:D38"/>
    <mergeCell ref="C42:D42"/>
    <mergeCell ref="C34:D34"/>
    <mergeCell ref="C31:D31"/>
    <mergeCell ref="C32:D32"/>
    <mergeCell ref="C39:D39"/>
    <mergeCell ref="C48:D48"/>
    <mergeCell ref="C47:D47"/>
    <mergeCell ref="B16:B18"/>
    <mergeCell ref="C16:D18"/>
    <mergeCell ref="E16:E18"/>
    <mergeCell ref="B4:D4"/>
    <mergeCell ref="B5:D5"/>
    <mergeCell ref="B7:D7"/>
    <mergeCell ref="B8:D8"/>
    <mergeCell ref="B10:D10"/>
    <mergeCell ref="B11:D11"/>
    <mergeCell ref="C15:D15"/>
    <mergeCell ref="C19:D19"/>
    <mergeCell ref="C20:D20"/>
    <mergeCell ref="C21:D21"/>
    <mergeCell ref="H22:K22"/>
    <mergeCell ref="B58:C58"/>
    <mergeCell ref="F43:N43"/>
    <mergeCell ref="F46:P46"/>
    <mergeCell ref="F31:O31"/>
    <mergeCell ref="K38:N38"/>
    <mergeCell ref="K39:N39"/>
    <mergeCell ref="F42:N42"/>
    <mergeCell ref="F47:P47"/>
    <mergeCell ref="F48:P48"/>
    <mergeCell ref="B52:C52"/>
    <mergeCell ref="B53:C53"/>
    <mergeCell ref="B51:C51"/>
    <mergeCell ref="C33:D33"/>
    <mergeCell ref="H23:K23"/>
    <mergeCell ref="C27:D27"/>
    <mergeCell ref="C28:D28"/>
    <mergeCell ref="B54:C54"/>
    <mergeCell ref="H15:K15"/>
    <mergeCell ref="H19:K19"/>
    <mergeCell ref="H20:K20"/>
    <mergeCell ref="F38:J38"/>
    <mergeCell ref="F39:J39"/>
    <mergeCell ref="F32:O32"/>
    <mergeCell ref="F33:O33"/>
    <mergeCell ref="F34:O34"/>
    <mergeCell ref="F26:L26"/>
    <mergeCell ref="F28:O28"/>
    <mergeCell ref="H21:K21"/>
    <mergeCell ref="F27:O27"/>
  </mergeCells>
  <dataValidations count="1">
    <dataValidation type="list" allowBlank="1" showInputMessage="1" showErrorMessage="1" sqref="WVV982876:WVV982877 WLZ982876:WLZ982877 WCD982876:WCD982877 VSH982876:VSH982877 VIL982876:VIL982877 UYP982876:UYP982877 UOT982876:UOT982877 UEX982876:UEX982877 TVB982876:TVB982877 TLF982876:TLF982877 TBJ982876:TBJ982877 SRN982876:SRN982877 SHR982876:SHR982877 RXV982876:RXV982877 RNZ982876:RNZ982877 RED982876:RED982877 QUH982876:QUH982877 QKL982876:QKL982877 QAP982876:QAP982877 PQT982876:PQT982877 PGX982876:PGX982877 OXB982876:OXB982877 ONF982876:ONF982877 ODJ982876:ODJ982877 NTN982876:NTN982877 NJR982876:NJR982877 MZV982876:MZV982877 MPZ982876:MPZ982877 MGD982876:MGD982877 LWH982876:LWH982877 LML982876:LML982877 LCP982876:LCP982877 KST982876:KST982877 KIX982876:KIX982877 JZB982876:JZB982877 JPF982876:JPF982877 JFJ982876:JFJ982877 IVN982876:IVN982877 ILR982876:ILR982877 IBV982876:IBV982877 HRZ982876:HRZ982877 HID982876:HID982877 GYH982876:GYH982877 GOL982876:GOL982877 GEP982876:GEP982877 FUT982876:FUT982877 FKX982876:FKX982877 FBB982876:FBB982877 ERF982876:ERF982877 EHJ982876:EHJ982877 DXN982876:DXN982877 DNR982876:DNR982877 DDV982876:DDV982877 CTZ982876:CTZ982877 CKD982876:CKD982877 CAH982876:CAH982877 BQL982876:BQL982877 BGP982876:BGP982877 AWT982876:AWT982877 AMX982876:AMX982877 ADB982876:ADB982877 TF982876:TF982877 JJ982876:JJ982877 E982876:G982877 WVV917340:WVV917341 WLZ917340:WLZ917341 WCD917340:WCD917341 VSH917340:VSH917341 VIL917340:VIL917341 UYP917340:UYP917341 UOT917340:UOT917341 UEX917340:UEX917341 TVB917340:TVB917341 TLF917340:TLF917341 TBJ917340:TBJ917341 SRN917340:SRN917341 SHR917340:SHR917341 RXV917340:RXV917341 RNZ917340:RNZ917341 RED917340:RED917341 QUH917340:QUH917341 QKL917340:QKL917341 QAP917340:QAP917341 PQT917340:PQT917341 PGX917340:PGX917341 OXB917340:OXB917341 ONF917340:ONF917341 ODJ917340:ODJ917341 NTN917340:NTN917341 NJR917340:NJR917341 MZV917340:MZV917341 MPZ917340:MPZ917341 MGD917340:MGD917341 LWH917340:LWH917341 LML917340:LML917341 LCP917340:LCP917341 KST917340:KST917341 KIX917340:KIX917341 JZB917340:JZB917341 JPF917340:JPF917341 JFJ917340:JFJ917341 IVN917340:IVN917341 ILR917340:ILR917341 IBV917340:IBV917341 HRZ917340:HRZ917341 HID917340:HID917341 GYH917340:GYH917341 GOL917340:GOL917341 GEP917340:GEP917341 FUT917340:FUT917341 FKX917340:FKX917341 FBB917340:FBB917341 ERF917340:ERF917341 EHJ917340:EHJ917341 DXN917340:DXN917341 DNR917340:DNR917341 DDV917340:DDV917341 CTZ917340:CTZ917341 CKD917340:CKD917341 CAH917340:CAH917341 BQL917340:BQL917341 BGP917340:BGP917341 AWT917340:AWT917341 AMX917340:AMX917341 ADB917340:ADB917341 TF917340:TF917341 JJ917340:JJ917341 E917340:G917341 WVV851804:WVV851805 WLZ851804:WLZ851805 WCD851804:WCD851805 VSH851804:VSH851805 VIL851804:VIL851805 UYP851804:UYP851805 UOT851804:UOT851805 UEX851804:UEX851805 TVB851804:TVB851805 TLF851804:TLF851805 TBJ851804:TBJ851805 SRN851804:SRN851805 SHR851804:SHR851805 RXV851804:RXV851805 RNZ851804:RNZ851805 RED851804:RED851805 QUH851804:QUH851805 QKL851804:QKL851805 QAP851804:QAP851805 PQT851804:PQT851805 PGX851804:PGX851805 OXB851804:OXB851805 ONF851804:ONF851805 ODJ851804:ODJ851805 NTN851804:NTN851805 NJR851804:NJR851805 MZV851804:MZV851805 MPZ851804:MPZ851805 MGD851804:MGD851805 LWH851804:LWH851805 LML851804:LML851805 LCP851804:LCP851805 KST851804:KST851805 KIX851804:KIX851805 JZB851804:JZB851805 JPF851804:JPF851805 JFJ851804:JFJ851805 IVN851804:IVN851805 ILR851804:ILR851805 IBV851804:IBV851805 HRZ851804:HRZ851805 HID851804:HID851805 GYH851804:GYH851805 GOL851804:GOL851805 GEP851804:GEP851805 FUT851804:FUT851805 FKX851804:FKX851805 FBB851804:FBB851805 ERF851804:ERF851805 EHJ851804:EHJ851805 DXN851804:DXN851805 DNR851804:DNR851805 DDV851804:DDV851805 CTZ851804:CTZ851805 CKD851804:CKD851805 CAH851804:CAH851805 BQL851804:BQL851805 BGP851804:BGP851805 AWT851804:AWT851805 AMX851804:AMX851805 ADB851804:ADB851805 TF851804:TF851805 JJ851804:JJ851805 E851804:G851805 WVV786268:WVV786269 WLZ786268:WLZ786269 WCD786268:WCD786269 VSH786268:VSH786269 VIL786268:VIL786269 UYP786268:UYP786269 UOT786268:UOT786269 UEX786268:UEX786269 TVB786268:TVB786269 TLF786268:TLF786269 TBJ786268:TBJ786269 SRN786268:SRN786269 SHR786268:SHR786269 RXV786268:RXV786269 RNZ786268:RNZ786269 RED786268:RED786269 QUH786268:QUH786269 QKL786268:QKL786269 QAP786268:QAP786269 PQT786268:PQT786269 PGX786268:PGX786269 OXB786268:OXB786269 ONF786268:ONF786269 ODJ786268:ODJ786269 NTN786268:NTN786269 NJR786268:NJR786269 MZV786268:MZV786269 MPZ786268:MPZ786269 MGD786268:MGD786269 LWH786268:LWH786269 LML786268:LML786269 LCP786268:LCP786269 KST786268:KST786269 KIX786268:KIX786269 JZB786268:JZB786269 JPF786268:JPF786269 JFJ786268:JFJ786269 IVN786268:IVN786269 ILR786268:ILR786269 IBV786268:IBV786269 HRZ786268:HRZ786269 HID786268:HID786269 GYH786268:GYH786269 GOL786268:GOL786269 GEP786268:GEP786269 FUT786268:FUT786269 FKX786268:FKX786269 FBB786268:FBB786269 ERF786268:ERF786269 EHJ786268:EHJ786269 DXN786268:DXN786269 DNR786268:DNR786269 DDV786268:DDV786269 CTZ786268:CTZ786269 CKD786268:CKD786269 CAH786268:CAH786269 BQL786268:BQL786269 BGP786268:BGP786269 AWT786268:AWT786269 AMX786268:AMX786269 ADB786268:ADB786269 TF786268:TF786269 JJ786268:JJ786269 E786268:G786269 WVV720732:WVV720733 WLZ720732:WLZ720733 WCD720732:WCD720733 VSH720732:VSH720733 VIL720732:VIL720733 UYP720732:UYP720733 UOT720732:UOT720733 UEX720732:UEX720733 TVB720732:TVB720733 TLF720732:TLF720733 TBJ720732:TBJ720733 SRN720732:SRN720733 SHR720732:SHR720733 RXV720732:RXV720733 RNZ720732:RNZ720733 RED720732:RED720733 QUH720732:QUH720733 QKL720732:QKL720733 QAP720732:QAP720733 PQT720732:PQT720733 PGX720732:PGX720733 OXB720732:OXB720733 ONF720732:ONF720733 ODJ720732:ODJ720733 NTN720732:NTN720733 NJR720732:NJR720733 MZV720732:MZV720733 MPZ720732:MPZ720733 MGD720732:MGD720733 LWH720732:LWH720733 LML720732:LML720733 LCP720732:LCP720733 KST720732:KST720733 KIX720732:KIX720733 JZB720732:JZB720733 JPF720732:JPF720733 JFJ720732:JFJ720733 IVN720732:IVN720733 ILR720732:ILR720733 IBV720732:IBV720733 HRZ720732:HRZ720733 HID720732:HID720733 GYH720732:GYH720733 GOL720732:GOL720733 GEP720732:GEP720733 FUT720732:FUT720733 FKX720732:FKX720733 FBB720732:FBB720733 ERF720732:ERF720733 EHJ720732:EHJ720733 DXN720732:DXN720733 DNR720732:DNR720733 DDV720732:DDV720733 CTZ720732:CTZ720733 CKD720732:CKD720733 CAH720732:CAH720733 BQL720732:BQL720733 BGP720732:BGP720733 AWT720732:AWT720733 AMX720732:AMX720733 ADB720732:ADB720733 TF720732:TF720733 JJ720732:JJ720733 E720732:G720733 WVV655196:WVV655197 WLZ655196:WLZ655197 WCD655196:WCD655197 VSH655196:VSH655197 VIL655196:VIL655197 UYP655196:UYP655197 UOT655196:UOT655197 UEX655196:UEX655197 TVB655196:TVB655197 TLF655196:TLF655197 TBJ655196:TBJ655197 SRN655196:SRN655197 SHR655196:SHR655197 RXV655196:RXV655197 RNZ655196:RNZ655197 RED655196:RED655197 QUH655196:QUH655197 QKL655196:QKL655197 QAP655196:QAP655197 PQT655196:PQT655197 PGX655196:PGX655197 OXB655196:OXB655197 ONF655196:ONF655197 ODJ655196:ODJ655197 NTN655196:NTN655197 NJR655196:NJR655197 MZV655196:MZV655197 MPZ655196:MPZ655197 MGD655196:MGD655197 LWH655196:LWH655197 LML655196:LML655197 LCP655196:LCP655197 KST655196:KST655197 KIX655196:KIX655197 JZB655196:JZB655197 JPF655196:JPF655197 JFJ655196:JFJ655197 IVN655196:IVN655197 ILR655196:ILR655197 IBV655196:IBV655197 HRZ655196:HRZ655197 HID655196:HID655197 GYH655196:GYH655197 GOL655196:GOL655197 GEP655196:GEP655197 FUT655196:FUT655197 FKX655196:FKX655197 FBB655196:FBB655197 ERF655196:ERF655197 EHJ655196:EHJ655197 DXN655196:DXN655197 DNR655196:DNR655197 DDV655196:DDV655197 CTZ655196:CTZ655197 CKD655196:CKD655197 CAH655196:CAH655197 BQL655196:BQL655197 BGP655196:BGP655197 AWT655196:AWT655197 AMX655196:AMX655197 ADB655196:ADB655197 TF655196:TF655197 JJ655196:JJ655197 E655196:G655197 WVV589660:WVV589661 WLZ589660:WLZ589661 WCD589660:WCD589661 VSH589660:VSH589661 VIL589660:VIL589661 UYP589660:UYP589661 UOT589660:UOT589661 UEX589660:UEX589661 TVB589660:TVB589661 TLF589660:TLF589661 TBJ589660:TBJ589661 SRN589660:SRN589661 SHR589660:SHR589661 RXV589660:RXV589661 RNZ589660:RNZ589661 RED589660:RED589661 QUH589660:QUH589661 QKL589660:QKL589661 QAP589660:QAP589661 PQT589660:PQT589661 PGX589660:PGX589661 OXB589660:OXB589661 ONF589660:ONF589661 ODJ589660:ODJ589661 NTN589660:NTN589661 NJR589660:NJR589661 MZV589660:MZV589661 MPZ589660:MPZ589661 MGD589660:MGD589661 LWH589660:LWH589661 LML589660:LML589661 LCP589660:LCP589661 KST589660:KST589661 KIX589660:KIX589661 JZB589660:JZB589661 JPF589660:JPF589661 JFJ589660:JFJ589661 IVN589660:IVN589661 ILR589660:ILR589661 IBV589660:IBV589661 HRZ589660:HRZ589661 HID589660:HID589661 GYH589660:GYH589661 GOL589660:GOL589661 GEP589660:GEP589661 FUT589660:FUT589661 FKX589660:FKX589661 FBB589660:FBB589661 ERF589660:ERF589661 EHJ589660:EHJ589661 DXN589660:DXN589661 DNR589660:DNR589661 DDV589660:DDV589661 CTZ589660:CTZ589661 CKD589660:CKD589661 CAH589660:CAH589661 BQL589660:BQL589661 BGP589660:BGP589661 AWT589660:AWT589661 AMX589660:AMX589661 ADB589660:ADB589661 TF589660:TF589661 JJ589660:JJ589661 E589660:G589661 WVV524124:WVV524125 WLZ524124:WLZ524125 WCD524124:WCD524125 VSH524124:VSH524125 VIL524124:VIL524125 UYP524124:UYP524125 UOT524124:UOT524125 UEX524124:UEX524125 TVB524124:TVB524125 TLF524124:TLF524125 TBJ524124:TBJ524125 SRN524124:SRN524125 SHR524124:SHR524125 RXV524124:RXV524125 RNZ524124:RNZ524125 RED524124:RED524125 QUH524124:QUH524125 QKL524124:QKL524125 QAP524124:QAP524125 PQT524124:PQT524125 PGX524124:PGX524125 OXB524124:OXB524125 ONF524124:ONF524125 ODJ524124:ODJ524125 NTN524124:NTN524125 NJR524124:NJR524125 MZV524124:MZV524125 MPZ524124:MPZ524125 MGD524124:MGD524125 LWH524124:LWH524125 LML524124:LML524125 LCP524124:LCP524125 KST524124:KST524125 KIX524124:KIX524125 JZB524124:JZB524125 JPF524124:JPF524125 JFJ524124:JFJ524125 IVN524124:IVN524125 ILR524124:ILR524125 IBV524124:IBV524125 HRZ524124:HRZ524125 HID524124:HID524125 GYH524124:GYH524125 GOL524124:GOL524125 GEP524124:GEP524125 FUT524124:FUT524125 FKX524124:FKX524125 FBB524124:FBB524125 ERF524124:ERF524125 EHJ524124:EHJ524125 DXN524124:DXN524125 DNR524124:DNR524125 DDV524124:DDV524125 CTZ524124:CTZ524125 CKD524124:CKD524125 CAH524124:CAH524125 BQL524124:BQL524125 BGP524124:BGP524125 AWT524124:AWT524125 AMX524124:AMX524125 ADB524124:ADB524125 TF524124:TF524125 JJ524124:JJ524125 E524124:G524125 WVV458588:WVV458589 WLZ458588:WLZ458589 WCD458588:WCD458589 VSH458588:VSH458589 VIL458588:VIL458589 UYP458588:UYP458589 UOT458588:UOT458589 UEX458588:UEX458589 TVB458588:TVB458589 TLF458588:TLF458589 TBJ458588:TBJ458589 SRN458588:SRN458589 SHR458588:SHR458589 RXV458588:RXV458589 RNZ458588:RNZ458589 RED458588:RED458589 QUH458588:QUH458589 QKL458588:QKL458589 QAP458588:QAP458589 PQT458588:PQT458589 PGX458588:PGX458589 OXB458588:OXB458589 ONF458588:ONF458589 ODJ458588:ODJ458589 NTN458588:NTN458589 NJR458588:NJR458589 MZV458588:MZV458589 MPZ458588:MPZ458589 MGD458588:MGD458589 LWH458588:LWH458589 LML458588:LML458589 LCP458588:LCP458589 KST458588:KST458589 KIX458588:KIX458589 JZB458588:JZB458589 JPF458588:JPF458589 JFJ458588:JFJ458589 IVN458588:IVN458589 ILR458588:ILR458589 IBV458588:IBV458589 HRZ458588:HRZ458589 HID458588:HID458589 GYH458588:GYH458589 GOL458588:GOL458589 GEP458588:GEP458589 FUT458588:FUT458589 FKX458588:FKX458589 FBB458588:FBB458589 ERF458588:ERF458589 EHJ458588:EHJ458589 DXN458588:DXN458589 DNR458588:DNR458589 DDV458588:DDV458589 CTZ458588:CTZ458589 CKD458588:CKD458589 CAH458588:CAH458589 BQL458588:BQL458589 BGP458588:BGP458589 AWT458588:AWT458589 AMX458588:AMX458589 ADB458588:ADB458589 TF458588:TF458589 JJ458588:JJ458589 E458588:G458589 WVV393052:WVV393053 WLZ393052:WLZ393053 WCD393052:WCD393053 VSH393052:VSH393053 VIL393052:VIL393053 UYP393052:UYP393053 UOT393052:UOT393053 UEX393052:UEX393053 TVB393052:TVB393053 TLF393052:TLF393053 TBJ393052:TBJ393053 SRN393052:SRN393053 SHR393052:SHR393053 RXV393052:RXV393053 RNZ393052:RNZ393053 RED393052:RED393053 QUH393052:QUH393053 QKL393052:QKL393053 QAP393052:QAP393053 PQT393052:PQT393053 PGX393052:PGX393053 OXB393052:OXB393053 ONF393052:ONF393053 ODJ393052:ODJ393053 NTN393052:NTN393053 NJR393052:NJR393053 MZV393052:MZV393053 MPZ393052:MPZ393053 MGD393052:MGD393053 LWH393052:LWH393053 LML393052:LML393053 LCP393052:LCP393053 KST393052:KST393053 KIX393052:KIX393053 JZB393052:JZB393053 JPF393052:JPF393053 JFJ393052:JFJ393053 IVN393052:IVN393053 ILR393052:ILR393053 IBV393052:IBV393053 HRZ393052:HRZ393053 HID393052:HID393053 GYH393052:GYH393053 GOL393052:GOL393053 GEP393052:GEP393053 FUT393052:FUT393053 FKX393052:FKX393053 FBB393052:FBB393053 ERF393052:ERF393053 EHJ393052:EHJ393053 DXN393052:DXN393053 DNR393052:DNR393053 DDV393052:DDV393053 CTZ393052:CTZ393053 CKD393052:CKD393053 CAH393052:CAH393053 BQL393052:BQL393053 BGP393052:BGP393053 AWT393052:AWT393053 AMX393052:AMX393053 ADB393052:ADB393053 TF393052:TF393053 JJ393052:JJ393053 E393052:G393053 WVV327516:WVV327517 WLZ327516:WLZ327517 WCD327516:WCD327517 VSH327516:VSH327517 VIL327516:VIL327517 UYP327516:UYP327517 UOT327516:UOT327517 UEX327516:UEX327517 TVB327516:TVB327517 TLF327516:TLF327517 TBJ327516:TBJ327517 SRN327516:SRN327517 SHR327516:SHR327517 RXV327516:RXV327517 RNZ327516:RNZ327517 RED327516:RED327517 QUH327516:QUH327517 QKL327516:QKL327517 QAP327516:QAP327517 PQT327516:PQT327517 PGX327516:PGX327517 OXB327516:OXB327517 ONF327516:ONF327517 ODJ327516:ODJ327517 NTN327516:NTN327517 NJR327516:NJR327517 MZV327516:MZV327517 MPZ327516:MPZ327517 MGD327516:MGD327517 LWH327516:LWH327517 LML327516:LML327517 LCP327516:LCP327517 KST327516:KST327517 KIX327516:KIX327517 JZB327516:JZB327517 JPF327516:JPF327517 JFJ327516:JFJ327517 IVN327516:IVN327517 ILR327516:ILR327517 IBV327516:IBV327517 HRZ327516:HRZ327517 HID327516:HID327517 GYH327516:GYH327517 GOL327516:GOL327517 GEP327516:GEP327517 FUT327516:FUT327517 FKX327516:FKX327517 FBB327516:FBB327517 ERF327516:ERF327517 EHJ327516:EHJ327517 DXN327516:DXN327517 DNR327516:DNR327517 DDV327516:DDV327517 CTZ327516:CTZ327517 CKD327516:CKD327517 CAH327516:CAH327517 BQL327516:BQL327517 BGP327516:BGP327517 AWT327516:AWT327517 AMX327516:AMX327517 ADB327516:ADB327517 TF327516:TF327517 JJ327516:JJ327517 E327516:G327517 WVV261980:WVV261981 WLZ261980:WLZ261981 WCD261980:WCD261981 VSH261980:VSH261981 VIL261980:VIL261981 UYP261980:UYP261981 UOT261980:UOT261981 UEX261980:UEX261981 TVB261980:TVB261981 TLF261980:TLF261981 TBJ261980:TBJ261981 SRN261980:SRN261981 SHR261980:SHR261981 RXV261980:RXV261981 RNZ261980:RNZ261981 RED261980:RED261981 QUH261980:QUH261981 QKL261980:QKL261981 QAP261980:QAP261981 PQT261980:PQT261981 PGX261980:PGX261981 OXB261980:OXB261981 ONF261980:ONF261981 ODJ261980:ODJ261981 NTN261980:NTN261981 NJR261980:NJR261981 MZV261980:MZV261981 MPZ261980:MPZ261981 MGD261980:MGD261981 LWH261980:LWH261981 LML261980:LML261981 LCP261980:LCP261981 KST261980:KST261981 KIX261980:KIX261981 JZB261980:JZB261981 JPF261980:JPF261981 JFJ261980:JFJ261981 IVN261980:IVN261981 ILR261980:ILR261981 IBV261980:IBV261981 HRZ261980:HRZ261981 HID261980:HID261981 GYH261980:GYH261981 GOL261980:GOL261981 GEP261980:GEP261981 FUT261980:FUT261981 FKX261980:FKX261981 FBB261980:FBB261981 ERF261980:ERF261981 EHJ261980:EHJ261981 DXN261980:DXN261981 DNR261980:DNR261981 DDV261980:DDV261981 CTZ261980:CTZ261981 CKD261980:CKD261981 CAH261980:CAH261981 BQL261980:BQL261981 BGP261980:BGP261981 AWT261980:AWT261981 AMX261980:AMX261981 ADB261980:ADB261981 TF261980:TF261981 JJ261980:JJ261981 E261980:G261981 WVV196444:WVV196445 WLZ196444:WLZ196445 WCD196444:WCD196445 VSH196444:VSH196445 VIL196444:VIL196445 UYP196444:UYP196445 UOT196444:UOT196445 UEX196444:UEX196445 TVB196444:TVB196445 TLF196444:TLF196445 TBJ196444:TBJ196445 SRN196444:SRN196445 SHR196444:SHR196445 RXV196444:RXV196445 RNZ196444:RNZ196445 RED196444:RED196445 QUH196444:QUH196445 QKL196444:QKL196445 QAP196444:QAP196445 PQT196444:PQT196445 PGX196444:PGX196445 OXB196444:OXB196445 ONF196444:ONF196445 ODJ196444:ODJ196445 NTN196444:NTN196445 NJR196444:NJR196445 MZV196444:MZV196445 MPZ196444:MPZ196445 MGD196444:MGD196445 LWH196444:LWH196445 LML196444:LML196445 LCP196444:LCP196445 KST196444:KST196445 KIX196444:KIX196445 JZB196444:JZB196445 JPF196444:JPF196445 JFJ196444:JFJ196445 IVN196444:IVN196445 ILR196444:ILR196445 IBV196444:IBV196445 HRZ196444:HRZ196445 HID196444:HID196445 GYH196444:GYH196445 GOL196444:GOL196445 GEP196444:GEP196445 FUT196444:FUT196445 FKX196444:FKX196445 FBB196444:FBB196445 ERF196444:ERF196445 EHJ196444:EHJ196445 DXN196444:DXN196445 DNR196444:DNR196445 DDV196444:DDV196445 CTZ196444:CTZ196445 CKD196444:CKD196445 CAH196444:CAH196445 BQL196444:BQL196445 BGP196444:BGP196445 AWT196444:AWT196445 AMX196444:AMX196445 ADB196444:ADB196445 TF196444:TF196445 JJ196444:JJ196445 E196444:G196445 WVV130908:WVV130909 WLZ130908:WLZ130909 WCD130908:WCD130909 VSH130908:VSH130909 VIL130908:VIL130909 UYP130908:UYP130909 UOT130908:UOT130909 UEX130908:UEX130909 TVB130908:TVB130909 TLF130908:TLF130909 TBJ130908:TBJ130909 SRN130908:SRN130909 SHR130908:SHR130909 RXV130908:RXV130909 RNZ130908:RNZ130909 RED130908:RED130909 QUH130908:QUH130909 QKL130908:QKL130909 QAP130908:QAP130909 PQT130908:PQT130909 PGX130908:PGX130909 OXB130908:OXB130909 ONF130908:ONF130909 ODJ130908:ODJ130909 NTN130908:NTN130909 NJR130908:NJR130909 MZV130908:MZV130909 MPZ130908:MPZ130909 MGD130908:MGD130909 LWH130908:LWH130909 LML130908:LML130909 LCP130908:LCP130909 KST130908:KST130909 KIX130908:KIX130909 JZB130908:JZB130909 JPF130908:JPF130909 JFJ130908:JFJ130909 IVN130908:IVN130909 ILR130908:ILR130909 IBV130908:IBV130909 HRZ130908:HRZ130909 HID130908:HID130909 GYH130908:GYH130909 GOL130908:GOL130909 GEP130908:GEP130909 FUT130908:FUT130909 FKX130908:FKX130909 FBB130908:FBB130909 ERF130908:ERF130909 EHJ130908:EHJ130909 DXN130908:DXN130909 DNR130908:DNR130909 DDV130908:DDV130909 CTZ130908:CTZ130909 CKD130908:CKD130909 CAH130908:CAH130909 BQL130908:BQL130909 BGP130908:BGP130909 AWT130908:AWT130909 AMX130908:AMX130909 ADB130908:ADB130909 TF130908:TF130909 JJ130908:JJ130909 E130908:G130909 WVV65372:WVV65373 WLZ65372:WLZ65373 WCD65372:WCD65373 VSH65372:VSH65373 VIL65372:VIL65373 UYP65372:UYP65373 UOT65372:UOT65373 UEX65372:UEX65373 TVB65372:TVB65373 TLF65372:TLF65373 TBJ65372:TBJ65373 SRN65372:SRN65373 SHR65372:SHR65373 RXV65372:RXV65373 RNZ65372:RNZ65373 RED65372:RED65373 QUH65372:QUH65373 QKL65372:QKL65373 QAP65372:QAP65373 PQT65372:PQT65373 PGX65372:PGX65373 OXB65372:OXB65373 ONF65372:ONF65373 ODJ65372:ODJ65373 NTN65372:NTN65373 NJR65372:NJR65373 MZV65372:MZV65373 MPZ65372:MPZ65373 MGD65372:MGD65373 LWH65372:LWH65373 LML65372:LML65373 LCP65372:LCP65373 KST65372:KST65373 KIX65372:KIX65373 JZB65372:JZB65373 JPF65372:JPF65373 JFJ65372:JFJ65373 IVN65372:IVN65373 ILR65372:ILR65373 IBV65372:IBV65373 HRZ65372:HRZ65373 HID65372:HID65373 GYH65372:GYH65373 GOL65372:GOL65373 GEP65372:GEP65373 FUT65372:FUT65373 FKX65372:FKX65373 FBB65372:FBB65373 ERF65372:ERF65373 EHJ65372:EHJ65373 DXN65372:DXN65373 DNR65372:DNR65373 DDV65372:DDV65373 CTZ65372:CTZ65373 CKD65372:CKD65373 CAH65372:CAH65373 BQL65372:BQL65373 BGP65372:BGP65373 AWT65372:AWT65373 AMX65372:AMX65373 ADB65372:ADB65373 TF65372:TF65373 JJ65372:JJ65373 E65372:G65373">
      <formula1>#REF!</formula1>
    </dataValidation>
  </dataValidations>
  <hyperlinks>
    <hyperlink ref="E19" r:id="rId1"/>
    <hyperlink ref="E20" r:id="rId2"/>
    <hyperlink ref="E39" r:id="rId3"/>
  </hyperlinks>
  <pageMargins left="0.7" right="0.7" top="0.75" bottom="0.75" header="0.3" footer="0.3"/>
  <pageSetup paperSize="9" orientation="portrait" verticalDpi="0"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C117"/>
  <sheetViews>
    <sheetView zoomScaleNormal="100" workbookViewId="0">
      <selection activeCell="B1" sqref="B1"/>
    </sheetView>
  </sheetViews>
  <sheetFormatPr defaultColWidth="6.6640625" defaultRowHeight="15" zeroHeight="1"/>
  <cols>
    <col min="1" max="1" width="2.77734375" style="38" customWidth="1"/>
    <col min="2" max="2" width="15.5546875" style="43" customWidth="1"/>
    <col min="3" max="3" width="15.21875" style="43" customWidth="1"/>
    <col min="4" max="4" width="19.6640625" style="43" customWidth="1"/>
    <col min="5" max="5" width="31.5546875" style="38" customWidth="1"/>
    <col min="6" max="6" width="20" style="38" bestFit="1" customWidth="1"/>
    <col min="7" max="7" width="17.88671875" style="38" customWidth="1"/>
    <col min="8" max="8" width="14.33203125" style="38" customWidth="1"/>
    <col min="9" max="9" width="18.109375" style="38" customWidth="1"/>
    <col min="10" max="10" width="17.5546875" style="38" customWidth="1"/>
    <col min="11" max="11" width="14.109375" style="38" customWidth="1"/>
    <col min="12" max="12" width="16.21875" style="38" customWidth="1"/>
    <col min="13" max="14" width="14.109375" style="38" customWidth="1"/>
    <col min="15" max="15" width="9.6640625" style="38" customWidth="1"/>
    <col min="16"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5" width="9.5546875" style="38" bestFit="1" customWidth="1"/>
    <col min="66" max="66" width="9.33203125" style="38" customWidth="1"/>
    <col min="67" max="67" width="9.5546875" style="38" bestFit="1" customWidth="1"/>
    <col min="68" max="71" width="18.21875" style="38" bestFit="1" customWidth="1"/>
    <col min="72" max="72" width="17.5546875" style="38" bestFit="1" customWidth="1"/>
    <col min="73" max="73" width="18.21875" style="38" bestFit="1" customWidth="1"/>
    <col min="74" max="74" width="17.88671875" style="38" bestFit="1" customWidth="1"/>
    <col min="75" max="75" width="17.5546875" style="38" bestFit="1" customWidth="1"/>
    <col min="76" max="76" width="17.88671875" style="38" bestFit="1" customWidth="1"/>
    <col min="77" max="79" width="18.21875" style="38" bestFit="1" customWidth="1"/>
    <col min="80" max="80" width="17.109375" style="38" bestFit="1" customWidth="1"/>
    <col min="81" max="81" width="17.88671875" style="38" bestFit="1" customWidth="1"/>
    <col min="82" max="82" width="17.5546875" style="38" bestFit="1" customWidth="1"/>
    <col min="83" max="83" width="18.21875" style="38" bestFit="1" customWidth="1"/>
    <col min="84" max="84" width="17.88671875" style="38" bestFit="1" customWidth="1"/>
    <col min="85" max="104" width="17.5546875" style="38" bestFit="1" customWidth="1"/>
    <col min="105" max="106" width="10.44140625" style="38" bestFit="1" customWidth="1"/>
    <col min="107" max="16384" width="6.6640625" style="38"/>
  </cols>
  <sheetData>
    <row r="1" spans="2:18" ht="30">
      <c r="B1" s="119" t="s">
        <v>424</v>
      </c>
    </row>
    <row r="2" spans="2:18" ht="26.25" customHeight="1">
      <c r="B2" s="396" t="s">
        <v>247</v>
      </c>
    </row>
    <row r="3" spans="2:18" ht="26.25" thickBot="1">
      <c r="B3" s="120" t="s">
        <v>392</v>
      </c>
    </row>
    <row r="4" spans="2:18">
      <c r="B4" s="875" t="s">
        <v>393</v>
      </c>
      <c r="C4" s="876"/>
      <c r="D4" s="877"/>
    </row>
    <row r="5" spans="2:18" ht="15.75">
      <c r="B5" s="537" t="s">
        <v>270</v>
      </c>
      <c r="C5" s="364" t="s">
        <v>271</v>
      </c>
      <c r="D5" s="370" t="s">
        <v>390</v>
      </c>
    </row>
    <row r="6" spans="2:18" ht="15.75" thickBot="1">
      <c r="B6" s="371">
        <f>ROUND(D66,-2)</f>
        <v>0</v>
      </c>
      <c r="C6" s="372">
        <f>ROUND(D71,-2)</f>
        <v>0</v>
      </c>
      <c r="D6" s="373">
        <f>ROUND(D76,-2)</f>
        <v>0</v>
      </c>
    </row>
    <row r="7" spans="2:18" ht="16.5" thickBot="1">
      <c r="B7" s="362"/>
      <c r="C7" s="363"/>
      <c r="D7" s="363"/>
    </row>
    <row r="8" spans="2:18">
      <c r="B8" s="875" t="s">
        <v>391</v>
      </c>
      <c r="C8" s="876"/>
      <c r="D8" s="877"/>
    </row>
    <row r="9" spans="2:18" ht="15.75">
      <c r="B9" s="537" t="s">
        <v>270</v>
      </c>
      <c r="C9" s="364" t="s">
        <v>271</v>
      </c>
      <c r="D9" s="370" t="s">
        <v>390</v>
      </c>
    </row>
    <row r="10" spans="2:18" ht="15.75" thickBot="1">
      <c r="B10" s="374">
        <f>ROUND(D67,-2)</f>
        <v>0</v>
      </c>
      <c r="C10" s="375">
        <f>ROUND(D72,-2)</f>
        <v>0</v>
      </c>
      <c r="D10" s="376">
        <f>ROUND(D77,-2)</f>
        <v>0</v>
      </c>
    </row>
    <row r="11" spans="2:18" ht="16.5" thickBot="1">
      <c r="B11" s="362"/>
      <c r="C11" s="363"/>
      <c r="D11" s="363"/>
    </row>
    <row r="12" spans="2:18">
      <c r="B12" s="875" t="s">
        <v>515</v>
      </c>
      <c r="C12" s="876"/>
      <c r="D12" s="877"/>
    </row>
    <row r="13" spans="2:18" ht="15.75">
      <c r="B13" s="540" t="s">
        <v>270</v>
      </c>
      <c r="C13" s="541" t="s">
        <v>271</v>
      </c>
      <c r="D13" s="538" t="s">
        <v>390</v>
      </c>
    </row>
    <row r="14" spans="2:18" ht="15.75" thickBot="1">
      <c r="B14" s="539">
        <f>ROUND((D69),-2)</f>
        <v>0</v>
      </c>
      <c r="C14" s="542">
        <f>ROUND((D74),-2)</f>
        <v>0</v>
      </c>
      <c r="D14" s="542">
        <f>ROUND((D79),-2)</f>
        <v>0</v>
      </c>
    </row>
    <row r="15" spans="2:18"/>
    <row r="16" spans="2:18" ht="25.5">
      <c r="B16" s="120" t="s">
        <v>377</v>
      </c>
      <c r="C16" s="329"/>
      <c r="D16" s="44"/>
      <c r="E16" s="39"/>
      <c r="K16" s="39"/>
      <c r="L16" s="39"/>
      <c r="M16" s="39"/>
      <c r="N16" s="39"/>
      <c r="O16" s="39"/>
      <c r="P16" s="39"/>
      <c r="Q16" s="39"/>
      <c r="R16" s="39"/>
    </row>
    <row r="17" spans="1:31" ht="18" customHeight="1">
      <c r="B17" s="328" t="s">
        <v>118</v>
      </c>
      <c r="C17" s="44"/>
      <c r="D17" s="44"/>
      <c r="E17" s="44"/>
      <c r="F17" s="44"/>
      <c r="G17" s="44"/>
      <c r="H17" s="44"/>
      <c r="I17" s="44"/>
      <c r="J17" s="44"/>
      <c r="K17" s="44"/>
      <c r="L17" s="39"/>
      <c r="M17" s="39"/>
      <c r="N17" s="39"/>
      <c r="O17" s="39"/>
      <c r="P17" s="39"/>
      <c r="Q17" s="39"/>
      <c r="R17" s="39"/>
    </row>
    <row r="18" spans="1:31" ht="18" customHeight="1">
      <c r="B18" s="499" t="s">
        <v>373</v>
      </c>
      <c r="C18" s="883" t="s">
        <v>65</v>
      </c>
      <c r="D18" s="884"/>
      <c r="E18" s="292" t="s">
        <v>113</v>
      </c>
      <c r="F18" s="945" t="s">
        <v>117</v>
      </c>
      <c r="G18" s="1011"/>
      <c r="H18" s="1011"/>
      <c r="I18" s="1011"/>
      <c r="J18" s="1011"/>
      <c r="K18" s="1011"/>
      <c r="L18" s="1012"/>
      <c r="M18" s="934" t="s">
        <v>375</v>
      </c>
      <c r="N18" s="1063"/>
      <c r="O18" s="1064"/>
      <c r="P18" s="330"/>
      <c r="Q18" s="330"/>
      <c r="R18" s="330"/>
      <c r="S18" s="39"/>
      <c r="T18" s="39"/>
    </row>
    <row r="19" spans="1:31" ht="27" customHeight="1">
      <c r="A19" s="56">
        <v>0</v>
      </c>
      <c r="B19" s="948">
        <v>1</v>
      </c>
      <c r="C19" s="1045" t="s">
        <v>248</v>
      </c>
      <c r="D19" s="1046"/>
      <c r="E19" s="1051" t="s">
        <v>420</v>
      </c>
      <c r="F19" s="332" t="s">
        <v>510</v>
      </c>
      <c r="G19" s="309" t="s">
        <v>511</v>
      </c>
      <c r="H19" s="309" t="s">
        <v>512</v>
      </c>
      <c r="I19" s="309" t="s">
        <v>400</v>
      </c>
      <c r="J19" s="309" t="s">
        <v>513</v>
      </c>
      <c r="K19" s="309" t="s">
        <v>512</v>
      </c>
      <c r="L19" s="309" t="s">
        <v>400</v>
      </c>
      <c r="M19" s="888" t="s">
        <v>514</v>
      </c>
      <c r="N19" s="937"/>
      <c r="O19" s="938"/>
      <c r="P19" s="331"/>
      <c r="Q19" s="331"/>
      <c r="R19" s="331"/>
      <c r="S19" s="39"/>
      <c r="T19" s="39"/>
    </row>
    <row r="20" spans="1:31" ht="30" customHeight="1">
      <c r="A20" s="56">
        <v>1</v>
      </c>
      <c r="B20" s="1043"/>
      <c r="C20" s="1047"/>
      <c r="D20" s="1048"/>
      <c r="E20" s="1052"/>
      <c r="F20" s="294" t="s">
        <v>87</v>
      </c>
      <c r="G20" s="384">
        <v>0.18856594481991418</v>
      </c>
      <c r="H20" s="295">
        <f>'Input - Asset Register'!C12</f>
        <v>0</v>
      </c>
      <c r="I20" s="295">
        <f>G20*H20</f>
        <v>0</v>
      </c>
      <c r="J20" s="384">
        <v>0</v>
      </c>
      <c r="K20" s="295">
        <f>'Input - Asset Register'!C12</f>
        <v>0</v>
      </c>
      <c r="L20" s="295">
        <f t="shared" ref="L20:L27" si="0">J20*K20</f>
        <v>0</v>
      </c>
      <c r="M20" s="939"/>
      <c r="N20" s="1065"/>
      <c r="O20" s="941"/>
      <c r="P20" s="331"/>
      <c r="Q20" s="331"/>
      <c r="R20" s="331"/>
    </row>
    <row r="21" spans="1:31">
      <c r="A21" s="56">
        <v>2</v>
      </c>
      <c r="B21" s="1043"/>
      <c r="C21" s="1047"/>
      <c r="D21" s="1048"/>
      <c r="E21" s="1052"/>
      <c r="F21" s="294" t="s">
        <v>88</v>
      </c>
      <c r="G21" s="384">
        <v>0.10831502636601015</v>
      </c>
      <c r="H21" s="295">
        <f>'Input - Asset Register'!C13</f>
        <v>0</v>
      </c>
      <c r="I21" s="295">
        <f>G21*H21</f>
        <v>0</v>
      </c>
      <c r="J21" s="384">
        <v>0.1082722486669179</v>
      </c>
      <c r="K21" s="295">
        <f>'Input - Asset Register'!C13</f>
        <v>0</v>
      </c>
      <c r="L21" s="295">
        <f t="shared" si="0"/>
        <v>0</v>
      </c>
      <c r="M21" s="939"/>
      <c r="N21" s="1065"/>
      <c r="O21" s="941"/>
      <c r="P21" s="331"/>
      <c r="Q21" s="331"/>
      <c r="R21" s="331"/>
    </row>
    <row r="22" spans="1:31">
      <c r="A22" s="56">
        <v>3</v>
      </c>
      <c r="B22" s="1043"/>
      <c r="C22" s="1047"/>
      <c r="D22" s="1048"/>
      <c r="E22" s="1052"/>
      <c r="F22" s="294" t="s">
        <v>85</v>
      </c>
      <c r="G22" s="384">
        <v>2.9181823031089557E-2</v>
      </c>
      <c r="H22" s="295">
        <f>'Input - Asset Register'!C9</f>
        <v>0</v>
      </c>
      <c r="I22" s="295">
        <f t="shared" ref="I22:I27" si="1">G22*H22</f>
        <v>0</v>
      </c>
      <c r="J22" s="384">
        <v>2.9180485158503088E-2</v>
      </c>
      <c r="K22" s="295">
        <f>'Input - Asset Register'!C9</f>
        <v>0</v>
      </c>
      <c r="L22" s="295">
        <f t="shared" si="0"/>
        <v>0</v>
      </c>
      <c r="M22" s="939"/>
      <c r="N22" s="1065"/>
      <c r="O22" s="941"/>
      <c r="P22" s="331"/>
      <c r="Q22" s="331"/>
      <c r="R22" s="331"/>
    </row>
    <row r="23" spans="1:31">
      <c r="B23" s="1043"/>
      <c r="C23" s="1047"/>
      <c r="D23" s="1048"/>
      <c r="E23" s="1052"/>
      <c r="F23" s="294" t="s">
        <v>89</v>
      </c>
      <c r="G23" s="384">
        <v>3.0728214696974763</v>
      </c>
      <c r="H23" s="295">
        <f>'Input - Asset Register'!C15</f>
        <v>0</v>
      </c>
      <c r="I23" s="295">
        <f t="shared" si="1"/>
        <v>0</v>
      </c>
      <c r="J23" s="384">
        <v>1.4311082535785102</v>
      </c>
      <c r="K23" s="295">
        <f>'Input - Asset Register'!C15</f>
        <v>0</v>
      </c>
      <c r="L23" s="295">
        <f t="shared" si="0"/>
        <v>0</v>
      </c>
      <c r="M23" s="939"/>
      <c r="N23" s="1065"/>
      <c r="O23" s="941"/>
      <c r="P23" s="331"/>
      <c r="Q23" s="331"/>
      <c r="R23" s="331"/>
    </row>
    <row r="24" spans="1:31" ht="25.5" customHeight="1">
      <c r="B24" s="1043"/>
      <c r="C24" s="1047"/>
      <c r="D24" s="1048"/>
      <c r="E24" s="1052"/>
      <c r="F24" s="294" t="s">
        <v>86</v>
      </c>
      <c r="G24" s="384">
        <v>2.7930898276150883E-2</v>
      </c>
      <c r="H24" s="295">
        <f>'Input - Asset Register'!C10</f>
        <v>0</v>
      </c>
      <c r="I24" s="295">
        <f t="shared" si="1"/>
        <v>0</v>
      </c>
      <c r="J24" s="384">
        <v>-0.10105551576185462</v>
      </c>
      <c r="K24" s="295">
        <f>'Input - Asset Register'!C10</f>
        <v>0</v>
      </c>
      <c r="L24" s="295">
        <f t="shared" si="0"/>
        <v>0</v>
      </c>
      <c r="M24" s="939"/>
      <c r="N24" s="1065"/>
      <c r="O24" s="941"/>
      <c r="P24" s="39"/>
      <c r="Q24" s="39"/>
      <c r="R24" s="39"/>
      <c r="AD24" s="39"/>
      <c r="AE24" s="39"/>
    </row>
    <row r="25" spans="1:31">
      <c r="B25" s="1043"/>
      <c r="C25" s="1047"/>
      <c r="D25" s="1048"/>
      <c r="E25" s="1052"/>
      <c r="F25" s="294" t="s">
        <v>1</v>
      </c>
      <c r="G25" s="384">
        <v>0</v>
      </c>
      <c r="H25" s="295">
        <f>'Input - Asset Register'!C14</f>
        <v>0</v>
      </c>
      <c r="I25" s="295">
        <f t="shared" si="1"/>
        <v>0</v>
      </c>
      <c r="J25" s="384">
        <v>0</v>
      </c>
      <c r="K25" s="295">
        <f>'Input - Asset Register'!C14</f>
        <v>0</v>
      </c>
      <c r="L25" s="295">
        <f t="shared" si="0"/>
        <v>0</v>
      </c>
      <c r="M25" s="939"/>
      <c r="N25" s="1065"/>
      <c r="O25" s="941"/>
      <c r="P25" s="44"/>
      <c r="Q25" s="44"/>
      <c r="R25" s="44"/>
      <c r="AA25" s="39"/>
      <c r="AB25" s="39"/>
      <c r="AC25" s="39"/>
      <c r="AD25" s="39"/>
    </row>
    <row r="26" spans="1:31">
      <c r="B26" s="1043"/>
      <c r="C26" s="1047"/>
      <c r="D26" s="1048"/>
      <c r="E26" s="1052"/>
      <c r="F26" s="294" t="s">
        <v>84</v>
      </c>
      <c r="G26" s="384">
        <v>1.1855511191692971</v>
      </c>
      <c r="H26" s="295">
        <f>'Input - Asset Register'!C8</f>
        <v>0</v>
      </c>
      <c r="I26" s="295">
        <f t="shared" si="1"/>
        <v>0</v>
      </c>
      <c r="J26" s="384">
        <v>9.7786590703199158E-2</v>
      </c>
      <c r="K26" s="295">
        <f>'Input - Asset Register'!C8</f>
        <v>0</v>
      </c>
      <c r="L26" s="295">
        <f t="shared" si="0"/>
        <v>0</v>
      </c>
      <c r="M26" s="939"/>
      <c r="N26" s="1065"/>
      <c r="O26" s="941"/>
      <c r="P26" s="44"/>
      <c r="Q26" s="44"/>
      <c r="R26" s="44"/>
      <c r="AA26" s="39"/>
      <c r="AB26" s="39"/>
      <c r="AC26" s="39"/>
      <c r="AD26" s="39"/>
    </row>
    <row r="27" spans="1:31">
      <c r="B27" s="1043"/>
      <c r="C27" s="1047"/>
      <c r="D27" s="1048"/>
      <c r="E27" s="1052"/>
      <c r="F27" s="294" t="s">
        <v>2</v>
      </c>
      <c r="G27" s="384">
        <v>0</v>
      </c>
      <c r="H27" s="295">
        <f>'Input - Asset Register'!C11</f>
        <v>0</v>
      </c>
      <c r="I27" s="295">
        <f t="shared" si="1"/>
        <v>0</v>
      </c>
      <c r="J27" s="384">
        <v>0</v>
      </c>
      <c r="K27" s="295">
        <f>'Input - Asset Register'!C11</f>
        <v>0</v>
      </c>
      <c r="L27" s="295">
        <f t="shared" si="0"/>
        <v>0</v>
      </c>
      <c r="M27" s="939"/>
      <c r="N27" s="1065"/>
      <c r="O27" s="941"/>
      <c r="P27" s="44"/>
      <c r="Q27" s="44"/>
      <c r="R27" s="44"/>
      <c r="AA27" s="39"/>
      <c r="AB27" s="39"/>
      <c r="AC27" s="39"/>
      <c r="AD27" s="39"/>
    </row>
    <row r="28" spans="1:31" ht="15.75">
      <c r="B28" s="1044"/>
      <c r="C28" s="1049"/>
      <c r="D28" s="1050"/>
      <c r="E28" s="1053"/>
      <c r="F28" s="297" t="s">
        <v>90</v>
      </c>
      <c r="G28" s="297"/>
      <c r="H28" s="297"/>
      <c r="I28" s="298">
        <f>SUM(I20:I27)</f>
        <v>0</v>
      </c>
      <c r="J28" s="297"/>
      <c r="K28" s="297"/>
      <c r="L28" s="298">
        <f>SUM(L20:L27)</f>
        <v>0</v>
      </c>
      <c r="M28" s="942"/>
      <c r="N28" s="943"/>
      <c r="O28" s="944"/>
      <c r="P28" s="44"/>
      <c r="Q28" s="44"/>
      <c r="R28" s="44"/>
      <c r="AA28" s="39"/>
      <c r="AB28" s="39"/>
      <c r="AC28" s="39"/>
      <c r="AD28" s="39"/>
    </row>
    <row r="29" spans="1:31">
      <c r="B29" s="39"/>
      <c r="C29" s="44"/>
      <c r="D29" s="44"/>
      <c r="E29" s="39"/>
      <c r="F29" s="44"/>
      <c r="G29" s="44"/>
      <c r="H29" s="44"/>
      <c r="I29" s="44"/>
      <c r="J29" s="44"/>
      <c r="K29" s="44"/>
      <c r="L29" s="44"/>
      <c r="M29" s="44"/>
      <c r="N29" s="44"/>
      <c r="O29" s="44"/>
      <c r="P29" s="44"/>
      <c r="Y29" s="39"/>
      <c r="Z29" s="39"/>
      <c r="AA29" s="39"/>
      <c r="AB29" s="39"/>
    </row>
    <row r="30" spans="1:31" ht="15.75">
      <c r="B30" s="333" t="s">
        <v>115</v>
      </c>
      <c r="C30" s="41"/>
      <c r="D30" s="41"/>
      <c r="E30" s="122"/>
      <c r="F30" s="39"/>
      <c r="G30" s="39"/>
      <c r="H30" s="39"/>
      <c r="I30" s="122"/>
      <c r="J30" s="122"/>
      <c r="K30" s="122"/>
      <c r="L30" s="122"/>
      <c r="M30" s="122"/>
      <c r="N30" s="122"/>
      <c r="O30" s="122"/>
      <c r="P30" s="122"/>
      <c r="Y30" s="39"/>
      <c r="Z30" s="39"/>
      <c r="AA30" s="39"/>
      <c r="AB30" s="39"/>
    </row>
    <row r="31" spans="1:31" ht="15.75">
      <c r="B31" s="322" t="s">
        <v>373</v>
      </c>
      <c r="C31" s="883" t="s">
        <v>65</v>
      </c>
      <c r="D31" s="884"/>
      <c r="E31" s="499" t="s">
        <v>113</v>
      </c>
      <c r="F31" s="945" t="s">
        <v>375</v>
      </c>
      <c r="G31" s="1011"/>
      <c r="H31" s="1011"/>
      <c r="I31" s="1011"/>
      <c r="J31" s="1011"/>
      <c r="K31" s="1011"/>
      <c r="L31" s="1011"/>
      <c r="M31" s="1012"/>
      <c r="N31" s="330"/>
      <c r="O31" s="330"/>
      <c r="P31" s="330"/>
    </row>
    <row r="32" spans="1:31" ht="15" customHeight="1">
      <c r="B32" s="334">
        <v>1</v>
      </c>
      <c r="C32" s="933" t="s">
        <v>257</v>
      </c>
      <c r="D32" s="896"/>
      <c r="E32" s="334" t="s">
        <v>421</v>
      </c>
      <c r="F32" s="933" t="s">
        <v>258</v>
      </c>
      <c r="G32" s="1066"/>
      <c r="H32" s="1066"/>
      <c r="I32" s="1066"/>
      <c r="J32" s="1066"/>
      <c r="K32" s="1066"/>
      <c r="L32" s="1066"/>
      <c r="M32" s="1066"/>
      <c r="N32" s="395"/>
      <c r="O32" s="395"/>
      <c r="P32" s="395"/>
    </row>
    <row r="33" spans="2:107" ht="38.25">
      <c r="B33" s="334">
        <v>2</v>
      </c>
      <c r="C33" s="933" t="s">
        <v>259</v>
      </c>
      <c r="D33" s="896"/>
      <c r="E33" s="335" t="s">
        <v>420</v>
      </c>
      <c r="F33" s="933" t="s">
        <v>261</v>
      </c>
      <c r="G33" s="1066"/>
      <c r="H33" s="1066"/>
      <c r="I33" s="1066"/>
      <c r="J33" s="1066"/>
      <c r="K33" s="1066"/>
      <c r="L33" s="1066"/>
      <c r="M33" s="1066"/>
      <c r="N33" s="395"/>
      <c r="O33" s="395"/>
      <c r="P33" s="395"/>
    </row>
    <row r="34" spans="2:107" ht="15.75" customHeight="1">
      <c r="B34" s="40"/>
      <c r="C34" s="41"/>
      <c r="D34" s="41"/>
      <c r="E34" s="40"/>
      <c r="F34" s="41"/>
      <c r="G34" s="41"/>
      <c r="H34" s="41"/>
      <c r="I34" s="41"/>
      <c r="J34" s="41"/>
      <c r="K34" s="41"/>
      <c r="L34" s="41"/>
      <c r="M34" s="41"/>
      <c r="N34" s="41"/>
      <c r="O34" s="41"/>
      <c r="P34" s="41"/>
      <c r="Q34" s="39"/>
      <c r="R34" s="39"/>
      <c r="S34" s="39"/>
      <c r="T34" s="39"/>
    </row>
    <row r="35" spans="2:107" s="39" customFormat="1" ht="12.75" customHeight="1">
      <c r="B35" s="333" t="s">
        <v>74</v>
      </c>
      <c r="C35" s="41"/>
      <c r="D35" s="41"/>
      <c r="E35" s="40"/>
      <c r="F35" s="41"/>
      <c r="G35" s="41"/>
      <c r="H35" s="41"/>
      <c r="I35" s="41"/>
      <c r="J35" s="41"/>
      <c r="K35" s="41"/>
      <c r="L35" s="41"/>
      <c r="M35" s="41"/>
      <c r="N35" s="41"/>
      <c r="O35" s="41"/>
      <c r="P35" s="41"/>
    </row>
    <row r="36" spans="2:107" ht="15.75">
      <c r="B36" s="322" t="s">
        <v>374</v>
      </c>
      <c r="C36" s="966" t="s">
        <v>65</v>
      </c>
      <c r="D36" s="1024"/>
      <c r="E36" s="499" t="s">
        <v>383</v>
      </c>
      <c r="F36" s="994" t="s">
        <v>108</v>
      </c>
      <c r="G36" s="1023"/>
      <c r="H36" s="1023"/>
      <c r="I36" s="1023"/>
      <c r="J36" s="1023"/>
      <c r="K36" s="1023"/>
      <c r="L36" s="1023"/>
      <c r="M36" s="1024"/>
      <c r="N36" s="336"/>
      <c r="O36" s="336"/>
      <c r="P36" s="336"/>
    </row>
    <row r="37" spans="2:107" ht="32.25" customHeight="1">
      <c r="B37" s="338">
        <v>1</v>
      </c>
      <c r="C37" s="886" t="s">
        <v>290</v>
      </c>
      <c r="D37" s="886"/>
      <c r="E37" s="506" t="s">
        <v>632</v>
      </c>
      <c r="F37" s="933" t="s">
        <v>376</v>
      </c>
      <c r="G37" s="1066"/>
      <c r="H37" s="1066"/>
      <c r="I37" s="1066"/>
      <c r="J37" s="1066"/>
      <c r="K37" s="1066"/>
      <c r="L37" s="1066"/>
      <c r="M37" s="1066"/>
      <c r="N37" s="337"/>
      <c r="O37" s="337"/>
      <c r="P37" s="337"/>
    </row>
    <row r="38" spans="2:107" s="42" customFormat="1">
      <c r="Q38" s="38"/>
    </row>
    <row r="39" spans="2:107" s="42" customFormat="1" ht="25.5">
      <c r="B39" s="120" t="s">
        <v>378</v>
      </c>
      <c r="Q39" s="38"/>
    </row>
    <row r="40" spans="2:107" s="39" customFormat="1" ht="15.75">
      <c r="B40" s="328" t="s">
        <v>118</v>
      </c>
      <c r="C40" s="329"/>
      <c r="D40" s="44"/>
    </row>
    <row r="41" spans="2:107" ht="15.75">
      <c r="B41" s="501" t="s">
        <v>373</v>
      </c>
      <c r="C41" s="887" t="s">
        <v>65</v>
      </c>
      <c r="D41" s="887"/>
      <c r="E41" s="342" t="s">
        <v>113</v>
      </c>
      <c r="F41" s="904" t="s">
        <v>117</v>
      </c>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1011"/>
      <c r="AE41" s="1011"/>
      <c r="AF41" s="1011"/>
      <c r="AG41" s="1011"/>
      <c r="AH41" s="1011"/>
      <c r="AI41" s="1011"/>
      <c r="AJ41" s="1011"/>
      <c r="AK41" s="1011"/>
      <c r="AL41" s="1011"/>
      <c r="AM41" s="1011"/>
      <c r="AN41" s="1011"/>
      <c r="AO41" s="1011"/>
      <c r="AP41" s="1011"/>
      <c r="AQ41" s="1011"/>
      <c r="AR41" s="1011"/>
      <c r="AS41" s="1011"/>
      <c r="AT41" s="1011"/>
      <c r="AU41" s="1011"/>
      <c r="AV41" s="1011"/>
      <c r="AW41" s="1011"/>
      <c r="AX41" s="1011"/>
      <c r="AY41" s="1011"/>
      <c r="AZ41" s="1011"/>
      <c r="BA41" s="1011"/>
      <c r="BB41" s="1011"/>
      <c r="BC41" s="1011"/>
      <c r="BD41" s="1011"/>
      <c r="BE41" s="1011"/>
      <c r="BF41" s="1011"/>
      <c r="BG41" s="1011"/>
      <c r="BH41" s="1011"/>
      <c r="BI41" s="1011"/>
      <c r="BJ41" s="1011"/>
      <c r="BK41" s="1011"/>
      <c r="BL41" s="1011"/>
      <c r="BM41" s="1011"/>
      <c r="BN41" s="1011"/>
      <c r="BO41" s="1011"/>
      <c r="BP41" s="1011"/>
      <c r="BQ41" s="1011"/>
      <c r="BR41" s="1011"/>
      <c r="BS41" s="1011"/>
      <c r="BT41" s="1011"/>
      <c r="BU41" s="1011"/>
      <c r="BV41" s="1011"/>
      <c r="BW41" s="1011"/>
      <c r="BX41" s="1011"/>
      <c r="BY41" s="1011"/>
      <c r="BZ41" s="1011"/>
      <c r="CA41" s="1011"/>
      <c r="CB41" s="1011"/>
      <c r="CC41" s="1011"/>
      <c r="CD41" s="1011"/>
      <c r="CE41" s="1011"/>
      <c r="CF41" s="1011"/>
      <c r="CG41" s="1011"/>
      <c r="CH41" s="1011"/>
      <c r="CI41" s="1011"/>
      <c r="CJ41" s="1011"/>
      <c r="CK41" s="1011"/>
      <c r="CL41" s="1011"/>
      <c r="CM41" s="1011"/>
      <c r="CN41" s="1011"/>
      <c r="CO41" s="1011"/>
      <c r="CP41" s="1011"/>
      <c r="CQ41" s="1011"/>
      <c r="CR41" s="1011"/>
      <c r="CS41" s="1011"/>
      <c r="CT41" s="1011"/>
      <c r="CU41" s="1011"/>
      <c r="CV41" s="1011"/>
      <c r="CW41" s="1011"/>
      <c r="CX41" s="1011"/>
      <c r="CY41" s="1011"/>
      <c r="CZ41" s="1011"/>
      <c r="DA41" s="1011"/>
      <c r="DB41" s="1011"/>
      <c r="DC41" s="1012"/>
    </row>
    <row r="42" spans="2:107">
      <c r="B42" s="1069">
        <v>1</v>
      </c>
      <c r="C42" s="1054" t="s">
        <v>256</v>
      </c>
      <c r="D42" s="1055"/>
      <c r="E42" s="1060" t="s">
        <v>422</v>
      </c>
      <c r="F42" s="348" t="s">
        <v>251</v>
      </c>
      <c r="G42" s="349">
        <v>2019</v>
      </c>
      <c r="H42" s="350">
        <v>2020</v>
      </c>
      <c r="I42" s="349">
        <v>2021</v>
      </c>
      <c r="J42" s="349">
        <v>2022</v>
      </c>
      <c r="K42" s="350">
        <v>2023</v>
      </c>
      <c r="L42" s="349">
        <v>2024</v>
      </c>
      <c r="M42" s="349">
        <v>2025</v>
      </c>
      <c r="N42" s="350">
        <v>2026</v>
      </c>
      <c r="O42" s="349">
        <v>2027</v>
      </c>
      <c r="P42" s="349">
        <v>2028</v>
      </c>
      <c r="Q42" s="350">
        <v>2029</v>
      </c>
      <c r="R42" s="349">
        <v>2030</v>
      </c>
      <c r="S42" s="349">
        <v>2031</v>
      </c>
      <c r="T42" s="350">
        <v>2032</v>
      </c>
      <c r="U42" s="349">
        <v>2033</v>
      </c>
      <c r="V42" s="349">
        <v>2034</v>
      </c>
      <c r="W42" s="350">
        <v>2035</v>
      </c>
      <c r="X42" s="349">
        <v>2036</v>
      </c>
      <c r="Y42" s="349">
        <v>2037</v>
      </c>
      <c r="Z42" s="350">
        <v>2038</v>
      </c>
      <c r="AA42" s="349">
        <v>2039</v>
      </c>
      <c r="AB42" s="349">
        <v>2040</v>
      </c>
      <c r="AC42" s="350">
        <v>2041</v>
      </c>
      <c r="AD42" s="349">
        <v>2042</v>
      </c>
      <c r="AE42" s="349">
        <v>2043</v>
      </c>
      <c r="AF42" s="350">
        <v>2044</v>
      </c>
      <c r="AG42" s="349">
        <v>2045</v>
      </c>
      <c r="AH42" s="349">
        <v>2046</v>
      </c>
      <c r="AI42" s="350">
        <v>2047</v>
      </c>
      <c r="AJ42" s="349">
        <v>2048</v>
      </c>
      <c r="AK42" s="349">
        <v>2049</v>
      </c>
      <c r="AL42" s="350">
        <v>2050</v>
      </c>
      <c r="AM42" s="349">
        <v>2051</v>
      </c>
      <c r="AN42" s="349">
        <v>2052</v>
      </c>
      <c r="AO42" s="350">
        <v>2053</v>
      </c>
      <c r="AP42" s="349">
        <v>2054</v>
      </c>
      <c r="AQ42" s="349">
        <v>2055</v>
      </c>
      <c r="AR42" s="350">
        <v>2056</v>
      </c>
      <c r="AS42" s="349">
        <v>2057</v>
      </c>
      <c r="AT42" s="349">
        <v>2058</v>
      </c>
      <c r="AU42" s="350">
        <v>2059</v>
      </c>
      <c r="AV42" s="349">
        <v>2060</v>
      </c>
      <c r="AW42" s="349">
        <v>2061</v>
      </c>
      <c r="AX42" s="350">
        <v>2062</v>
      </c>
      <c r="AY42" s="349">
        <v>2063</v>
      </c>
      <c r="AZ42" s="349">
        <v>2064</v>
      </c>
      <c r="BA42" s="350">
        <v>2065</v>
      </c>
      <c r="BB42" s="349">
        <v>2066</v>
      </c>
      <c r="BC42" s="349">
        <v>2067</v>
      </c>
      <c r="BD42" s="350">
        <v>2068</v>
      </c>
      <c r="BE42" s="349">
        <v>2069</v>
      </c>
      <c r="BF42" s="349">
        <v>2070</v>
      </c>
      <c r="BG42" s="350">
        <v>2071</v>
      </c>
      <c r="BH42" s="349">
        <v>2072</v>
      </c>
      <c r="BI42" s="349">
        <v>2073</v>
      </c>
      <c r="BJ42" s="350">
        <v>2074</v>
      </c>
      <c r="BK42" s="349">
        <v>2075</v>
      </c>
      <c r="BL42" s="349">
        <v>2076</v>
      </c>
      <c r="BM42" s="350">
        <v>2077</v>
      </c>
      <c r="BN42" s="349">
        <v>2078</v>
      </c>
      <c r="BO42" s="349">
        <v>2079</v>
      </c>
      <c r="BP42" s="350">
        <v>2080</v>
      </c>
      <c r="BQ42" s="349">
        <v>2081</v>
      </c>
      <c r="BR42" s="350">
        <v>2082</v>
      </c>
      <c r="BS42" s="349">
        <v>2083</v>
      </c>
      <c r="BT42" s="349">
        <v>2084</v>
      </c>
      <c r="BU42" s="350">
        <v>2085</v>
      </c>
      <c r="BV42" s="349">
        <v>2086</v>
      </c>
      <c r="BW42" s="349">
        <v>2087</v>
      </c>
      <c r="BX42" s="350">
        <v>2088</v>
      </c>
      <c r="BY42" s="349">
        <v>2089</v>
      </c>
      <c r="BZ42" s="349">
        <v>2090</v>
      </c>
      <c r="CA42" s="350">
        <v>2091</v>
      </c>
      <c r="CB42" s="349">
        <v>2092</v>
      </c>
      <c r="CC42" s="349">
        <v>2093</v>
      </c>
      <c r="CD42" s="350">
        <v>2094</v>
      </c>
      <c r="CE42" s="349">
        <v>2095</v>
      </c>
      <c r="CF42" s="349">
        <v>2096</v>
      </c>
      <c r="CG42" s="350">
        <v>2097</v>
      </c>
      <c r="CH42" s="349">
        <v>2098</v>
      </c>
      <c r="CI42" s="349">
        <v>2099</v>
      </c>
      <c r="CJ42" s="350">
        <v>2100</v>
      </c>
      <c r="CK42" s="349">
        <v>2101</v>
      </c>
      <c r="CL42" s="349">
        <v>2102</v>
      </c>
      <c r="CM42" s="350">
        <v>2103</v>
      </c>
      <c r="CN42" s="349">
        <v>2104</v>
      </c>
      <c r="CO42" s="349">
        <v>2105</v>
      </c>
      <c r="CP42" s="350">
        <v>2106</v>
      </c>
      <c r="CQ42" s="349">
        <v>2107</v>
      </c>
      <c r="CR42" s="349">
        <v>2108</v>
      </c>
      <c r="CS42" s="350">
        <v>2109</v>
      </c>
      <c r="CT42" s="349">
        <v>2110</v>
      </c>
      <c r="CU42" s="349">
        <v>2111</v>
      </c>
      <c r="CV42" s="350">
        <v>2112</v>
      </c>
      <c r="CW42" s="349">
        <v>2113</v>
      </c>
      <c r="CX42" s="349">
        <v>2114</v>
      </c>
      <c r="CY42" s="349">
        <v>2115</v>
      </c>
      <c r="CZ42" s="350">
        <v>2116</v>
      </c>
      <c r="DA42" s="349">
        <v>2117</v>
      </c>
      <c r="DB42" s="349">
        <v>2118</v>
      </c>
      <c r="DC42" s="350">
        <v>2119</v>
      </c>
    </row>
    <row r="43" spans="2:107" ht="25.5">
      <c r="B43" s="1070"/>
      <c r="C43" s="1056"/>
      <c r="D43" s="1057"/>
      <c r="E43" s="1061"/>
      <c r="F43" s="348" t="s">
        <v>252</v>
      </c>
      <c r="G43" s="343">
        <v>31</v>
      </c>
      <c r="H43" s="343">
        <v>32</v>
      </c>
      <c r="I43" s="343">
        <v>32</v>
      </c>
      <c r="J43" s="343">
        <v>33</v>
      </c>
      <c r="K43" s="343">
        <v>33</v>
      </c>
      <c r="L43" s="343">
        <v>34</v>
      </c>
      <c r="M43" s="343">
        <v>34</v>
      </c>
      <c r="N43" s="343">
        <v>35</v>
      </c>
      <c r="O43" s="343">
        <v>36</v>
      </c>
      <c r="P43" s="343">
        <v>36</v>
      </c>
      <c r="Q43" s="343">
        <v>37</v>
      </c>
      <c r="R43" s="343">
        <v>37</v>
      </c>
      <c r="S43" s="343">
        <v>41</v>
      </c>
      <c r="T43" s="343">
        <v>44</v>
      </c>
      <c r="U43" s="343">
        <v>47</v>
      </c>
      <c r="V43" s="343">
        <v>51</v>
      </c>
      <c r="W43" s="343">
        <v>54</v>
      </c>
      <c r="X43" s="343">
        <v>58</v>
      </c>
      <c r="Y43" s="343">
        <v>61</v>
      </c>
      <c r="Z43" s="343">
        <v>65</v>
      </c>
      <c r="AA43" s="343">
        <v>68</v>
      </c>
      <c r="AB43" s="343">
        <v>72</v>
      </c>
      <c r="AC43" s="343">
        <v>75</v>
      </c>
      <c r="AD43" s="343">
        <v>78</v>
      </c>
      <c r="AE43" s="343">
        <v>82</v>
      </c>
      <c r="AF43" s="343">
        <v>85</v>
      </c>
      <c r="AG43" s="343">
        <v>89</v>
      </c>
      <c r="AH43" s="343">
        <v>92</v>
      </c>
      <c r="AI43" s="343">
        <v>96</v>
      </c>
      <c r="AJ43" s="343">
        <v>99</v>
      </c>
      <c r="AK43" s="343">
        <v>103</v>
      </c>
      <c r="AL43" s="343">
        <v>106</v>
      </c>
      <c r="AM43" s="343">
        <v>109</v>
      </c>
      <c r="AN43" s="343">
        <v>111</v>
      </c>
      <c r="AO43" s="343">
        <v>114</v>
      </c>
      <c r="AP43" s="343">
        <v>116</v>
      </c>
      <c r="AQ43" s="343">
        <v>118</v>
      </c>
      <c r="AR43" s="343">
        <v>120</v>
      </c>
      <c r="AS43" s="343">
        <v>122</v>
      </c>
      <c r="AT43" s="343">
        <v>124</v>
      </c>
      <c r="AU43" s="343">
        <v>125</v>
      </c>
      <c r="AV43" s="343">
        <v>127</v>
      </c>
      <c r="AW43" s="343">
        <v>128</v>
      </c>
      <c r="AX43" s="343">
        <v>129</v>
      </c>
      <c r="AY43" s="343">
        <v>129</v>
      </c>
      <c r="AZ43" s="343">
        <v>129</v>
      </c>
      <c r="BA43" s="343">
        <v>130</v>
      </c>
      <c r="BB43" s="343">
        <v>130</v>
      </c>
      <c r="BC43" s="343">
        <v>129</v>
      </c>
      <c r="BD43" s="343">
        <v>129</v>
      </c>
      <c r="BE43" s="343">
        <v>128</v>
      </c>
      <c r="BF43" s="343">
        <v>128</v>
      </c>
      <c r="BG43" s="343">
        <v>127</v>
      </c>
      <c r="BH43" s="343">
        <v>126</v>
      </c>
      <c r="BI43" s="343">
        <v>125</v>
      </c>
      <c r="BJ43" s="343">
        <v>124</v>
      </c>
      <c r="BK43" s="343">
        <v>122</v>
      </c>
      <c r="BL43" s="343">
        <v>121</v>
      </c>
      <c r="BM43" s="343">
        <v>119</v>
      </c>
      <c r="BN43" s="343">
        <v>117</v>
      </c>
      <c r="BO43" s="343">
        <v>115</v>
      </c>
      <c r="BP43" s="343">
        <v>113</v>
      </c>
      <c r="BQ43" s="343">
        <v>112</v>
      </c>
      <c r="BR43" s="343">
        <v>110</v>
      </c>
      <c r="BS43" s="343">
        <v>108</v>
      </c>
      <c r="BT43" s="343">
        <v>106</v>
      </c>
      <c r="BU43" s="343">
        <v>104</v>
      </c>
      <c r="BV43" s="343">
        <v>102</v>
      </c>
      <c r="BW43" s="343">
        <v>100</v>
      </c>
      <c r="BX43" s="343">
        <v>97</v>
      </c>
      <c r="BY43" s="343">
        <v>95</v>
      </c>
      <c r="BZ43" s="343">
        <v>93</v>
      </c>
      <c r="CA43" s="343">
        <v>91</v>
      </c>
      <c r="CB43" s="343">
        <v>89</v>
      </c>
      <c r="CC43" s="343">
        <v>87</v>
      </c>
      <c r="CD43" s="343">
        <v>84</v>
      </c>
      <c r="CE43" s="343">
        <v>82</v>
      </c>
      <c r="CF43" s="343">
        <v>80</v>
      </c>
      <c r="CG43" s="343">
        <v>78</v>
      </c>
      <c r="CH43" s="343">
        <v>75</v>
      </c>
      <c r="CI43" s="343">
        <v>73</v>
      </c>
      <c r="CJ43" s="343">
        <v>71</v>
      </c>
      <c r="CK43" s="343">
        <v>71</v>
      </c>
      <c r="CL43" s="343">
        <v>71</v>
      </c>
      <c r="CM43" s="343">
        <v>71</v>
      </c>
      <c r="CN43" s="343">
        <v>71</v>
      </c>
      <c r="CO43" s="343">
        <v>71</v>
      </c>
      <c r="CP43" s="343">
        <v>71</v>
      </c>
      <c r="CQ43" s="343">
        <v>71</v>
      </c>
      <c r="CR43" s="343">
        <v>71</v>
      </c>
      <c r="CS43" s="343">
        <v>71</v>
      </c>
      <c r="CT43" s="343">
        <v>71</v>
      </c>
      <c r="CU43" s="343">
        <v>71</v>
      </c>
      <c r="CV43" s="343">
        <v>71</v>
      </c>
      <c r="CW43" s="343">
        <v>71</v>
      </c>
      <c r="CX43" s="343">
        <v>71</v>
      </c>
      <c r="CY43" s="343">
        <v>71</v>
      </c>
      <c r="CZ43" s="343">
        <v>71</v>
      </c>
      <c r="DA43" s="343">
        <v>71</v>
      </c>
      <c r="DB43" s="343">
        <v>71</v>
      </c>
      <c r="DC43" s="343">
        <v>71</v>
      </c>
    </row>
    <row r="44" spans="2:107" ht="25.5">
      <c r="B44" s="1071"/>
      <c r="C44" s="1058"/>
      <c r="D44" s="1059"/>
      <c r="E44" s="1062"/>
      <c r="F44" s="348" t="s">
        <v>253</v>
      </c>
      <c r="G44" s="344">
        <v>94</v>
      </c>
      <c r="H44" s="344">
        <v>95</v>
      </c>
      <c r="I44" s="344">
        <v>97</v>
      </c>
      <c r="J44" s="344">
        <v>99</v>
      </c>
      <c r="K44" s="344">
        <v>100</v>
      </c>
      <c r="L44" s="344">
        <v>102</v>
      </c>
      <c r="M44" s="344">
        <v>103</v>
      </c>
      <c r="N44" s="344">
        <v>105</v>
      </c>
      <c r="O44" s="344">
        <v>107</v>
      </c>
      <c r="P44" s="344">
        <v>108</v>
      </c>
      <c r="Q44" s="344">
        <v>110</v>
      </c>
      <c r="R44" s="344">
        <v>111</v>
      </c>
      <c r="S44" s="344">
        <v>122</v>
      </c>
      <c r="T44" s="344">
        <v>132</v>
      </c>
      <c r="U44" s="344">
        <v>142</v>
      </c>
      <c r="V44" s="344">
        <v>153</v>
      </c>
      <c r="W44" s="344">
        <v>163</v>
      </c>
      <c r="X44" s="344">
        <v>173</v>
      </c>
      <c r="Y44" s="344">
        <v>184</v>
      </c>
      <c r="Z44" s="344">
        <v>194</v>
      </c>
      <c r="AA44" s="344">
        <v>204</v>
      </c>
      <c r="AB44" s="344">
        <v>215</v>
      </c>
      <c r="AC44" s="344">
        <v>225</v>
      </c>
      <c r="AD44" s="344">
        <v>235</v>
      </c>
      <c r="AE44" s="344">
        <v>246</v>
      </c>
      <c r="AF44" s="344">
        <v>256</v>
      </c>
      <c r="AG44" s="344">
        <v>266</v>
      </c>
      <c r="AH44" s="344">
        <v>277</v>
      </c>
      <c r="AI44" s="344">
        <v>287</v>
      </c>
      <c r="AJ44" s="344">
        <v>297</v>
      </c>
      <c r="AK44" s="344">
        <v>308</v>
      </c>
      <c r="AL44" s="344">
        <v>318</v>
      </c>
      <c r="AM44" s="344">
        <v>330</v>
      </c>
      <c r="AN44" s="344">
        <v>342</v>
      </c>
      <c r="AO44" s="344">
        <v>355</v>
      </c>
      <c r="AP44" s="344">
        <v>367</v>
      </c>
      <c r="AQ44" s="344">
        <v>379</v>
      </c>
      <c r="AR44" s="344">
        <v>391</v>
      </c>
      <c r="AS44" s="344">
        <v>403</v>
      </c>
      <c r="AT44" s="344">
        <v>414</v>
      </c>
      <c r="AU44" s="344">
        <v>426</v>
      </c>
      <c r="AV44" s="344">
        <v>437</v>
      </c>
      <c r="AW44" s="344">
        <v>447</v>
      </c>
      <c r="AX44" s="344">
        <v>456</v>
      </c>
      <c r="AY44" s="344">
        <v>465</v>
      </c>
      <c r="AZ44" s="344">
        <v>473</v>
      </c>
      <c r="BA44" s="344">
        <v>480</v>
      </c>
      <c r="BB44" s="344">
        <v>488</v>
      </c>
      <c r="BC44" s="344">
        <v>494</v>
      </c>
      <c r="BD44" s="344">
        <v>500</v>
      </c>
      <c r="BE44" s="344">
        <v>506</v>
      </c>
      <c r="BF44" s="344">
        <v>511</v>
      </c>
      <c r="BG44" s="344">
        <v>515</v>
      </c>
      <c r="BH44" s="344">
        <v>520</v>
      </c>
      <c r="BI44" s="344">
        <v>524</v>
      </c>
      <c r="BJ44" s="344">
        <v>527</v>
      </c>
      <c r="BK44" s="344">
        <v>530</v>
      </c>
      <c r="BL44" s="344">
        <v>532</v>
      </c>
      <c r="BM44" s="344">
        <v>534</v>
      </c>
      <c r="BN44" s="344">
        <v>535</v>
      </c>
      <c r="BO44" s="344">
        <v>535</v>
      </c>
      <c r="BP44" s="344">
        <v>535</v>
      </c>
      <c r="BQ44" s="344">
        <v>536</v>
      </c>
      <c r="BR44" s="344">
        <v>537</v>
      </c>
      <c r="BS44" s="344">
        <v>537</v>
      </c>
      <c r="BT44" s="344">
        <v>536</v>
      </c>
      <c r="BU44" s="344">
        <v>536</v>
      </c>
      <c r="BV44" s="344">
        <v>535</v>
      </c>
      <c r="BW44" s="344">
        <v>533</v>
      </c>
      <c r="BX44" s="344">
        <v>532</v>
      </c>
      <c r="BY44" s="344">
        <v>529</v>
      </c>
      <c r="BZ44" s="344">
        <v>527</v>
      </c>
      <c r="CA44" s="344">
        <v>525</v>
      </c>
      <c r="CB44" s="344">
        <v>523</v>
      </c>
      <c r="CC44" s="344">
        <v>521</v>
      </c>
      <c r="CD44" s="344">
        <v>518</v>
      </c>
      <c r="CE44" s="344">
        <v>515</v>
      </c>
      <c r="CF44" s="344">
        <v>511</v>
      </c>
      <c r="CG44" s="344">
        <v>508</v>
      </c>
      <c r="CH44" s="344">
        <v>505</v>
      </c>
      <c r="CI44" s="344">
        <v>501</v>
      </c>
      <c r="CJ44" s="344">
        <v>497</v>
      </c>
      <c r="CK44" s="344">
        <v>497</v>
      </c>
      <c r="CL44" s="344">
        <v>497</v>
      </c>
      <c r="CM44" s="344">
        <v>497</v>
      </c>
      <c r="CN44" s="344">
        <v>497</v>
      </c>
      <c r="CO44" s="344">
        <v>497</v>
      </c>
      <c r="CP44" s="344">
        <v>497</v>
      </c>
      <c r="CQ44" s="344">
        <v>497</v>
      </c>
      <c r="CR44" s="344">
        <v>497</v>
      </c>
      <c r="CS44" s="344">
        <v>497</v>
      </c>
      <c r="CT44" s="344">
        <v>497</v>
      </c>
      <c r="CU44" s="344">
        <v>497</v>
      </c>
      <c r="CV44" s="344">
        <v>497</v>
      </c>
      <c r="CW44" s="344">
        <v>497</v>
      </c>
      <c r="CX44" s="344">
        <v>497</v>
      </c>
      <c r="CY44" s="344">
        <v>497</v>
      </c>
      <c r="CZ44" s="344">
        <v>497</v>
      </c>
      <c r="DA44" s="344">
        <v>497</v>
      </c>
      <c r="DB44" s="344">
        <v>497</v>
      </c>
      <c r="DC44" s="344">
        <v>497</v>
      </c>
    </row>
    <row r="45" spans="2:107">
      <c r="B45" s="39"/>
      <c r="C45" s="95"/>
      <c r="D45" s="95"/>
      <c r="E45" s="95"/>
      <c r="F45" s="95"/>
      <c r="G45" s="95"/>
      <c r="H45" s="39"/>
      <c r="I45" s="39"/>
      <c r="J45" s="39"/>
      <c r="K45" s="39"/>
      <c r="L45" s="39"/>
      <c r="M45" s="39"/>
      <c r="N45" s="39"/>
      <c r="O45" s="39"/>
      <c r="P45" s="39"/>
      <c r="Q45" s="39"/>
      <c r="R45" s="39"/>
    </row>
    <row r="46" spans="2:107" s="39" customFormat="1" ht="15.75">
      <c r="B46" s="339" t="s">
        <v>115</v>
      </c>
      <c r="C46" s="122"/>
      <c r="D46" s="122"/>
      <c r="E46" s="122"/>
      <c r="F46" s="122"/>
      <c r="G46" s="122"/>
      <c r="H46" s="122"/>
      <c r="I46" s="122"/>
      <c r="J46" s="122"/>
      <c r="K46" s="122"/>
      <c r="L46" s="122"/>
      <c r="M46" s="122"/>
      <c r="N46" s="122"/>
      <c r="O46" s="122"/>
      <c r="P46" s="122"/>
    </row>
    <row r="47" spans="2:107" ht="15.75">
      <c r="B47" s="345" t="s">
        <v>373</v>
      </c>
      <c r="C47" s="887" t="s">
        <v>65</v>
      </c>
      <c r="D47" s="887"/>
      <c r="E47" s="501" t="s">
        <v>113</v>
      </c>
      <c r="F47" s="1025" t="s">
        <v>375</v>
      </c>
      <c r="G47" s="1067"/>
      <c r="H47" s="1067"/>
      <c r="I47" s="1067"/>
      <c r="J47" s="1067"/>
      <c r="K47" s="1067"/>
      <c r="L47" s="1067"/>
      <c r="M47" s="1068"/>
      <c r="N47" s="330"/>
      <c r="O47" s="330"/>
      <c r="P47" s="330"/>
      <c r="Q47" s="39"/>
    </row>
    <row r="48" spans="2:107" ht="75" customHeight="1">
      <c r="B48" s="504">
        <v>1</v>
      </c>
      <c r="C48" s="894" t="s">
        <v>254</v>
      </c>
      <c r="D48" s="894"/>
      <c r="E48" s="398" t="s">
        <v>422</v>
      </c>
      <c r="F48" s="1006" t="s">
        <v>289</v>
      </c>
      <c r="G48" s="1041"/>
      <c r="H48" s="1041"/>
      <c r="I48" s="1041"/>
      <c r="J48" s="1041"/>
      <c r="K48" s="1041"/>
      <c r="L48" s="1041"/>
      <c r="M48" s="1042"/>
      <c r="N48" s="396"/>
      <c r="O48" s="396"/>
      <c r="P48" s="396"/>
      <c r="Q48" s="39"/>
    </row>
    <row r="49" spans="2:106">
      <c r="B49" s="40"/>
      <c r="C49" s="41"/>
      <c r="D49" s="41"/>
      <c r="E49" s="40"/>
      <c r="F49" s="41"/>
      <c r="G49" s="41"/>
      <c r="H49" s="41"/>
      <c r="I49" s="41"/>
      <c r="J49" s="41"/>
      <c r="K49" s="41"/>
      <c r="L49" s="41"/>
      <c r="M49" s="41"/>
      <c r="N49" s="41"/>
      <c r="O49" s="41"/>
      <c r="P49" s="41"/>
      <c r="Q49" s="39"/>
      <c r="R49" s="39"/>
    </row>
    <row r="50" spans="2:106" s="39" customFormat="1">
      <c r="B50" s="333" t="s">
        <v>74</v>
      </c>
      <c r="C50" s="41"/>
      <c r="D50" s="41"/>
      <c r="E50" s="40"/>
      <c r="F50" s="41"/>
      <c r="G50" s="41"/>
      <c r="H50" s="41"/>
      <c r="I50" s="41"/>
      <c r="J50" s="41"/>
      <c r="K50" s="41"/>
      <c r="L50" s="41"/>
      <c r="M50" s="41"/>
      <c r="N50" s="41"/>
      <c r="O50" s="41"/>
      <c r="P50" s="41"/>
    </row>
    <row r="51" spans="2:106" ht="15.75">
      <c r="B51" s="345" t="s">
        <v>374</v>
      </c>
      <c r="C51" s="887" t="s">
        <v>65</v>
      </c>
      <c r="D51" s="887"/>
      <c r="E51" s="501" t="s">
        <v>383</v>
      </c>
      <c r="F51" s="991" t="s">
        <v>108</v>
      </c>
      <c r="G51" s="1067"/>
      <c r="H51" s="1067"/>
      <c r="I51" s="1067"/>
      <c r="J51" s="1067"/>
      <c r="K51" s="1067"/>
      <c r="L51" s="1067"/>
      <c r="M51" s="1068"/>
      <c r="N51" s="341"/>
      <c r="O51" s="341"/>
      <c r="P51" s="341"/>
      <c r="Q51" s="39"/>
    </row>
    <row r="52" spans="2:106" ht="33" customHeight="1">
      <c r="B52" s="346">
        <v>1</v>
      </c>
      <c r="C52" s="894" t="s">
        <v>264</v>
      </c>
      <c r="D52" s="894"/>
      <c r="E52" s="505" t="s">
        <v>633</v>
      </c>
      <c r="F52" s="1006" t="s">
        <v>265</v>
      </c>
      <c r="G52" s="1041"/>
      <c r="H52" s="1041"/>
      <c r="I52" s="1041"/>
      <c r="J52" s="1041"/>
      <c r="K52" s="1041"/>
      <c r="L52" s="1041"/>
      <c r="M52" s="1042"/>
      <c r="N52" s="396"/>
      <c r="O52" s="396"/>
      <c r="P52" s="396"/>
      <c r="Q52" s="39"/>
    </row>
    <row r="53" spans="2:106" ht="30.75" customHeight="1">
      <c r="B53" s="346">
        <v>2</v>
      </c>
      <c r="C53" s="894" t="s">
        <v>263</v>
      </c>
      <c r="D53" s="894"/>
      <c r="E53" s="505" t="s">
        <v>634</v>
      </c>
      <c r="F53" s="1006" t="s">
        <v>288</v>
      </c>
      <c r="G53" s="1041"/>
      <c r="H53" s="1041"/>
      <c r="I53" s="1041"/>
      <c r="J53" s="1041"/>
      <c r="K53" s="1041"/>
      <c r="L53" s="1041"/>
      <c r="M53" s="1042"/>
      <c r="N53" s="396"/>
      <c r="O53" s="396"/>
      <c r="P53" s="396"/>
      <c r="Q53" s="39"/>
    </row>
    <row r="54" spans="2:106" ht="30.75" customHeight="1">
      <c r="B54" s="346">
        <v>3</v>
      </c>
      <c r="C54" s="894" t="s">
        <v>266</v>
      </c>
      <c r="D54" s="894"/>
      <c r="E54" s="505"/>
      <c r="F54" s="1006" t="s">
        <v>401</v>
      </c>
      <c r="G54" s="1041"/>
      <c r="H54" s="1041"/>
      <c r="I54" s="1041"/>
      <c r="J54" s="1041"/>
      <c r="K54" s="1041"/>
      <c r="L54" s="1041"/>
      <c r="M54" s="1042"/>
      <c r="N54" s="396"/>
      <c r="O54" s="396"/>
      <c r="P54" s="396"/>
      <c r="Q54" s="39"/>
    </row>
    <row r="55" spans="2:106">
      <c r="B55" s="38"/>
      <c r="C55" s="38"/>
      <c r="D55" s="38"/>
      <c r="N55" s="39"/>
      <c r="O55" s="39"/>
      <c r="P55" s="39"/>
      <c r="Q55" s="39"/>
      <c r="R55" s="39"/>
    </row>
    <row r="56" spans="2:106">
      <c r="B56" s="347" t="s">
        <v>382</v>
      </c>
      <c r="C56" s="44"/>
      <c r="D56" s="44"/>
      <c r="E56" s="39"/>
      <c r="F56" s="39"/>
      <c r="G56" s="39"/>
      <c r="H56" s="39"/>
      <c r="I56" s="39"/>
      <c r="J56" s="39"/>
      <c r="K56" s="39"/>
      <c r="L56" s="39"/>
      <c r="M56" s="39"/>
      <c r="N56" s="39"/>
      <c r="O56" s="39"/>
      <c r="P56" s="39"/>
    </row>
    <row r="57" spans="2:106" ht="16.5" customHeight="1">
      <c r="B57" s="1029" t="s">
        <v>105</v>
      </c>
      <c r="C57" s="1030"/>
      <c r="D57" s="397">
        <f>'Discount rates'!D4</f>
        <v>3.5000000000000003E-2</v>
      </c>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row>
    <row r="58" spans="2:106" ht="16.5" customHeight="1">
      <c r="B58" s="1029" t="s">
        <v>624</v>
      </c>
      <c r="C58" s="1030"/>
      <c r="D58" s="397">
        <f>'Discount rates'!D5</f>
        <v>0.03</v>
      </c>
    </row>
    <row r="59" spans="2:106" ht="16.5" customHeight="1">
      <c r="B59" s="1029" t="s">
        <v>625</v>
      </c>
      <c r="C59" s="1030"/>
      <c r="D59" s="397">
        <f>'Discount rates'!D6</f>
        <v>2.5000000000000001E-2</v>
      </c>
    </row>
    <row r="60" spans="2:106" ht="16.5" customHeight="1">
      <c r="B60" s="870" t="s">
        <v>381</v>
      </c>
      <c r="C60" s="871"/>
      <c r="D60" s="377">
        <v>100</v>
      </c>
    </row>
    <row r="61" spans="2:106" s="355" customFormat="1" ht="15.75">
      <c r="B61" s="870" t="s">
        <v>379</v>
      </c>
      <c r="C61" s="871"/>
      <c r="D61" s="365">
        <v>2019</v>
      </c>
      <c r="E61" s="365">
        <f>$D$61+E62</f>
        <v>2020</v>
      </c>
      <c r="F61" s="365">
        <f>$D$61+F62</f>
        <v>2021</v>
      </c>
      <c r="G61" s="365">
        <f>$D$61+G62</f>
        <v>2022</v>
      </c>
      <c r="H61" s="365">
        <f t="shared" ref="H61:BS61" si="2">$D$61+H62</f>
        <v>2023</v>
      </c>
      <c r="I61" s="365">
        <f t="shared" si="2"/>
        <v>2024</v>
      </c>
      <c r="J61" s="365">
        <f t="shared" si="2"/>
        <v>2025</v>
      </c>
      <c r="K61" s="365">
        <f t="shared" si="2"/>
        <v>2026</v>
      </c>
      <c r="L61" s="365">
        <f t="shared" si="2"/>
        <v>2027</v>
      </c>
      <c r="M61" s="365">
        <f t="shared" si="2"/>
        <v>2028</v>
      </c>
      <c r="N61" s="365">
        <f t="shared" si="2"/>
        <v>2029</v>
      </c>
      <c r="O61" s="365">
        <f t="shared" si="2"/>
        <v>2030</v>
      </c>
      <c r="P61" s="365">
        <f t="shared" si="2"/>
        <v>2031</v>
      </c>
      <c r="Q61" s="365">
        <f t="shared" si="2"/>
        <v>2032</v>
      </c>
      <c r="R61" s="365">
        <f t="shared" si="2"/>
        <v>2033</v>
      </c>
      <c r="S61" s="365">
        <f t="shared" si="2"/>
        <v>2034</v>
      </c>
      <c r="T61" s="365">
        <f t="shared" si="2"/>
        <v>2035</v>
      </c>
      <c r="U61" s="365">
        <f t="shared" si="2"/>
        <v>2036</v>
      </c>
      <c r="V61" s="365">
        <f t="shared" si="2"/>
        <v>2037</v>
      </c>
      <c r="W61" s="365">
        <f t="shared" si="2"/>
        <v>2038</v>
      </c>
      <c r="X61" s="365">
        <f t="shared" si="2"/>
        <v>2039</v>
      </c>
      <c r="Y61" s="365">
        <f t="shared" si="2"/>
        <v>2040</v>
      </c>
      <c r="Z61" s="365">
        <f t="shared" si="2"/>
        <v>2041</v>
      </c>
      <c r="AA61" s="365">
        <f t="shared" si="2"/>
        <v>2042</v>
      </c>
      <c r="AB61" s="365">
        <f t="shared" si="2"/>
        <v>2043</v>
      </c>
      <c r="AC61" s="365">
        <f t="shared" si="2"/>
        <v>2044</v>
      </c>
      <c r="AD61" s="365">
        <f t="shared" si="2"/>
        <v>2045</v>
      </c>
      <c r="AE61" s="365">
        <f t="shared" si="2"/>
        <v>2046</v>
      </c>
      <c r="AF61" s="365">
        <f t="shared" si="2"/>
        <v>2047</v>
      </c>
      <c r="AG61" s="365">
        <f t="shared" si="2"/>
        <v>2048</v>
      </c>
      <c r="AH61" s="365">
        <f t="shared" si="2"/>
        <v>2049</v>
      </c>
      <c r="AI61" s="365">
        <f t="shared" si="2"/>
        <v>2050</v>
      </c>
      <c r="AJ61" s="365">
        <f t="shared" si="2"/>
        <v>2051</v>
      </c>
      <c r="AK61" s="365">
        <f t="shared" si="2"/>
        <v>2052</v>
      </c>
      <c r="AL61" s="365">
        <f t="shared" si="2"/>
        <v>2053</v>
      </c>
      <c r="AM61" s="365">
        <f t="shared" si="2"/>
        <v>2054</v>
      </c>
      <c r="AN61" s="365">
        <f t="shared" si="2"/>
        <v>2055</v>
      </c>
      <c r="AO61" s="365">
        <f t="shared" si="2"/>
        <v>2056</v>
      </c>
      <c r="AP61" s="365">
        <f t="shared" si="2"/>
        <v>2057</v>
      </c>
      <c r="AQ61" s="365">
        <f t="shared" si="2"/>
        <v>2058</v>
      </c>
      <c r="AR61" s="365">
        <f t="shared" si="2"/>
        <v>2059</v>
      </c>
      <c r="AS61" s="365">
        <f t="shared" si="2"/>
        <v>2060</v>
      </c>
      <c r="AT61" s="365">
        <f t="shared" si="2"/>
        <v>2061</v>
      </c>
      <c r="AU61" s="365">
        <f t="shared" si="2"/>
        <v>2062</v>
      </c>
      <c r="AV61" s="365">
        <f t="shared" si="2"/>
        <v>2063</v>
      </c>
      <c r="AW61" s="365">
        <f t="shared" si="2"/>
        <v>2064</v>
      </c>
      <c r="AX61" s="365">
        <f t="shared" si="2"/>
        <v>2065</v>
      </c>
      <c r="AY61" s="365">
        <f t="shared" si="2"/>
        <v>2066</v>
      </c>
      <c r="AZ61" s="365">
        <f t="shared" si="2"/>
        <v>2067</v>
      </c>
      <c r="BA61" s="365">
        <f t="shared" si="2"/>
        <v>2068</v>
      </c>
      <c r="BB61" s="365">
        <f t="shared" si="2"/>
        <v>2069</v>
      </c>
      <c r="BC61" s="365">
        <f t="shared" si="2"/>
        <v>2070</v>
      </c>
      <c r="BD61" s="365">
        <f t="shared" si="2"/>
        <v>2071</v>
      </c>
      <c r="BE61" s="365">
        <f t="shared" si="2"/>
        <v>2072</v>
      </c>
      <c r="BF61" s="365">
        <f t="shared" si="2"/>
        <v>2073</v>
      </c>
      <c r="BG61" s="365">
        <f t="shared" si="2"/>
        <v>2074</v>
      </c>
      <c r="BH61" s="365">
        <f t="shared" si="2"/>
        <v>2075</v>
      </c>
      <c r="BI61" s="365">
        <f t="shared" si="2"/>
        <v>2076</v>
      </c>
      <c r="BJ61" s="365">
        <f t="shared" si="2"/>
        <v>2077</v>
      </c>
      <c r="BK61" s="365">
        <f t="shared" si="2"/>
        <v>2078</v>
      </c>
      <c r="BL61" s="365">
        <f t="shared" si="2"/>
        <v>2079</v>
      </c>
      <c r="BM61" s="365">
        <f t="shared" si="2"/>
        <v>2080</v>
      </c>
      <c r="BN61" s="365">
        <f t="shared" si="2"/>
        <v>2081</v>
      </c>
      <c r="BO61" s="365">
        <f t="shared" si="2"/>
        <v>2082</v>
      </c>
      <c r="BP61" s="365">
        <f t="shared" si="2"/>
        <v>2083</v>
      </c>
      <c r="BQ61" s="365">
        <f t="shared" si="2"/>
        <v>2084</v>
      </c>
      <c r="BR61" s="365">
        <f t="shared" si="2"/>
        <v>2085</v>
      </c>
      <c r="BS61" s="365">
        <f t="shared" si="2"/>
        <v>2086</v>
      </c>
      <c r="BT61" s="365">
        <f t="shared" ref="BT61:CZ61" si="3">$D$61+BT62</f>
        <v>2087</v>
      </c>
      <c r="BU61" s="365">
        <f t="shared" si="3"/>
        <v>2088</v>
      </c>
      <c r="BV61" s="365">
        <f t="shared" si="3"/>
        <v>2089</v>
      </c>
      <c r="BW61" s="365">
        <f t="shared" si="3"/>
        <v>2090</v>
      </c>
      <c r="BX61" s="365">
        <f t="shared" si="3"/>
        <v>2091</v>
      </c>
      <c r="BY61" s="365">
        <f t="shared" si="3"/>
        <v>2092</v>
      </c>
      <c r="BZ61" s="365">
        <f t="shared" si="3"/>
        <v>2093</v>
      </c>
      <c r="CA61" s="365">
        <f t="shared" si="3"/>
        <v>2094</v>
      </c>
      <c r="CB61" s="365">
        <f t="shared" si="3"/>
        <v>2095</v>
      </c>
      <c r="CC61" s="365">
        <f t="shared" si="3"/>
        <v>2096</v>
      </c>
      <c r="CD61" s="365">
        <f t="shared" si="3"/>
        <v>2097</v>
      </c>
      <c r="CE61" s="365">
        <f t="shared" si="3"/>
        <v>2098</v>
      </c>
      <c r="CF61" s="365">
        <f t="shared" si="3"/>
        <v>2099</v>
      </c>
      <c r="CG61" s="365">
        <f t="shared" si="3"/>
        <v>2100</v>
      </c>
      <c r="CH61" s="365">
        <f t="shared" si="3"/>
        <v>2101</v>
      </c>
      <c r="CI61" s="365">
        <f t="shared" si="3"/>
        <v>2102</v>
      </c>
      <c r="CJ61" s="365">
        <f t="shared" si="3"/>
        <v>2103</v>
      </c>
      <c r="CK61" s="365">
        <f t="shared" si="3"/>
        <v>2104</v>
      </c>
      <c r="CL61" s="365">
        <f t="shared" si="3"/>
        <v>2105</v>
      </c>
      <c r="CM61" s="365">
        <f t="shared" si="3"/>
        <v>2106</v>
      </c>
      <c r="CN61" s="365">
        <f t="shared" si="3"/>
        <v>2107</v>
      </c>
      <c r="CO61" s="365">
        <f t="shared" si="3"/>
        <v>2108</v>
      </c>
      <c r="CP61" s="365">
        <f t="shared" si="3"/>
        <v>2109</v>
      </c>
      <c r="CQ61" s="365">
        <f t="shared" si="3"/>
        <v>2110</v>
      </c>
      <c r="CR61" s="365">
        <f t="shared" si="3"/>
        <v>2111</v>
      </c>
      <c r="CS61" s="365">
        <f t="shared" si="3"/>
        <v>2112</v>
      </c>
      <c r="CT61" s="365">
        <f t="shared" si="3"/>
        <v>2113</v>
      </c>
      <c r="CU61" s="365">
        <f t="shared" si="3"/>
        <v>2114</v>
      </c>
      <c r="CV61" s="365">
        <f t="shared" si="3"/>
        <v>2115</v>
      </c>
      <c r="CW61" s="365">
        <f t="shared" si="3"/>
        <v>2116</v>
      </c>
      <c r="CX61" s="365">
        <f t="shared" si="3"/>
        <v>2117</v>
      </c>
      <c r="CY61" s="365">
        <f t="shared" si="3"/>
        <v>2118</v>
      </c>
      <c r="CZ61" s="365">
        <f t="shared" si="3"/>
        <v>2119</v>
      </c>
      <c r="DA61" s="367"/>
      <c r="DB61" s="367"/>
    </row>
    <row r="62" spans="2:106" ht="15.75">
      <c r="B62" s="870" t="s">
        <v>380</v>
      </c>
      <c r="C62" s="871"/>
      <c r="D62" s="366">
        <v>0</v>
      </c>
      <c r="E62" s="366">
        <v>1</v>
      </c>
      <c r="F62" s="366">
        <v>2</v>
      </c>
      <c r="G62" s="366">
        <v>3</v>
      </c>
      <c r="H62" s="366">
        <v>4</v>
      </c>
      <c r="I62" s="366">
        <v>5</v>
      </c>
      <c r="J62" s="366">
        <v>6</v>
      </c>
      <c r="K62" s="366">
        <v>7</v>
      </c>
      <c r="L62" s="366">
        <v>8</v>
      </c>
      <c r="M62" s="366">
        <v>9</v>
      </c>
      <c r="N62" s="366">
        <v>10</v>
      </c>
      <c r="O62" s="366">
        <v>11</v>
      </c>
      <c r="P62" s="366">
        <v>12</v>
      </c>
      <c r="Q62" s="366">
        <v>13</v>
      </c>
      <c r="R62" s="366">
        <v>14</v>
      </c>
      <c r="S62" s="366">
        <v>15</v>
      </c>
      <c r="T62" s="366">
        <v>16</v>
      </c>
      <c r="U62" s="366">
        <v>17</v>
      </c>
      <c r="V62" s="366">
        <v>18</v>
      </c>
      <c r="W62" s="366">
        <v>19</v>
      </c>
      <c r="X62" s="366">
        <v>20</v>
      </c>
      <c r="Y62" s="366">
        <v>21</v>
      </c>
      <c r="Z62" s="366">
        <v>22</v>
      </c>
      <c r="AA62" s="366">
        <v>23</v>
      </c>
      <c r="AB62" s="366">
        <v>24</v>
      </c>
      <c r="AC62" s="366">
        <v>25</v>
      </c>
      <c r="AD62" s="366">
        <v>26</v>
      </c>
      <c r="AE62" s="366">
        <v>27</v>
      </c>
      <c r="AF62" s="366">
        <v>28</v>
      </c>
      <c r="AG62" s="366">
        <v>29</v>
      </c>
      <c r="AH62" s="366">
        <v>30</v>
      </c>
      <c r="AI62" s="366">
        <v>31</v>
      </c>
      <c r="AJ62" s="366">
        <v>32</v>
      </c>
      <c r="AK62" s="366">
        <v>33</v>
      </c>
      <c r="AL62" s="366">
        <v>34</v>
      </c>
      <c r="AM62" s="366">
        <v>35</v>
      </c>
      <c r="AN62" s="366">
        <v>36</v>
      </c>
      <c r="AO62" s="366">
        <v>37</v>
      </c>
      <c r="AP62" s="366">
        <v>38</v>
      </c>
      <c r="AQ62" s="366">
        <v>39</v>
      </c>
      <c r="AR62" s="366">
        <v>40</v>
      </c>
      <c r="AS62" s="366">
        <v>41</v>
      </c>
      <c r="AT62" s="366">
        <v>42</v>
      </c>
      <c r="AU62" s="366">
        <v>43</v>
      </c>
      <c r="AV62" s="366">
        <v>44</v>
      </c>
      <c r="AW62" s="366">
        <v>45</v>
      </c>
      <c r="AX62" s="366">
        <v>46</v>
      </c>
      <c r="AY62" s="366">
        <v>47</v>
      </c>
      <c r="AZ62" s="366">
        <v>48</v>
      </c>
      <c r="BA62" s="366">
        <v>49</v>
      </c>
      <c r="BB62" s="366">
        <v>50</v>
      </c>
      <c r="BC62" s="366">
        <v>51</v>
      </c>
      <c r="BD62" s="366">
        <v>52</v>
      </c>
      <c r="BE62" s="366">
        <v>53</v>
      </c>
      <c r="BF62" s="366">
        <v>54</v>
      </c>
      <c r="BG62" s="366">
        <v>55</v>
      </c>
      <c r="BH62" s="366">
        <v>56</v>
      </c>
      <c r="BI62" s="366">
        <v>57</v>
      </c>
      <c r="BJ62" s="366">
        <v>58</v>
      </c>
      <c r="BK62" s="366">
        <v>59</v>
      </c>
      <c r="BL62" s="366">
        <v>60</v>
      </c>
      <c r="BM62" s="366">
        <v>61</v>
      </c>
      <c r="BN62" s="366">
        <v>62</v>
      </c>
      <c r="BO62" s="366">
        <v>63</v>
      </c>
      <c r="BP62" s="366">
        <v>64</v>
      </c>
      <c r="BQ62" s="366">
        <v>65</v>
      </c>
      <c r="BR62" s="366">
        <v>66</v>
      </c>
      <c r="BS62" s="366">
        <v>67</v>
      </c>
      <c r="BT62" s="366">
        <v>68</v>
      </c>
      <c r="BU62" s="366">
        <v>69</v>
      </c>
      <c r="BV62" s="366">
        <v>70</v>
      </c>
      <c r="BW62" s="366">
        <v>71</v>
      </c>
      <c r="BX62" s="366">
        <v>72</v>
      </c>
      <c r="BY62" s="366">
        <v>73</v>
      </c>
      <c r="BZ62" s="366">
        <v>74</v>
      </c>
      <c r="CA62" s="366">
        <v>75</v>
      </c>
      <c r="CB62" s="366">
        <v>76</v>
      </c>
      <c r="CC62" s="366">
        <v>77</v>
      </c>
      <c r="CD62" s="366">
        <v>78</v>
      </c>
      <c r="CE62" s="366">
        <v>79</v>
      </c>
      <c r="CF62" s="366">
        <v>80</v>
      </c>
      <c r="CG62" s="366">
        <v>81</v>
      </c>
      <c r="CH62" s="366">
        <v>82</v>
      </c>
      <c r="CI62" s="366">
        <v>83</v>
      </c>
      <c r="CJ62" s="366">
        <v>84</v>
      </c>
      <c r="CK62" s="366">
        <v>85</v>
      </c>
      <c r="CL62" s="366">
        <v>86</v>
      </c>
      <c r="CM62" s="366">
        <v>87</v>
      </c>
      <c r="CN62" s="366">
        <v>88</v>
      </c>
      <c r="CO62" s="366">
        <v>89</v>
      </c>
      <c r="CP62" s="366">
        <v>90</v>
      </c>
      <c r="CQ62" s="366">
        <v>91</v>
      </c>
      <c r="CR62" s="366">
        <v>92</v>
      </c>
      <c r="CS62" s="366">
        <v>93</v>
      </c>
      <c r="CT62" s="366">
        <v>94</v>
      </c>
      <c r="CU62" s="366">
        <v>95</v>
      </c>
      <c r="CV62" s="366">
        <v>96</v>
      </c>
      <c r="CW62" s="366">
        <v>97</v>
      </c>
      <c r="CX62" s="366">
        <v>98</v>
      </c>
      <c r="CY62" s="366">
        <v>99</v>
      </c>
      <c r="CZ62" s="366">
        <v>100</v>
      </c>
      <c r="DA62" s="353"/>
      <c r="DB62" s="353"/>
    </row>
    <row r="63" spans="2:106" ht="30.75" customHeight="1">
      <c r="B63" s="870" t="s">
        <v>631</v>
      </c>
      <c r="C63" s="871"/>
      <c r="D63" s="378">
        <v>1</v>
      </c>
      <c r="E63" s="379">
        <f>D63/(1+$D$57)</f>
        <v>0.96618357487922713</v>
      </c>
      <c r="F63" s="379">
        <f t="shared" ref="F63:X63" si="4">E63/(1+$D$57)</f>
        <v>0.93351070036640305</v>
      </c>
      <c r="G63" s="379">
        <f t="shared" si="4"/>
        <v>0.90194270566802237</v>
      </c>
      <c r="H63" s="379">
        <f t="shared" si="4"/>
        <v>0.87144222769857238</v>
      </c>
      <c r="I63" s="379">
        <f t="shared" si="4"/>
        <v>0.84197316685852408</v>
      </c>
      <c r="J63" s="379">
        <f t="shared" si="4"/>
        <v>0.81350064430775282</v>
      </c>
      <c r="K63" s="379">
        <f t="shared" si="4"/>
        <v>0.78599096068381924</v>
      </c>
      <c r="L63" s="379">
        <f t="shared" si="4"/>
        <v>0.75941155621625056</v>
      </c>
      <c r="M63" s="379">
        <f t="shared" si="4"/>
        <v>0.73373097218961414</v>
      </c>
      <c r="N63" s="379">
        <f t="shared" si="4"/>
        <v>0.70891881370977217</v>
      </c>
      <c r="O63" s="379">
        <f t="shared" si="4"/>
        <v>0.68494571372924851</v>
      </c>
      <c r="P63" s="379">
        <f t="shared" si="4"/>
        <v>0.66178329828912907</v>
      </c>
      <c r="Q63" s="379">
        <f t="shared" si="4"/>
        <v>0.63940415293635666</v>
      </c>
      <c r="R63" s="379">
        <f t="shared" si="4"/>
        <v>0.61778179027667313</v>
      </c>
      <c r="S63" s="379">
        <f t="shared" si="4"/>
        <v>0.59689061862480497</v>
      </c>
      <c r="T63" s="379">
        <f t="shared" si="4"/>
        <v>0.57670591171478747</v>
      </c>
      <c r="U63" s="379">
        <f t="shared" si="4"/>
        <v>0.55720377943457733</v>
      </c>
      <c r="V63" s="379">
        <f t="shared" si="4"/>
        <v>0.53836113955031628</v>
      </c>
      <c r="W63" s="379">
        <f t="shared" si="4"/>
        <v>0.520155690386779</v>
      </c>
      <c r="X63" s="379">
        <f t="shared" si="4"/>
        <v>0.50256588443167061</v>
      </c>
      <c r="Y63" s="379">
        <f t="shared" ref="Y63:BR63" si="5">X63/(1+$D$58)</f>
        <v>0.48792804313754429</v>
      </c>
      <c r="Z63" s="379">
        <f t="shared" si="5"/>
        <v>0.47371654673547986</v>
      </c>
      <c r="AA63" s="379">
        <f t="shared" si="5"/>
        <v>0.45991897741308724</v>
      </c>
      <c r="AB63" s="379">
        <f t="shared" si="5"/>
        <v>0.44652327904183226</v>
      </c>
      <c r="AC63" s="379">
        <f t="shared" si="5"/>
        <v>0.4335177466425556</v>
      </c>
      <c r="AD63" s="379">
        <f t="shared" si="5"/>
        <v>0.42089101615782099</v>
      </c>
      <c r="AE63" s="379">
        <f t="shared" si="5"/>
        <v>0.40863205452215628</v>
      </c>
      <c r="AF63" s="379">
        <f t="shared" si="5"/>
        <v>0.39673015002151096</v>
      </c>
      <c r="AG63" s="379">
        <f t="shared" si="5"/>
        <v>0.38517490293350576</v>
      </c>
      <c r="AH63" s="379">
        <f t="shared" si="5"/>
        <v>0.37395621644029686</v>
      </c>
      <c r="AI63" s="379">
        <f t="shared" si="5"/>
        <v>0.36306428780611344</v>
      </c>
      <c r="AJ63" s="379">
        <f t="shared" si="5"/>
        <v>0.35248959981176059</v>
      </c>
      <c r="AK63" s="379">
        <f t="shared" si="5"/>
        <v>0.34222291243860253</v>
      </c>
      <c r="AL63" s="379">
        <f t="shared" si="5"/>
        <v>0.33225525479475976</v>
      </c>
      <c r="AM63" s="379">
        <f t="shared" si="5"/>
        <v>0.32257791727646579</v>
      </c>
      <c r="AN63" s="379">
        <f t="shared" si="5"/>
        <v>0.31318244395773376</v>
      </c>
      <c r="AO63" s="379">
        <f t="shared" si="5"/>
        <v>0.30406062520168325</v>
      </c>
      <c r="AP63" s="379">
        <f t="shared" si="5"/>
        <v>0.29520449048707109</v>
      </c>
      <c r="AQ63" s="379">
        <f t="shared" si="5"/>
        <v>0.28660630144375832</v>
      </c>
      <c r="AR63" s="379">
        <f t="shared" si="5"/>
        <v>0.27825854509102749</v>
      </c>
      <c r="AS63" s="379">
        <f t="shared" si="5"/>
        <v>0.27015392727284221</v>
      </c>
      <c r="AT63" s="379">
        <f t="shared" si="5"/>
        <v>0.26228536628431282</v>
      </c>
      <c r="AU63" s="379">
        <f t="shared" si="5"/>
        <v>0.25464598668379884</v>
      </c>
      <c r="AV63" s="379">
        <f t="shared" si="5"/>
        <v>0.24722911328524158</v>
      </c>
      <c r="AW63" s="379">
        <f t="shared" si="5"/>
        <v>0.24002826532547725</v>
      </c>
      <c r="AX63" s="379">
        <f t="shared" si="5"/>
        <v>0.23303715080143422</v>
      </c>
      <c r="AY63" s="379">
        <f t="shared" si="5"/>
        <v>0.22624966097226623</v>
      </c>
      <c r="AZ63" s="379">
        <f t="shared" si="5"/>
        <v>0.21965986502161769</v>
      </c>
      <c r="BA63" s="379">
        <f t="shared" si="5"/>
        <v>0.21326200487535699</v>
      </c>
      <c r="BB63" s="379">
        <f t="shared" si="5"/>
        <v>0.20705049017024948</v>
      </c>
      <c r="BC63" s="379">
        <f t="shared" si="5"/>
        <v>0.20101989336917425</v>
      </c>
      <c r="BD63" s="379">
        <f t="shared" si="5"/>
        <v>0.19516494501861578</v>
      </c>
      <c r="BE63" s="379">
        <f t="shared" si="5"/>
        <v>0.18948052914428717</v>
      </c>
      <c r="BF63" s="379">
        <f t="shared" si="5"/>
        <v>0.18396167878086134</v>
      </c>
      <c r="BG63" s="379">
        <f t="shared" si="5"/>
        <v>0.17860357163190421</v>
      </c>
      <c r="BH63" s="379">
        <f t="shared" si="5"/>
        <v>0.17340152585621768</v>
      </c>
      <c r="BI63" s="379">
        <f t="shared" si="5"/>
        <v>0.16835099597691036</v>
      </c>
      <c r="BJ63" s="379">
        <f t="shared" si="5"/>
        <v>0.1634475689096217</v>
      </c>
      <c r="BK63" s="379">
        <f t="shared" si="5"/>
        <v>0.15868696010642883</v>
      </c>
      <c r="BL63" s="379">
        <f t="shared" si="5"/>
        <v>0.15406500981206681</v>
      </c>
      <c r="BM63" s="379">
        <f t="shared" si="5"/>
        <v>0.14957767942919106</v>
      </c>
      <c r="BN63" s="379">
        <f t="shared" si="5"/>
        <v>0.14522104798950589</v>
      </c>
      <c r="BO63" s="379">
        <f t="shared" si="5"/>
        <v>0.14099130872767562</v>
      </c>
      <c r="BP63" s="379">
        <f t="shared" si="5"/>
        <v>0.13688476575502487</v>
      </c>
      <c r="BQ63" s="379">
        <f t="shared" si="5"/>
        <v>0.13289783083012122</v>
      </c>
      <c r="BR63" s="379">
        <f t="shared" si="5"/>
        <v>0.12902702022341866</v>
      </c>
      <c r="BS63" s="379">
        <f>BR63/(1+$D$59)</f>
        <v>0.12588001973016455</v>
      </c>
      <c r="BT63" s="379">
        <f t="shared" ref="BT63:CZ63" si="6">BS63/(1+$D$59)</f>
        <v>0.122809775346502</v>
      </c>
      <c r="BU63" s="379">
        <f t="shared" si="6"/>
        <v>0.11981441497219708</v>
      </c>
      <c r="BV63" s="379">
        <f t="shared" si="6"/>
        <v>0.11689211216799716</v>
      </c>
      <c r="BW63" s="379">
        <f t="shared" si="6"/>
        <v>0.11404108504194846</v>
      </c>
      <c r="BX63" s="379">
        <f t="shared" si="6"/>
        <v>0.11125959516287655</v>
      </c>
      <c r="BY63" s="379">
        <f t="shared" si="6"/>
        <v>0.10854594650036738</v>
      </c>
      <c r="BZ63" s="379">
        <f t="shared" si="6"/>
        <v>0.10589848439060233</v>
      </c>
      <c r="CA63" s="379">
        <f t="shared" si="6"/>
        <v>0.10331559452741691</v>
      </c>
      <c r="CB63" s="379">
        <f t="shared" si="6"/>
        <v>0.10079570197796772</v>
      </c>
      <c r="CC63" s="379">
        <f t="shared" si="6"/>
        <v>9.8337270222407541E-2</v>
      </c>
      <c r="CD63" s="379">
        <f t="shared" si="6"/>
        <v>9.5938800216982978E-2</v>
      </c>
      <c r="CE63" s="379">
        <f t="shared" si="6"/>
        <v>9.3598829479983395E-2</v>
      </c>
      <c r="CF63" s="379">
        <f t="shared" si="6"/>
        <v>9.131593119998381E-2</v>
      </c>
      <c r="CG63" s="379">
        <f t="shared" si="6"/>
        <v>8.9088713365837874E-2</v>
      </c>
      <c r="CH63" s="379">
        <f t="shared" si="6"/>
        <v>8.6915817917890617E-2</v>
      </c>
      <c r="CI63" s="379">
        <f t="shared" si="6"/>
        <v>8.4795919919893298E-2</v>
      </c>
      <c r="CJ63" s="379">
        <f t="shared" si="6"/>
        <v>8.2727726751115421E-2</v>
      </c>
      <c r="CK63" s="379">
        <f t="shared" si="6"/>
        <v>8.0709977318161388E-2</v>
      </c>
      <c r="CL63" s="379">
        <f t="shared" si="6"/>
        <v>7.8741441286011113E-2</v>
      </c>
      <c r="CM63" s="379">
        <f t="shared" si="6"/>
        <v>7.6820918327815721E-2</v>
      </c>
      <c r="CN63" s="379">
        <f t="shared" si="6"/>
        <v>7.4947237392990959E-2</v>
      </c>
      <c r="CO63" s="379">
        <f t="shared" si="6"/>
        <v>7.3119255993161922E-2</v>
      </c>
      <c r="CP63" s="379">
        <f t="shared" si="6"/>
        <v>7.1335859505523833E-2</v>
      </c>
      <c r="CQ63" s="379">
        <f t="shared" si="6"/>
        <v>6.9595960493193984E-2</v>
      </c>
      <c r="CR63" s="379">
        <f t="shared" si="6"/>
        <v>6.7898498042140473E-2</v>
      </c>
      <c r="CS63" s="379">
        <f t="shared" si="6"/>
        <v>6.624243711428339E-2</v>
      </c>
      <c r="CT63" s="379">
        <f t="shared" si="6"/>
        <v>6.4626767916374048E-2</v>
      </c>
      <c r="CU63" s="379">
        <f t="shared" si="6"/>
        <v>6.3050505284267366E-2</v>
      </c>
      <c r="CV63" s="379">
        <f t="shared" si="6"/>
        <v>6.1512688082212073E-2</v>
      </c>
      <c r="CW63" s="379">
        <f t="shared" si="6"/>
        <v>6.0012378616792275E-2</v>
      </c>
      <c r="CX63" s="379">
        <f t="shared" si="6"/>
        <v>5.8548662065163203E-2</v>
      </c>
      <c r="CY63" s="379">
        <f t="shared" si="6"/>
        <v>5.7120645917232399E-2</v>
      </c>
      <c r="CZ63" s="379">
        <f t="shared" si="6"/>
        <v>5.5727459431446247E-2</v>
      </c>
      <c r="DA63" s="354"/>
      <c r="DB63" s="354"/>
    </row>
    <row r="64" spans="2:106" ht="15.75">
      <c r="B64" s="870" t="s">
        <v>381</v>
      </c>
      <c r="C64" s="871"/>
      <c r="D64" s="565">
        <v>100</v>
      </c>
    </row>
    <row r="65" spans="2:106">
      <c r="B65" s="42"/>
      <c r="C65" s="42" t="s">
        <v>270</v>
      </c>
      <c r="D65" s="42"/>
      <c r="DA65" s="39"/>
      <c r="DB65" s="39"/>
    </row>
    <row r="66" spans="2:106" ht="31.5">
      <c r="C66" s="301" t="s">
        <v>262</v>
      </c>
      <c r="D66" s="399">
        <f>I28</f>
        <v>0</v>
      </c>
      <c r="E66" s="399">
        <f t="shared" ref="E66:BP66" si="7">$D$66</f>
        <v>0</v>
      </c>
      <c r="F66" s="399">
        <f t="shared" si="7"/>
        <v>0</v>
      </c>
      <c r="G66" s="399">
        <f t="shared" si="7"/>
        <v>0</v>
      </c>
      <c r="H66" s="399">
        <f t="shared" si="7"/>
        <v>0</v>
      </c>
      <c r="I66" s="399">
        <f t="shared" si="7"/>
        <v>0</v>
      </c>
      <c r="J66" s="399">
        <f t="shared" si="7"/>
        <v>0</v>
      </c>
      <c r="K66" s="399">
        <f t="shared" si="7"/>
        <v>0</v>
      </c>
      <c r="L66" s="399">
        <f t="shared" si="7"/>
        <v>0</v>
      </c>
      <c r="M66" s="399">
        <f t="shared" si="7"/>
        <v>0</v>
      </c>
      <c r="N66" s="399">
        <f t="shared" si="7"/>
        <v>0</v>
      </c>
      <c r="O66" s="399">
        <f t="shared" si="7"/>
        <v>0</v>
      </c>
      <c r="P66" s="399">
        <f t="shared" si="7"/>
        <v>0</v>
      </c>
      <c r="Q66" s="399">
        <f t="shared" si="7"/>
        <v>0</v>
      </c>
      <c r="R66" s="399">
        <f t="shared" si="7"/>
        <v>0</v>
      </c>
      <c r="S66" s="399">
        <f t="shared" si="7"/>
        <v>0</v>
      </c>
      <c r="T66" s="399">
        <f t="shared" si="7"/>
        <v>0</v>
      </c>
      <c r="U66" s="399">
        <f t="shared" si="7"/>
        <v>0</v>
      </c>
      <c r="V66" s="399">
        <f t="shared" si="7"/>
        <v>0</v>
      </c>
      <c r="W66" s="399">
        <f t="shared" si="7"/>
        <v>0</v>
      </c>
      <c r="X66" s="399">
        <f t="shared" si="7"/>
        <v>0</v>
      </c>
      <c r="Y66" s="399">
        <f t="shared" si="7"/>
        <v>0</v>
      </c>
      <c r="Z66" s="399">
        <f t="shared" si="7"/>
        <v>0</v>
      </c>
      <c r="AA66" s="399">
        <f t="shared" si="7"/>
        <v>0</v>
      </c>
      <c r="AB66" s="399">
        <f t="shared" si="7"/>
        <v>0</v>
      </c>
      <c r="AC66" s="399">
        <f t="shared" si="7"/>
        <v>0</v>
      </c>
      <c r="AD66" s="399">
        <f t="shared" si="7"/>
        <v>0</v>
      </c>
      <c r="AE66" s="399">
        <f t="shared" si="7"/>
        <v>0</v>
      </c>
      <c r="AF66" s="399">
        <f t="shared" si="7"/>
        <v>0</v>
      </c>
      <c r="AG66" s="399">
        <f t="shared" si="7"/>
        <v>0</v>
      </c>
      <c r="AH66" s="399">
        <f t="shared" si="7"/>
        <v>0</v>
      </c>
      <c r="AI66" s="399">
        <f t="shared" si="7"/>
        <v>0</v>
      </c>
      <c r="AJ66" s="399">
        <f t="shared" si="7"/>
        <v>0</v>
      </c>
      <c r="AK66" s="399">
        <f t="shared" si="7"/>
        <v>0</v>
      </c>
      <c r="AL66" s="399">
        <f t="shared" si="7"/>
        <v>0</v>
      </c>
      <c r="AM66" s="399">
        <f t="shared" si="7"/>
        <v>0</v>
      </c>
      <c r="AN66" s="399">
        <f t="shared" si="7"/>
        <v>0</v>
      </c>
      <c r="AO66" s="399">
        <f t="shared" si="7"/>
        <v>0</v>
      </c>
      <c r="AP66" s="399">
        <f t="shared" si="7"/>
        <v>0</v>
      </c>
      <c r="AQ66" s="399">
        <f t="shared" si="7"/>
        <v>0</v>
      </c>
      <c r="AR66" s="399">
        <f t="shared" si="7"/>
        <v>0</v>
      </c>
      <c r="AS66" s="399">
        <f t="shared" si="7"/>
        <v>0</v>
      </c>
      <c r="AT66" s="399">
        <f t="shared" si="7"/>
        <v>0</v>
      </c>
      <c r="AU66" s="399">
        <f t="shared" si="7"/>
        <v>0</v>
      </c>
      <c r="AV66" s="399">
        <f t="shared" si="7"/>
        <v>0</v>
      </c>
      <c r="AW66" s="399">
        <f t="shared" si="7"/>
        <v>0</v>
      </c>
      <c r="AX66" s="399">
        <f t="shared" si="7"/>
        <v>0</v>
      </c>
      <c r="AY66" s="399">
        <f t="shared" si="7"/>
        <v>0</v>
      </c>
      <c r="AZ66" s="399">
        <f t="shared" si="7"/>
        <v>0</v>
      </c>
      <c r="BA66" s="399">
        <f t="shared" si="7"/>
        <v>0</v>
      </c>
      <c r="BB66" s="399">
        <f t="shared" si="7"/>
        <v>0</v>
      </c>
      <c r="BC66" s="399">
        <f t="shared" si="7"/>
        <v>0</v>
      </c>
      <c r="BD66" s="399">
        <f t="shared" si="7"/>
        <v>0</v>
      </c>
      <c r="BE66" s="399">
        <f t="shared" si="7"/>
        <v>0</v>
      </c>
      <c r="BF66" s="399">
        <f t="shared" si="7"/>
        <v>0</v>
      </c>
      <c r="BG66" s="399">
        <f t="shared" si="7"/>
        <v>0</v>
      </c>
      <c r="BH66" s="399">
        <f t="shared" si="7"/>
        <v>0</v>
      </c>
      <c r="BI66" s="399">
        <f t="shared" si="7"/>
        <v>0</v>
      </c>
      <c r="BJ66" s="399">
        <f t="shared" si="7"/>
        <v>0</v>
      </c>
      <c r="BK66" s="399">
        <f t="shared" si="7"/>
        <v>0</v>
      </c>
      <c r="BL66" s="399">
        <f t="shared" si="7"/>
        <v>0</v>
      </c>
      <c r="BM66" s="399">
        <f t="shared" si="7"/>
        <v>0</v>
      </c>
      <c r="BN66" s="399">
        <f t="shared" si="7"/>
        <v>0</v>
      </c>
      <c r="BO66" s="399">
        <f t="shared" si="7"/>
        <v>0</v>
      </c>
      <c r="BP66" s="399">
        <f t="shared" si="7"/>
        <v>0</v>
      </c>
      <c r="BQ66" s="399">
        <f t="shared" ref="BQ66:CZ66" si="8">$D$66</f>
        <v>0</v>
      </c>
      <c r="BR66" s="399">
        <f t="shared" si="8"/>
        <v>0</v>
      </c>
      <c r="BS66" s="399">
        <f t="shared" si="8"/>
        <v>0</v>
      </c>
      <c r="BT66" s="399">
        <f t="shared" si="8"/>
        <v>0</v>
      </c>
      <c r="BU66" s="399">
        <f t="shared" si="8"/>
        <v>0</v>
      </c>
      <c r="BV66" s="399">
        <f t="shared" si="8"/>
        <v>0</v>
      </c>
      <c r="BW66" s="399">
        <f t="shared" si="8"/>
        <v>0</v>
      </c>
      <c r="BX66" s="399">
        <f t="shared" si="8"/>
        <v>0</v>
      </c>
      <c r="BY66" s="399">
        <f t="shared" si="8"/>
        <v>0</v>
      </c>
      <c r="BZ66" s="399">
        <f t="shared" si="8"/>
        <v>0</v>
      </c>
      <c r="CA66" s="399">
        <f t="shared" si="8"/>
        <v>0</v>
      </c>
      <c r="CB66" s="399">
        <f t="shared" si="8"/>
        <v>0</v>
      </c>
      <c r="CC66" s="399">
        <f t="shared" si="8"/>
        <v>0</v>
      </c>
      <c r="CD66" s="399">
        <f t="shared" si="8"/>
        <v>0</v>
      </c>
      <c r="CE66" s="399">
        <f t="shared" si="8"/>
        <v>0</v>
      </c>
      <c r="CF66" s="399">
        <f t="shared" si="8"/>
        <v>0</v>
      </c>
      <c r="CG66" s="399">
        <f t="shared" si="8"/>
        <v>0</v>
      </c>
      <c r="CH66" s="399">
        <f t="shared" si="8"/>
        <v>0</v>
      </c>
      <c r="CI66" s="399">
        <f t="shared" si="8"/>
        <v>0</v>
      </c>
      <c r="CJ66" s="399">
        <f t="shared" si="8"/>
        <v>0</v>
      </c>
      <c r="CK66" s="399">
        <f t="shared" si="8"/>
        <v>0</v>
      </c>
      <c r="CL66" s="399">
        <f t="shared" si="8"/>
        <v>0</v>
      </c>
      <c r="CM66" s="399">
        <f t="shared" si="8"/>
        <v>0</v>
      </c>
      <c r="CN66" s="399">
        <f t="shared" si="8"/>
        <v>0</v>
      </c>
      <c r="CO66" s="399">
        <f t="shared" si="8"/>
        <v>0</v>
      </c>
      <c r="CP66" s="399">
        <f t="shared" si="8"/>
        <v>0</v>
      </c>
      <c r="CQ66" s="399">
        <f t="shared" si="8"/>
        <v>0</v>
      </c>
      <c r="CR66" s="399">
        <f t="shared" si="8"/>
        <v>0</v>
      </c>
      <c r="CS66" s="399">
        <f t="shared" si="8"/>
        <v>0</v>
      </c>
      <c r="CT66" s="399">
        <f t="shared" si="8"/>
        <v>0</v>
      </c>
      <c r="CU66" s="399">
        <f t="shared" si="8"/>
        <v>0</v>
      </c>
      <c r="CV66" s="399">
        <f t="shared" si="8"/>
        <v>0</v>
      </c>
      <c r="CW66" s="399">
        <f t="shared" si="8"/>
        <v>0</v>
      </c>
      <c r="CX66" s="399">
        <f t="shared" si="8"/>
        <v>0</v>
      </c>
      <c r="CY66" s="399">
        <f t="shared" si="8"/>
        <v>0</v>
      </c>
      <c r="CZ66" s="399">
        <f t="shared" si="8"/>
        <v>0</v>
      </c>
      <c r="DA66" s="354"/>
      <c r="DB66" s="354"/>
    </row>
    <row r="67" spans="2:106" ht="15.75">
      <c r="C67" s="301" t="s">
        <v>98</v>
      </c>
      <c r="D67" s="400">
        <f t="shared" ref="D67:AI67" si="9">D66*G44</f>
        <v>0</v>
      </c>
      <c r="E67" s="400">
        <f t="shared" si="9"/>
        <v>0</v>
      </c>
      <c r="F67" s="400">
        <f t="shared" si="9"/>
        <v>0</v>
      </c>
      <c r="G67" s="400">
        <f t="shared" si="9"/>
        <v>0</v>
      </c>
      <c r="H67" s="400">
        <f t="shared" si="9"/>
        <v>0</v>
      </c>
      <c r="I67" s="400">
        <f t="shared" si="9"/>
        <v>0</v>
      </c>
      <c r="J67" s="400">
        <f t="shared" si="9"/>
        <v>0</v>
      </c>
      <c r="K67" s="400">
        <f t="shared" si="9"/>
        <v>0</v>
      </c>
      <c r="L67" s="400">
        <f t="shared" si="9"/>
        <v>0</v>
      </c>
      <c r="M67" s="400">
        <f t="shared" si="9"/>
        <v>0</v>
      </c>
      <c r="N67" s="400">
        <f t="shared" si="9"/>
        <v>0</v>
      </c>
      <c r="O67" s="400">
        <f t="shared" si="9"/>
        <v>0</v>
      </c>
      <c r="P67" s="400">
        <f t="shared" si="9"/>
        <v>0</v>
      </c>
      <c r="Q67" s="400">
        <f t="shared" si="9"/>
        <v>0</v>
      </c>
      <c r="R67" s="400">
        <f t="shared" si="9"/>
        <v>0</v>
      </c>
      <c r="S67" s="400">
        <f t="shared" si="9"/>
        <v>0</v>
      </c>
      <c r="T67" s="400">
        <f t="shared" si="9"/>
        <v>0</v>
      </c>
      <c r="U67" s="400">
        <f t="shared" si="9"/>
        <v>0</v>
      </c>
      <c r="V67" s="400">
        <f t="shared" si="9"/>
        <v>0</v>
      </c>
      <c r="W67" s="400">
        <f t="shared" si="9"/>
        <v>0</v>
      </c>
      <c r="X67" s="400">
        <f t="shared" si="9"/>
        <v>0</v>
      </c>
      <c r="Y67" s="400">
        <f t="shared" si="9"/>
        <v>0</v>
      </c>
      <c r="Z67" s="400">
        <f t="shared" si="9"/>
        <v>0</v>
      </c>
      <c r="AA67" s="400">
        <f t="shared" si="9"/>
        <v>0</v>
      </c>
      <c r="AB67" s="400">
        <f t="shared" si="9"/>
        <v>0</v>
      </c>
      <c r="AC67" s="400">
        <f t="shared" si="9"/>
        <v>0</v>
      </c>
      <c r="AD67" s="400">
        <f t="shared" si="9"/>
        <v>0</v>
      </c>
      <c r="AE67" s="400">
        <f t="shared" si="9"/>
        <v>0</v>
      </c>
      <c r="AF67" s="400">
        <f t="shared" si="9"/>
        <v>0</v>
      </c>
      <c r="AG67" s="400">
        <f t="shared" si="9"/>
        <v>0</v>
      </c>
      <c r="AH67" s="400">
        <f t="shared" si="9"/>
        <v>0</v>
      </c>
      <c r="AI67" s="400">
        <f t="shared" si="9"/>
        <v>0</v>
      </c>
      <c r="AJ67" s="400">
        <f t="shared" ref="AJ67:BO67" si="10">AJ66*AM44</f>
        <v>0</v>
      </c>
      <c r="AK67" s="400">
        <f t="shared" si="10"/>
        <v>0</v>
      </c>
      <c r="AL67" s="400">
        <f t="shared" si="10"/>
        <v>0</v>
      </c>
      <c r="AM67" s="400">
        <f t="shared" si="10"/>
        <v>0</v>
      </c>
      <c r="AN67" s="400">
        <f t="shared" si="10"/>
        <v>0</v>
      </c>
      <c r="AO67" s="400">
        <f t="shared" si="10"/>
        <v>0</v>
      </c>
      <c r="AP67" s="400">
        <f t="shared" si="10"/>
        <v>0</v>
      </c>
      <c r="AQ67" s="400">
        <f t="shared" si="10"/>
        <v>0</v>
      </c>
      <c r="AR67" s="400">
        <f t="shared" si="10"/>
        <v>0</v>
      </c>
      <c r="AS67" s="400">
        <f t="shared" si="10"/>
        <v>0</v>
      </c>
      <c r="AT67" s="400">
        <f t="shared" si="10"/>
        <v>0</v>
      </c>
      <c r="AU67" s="400">
        <f t="shared" si="10"/>
        <v>0</v>
      </c>
      <c r="AV67" s="400">
        <f t="shared" si="10"/>
        <v>0</v>
      </c>
      <c r="AW67" s="400">
        <f t="shared" si="10"/>
        <v>0</v>
      </c>
      <c r="AX67" s="400">
        <f t="shared" si="10"/>
        <v>0</v>
      </c>
      <c r="AY67" s="400">
        <f t="shared" si="10"/>
        <v>0</v>
      </c>
      <c r="AZ67" s="400">
        <f t="shared" si="10"/>
        <v>0</v>
      </c>
      <c r="BA67" s="400">
        <f t="shared" si="10"/>
        <v>0</v>
      </c>
      <c r="BB67" s="400">
        <f t="shared" si="10"/>
        <v>0</v>
      </c>
      <c r="BC67" s="400">
        <f t="shared" si="10"/>
        <v>0</v>
      </c>
      <c r="BD67" s="400">
        <f t="shared" si="10"/>
        <v>0</v>
      </c>
      <c r="BE67" s="400">
        <f t="shared" si="10"/>
        <v>0</v>
      </c>
      <c r="BF67" s="400">
        <f t="shared" si="10"/>
        <v>0</v>
      </c>
      <c r="BG67" s="400">
        <f t="shared" si="10"/>
        <v>0</v>
      </c>
      <c r="BH67" s="400">
        <f t="shared" si="10"/>
        <v>0</v>
      </c>
      <c r="BI67" s="400">
        <f t="shared" si="10"/>
        <v>0</v>
      </c>
      <c r="BJ67" s="400">
        <f t="shared" si="10"/>
        <v>0</v>
      </c>
      <c r="BK67" s="400">
        <f t="shared" si="10"/>
        <v>0</v>
      </c>
      <c r="BL67" s="400">
        <f t="shared" si="10"/>
        <v>0</v>
      </c>
      <c r="BM67" s="400">
        <f t="shared" si="10"/>
        <v>0</v>
      </c>
      <c r="BN67" s="400">
        <f t="shared" si="10"/>
        <v>0</v>
      </c>
      <c r="BO67" s="400">
        <f t="shared" si="10"/>
        <v>0</v>
      </c>
      <c r="BP67" s="400">
        <f t="shared" ref="BP67:CU67" si="11">BP66*BS44</f>
        <v>0</v>
      </c>
      <c r="BQ67" s="400">
        <f t="shared" si="11"/>
        <v>0</v>
      </c>
      <c r="BR67" s="400">
        <f t="shared" si="11"/>
        <v>0</v>
      </c>
      <c r="BS67" s="400">
        <f t="shared" si="11"/>
        <v>0</v>
      </c>
      <c r="BT67" s="400">
        <f t="shared" si="11"/>
        <v>0</v>
      </c>
      <c r="BU67" s="400">
        <f t="shared" si="11"/>
        <v>0</v>
      </c>
      <c r="BV67" s="400">
        <f t="shared" si="11"/>
        <v>0</v>
      </c>
      <c r="BW67" s="400">
        <f t="shared" si="11"/>
        <v>0</v>
      </c>
      <c r="BX67" s="400">
        <f t="shared" si="11"/>
        <v>0</v>
      </c>
      <c r="BY67" s="400">
        <f t="shared" si="11"/>
        <v>0</v>
      </c>
      <c r="BZ67" s="400">
        <f t="shared" si="11"/>
        <v>0</v>
      </c>
      <c r="CA67" s="400">
        <f t="shared" si="11"/>
        <v>0</v>
      </c>
      <c r="CB67" s="400">
        <f t="shared" si="11"/>
        <v>0</v>
      </c>
      <c r="CC67" s="400">
        <f t="shared" si="11"/>
        <v>0</v>
      </c>
      <c r="CD67" s="400">
        <f t="shared" si="11"/>
        <v>0</v>
      </c>
      <c r="CE67" s="400">
        <f t="shared" si="11"/>
        <v>0</v>
      </c>
      <c r="CF67" s="400">
        <f t="shared" si="11"/>
        <v>0</v>
      </c>
      <c r="CG67" s="400">
        <f t="shared" si="11"/>
        <v>0</v>
      </c>
      <c r="CH67" s="400">
        <f t="shared" si="11"/>
        <v>0</v>
      </c>
      <c r="CI67" s="400">
        <f t="shared" si="11"/>
        <v>0</v>
      </c>
      <c r="CJ67" s="400">
        <f t="shared" si="11"/>
        <v>0</v>
      </c>
      <c r="CK67" s="400">
        <f t="shared" si="11"/>
        <v>0</v>
      </c>
      <c r="CL67" s="400">
        <f t="shared" si="11"/>
        <v>0</v>
      </c>
      <c r="CM67" s="400">
        <f t="shared" si="11"/>
        <v>0</v>
      </c>
      <c r="CN67" s="400">
        <f t="shared" si="11"/>
        <v>0</v>
      </c>
      <c r="CO67" s="400">
        <f t="shared" si="11"/>
        <v>0</v>
      </c>
      <c r="CP67" s="400">
        <f t="shared" si="11"/>
        <v>0</v>
      </c>
      <c r="CQ67" s="400">
        <f t="shared" si="11"/>
        <v>0</v>
      </c>
      <c r="CR67" s="400">
        <f t="shared" si="11"/>
        <v>0</v>
      </c>
      <c r="CS67" s="400">
        <f t="shared" si="11"/>
        <v>0</v>
      </c>
      <c r="CT67" s="400">
        <f t="shared" si="11"/>
        <v>0</v>
      </c>
      <c r="CU67" s="400">
        <f t="shared" si="11"/>
        <v>0</v>
      </c>
      <c r="CV67" s="400">
        <f t="shared" ref="CV67:CZ67" si="12">CV66*CY44</f>
        <v>0</v>
      </c>
      <c r="CW67" s="400">
        <f t="shared" si="12"/>
        <v>0</v>
      </c>
      <c r="CX67" s="400">
        <f t="shared" si="12"/>
        <v>0</v>
      </c>
      <c r="CY67" s="400">
        <f t="shared" si="12"/>
        <v>0</v>
      </c>
      <c r="CZ67" s="400">
        <f t="shared" si="12"/>
        <v>0</v>
      </c>
      <c r="DA67" s="368"/>
      <c r="DB67" s="368"/>
    </row>
    <row r="68" spans="2:106" ht="47.25">
      <c r="C68" s="302" t="s">
        <v>97</v>
      </c>
      <c r="D68" s="400">
        <f t="shared" ref="D68:AI68" si="13">D67*D63</f>
        <v>0</v>
      </c>
      <c r="E68" s="400">
        <f t="shared" si="13"/>
        <v>0</v>
      </c>
      <c r="F68" s="400">
        <f t="shared" si="13"/>
        <v>0</v>
      </c>
      <c r="G68" s="400">
        <f t="shared" si="13"/>
        <v>0</v>
      </c>
      <c r="H68" s="400">
        <f t="shared" si="13"/>
        <v>0</v>
      </c>
      <c r="I68" s="400">
        <f t="shared" si="13"/>
        <v>0</v>
      </c>
      <c r="J68" s="400">
        <f t="shared" si="13"/>
        <v>0</v>
      </c>
      <c r="K68" s="400">
        <f t="shared" si="13"/>
        <v>0</v>
      </c>
      <c r="L68" s="400">
        <f t="shared" si="13"/>
        <v>0</v>
      </c>
      <c r="M68" s="400">
        <f t="shared" si="13"/>
        <v>0</v>
      </c>
      <c r="N68" s="400">
        <f t="shared" si="13"/>
        <v>0</v>
      </c>
      <c r="O68" s="400">
        <f t="shared" si="13"/>
        <v>0</v>
      </c>
      <c r="P68" s="400">
        <f t="shared" si="13"/>
        <v>0</v>
      </c>
      <c r="Q68" s="400">
        <f t="shared" si="13"/>
        <v>0</v>
      </c>
      <c r="R68" s="400">
        <f t="shared" si="13"/>
        <v>0</v>
      </c>
      <c r="S68" s="400">
        <f t="shared" si="13"/>
        <v>0</v>
      </c>
      <c r="T68" s="400">
        <f t="shared" si="13"/>
        <v>0</v>
      </c>
      <c r="U68" s="400">
        <f t="shared" si="13"/>
        <v>0</v>
      </c>
      <c r="V68" s="400">
        <f t="shared" si="13"/>
        <v>0</v>
      </c>
      <c r="W68" s="400">
        <f t="shared" si="13"/>
        <v>0</v>
      </c>
      <c r="X68" s="400">
        <f t="shared" si="13"/>
        <v>0</v>
      </c>
      <c r="Y68" s="400">
        <f t="shared" si="13"/>
        <v>0</v>
      </c>
      <c r="Z68" s="400">
        <f t="shared" si="13"/>
        <v>0</v>
      </c>
      <c r="AA68" s="400">
        <f t="shared" si="13"/>
        <v>0</v>
      </c>
      <c r="AB68" s="400">
        <f t="shared" si="13"/>
        <v>0</v>
      </c>
      <c r="AC68" s="400">
        <f t="shared" si="13"/>
        <v>0</v>
      </c>
      <c r="AD68" s="400">
        <f t="shared" si="13"/>
        <v>0</v>
      </c>
      <c r="AE68" s="400">
        <f t="shared" si="13"/>
        <v>0</v>
      </c>
      <c r="AF68" s="400">
        <f t="shared" si="13"/>
        <v>0</v>
      </c>
      <c r="AG68" s="400">
        <f t="shared" si="13"/>
        <v>0</v>
      </c>
      <c r="AH68" s="400">
        <f t="shared" si="13"/>
        <v>0</v>
      </c>
      <c r="AI68" s="400">
        <f t="shared" si="13"/>
        <v>0</v>
      </c>
      <c r="AJ68" s="400">
        <f t="shared" ref="AJ68:BO68" si="14">AJ67*AJ63</f>
        <v>0</v>
      </c>
      <c r="AK68" s="400">
        <f t="shared" si="14"/>
        <v>0</v>
      </c>
      <c r="AL68" s="400">
        <f t="shared" si="14"/>
        <v>0</v>
      </c>
      <c r="AM68" s="400">
        <f t="shared" si="14"/>
        <v>0</v>
      </c>
      <c r="AN68" s="400">
        <f t="shared" si="14"/>
        <v>0</v>
      </c>
      <c r="AO68" s="400">
        <f t="shared" si="14"/>
        <v>0</v>
      </c>
      <c r="AP68" s="400">
        <f t="shared" si="14"/>
        <v>0</v>
      </c>
      <c r="AQ68" s="400">
        <f t="shared" si="14"/>
        <v>0</v>
      </c>
      <c r="AR68" s="400">
        <f t="shared" si="14"/>
        <v>0</v>
      </c>
      <c r="AS68" s="400">
        <f t="shared" si="14"/>
        <v>0</v>
      </c>
      <c r="AT68" s="400">
        <f t="shared" si="14"/>
        <v>0</v>
      </c>
      <c r="AU68" s="400">
        <f t="shared" si="14"/>
        <v>0</v>
      </c>
      <c r="AV68" s="400">
        <f t="shared" si="14"/>
        <v>0</v>
      </c>
      <c r="AW68" s="400">
        <f t="shared" si="14"/>
        <v>0</v>
      </c>
      <c r="AX68" s="400">
        <f t="shared" si="14"/>
        <v>0</v>
      </c>
      <c r="AY68" s="400">
        <f t="shared" si="14"/>
        <v>0</v>
      </c>
      <c r="AZ68" s="400">
        <f t="shared" si="14"/>
        <v>0</v>
      </c>
      <c r="BA68" s="400">
        <f t="shared" si="14"/>
        <v>0</v>
      </c>
      <c r="BB68" s="400">
        <f t="shared" si="14"/>
        <v>0</v>
      </c>
      <c r="BC68" s="400">
        <f t="shared" si="14"/>
        <v>0</v>
      </c>
      <c r="BD68" s="400">
        <f t="shared" si="14"/>
        <v>0</v>
      </c>
      <c r="BE68" s="400">
        <f t="shared" si="14"/>
        <v>0</v>
      </c>
      <c r="BF68" s="400">
        <f t="shared" si="14"/>
        <v>0</v>
      </c>
      <c r="BG68" s="400">
        <f t="shared" si="14"/>
        <v>0</v>
      </c>
      <c r="BH68" s="400">
        <f t="shared" si="14"/>
        <v>0</v>
      </c>
      <c r="BI68" s="400">
        <f t="shared" si="14"/>
        <v>0</v>
      </c>
      <c r="BJ68" s="400">
        <f t="shared" si="14"/>
        <v>0</v>
      </c>
      <c r="BK68" s="400">
        <f t="shared" si="14"/>
        <v>0</v>
      </c>
      <c r="BL68" s="400">
        <f t="shared" si="14"/>
        <v>0</v>
      </c>
      <c r="BM68" s="400">
        <f t="shared" si="14"/>
        <v>0</v>
      </c>
      <c r="BN68" s="400">
        <f t="shared" si="14"/>
        <v>0</v>
      </c>
      <c r="BO68" s="400">
        <f t="shared" si="14"/>
        <v>0</v>
      </c>
      <c r="BP68" s="400">
        <f t="shared" ref="BP68:CU68" si="15">BP67*BP63</f>
        <v>0</v>
      </c>
      <c r="BQ68" s="400">
        <f t="shared" si="15"/>
        <v>0</v>
      </c>
      <c r="BR68" s="400">
        <f t="shared" si="15"/>
        <v>0</v>
      </c>
      <c r="BS68" s="400">
        <f t="shared" si="15"/>
        <v>0</v>
      </c>
      <c r="BT68" s="400">
        <f t="shared" si="15"/>
        <v>0</v>
      </c>
      <c r="BU68" s="400">
        <f t="shared" si="15"/>
        <v>0</v>
      </c>
      <c r="BV68" s="400">
        <f t="shared" si="15"/>
        <v>0</v>
      </c>
      <c r="BW68" s="400">
        <f t="shared" si="15"/>
        <v>0</v>
      </c>
      <c r="BX68" s="400">
        <f t="shared" si="15"/>
        <v>0</v>
      </c>
      <c r="BY68" s="400">
        <f t="shared" si="15"/>
        <v>0</v>
      </c>
      <c r="BZ68" s="400">
        <f t="shared" si="15"/>
        <v>0</v>
      </c>
      <c r="CA68" s="400">
        <f t="shared" si="15"/>
        <v>0</v>
      </c>
      <c r="CB68" s="400">
        <f t="shared" si="15"/>
        <v>0</v>
      </c>
      <c r="CC68" s="400">
        <f t="shared" si="15"/>
        <v>0</v>
      </c>
      <c r="CD68" s="400">
        <f t="shared" si="15"/>
        <v>0</v>
      </c>
      <c r="CE68" s="400">
        <f t="shared" si="15"/>
        <v>0</v>
      </c>
      <c r="CF68" s="400">
        <f t="shared" si="15"/>
        <v>0</v>
      </c>
      <c r="CG68" s="400">
        <f t="shared" si="15"/>
        <v>0</v>
      </c>
      <c r="CH68" s="400">
        <f t="shared" si="15"/>
        <v>0</v>
      </c>
      <c r="CI68" s="400">
        <f t="shared" si="15"/>
        <v>0</v>
      </c>
      <c r="CJ68" s="400">
        <f t="shared" si="15"/>
        <v>0</v>
      </c>
      <c r="CK68" s="400">
        <f t="shared" si="15"/>
        <v>0</v>
      </c>
      <c r="CL68" s="400">
        <f t="shared" si="15"/>
        <v>0</v>
      </c>
      <c r="CM68" s="400">
        <f t="shared" si="15"/>
        <v>0</v>
      </c>
      <c r="CN68" s="400">
        <f t="shared" si="15"/>
        <v>0</v>
      </c>
      <c r="CO68" s="400">
        <f t="shared" si="15"/>
        <v>0</v>
      </c>
      <c r="CP68" s="400">
        <f t="shared" si="15"/>
        <v>0</v>
      </c>
      <c r="CQ68" s="400">
        <f t="shared" si="15"/>
        <v>0</v>
      </c>
      <c r="CR68" s="400">
        <f t="shared" si="15"/>
        <v>0</v>
      </c>
      <c r="CS68" s="400">
        <f t="shared" si="15"/>
        <v>0</v>
      </c>
      <c r="CT68" s="400">
        <f t="shared" si="15"/>
        <v>0</v>
      </c>
      <c r="CU68" s="400">
        <f t="shared" si="15"/>
        <v>0</v>
      </c>
      <c r="CV68" s="400">
        <f t="shared" ref="CV68:CZ68" si="16">CV67*CV63</f>
        <v>0</v>
      </c>
      <c r="CW68" s="400">
        <f t="shared" si="16"/>
        <v>0</v>
      </c>
      <c r="CX68" s="400">
        <f t="shared" si="16"/>
        <v>0</v>
      </c>
      <c r="CY68" s="400">
        <f t="shared" si="16"/>
        <v>0</v>
      </c>
      <c r="CZ68" s="400">
        <f t="shared" si="16"/>
        <v>0</v>
      </c>
      <c r="DA68" s="368"/>
      <c r="DB68" s="368"/>
    </row>
    <row r="69" spans="2:106" ht="33.75" customHeight="1">
      <c r="C69" s="302" t="s">
        <v>394</v>
      </c>
      <c r="D69" s="401">
        <f>SUM(D68:CZ68)</f>
        <v>0</v>
      </c>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2"/>
      <c r="BM69" s="402"/>
      <c r="BN69" s="402"/>
      <c r="BO69" s="402"/>
      <c r="BP69" s="402"/>
      <c r="BQ69" s="402"/>
      <c r="BR69" s="402"/>
      <c r="BS69" s="402"/>
      <c r="BT69" s="402"/>
      <c r="BU69" s="402"/>
      <c r="BV69" s="402"/>
      <c r="BW69" s="402"/>
      <c r="BX69" s="402"/>
      <c r="BY69" s="402"/>
      <c r="BZ69" s="402"/>
      <c r="CA69" s="402"/>
      <c r="CB69" s="402"/>
      <c r="CC69" s="402"/>
      <c r="CD69" s="402"/>
      <c r="CE69" s="402"/>
      <c r="CF69" s="402"/>
      <c r="CG69" s="402"/>
      <c r="CH69" s="402"/>
      <c r="CI69" s="402"/>
      <c r="CJ69" s="402"/>
      <c r="CK69" s="402"/>
      <c r="CL69" s="402"/>
      <c r="CM69" s="402"/>
      <c r="CN69" s="402"/>
      <c r="CO69" s="402"/>
      <c r="CP69" s="402"/>
      <c r="CQ69" s="402"/>
      <c r="CR69" s="402"/>
      <c r="CS69" s="402"/>
      <c r="CT69" s="402"/>
      <c r="CU69" s="402"/>
      <c r="CV69" s="402"/>
      <c r="CW69" s="402"/>
      <c r="CX69" s="402"/>
      <c r="CY69" s="402"/>
      <c r="CZ69" s="402"/>
      <c r="DA69" s="95"/>
      <c r="DB69" s="95"/>
    </row>
    <row r="70" spans="2:106">
      <c r="C70" s="300" t="s">
        <v>271</v>
      </c>
      <c r="D70" s="403"/>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4"/>
      <c r="BR70" s="404"/>
      <c r="BS70" s="404"/>
      <c r="BT70" s="404"/>
      <c r="BU70" s="404"/>
      <c r="BV70" s="404"/>
      <c r="BW70" s="404"/>
      <c r="BX70" s="404"/>
      <c r="BY70" s="404"/>
      <c r="BZ70" s="404"/>
      <c r="CA70" s="404"/>
      <c r="CB70" s="404"/>
      <c r="CC70" s="404"/>
      <c r="CD70" s="404"/>
      <c r="CE70" s="404"/>
      <c r="CF70" s="404"/>
      <c r="CG70" s="404"/>
      <c r="CH70" s="404"/>
      <c r="CI70" s="404"/>
      <c r="CJ70" s="404"/>
      <c r="CK70" s="404"/>
      <c r="CL70" s="404"/>
      <c r="CM70" s="404"/>
      <c r="CN70" s="404"/>
      <c r="CO70" s="404"/>
      <c r="CP70" s="404"/>
      <c r="CQ70" s="404"/>
      <c r="CR70" s="404"/>
      <c r="CS70" s="404"/>
      <c r="CT70" s="404"/>
      <c r="CU70" s="404"/>
      <c r="CV70" s="404"/>
      <c r="CW70" s="404"/>
      <c r="CX70" s="404"/>
      <c r="CY70" s="404"/>
      <c r="CZ70" s="404"/>
      <c r="DA70" s="39"/>
      <c r="DB70" s="39"/>
    </row>
    <row r="71" spans="2:106" ht="31.5">
      <c r="C71" s="303" t="s">
        <v>262</v>
      </c>
      <c r="D71" s="405">
        <f>L28</f>
        <v>0</v>
      </c>
      <c r="E71" s="406">
        <f t="shared" ref="E71:BP71" si="17">$D$71</f>
        <v>0</v>
      </c>
      <c r="F71" s="406">
        <f t="shared" si="17"/>
        <v>0</v>
      </c>
      <c r="G71" s="406">
        <f t="shared" si="17"/>
        <v>0</v>
      </c>
      <c r="H71" s="406">
        <f t="shared" si="17"/>
        <v>0</v>
      </c>
      <c r="I71" s="406">
        <f t="shared" si="17"/>
        <v>0</v>
      </c>
      <c r="J71" s="406">
        <f t="shared" si="17"/>
        <v>0</v>
      </c>
      <c r="K71" s="406">
        <f t="shared" si="17"/>
        <v>0</v>
      </c>
      <c r="L71" s="406">
        <f t="shared" si="17"/>
        <v>0</v>
      </c>
      <c r="M71" s="406">
        <f t="shared" si="17"/>
        <v>0</v>
      </c>
      <c r="N71" s="406">
        <f t="shared" si="17"/>
        <v>0</v>
      </c>
      <c r="O71" s="406">
        <f t="shared" si="17"/>
        <v>0</v>
      </c>
      <c r="P71" s="406">
        <f t="shared" si="17"/>
        <v>0</v>
      </c>
      <c r="Q71" s="406">
        <f t="shared" si="17"/>
        <v>0</v>
      </c>
      <c r="R71" s="406">
        <f t="shared" si="17"/>
        <v>0</v>
      </c>
      <c r="S71" s="406">
        <f t="shared" si="17"/>
        <v>0</v>
      </c>
      <c r="T71" s="406">
        <f t="shared" si="17"/>
        <v>0</v>
      </c>
      <c r="U71" s="406">
        <f t="shared" si="17"/>
        <v>0</v>
      </c>
      <c r="V71" s="406">
        <f t="shared" si="17"/>
        <v>0</v>
      </c>
      <c r="W71" s="406">
        <f t="shared" si="17"/>
        <v>0</v>
      </c>
      <c r="X71" s="406">
        <f t="shared" si="17"/>
        <v>0</v>
      </c>
      <c r="Y71" s="406">
        <f t="shared" si="17"/>
        <v>0</v>
      </c>
      <c r="Z71" s="406">
        <f t="shared" si="17"/>
        <v>0</v>
      </c>
      <c r="AA71" s="406">
        <f t="shared" si="17"/>
        <v>0</v>
      </c>
      <c r="AB71" s="406">
        <f t="shared" si="17"/>
        <v>0</v>
      </c>
      <c r="AC71" s="406">
        <f t="shared" si="17"/>
        <v>0</v>
      </c>
      <c r="AD71" s="406">
        <f t="shared" si="17"/>
        <v>0</v>
      </c>
      <c r="AE71" s="406">
        <f t="shared" si="17"/>
        <v>0</v>
      </c>
      <c r="AF71" s="406">
        <f t="shared" si="17"/>
        <v>0</v>
      </c>
      <c r="AG71" s="406">
        <f t="shared" si="17"/>
        <v>0</v>
      </c>
      <c r="AH71" s="406">
        <f t="shared" si="17"/>
        <v>0</v>
      </c>
      <c r="AI71" s="406">
        <f t="shared" si="17"/>
        <v>0</v>
      </c>
      <c r="AJ71" s="406">
        <f t="shared" si="17"/>
        <v>0</v>
      </c>
      <c r="AK71" s="406">
        <f t="shared" si="17"/>
        <v>0</v>
      </c>
      <c r="AL71" s="406">
        <f t="shared" si="17"/>
        <v>0</v>
      </c>
      <c r="AM71" s="406">
        <f t="shared" si="17"/>
        <v>0</v>
      </c>
      <c r="AN71" s="406">
        <f t="shared" si="17"/>
        <v>0</v>
      </c>
      <c r="AO71" s="406">
        <f t="shared" si="17"/>
        <v>0</v>
      </c>
      <c r="AP71" s="406">
        <f t="shared" si="17"/>
        <v>0</v>
      </c>
      <c r="AQ71" s="406">
        <f t="shared" si="17"/>
        <v>0</v>
      </c>
      <c r="AR71" s="406">
        <f t="shared" si="17"/>
        <v>0</v>
      </c>
      <c r="AS71" s="406">
        <f t="shared" si="17"/>
        <v>0</v>
      </c>
      <c r="AT71" s="406">
        <f t="shared" si="17"/>
        <v>0</v>
      </c>
      <c r="AU71" s="406">
        <f t="shared" si="17"/>
        <v>0</v>
      </c>
      <c r="AV71" s="406">
        <f t="shared" si="17"/>
        <v>0</v>
      </c>
      <c r="AW71" s="406">
        <f t="shared" si="17"/>
        <v>0</v>
      </c>
      <c r="AX71" s="406">
        <f t="shared" si="17"/>
        <v>0</v>
      </c>
      <c r="AY71" s="406">
        <f t="shared" si="17"/>
        <v>0</v>
      </c>
      <c r="AZ71" s="406">
        <f t="shared" si="17"/>
        <v>0</v>
      </c>
      <c r="BA71" s="406">
        <f t="shared" si="17"/>
        <v>0</v>
      </c>
      <c r="BB71" s="406">
        <f t="shared" si="17"/>
        <v>0</v>
      </c>
      <c r="BC71" s="406">
        <f t="shared" si="17"/>
        <v>0</v>
      </c>
      <c r="BD71" s="406">
        <f t="shared" si="17"/>
        <v>0</v>
      </c>
      <c r="BE71" s="406">
        <f t="shared" si="17"/>
        <v>0</v>
      </c>
      <c r="BF71" s="406">
        <f t="shared" si="17"/>
        <v>0</v>
      </c>
      <c r="BG71" s="406">
        <f t="shared" si="17"/>
        <v>0</v>
      </c>
      <c r="BH71" s="406">
        <f t="shared" si="17"/>
        <v>0</v>
      </c>
      <c r="BI71" s="406">
        <f t="shared" si="17"/>
        <v>0</v>
      </c>
      <c r="BJ71" s="406">
        <f t="shared" si="17"/>
        <v>0</v>
      </c>
      <c r="BK71" s="406">
        <f t="shared" si="17"/>
        <v>0</v>
      </c>
      <c r="BL71" s="406">
        <f t="shared" si="17"/>
        <v>0</v>
      </c>
      <c r="BM71" s="406">
        <f t="shared" si="17"/>
        <v>0</v>
      </c>
      <c r="BN71" s="406">
        <f t="shared" si="17"/>
        <v>0</v>
      </c>
      <c r="BO71" s="406">
        <f t="shared" si="17"/>
        <v>0</v>
      </c>
      <c r="BP71" s="406">
        <f t="shared" si="17"/>
        <v>0</v>
      </c>
      <c r="BQ71" s="406">
        <f t="shared" ref="BQ71:CZ71" si="18">$D$71</f>
        <v>0</v>
      </c>
      <c r="BR71" s="406">
        <f t="shared" si="18"/>
        <v>0</v>
      </c>
      <c r="BS71" s="406">
        <f t="shared" si="18"/>
        <v>0</v>
      </c>
      <c r="BT71" s="406">
        <f t="shared" si="18"/>
        <v>0</v>
      </c>
      <c r="BU71" s="406">
        <f t="shared" si="18"/>
        <v>0</v>
      </c>
      <c r="BV71" s="406">
        <f t="shared" si="18"/>
        <v>0</v>
      </c>
      <c r="BW71" s="406">
        <f t="shared" si="18"/>
        <v>0</v>
      </c>
      <c r="BX71" s="406">
        <f t="shared" si="18"/>
        <v>0</v>
      </c>
      <c r="BY71" s="406">
        <f t="shared" si="18"/>
        <v>0</v>
      </c>
      <c r="BZ71" s="406">
        <f t="shared" si="18"/>
        <v>0</v>
      </c>
      <c r="CA71" s="406">
        <f t="shared" si="18"/>
        <v>0</v>
      </c>
      <c r="CB71" s="406">
        <f t="shared" si="18"/>
        <v>0</v>
      </c>
      <c r="CC71" s="406">
        <f t="shared" si="18"/>
        <v>0</v>
      </c>
      <c r="CD71" s="406">
        <f t="shared" si="18"/>
        <v>0</v>
      </c>
      <c r="CE71" s="406">
        <f t="shared" si="18"/>
        <v>0</v>
      </c>
      <c r="CF71" s="406">
        <f t="shared" si="18"/>
        <v>0</v>
      </c>
      <c r="CG71" s="406">
        <f t="shared" si="18"/>
        <v>0</v>
      </c>
      <c r="CH71" s="406">
        <f t="shared" si="18"/>
        <v>0</v>
      </c>
      <c r="CI71" s="406">
        <f t="shared" si="18"/>
        <v>0</v>
      </c>
      <c r="CJ71" s="406">
        <f t="shared" si="18"/>
        <v>0</v>
      </c>
      <c r="CK71" s="406">
        <f t="shared" si="18"/>
        <v>0</v>
      </c>
      <c r="CL71" s="406">
        <f t="shared" si="18"/>
        <v>0</v>
      </c>
      <c r="CM71" s="406">
        <f t="shared" si="18"/>
        <v>0</v>
      </c>
      <c r="CN71" s="406">
        <f t="shared" si="18"/>
        <v>0</v>
      </c>
      <c r="CO71" s="406">
        <f t="shared" si="18"/>
        <v>0</v>
      </c>
      <c r="CP71" s="406">
        <f t="shared" si="18"/>
        <v>0</v>
      </c>
      <c r="CQ71" s="406">
        <f t="shared" si="18"/>
        <v>0</v>
      </c>
      <c r="CR71" s="406">
        <f t="shared" si="18"/>
        <v>0</v>
      </c>
      <c r="CS71" s="406">
        <f t="shared" si="18"/>
        <v>0</v>
      </c>
      <c r="CT71" s="406">
        <f t="shared" si="18"/>
        <v>0</v>
      </c>
      <c r="CU71" s="406">
        <f t="shared" si="18"/>
        <v>0</v>
      </c>
      <c r="CV71" s="406">
        <f t="shared" si="18"/>
        <v>0</v>
      </c>
      <c r="CW71" s="406">
        <f t="shared" si="18"/>
        <v>0</v>
      </c>
      <c r="CX71" s="406">
        <f t="shared" si="18"/>
        <v>0</v>
      </c>
      <c r="CY71" s="406">
        <f t="shared" si="18"/>
        <v>0</v>
      </c>
      <c r="CZ71" s="406">
        <f t="shared" si="18"/>
        <v>0</v>
      </c>
      <c r="DA71" s="369"/>
      <c r="DB71" s="369"/>
    </row>
    <row r="72" spans="2:106" ht="15.75">
      <c r="C72" s="304" t="s">
        <v>98</v>
      </c>
      <c r="D72" s="407">
        <f t="shared" ref="D72:AI72" si="19">D71*G43</f>
        <v>0</v>
      </c>
      <c r="E72" s="407">
        <f t="shared" si="19"/>
        <v>0</v>
      </c>
      <c r="F72" s="407">
        <f t="shared" si="19"/>
        <v>0</v>
      </c>
      <c r="G72" s="407">
        <f t="shared" si="19"/>
        <v>0</v>
      </c>
      <c r="H72" s="407">
        <f t="shared" si="19"/>
        <v>0</v>
      </c>
      <c r="I72" s="407">
        <f t="shared" si="19"/>
        <v>0</v>
      </c>
      <c r="J72" s="407">
        <f t="shared" si="19"/>
        <v>0</v>
      </c>
      <c r="K72" s="407">
        <f t="shared" si="19"/>
        <v>0</v>
      </c>
      <c r="L72" s="407">
        <f t="shared" si="19"/>
        <v>0</v>
      </c>
      <c r="M72" s="407">
        <f t="shared" si="19"/>
        <v>0</v>
      </c>
      <c r="N72" s="407">
        <f t="shared" si="19"/>
        <v>0</v>
      </c>
      <c r="O72" s="407">
        <f t="shared" si="19"/>
        <v>0</v>
      </c>
      <c r="P72" s="407">
        <f t="shared" si="19"/>
        <v>0</v>
      </c>
      <c r="Q72" s="407">
        <f t="shared" si="19"/>
        <v>0</v>
      </c>
      <c r="R72" s="407">
        <f t="shared" si="19"/>
        <v>0</v>
      </c>
      <c r="S72" s="407">
        <f t="shared" si="19"/>
        <v>0</v>
      </c>
      <c r="T72" s="407">
        <f t="shared" si="19"/>
        <v>0</v>
      </c>
      <c r="U72" s="407">
        <f t="shared" si="19"/>
        <v>0</v>
      </c>
      <c r="V72" s="407">
        <f t="shared" si="19"/>
        <v>0</v>
      </c>
      <c r="W72" s="407">
        <f t="shared" si="19"/>
        <v>0</v>
      </c>
      <c r="X72" s="407">
        <f t="shared" si="19"/>
        <v>0</v>
      </c>
      <c r="Y72" s="407">
        <f t="shared" si="19"/>
        <v>0</v>
      </c>
      <c r="Z72" s="407">
        <f t="shared" si="19"/>
        <v>0</v>
      </c>
      <c r="AA72" s="407">
        <f t="shared" si="19"/>
        <v>0</v>
      </c>
      <c r="AB72" s="407">
        <f t="shared" si="19"/>
        <v>0</v>
      </c>
      <c r="AC72" s="407">
        <f t="shared" si="19"/>
        <v>0</v>
      </c>
      <c r="AD72" s="407">
        <f t="shared" si="19"/>
        <v>0</v>
      </c>
      <c r="AE72" s="407">
        <f t="shared" si="19"/>
        <v>0</v>
      </c>
      <c r="AF72" s="407">
        <f t="shared" si="19"/>
        <v>0</v>
      </c>
      <c r="AG72" s="407">
        <f t="shared" si="19"/>
        <v>0</v>
      </c>
      <c r="AH72" s="407">
        <f t="shared" si="19"/>
        <v>0</v>
      </c>
      <c r="AI72" s="407">
        <f t="shared" si="19"/>
        <v>0</v>
      </c>
      <c r="AJ72" s="407">
        <f t="shared" ref="AJ72:BO72" si="20">AJ71*AM43</f>
        <v>0</v>
      </c>
      <c r="AK72" s="407">
        <f t="shared" si="20"/>
        <v>0</v>
      </c>
      <c r="AL72" s="407">
        <f t="shared" si="20"/>
        <v>0</v>
      </c>
      <c r="AM72" s="407">
        <f t="shared" si="20"/>
        <v>0</v>
      </c>
      <c r="AN72" s="407">
        <f t="shared" si="20"/>
        <v>0</v>
      </c>
      <c r="AO72" s="407">
        <f t="shared" si="20"/>
        <v>0</v>
      </c>
      <c r="AP72" s="407">
        <f t="shared" si="20"/>
        <v>0</v>
      </c>
      <c r="AQ72" s="407">
        <f t="shared" si="20"/>
        <v>0</v>
      </c>
      <c r="AR72" s="407">
        <f t="shared" si="20"/>
        <v>0</v>
      </c>
      <c r="AS72" s="407">
        <f t="shared" si="20"/>
        <v>0</v>
      </c>
      <c r="AT72" s="407">
        <f t="shared" si="20"/>
        <v>0</v>
      </c>
      <c r="AU72" s="407">
        <f t="shared" si="20"/>
        <v>0</v>
      </c>
      <c r="AV72" s="407">
        <f t="shared" si="20"/>
        <v>0</v>
      </c>
      <c r="AW72" s="407">
        <f t="shared" si="20"/>
        <v>0</v>
      </c>
      <c r="AX72" s="407">
        <f t="shared" si="20"/>
        <v>0</v>
      </c>
      <c r="AY72" s="407">
        <f t="shared" si="20"/>
        <v>0</v>
      </c>
      <c r="AZ72" s="407">
        <f t="shared" si="20"/>
        <v>0</v>
      </c>
      <c r="BA72" s="407">
        <f t="shared" si="20"/>
        <v>0</v>
      </c>
      <c r="BB72" s="407">
        <f t="shared" si="20"/>
        <v>0</v>
      </c>
      <c r="BC72" s="407">
        <f t="shared" si="20"/>
        <v>0</v>
      </c>
      <c r="BD72" s="407">
        <f t="shared" si="20"/>
        <v>0</v>
      </c>
      <c r="BE72" s="407">
        <f t="shared" si="20"/>
        <v>0</v>
      </c>
      <c r="BF72" s="407">
        <f t="shared" si="20"/>
        <v>0</v>
      </c>
      <c r="BG72" s="407">
        <f t="shared" si="20"/>
        <v>0</v>
      </c>
      <c r="BH72" s="407">
        <f t="shared" si="20"/>
        <v>0</v>
      </c>
      <c r="BI72" s="407">
        <f t="shared" si="20"/>
        <v>0</v>
      </c>
      <c r="BJ72" s="407">
        <f t="shared" si="20"/>
        <v>0</v>
      </c>
      <c r="BK72" s="407">
        <f t="shared" si="20"/>
        <v>0</v>
      </c>
      <c r="BL72" s="407">
        <f t="shared" si="20"/>
        <v>0</v>
      </c>
      <c r="BM72" s="407">
        <f t="shared" si="20"/>
        <v>0</v>
      </c>
      <c r="BN72" s="407">
        <f t="shared" si="20"/>
        <v>0</v>
      </c>
      <c r="BO72" s="407">
        <f t="shared" si="20"/>
        <v>0</v>
      </c>
      <c r="BP72" s="407">
        <f t="shared" ref="BP72:CU72" si="21">BP71*BS43</f>
        <v>0</v>
      </c>
      <c r="BQ72" s="407">
        <f t="shared" si="21"/>
        <v>0</v>
      </c>
      <c r="BR72" s="407">
        <f t="shared" si="21"/>
        <v>0</v>
      </c>
      <c r="BS72" s="407">
        <f t="shared" si="21"/>
        <v>0</v>
      </c>
      <c r="BT72" s="407">
        <f t="shared" si="21"/>
        <v>0</v>
      </c>
      <c r="BU72" s="407">
        <f t="shared" si="21"/>
        <v>0</v>
      </c>
      <c r="BV72" s="407">
        <f t="shared" si="21"/>
        <v>0</v>
      </c>
      <c r="BW72" s="407">
        <f t="shared" si="21"/>
        <v>0</v>
      </c>
      <c r="BX72" s="407">
        <f t="shared" si="21"/>
        <v>0</v>
      </c>
      <c r="BY72" s="407">
        <f t="shared" si="21"/>
        <v>0</v>
      </c>
      <c r="BZ72" s="407">
        <f t="shared" si="21"/>
        <v>0</v>
      </c>
      <c r="CA72" s="407">
        <f t="shared" si="21"/>
        <v>0</v>
      </c>
      <c r="CB72" s="407">
        <f t="shared" si="21"/>
        <v>0</v>
      </c>
      <c r="CC72" s="407">
        <f t="shared" si="21"/>
        <v>0</v>
      </c>
      <c r="CD72" s="407">
        <f t="shared" si="21"/>
        <v>0</v>
      </c>
      <c r="CE72" s="407">
        <f t="shared" si="21"/>
        <v>0</v>
      </c>
      <c r="CF72" s="407">
        <f t="shared" si="21"/>
        <v>0</v>
      </c>
      <c r="CG72" s="407">
        <f t="shared" si="21"/>
        <v>0</v>
      </c>
      <c r="CH72" s="407">
        <f t="shared" si="21"/>
        <v>0</v>
      </c>
      <c r="CI72" s="407">
        <f t="shared" si="21"/>
        <v>0</v>
      </c>
      <c r="CJ72" s="407">
        <f t="shared" si="21"/>
        <v>0</v>
      </c>
      <c r="CK72" s="407">
        <f t="shared" si="21"/>
        <v>0</v>
      </c>
      <c r="CL72" s="407">
        <f t="shared" si="21"/>
        <v>0</v>
      </c>
      <c r="CM72" s="407">
        <f t="shared" si="21"/>
        <v>0</v>
      </c>
      <c r="CN72" s="407">
        <f t="shared" si="21"/>
        <v>0</v>
      </c>
      <c r="CO72" s="407">
        <f t="shared" si="21"/>
        <v>0</v>
      </c>
      <c r="CP72" s="407">
        <f t="shared" si="21"/>
        <v>0</v>
      </c>
      <c r="CQ72" s="407">
        <f t="shared" si="21"/>
        <v>0</v>
      </c>
      <c r="CR72" s="407">
        <f t="shared" si="21"/>
        <v>0</v>
      </c>
      <c r="CS72" s="407">
        <f t="shared" si="21"/>
        <v>0</v>
      </c>
      <c r="CT72" s="407">
        <f t="shared" si="21"/>
        <v>0</v>
      </c>
      <c r="CU72" s="407">
        <f t="shared" si="21"/>
        <v>0</v>
      </c>
      <c r="CV72" s="407">
        <f t="shared" ref="CV72:CZ72" si="22">CV71*CY43</f>
        <v>0</v>
      </c>
      <c r="CW72" s="407">
        <f t="shared" si="22"/>
        <v>0</v>
      </c>
      <c r="CX72" s="407">
        <f t="shared" si="22"/>
        <v>0</v>
      </c>
      <c r="CY72" s="407">
        <f t="shared" si="22"/>
        <v>0</v>
      </c>
      <c r="CZ72" s="407">
        <f t="shared" si="22"/>
        <v>0</v>
      </c>
      <c r="DA72" s="368"/>
      <c r="DB72" s="368"/>
    </row>
    <row r="73" spans="2:106" ht="47.25">
      <c r="C73" s="305" t="s">
        <v>97</v>
      </c>
      <c r="D73" s="407">
        <f t="shared" ref="D73:AI73" si="23">D72*D63</f>
        <v>0</v>
      </c>
      <c r="E73" s="407">
        <f t="shared" si="23"/>
        <v>0</v>
      </c>
      <c r="F73" s="407">
        <f t="shared" si="23"/>
        <v>0</v>
      </c>
      <c r="G73" s="407">
        <f t="shared" si="23"/>
        <v>0</v>
      </c>
      <c r="H73" s="407">
        <f t="shared" si="23"/>
        <v>0</v>
      </c>
      <c r="I73" s="407">
        <f t="shared" si="23"/>
        <v>0</v>
      </c>
      <c r="J73" s="407">
        <f t="shared" si="23"/>
        <v>0</v>
      </c>
      <c r="K73" s="407">
        <f t="shared" si="23"/>
        <v>0</v>
      </c>
      <c r="L73" s="407">
        <f t="shared" si="23"/>
        <v>0</v>
      </c>
      <c r="M73" s="407">
        <f t="shared" si="23"/>
        <v>0</v>
      </c>
      <c r="N73" s="407">
        <f t="shared" si="23"/>
        <v>0</v>
      </c>
      <c r="O73" s="407">
        <f t="shared" si="23"/>
        <v>0</v>
      </c>
      <c r="P73" s="407">
        <f t="shared" si="23"/>
        <v>0</v>
      </c>
      <c r="Q73" s="407">
        <f t="shared" si="23"/>
        <v>0</v>
      </c>
      <c r="R73" s="407">
        <f t="shared" si="23"/>
        <v>0</v>
      </c>
      <c r="S73" s="407">
        <f t="shared" si="23"/>
        <v>0</v>
      </c>
      <c r="T73" s="407">
        <f t="shared" si="23"/>
        <v>0</v>
      </c>
      <c r="U73" s="407">
        <f t="shared" si="23"/>
        <v>0</v>
      </c>
      <c r="V73" s="407">
        <f t="shared" si="23"/>
        <v>0</v>
      </c>
      <c r="W73" s="407">
        <f t="shared" si="23"/>
        <v>0</v>
      </c>
      <c r="X73" s="407">
        <f t="shared" si="23"/>
        <v>0</v>
      </c>
      <c r="Y73" s="407">
        <f t="shared" si="23"/>
        <v>0</v>
      </c>
      <c r="Z73" s="407">
        <f t="shared" si="23"/>
        <v>0</v>
      </c>
      <c r="AA73" s="407">
        <f t="shared" si="23"/>
        <v>0</v>
      </c>
      <c r="AB73" s="407">
        <f t="shared" si="23"/>
        <v>0</v>
      </c>
      <c r="AC73" s="407">
        <f t="shared" si="23"/>
        <v>0</v>
      </c>
      <c r="AD73" s="407">
        <f t="shared" si="23"/>
        <v>0</v>
      </c>
      <c r="AE73" s="407">
        <f t="shared" si="23"/>
        <v>0</v>
      </c>
      <c r="AF73" s="407">
        <f t="shared" si="23"/>
        <v>0</v>
      </c>
      <c r="AG73" s="407">
        <f t="shared" si="23"/>
        <v>0</v>
      </c>
      <c r="AH73" s="407">
        <f t="shared" si="23"/>
        <v>0</v>
      </c>
      <c r="AI73" s="407">
        <f t="shared" si="23"/>
        <v>0</v>
      </c>
      <c r="AJ73" s="407">
        <f t="shared" ref="AJ73:BO73" si="24">AJ72*AJ63</f>
        <v>0</v>
      </c>
      <c r="AK73" s="407">
        <f t="shared" si="24"/>
        <v>0</v>
      </c>
      <c r="AL73" s="407">
        <f t="shared" si="24"/>
        <v>0</v>
      </c>
      <c r="AM73" s="407">
        <f t="shared" si="24"/>
        <v>0</v>
      </c>
      <c r="AN73" s="407">
        <f t="shared" si="24"/>
        <v>0</v>
      </c>
      <c r="AO73" s="407">
        <f t="shared" si="24"/>
        <v>0</v>
      </c>
      <c r="AP73" s="407">
        <f t="shared" si="24"/>
        <v>0</v>
      </c>
      <c r="AQ73" s="407">
        <f t="shared" si="24"/>
        <v>0</v>
      </c>
      <c r="AR73" s="407">
        <f t="shared" si="24"/>
        <v>0</v>
      </c>
      <c r="AS73" s="407">
        <f t="shared" si="24"/>
        <v>0</v>
      </c>
      <c r="AT73" s="407">
        <f t="shared" si="24"/>
        <v>0</v>
      </c>
      <c r="AU73" s="407">
        <f t="shared" si="24"/>
        <v>0</v>
      </c>
      <c r="AV73" s="407">
        <f t="shared" si="24"/>
        <v>0</v>
      </c>
      <c r="AW73" s="407">
        <f t="shared" si="24"/>
        <v>0</v>
      </c>
      <c r="AX73" s="407">
        <f t="shared" si="24"/>
        <v>0</v>
      </c>
      <c r="AY73" s="407">
        <f t="shared" si="24"/>
        <v>0</v>
      </c>
      <c r="AZ73" s="407">
        <f t="shared" si="24"/>
        <v>0</v>
      </c>
      <c r="BA73" s="407">
        <f t="shared" si="24"/>
        <v>0</v>
      </c>
      <c r="BB73" s="407">
        <f t="shared" si="24"/>
        <v>0</v>
      </c>
      <c r="BC73" s="407">
        <f t="shared" si="24"/>
        <v>0</v>
      </c>
      <c r="BD73" s="407">
        <f t="shared" si="24"/>
        <v>0</v>
      </c>
      <c r="BE73" s="407">
        <f t="shared" si="24"/>
        <v>0</v>
      </c>
      <c r="BF73" s="407">
        <f t="shared" si="24"/>
        <v>0</v>
      </c>
      <c r="BG73" s="407">
        <f t="shared" si="24"/>
        <v>0</v>
      </c>
      <c r="BH73" s="407">
        <f t="shared" si="24"/>
        <v>0</v>
      </c>
      <c r="BI73" s="407">
        <f t="shared" si="24"/>
        <v>0</v>
      </c>
      <c r="BJ73" s="407">
        <f t="shared" si="24"/>
        <v>0</v>
      </c>
      <c r="BK73" s="407">
        <f t="shared" si="24"/>
        <v>0</v>
      </c>
      <c r="BL73" s="407">
        <f t="shared" si="24"/>
        <v>0</v>
      </c>
      <c r="BM73" s="407">
        <f t="shared" si="24"/>
        <v>0</v>
      </c>
      <c r="BN73" s="407">
        <f t="shared" si="24"/>
        <v>0</v>
      </c>
      <c r="BO73" s="407">
        <f t="shared" si="24"/>
        <v>0</v>
      </c>
      <c r="BP73" s="407">
        <f t="shared" ref="BP73:CU73" si="25">BP72*BP63</f>
        <v>0</v>
      </c>
      <c r="BQ73" s="407">
        <f t="shared" si="25"/>
        <v>0</v>
      </c>
      <c r="BR73" s="407">
        <f t="shared" si="25"/>
        <v>0</v>
      </c>
      <c r="BS73" s="407">
        <f t="shared" si="25"/>
        <v>0</v>
      </c>
      <c r="BT73" s="407">
        <f t="shared" si="25"/>
        <v>0</v>
      </c>
      <c r="BU73" s="407">
        <f t="shared" si="25"/>
        <v>0</v>
      </c>
      <c r="BV73" s="407">
        <f t="shared" si="25"/>
        <v>0</v>
      </c>
      <c r="BW73" s="407">
        <f t="shared" si="25"/>
        <v>0</v>
      </c>
      <c r="BX73" s="407">
        <f t="shared" si="25"/>
        <v>0</v>
      </c>
      <c r="BY73" s="407">
        <f t="shared" si="25"/>
        <v>0</v>
      </c>
      <c r="BZ73" s="407">
        <f t="shared" si="25"/>
        <v>0</v>
      </c>
      <c r="CA73" s="407">
        <f t="shared" si="25"/>
        <v>0</v>
      </c>
      <c r="CB73" s="407">
        <f t="shared" si="25"/>
        <v>0</v>
      </c>
      <c r="CC73" s="407">
        <f t="shared" si="25"/>
        <v>0</v>
      </c>
      <c r="CD73" s="407">
        <f t="shared" si="25"/>
        <v>0</v>
      </c>
      <c r="CE73" s="407">
        <f t="shared" si="25"/>
        <v>0</v>
      </c>
      <c r="CF73" s="407">
        <f t="shared" si="25"/>
        <v>0</v>
      </c>
      <c r="CG73" s="407">
        <f t="shared" si="25"/>
        <v>0</v>
      </c>
      <c r="CH73" s="407">
        <f t="shared" si="25"/>
        <v>0</v>
      </c>
      <c r="CI73" s="407">
        <f t="shared" si="25"/>
        <v>0</v>
      </c>
      <c r="CJ73" s="407">
        <f t="shared" si="25"/>
        <v>0</v>
      </c>
      <c r="CK73" s="407">
        <f t="shared" si="25"/>
        <v>0</v>
      </c>
      <c r="CL73" s="407">
        <f t="shared" si="25"/>
        <v>0</v>
      </c>
      <c r="CM73" s="407">
        <f t="shared" si="25"/>
        <v>0</v>
      </c>
      <c r="CN73" s="407">
        <f t="shared" si="25"/>
        <v>0</v>
      </c>
      <c r="CO73" s="407">
        <f t="shared" si="25"/>
        <v>0</v>
      </c>
      <c r="CP73" s="407">
        <f t="shared" si="25"/>
        <v>0</v>
      </c>
      <c r="CQ73" s="407">
        <f t="shared" si="25"/>
        <v>0</v>
      </c>
      <c r="CR73" s="407">
        <f t="shared" si="25"/>
        <v>0</v>
      </c>
      <c r="CS73" s="407">
        <f t="shared" si="25"/>
        <v>0</v>
      </c>
      <c r="CT73" s="407">
        <f t="shared" si="25"/>
        <v>0</v>
      </c>
      <c r="CU73" s="407">
        <f t="shared" si="25"/>
        <v>0</v>
      </c>
      <c r="CV73" s="407">
        <f t="shared" ref="CV73:CZ73" si="26">CV72*CV63</f>
        <v>0</v>
      </c>
      <c r="CW73" s="407">
        <f t="shared" si="26"/>
        <v>0</v>
      </c>
      <c r="CX73" s="407">
        <f t="shared" si="26"/>
        <v>0</v>
      </c>
      <c r="CY73" s="407">
        <f t="shared" si="26"/>
        <v>0</v>
      </c>
      <c r="CZ73" s="407">
        <f t="shared" si="26"/>
        <v>0</v>
      </c>
      <c r="DA73" s="368"/>
      <c r="DB73" s="368"/>
    </row>
    <row r="74" spans="2:106" ht="31.5">
      <c r="C74" s="304" t="s">
        <v>394</v>
      </c>
      <c r="D74" s="408">
        <f>SUM(D73:CZ73)</f>
        <v>0</v>
      </c>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402"/>
      <c r="AW74" s="402"/>
      <c r="AX74" s="402"/>
      <c r="AY74" s="402"/>
      <c r="AZ74" s="402"/>
      <c r="BA74" s="402"/>
      <c r="BB74" s="402"/>
      <c r="BC74" s="402"/>
      <c r="BD74" s="402"/>
      <c r="BE74" s="402"/>
      <c r="BF74" s="402"/>
      <c r="BG74" s="402"/>
      <c r="BH74" s="402"/>
      <c r="BI74" s="402"/>
      <c r="BJ74" s="402"/>
      <c r="BK74" s="402"/>
      <c r="BL74" s="402"/>
      <c r="BM74" s="409"/>
      <c r="BN74" s="409"/>
      <c r="BO74" s="409"/>
      <c r="BP74" s="409"/>
      <c r="BQ74" s="409"/>
      <c r="BR74" s="409"/>
      <c r="BS74" s="409"/>
      <c r="BT74" s="409"/>
      <c r="BU74" s="409"/>
      <c r="BV74" s="409"/>
      <c r="BW74" s="409"/>
      <c r="BX74" s="409"/>
      <c r="BY74" s="409"/>
      <c r="BZ74" s="409"/>
      <c r="CA74" s="409"/>
      <c r="CB74" s="409"/>
      <c r="CC74" s="409"/>
      <c r="CD74" s="409"/>
      <c r="CE74" s="409"/>
      <c r="CF74" s="409"/>
      <c r="CG74" s="409"/>
      <c r="CH74" s="409"/>
      <c r="CI74" s="409"/>
      <c r="CJ74" s="409"/>
      <c r="CK74" s="409"/>
      <c r="CL74" s="409"/>
      <c r="CM74" s="409"/>
      <c r="CN74" s="409"/>
      <c r="CO74" s="409"/>
      <c r="CP74" s="409"/>
      <c r="CQ74" s="409"/>
      <c r="CR74" s="409"/>
      <c r="CS74" s="409"/>
      <c r="CT74" s="409"/>
      <c r="CU74" s="409"/>
      <c r="CV74" s="409"/>
      <c r="CW74" s="409"/>
      <c r="CX74" s="409"/>
      <c r="CY74" s="409"/>
      <c r="CZ74" s="409"/>
    </row>
    <row r="75" spans="2:106">
      <c r="C75" s="300" t="s">
        <v>272</v>
      </c>
      <c r="D75" s="403"/>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4"/>
      <c r="AY75" s="404"/>
      <c r="AZ75" s="404"/>
      <c r="BA75" s="404"/>
      <c r="BB75" s="404"/>
      <c r="BC75" s="404"/>
      <c r="BD75" s="404"/>
      <c r="BE75" s="404"/>
      <c r="BF75" s="404"/>
      <c r="BG75" s="404"/>
      <c r="BH75" s="404"/>
      <c r="BI75" s="404"/>
      <c r="BJ75" s="404"/>
      <c r="BK75" s="404"/>
      <c r="BL75" s="404"/>
      <c r="BM75" s="404"/>
      <c r="BN75" s="404"/>
      <c r="BO75" s="404"/>
      <c r="BP75" s="404"/>
      <c r="BQ75" s="404"/>
      <c r="BR75" s="404"/>
      <c r="BS75" s="404"/>
      <c r="BT75" s="404"/>
      <c r="BU75" s="404"/>
      <c r="BV75" s="404"/>
      <c r="BW75" s="404"/>
      <c r="BX75" s="404"/>
      <c r="BY75" s="404"/>
      <c r="BZ75" s="404"/>
      <c r="CA75" s="404"/>
      <c r="CB75" s="404"/>
      <c r="CC75" s="404"/>
      <c r="CD75" s="404"/>
      <c r="CE75" s="404"/>
      <c r="CF75" s="404"/>
      <c r="CG75" s="404"/>
      <c r="CH75" s="404"/>
      <c r="CI75" s="404"/>
      <c r="CJ75" s="404"/>
      <c r="CK75" s="404"/>
      <c r="CL75" s="404"/>
      <c r="CM75" s="404"/>
      <c r="CN75" s="404"/>
      <c r="CO75" s="404"/>
      <c r="CP75" s="404"/>
      <c r="CQ75" s="404"/>
      <c r="CR75" s="404"/>
      <c r="CS75" s="404"/>
      <c r="CT75" s="404"/>
      <c r="CU75" s="404"/>
      <c r="CV75" s="404"/>
      <c r="CW75" s="404"/>
      <c r="CX75" s="404"/>
      <c r="CY75" s="404"/>
      <c r="CZ75" s="404"/>
    </row>
    <row r="76" spans="2:106" ht="31.5">
      <c r="C76" s="306" t="s">
        <v>262</v>
      </c>
      <c r="D76" s="410">
        <f t="shared" ref="D76:AI76" si="27">(D66+D71)/2</f>
        <v>0</v>
      </c>
      <c r="E76" s="410">
        <f t="shared" si="27"/>
        <v>0</v>
      </c>
      <c r="F76" s="410">
        <f t="shared" si="27"/>
        <v>0</v>
      </c>
      <c r="G76" s="410">
        <f t="shared" si="27"/>
        <v>0</v>
      </c>
      <c r="H76" s="410">
        <f t="shared" si="27"/>
        <v>0</v>
      </c>
      <c r="I76" s="410">
        <f t="shared" si="27"/>
        <v>0</v>
      </c>
      <c r="J76" s="410">
        <f t="shared" si="27"/>
        <v>0</v>
      </c>
      <c r="K76" s="410">
        <f t="shared" si="27"/>
        <v>0</v>
      </c>
      <c r="L76" s="410">
        <f t="shared" si="27"/>
        <v>0</v>
      </c>
      <c r="M76" s="410">
        <f t="shared" si="27"/>
        <v>0</v>
      </c>
      <c r="N76" s="410">
        <f t="shared" si="27"/>
        <v>0</v>
      </c>
      <c r="O76" s="410">
        <f t="shared" si="27"/>
        <v>0</v>
      </c>
      <c r="P76" s="410">
        <f t="shared" si="27"/>
        <v>0</v>
      </c>
      <c r="Q76" s="410">
        <f t="shared" si="27"/>
        <v>0</v>
      </c>
      <c r="R76" s="410">
        <f t="shared" si="27"/>
        <v>0</v>
      </c>
      <c r="S76" s="410">
        <f t="shared" si="27"/>
        <v>0</v>
      </c>
      <c r="T76" s="410">
        <f t="shared" si="27"/>
        <v>0</v>
      </c>
      <c r="U76" s="410">
        <f t="shared" si="27"/>
        <v>0</v>
      </c>
      <c r="V76" s="410">
        <f t="shared" si="27"/>
        <v>0</v>
      </c>
      <c r="W76" s="410">
        <f t="shared" si="27"/>
        <v>0</v>
      </c>
      <c r="X76" s="410">
        <f t="shared" si="27"/>
        <v>0</v>
      </c>
      <c r="Y76" s="410">
        <f t="shared" si="27"/>
        <v>0</v>
      </c>
      <c r="Z76" s="410">
        <f t="shared" si="27"/>
        <v>0</v>
      </c>
      <c r="AA76" s="410">
        <f t="shared" si="27"/>
        <v>0</v>
      </c>
      <c r="AB76" s="410">
        <f t="shared" si="27"/>
        <v>0</v>
      </c>
      <c r="AC76" s="410">
        <f t="shared" si="27"/>
        <v>0</v>
      </c>
      <c r="AD76" s="410">
        <f t="shared" si="27"/>
        <v>0</v>
      </c>
      <c r="AE76" s="410">
        <f t="shared" si="27"/>
        <v>0</v>
      </c>
      <c r="AF76" s="410">
        <f t="shared" si="27"/>
        <v>0</v>
      </c>
      <c r="AG76" s="410">
        <f t="shared" si="27"/>
        <v>0</v>
      </c>
      <c r="AH76" s="410">
        <f t="shared" si="27"/>
        <v>0</v>
      </c>
      <c r="AI76" s="410">
        <f t="shared" si="27"/>
        <v>0</v>
      </c>
      <c r="AJ76" s="410">
        <f t="shared" ref="AJ76:BO76" si="28">(AJ66+AJ71)/2</f>
        <v>0</v>
      </c>
      <c r="AK76" s="410">
        <f t="shared" si="28"/>
        <v>0</v>
      </c>
      <c r="AL76" s="410">
        <f t="shared" si="28"/>
        <v>0</v>
      </c>
      <c r="AM76" s="410">
        <f t="shared" si="28"/>
        <v>0</v>
      </c>
      <c r="AN76" s="410">
        <f t="shared" si="28"/>
        <v>0</v>
      </c>
      <c r="AO76" s="410">
        <f t="shared" si="28"/>
        <v>0</v>
      </c>
      <c r="AP76" s="410">
        <f t="shared" si="28"/>
        <v>0</v>
      </c>
      <c r="AQ76" s="410">
        <f t="shared" si="28"/>
        <v>0</v>
      </c>
      <c r="AR76" s="410">
        <f t="shared" si="28"/>
        <v>0</v>
      </c>
      <c r="AS76" s="410">
        <f t="shared" si="28"/>
        <v>0</v>
      </c>
      <c r="AT76" s="410">
        <f t="shared" si="28"/>
        <v>0</v>
      </c>
      <c r="AU76" s="410">
        <f t="shared" si="28"/>
        <v>0</v>
      </c>
      <c r="AV76" s="410">
        <f t="shared" si="28"/>
        <v>0</v>
      </c>
      <c r="AW76" s="410">
        <f t="shared" si="28"/>
        <v>0</v>
      </c>
      <c r="AX76" s="410">
        <f t="shared" si="28"/>
        <v>0</v>
      </c>
      <c r="AY76" s="410">
        <f t="shared" si="28"/>
        <v>0</v>
      </c>
      <c r="AZ76" s="410">
        <f t="shared" si="28"/>
        <v>0</v>
      </c>
      <c r="BA76" s="410">
        <f t="shared" si="28"/>
        <v>0</v>
      </c>
      <c r="BB76" s="410">
        <f t="shared" si="28"/>
        <v>0</v>
      </c>
      <c r="BC76" s="410">
        <f t="shared" si="28"/>
        <v>0</v>
      </c>
      <c r="BD76" s="410">
        <f t="shared" si="28"/>
        <v>0</v>
      </c>
      <c r="BE76" s="410">
        <f t="shared" si="28"/>
        <v>0</v>
      </c>
      <c r="BF76" s="410">
        <f t="shared" si="28"/>
        <v>0</v>
      </c>
      <c r="BG76" s="410">
        <f t="shared" si="28"/>
        <v>0</v>
      </c>
      <c r="BH76" s="410">
        <f t="shared" si="28"/>
        <v>0</v>
      </c>
      <c r="BI76" s="410">
        <f t="shared" si="28"/>
        <v>0</v>
      </c>
      <c r="BJ76" s="410">
        <f t="shared" si="28"/>
        <v>0</v>
      </c>
      <c r="BK76" s="410">
        <f t="shared" si="28"/>
        <v>0</v>
      </c>
      <c r="BL76" s="410">
        <f t="shared" si="28"/>
        <v>0</v>
      </c>
      <c r="BM76" s="410">
        <f t="shared" si="28"/>
        <v>0</v>
      </c>
      <c r="BN76" s="410">
        <f t="shared" si="28"/>
        <v>0</v>
      </c>
      <c r="BO76" s="410">
        <f t="shared" si="28"/>
        <v>0</v>
      </c>
      <c r="BP76" s="410">
        <f t="shared" ref="BP76:CZ76" si="29">(BP66+BP71)/2</f>
        <v>0</v>
      </c>
      <c r="BQ76" s="410">
        <f t="shared" si="29"/>
        <v>0</v>
      </c>
      <c r="BR76" s="410">
        <f t="shared" si="29"/>
        <v>0</v>
      </c>
      <c r="BS76" s="410">
        <f t="shared" si="29"/>
        <v>0</v>
      </c>
      <c r="BT76" s="410">
        <f t="shared" si="29"/>
        <v>0</v>
      </c>
      <c r="BU76" s="410">
        <f t="shared" si="29"/>
        <v>0</v>
      </c>
      <c r="BV76" s="410">
        <f t="shared" si="29"/>
        <v>0</v>
      </c>
      <c r="BW76" s="410">
        <f t="shared" si="29"/>
        <v>0</v>
      </c>
      <c r="BX76" s="410">
        <f t="shared" si="29"/>
        <v>0</v>
      </c>
      <c r="BY76" s="410">
        <f t="shared" si="29"/>
        <v>0</v>
      </c>
      <c r="BZ76" s="410">
        <f t="shared" si="29"/>
        <v>0</v>
      </c>
      <c r="CA76" s="410">
        <f t="shared" si="29"/>
        <v>0</v>
      </c>
      <c r="CB76" s="410">
        <f t="shared" si="29"/>
        <v>0</v>
      </c>
      <c r="CC76" s="410">
        <f t="shared" si="29"/>
        <v>0</v>
      </c>
      <c r="CD76" s="410">
        <f t="shared" si="29"/>
        <v>0</v>
      </c>
      <c r="CE76" s="410">
        <f t="shared" si="29"/>
        <v>0</v>
      </c>
      <c r="CF76" s="410">
        <f t="shared" si="29"/>
        <v>0</v>
      </c>
      <c r="CG76" s="410">
        <f t="shared" si="29"/>
        <v>0</v>
      </c>
      <c r="CH76" s="410">
        <f t="shared" si="29"/>
        <v>0</v>
      </c>
      <c r="CI76" s="410">
        <f t="shared" si="29"/>
        <v>0</v>
      </c>
      <c r="CJ76" s="410">
        <f t="shared" si="29"/>
        <v>0</v>
      </c>
      <c r="CK76" s="410">
        <f t="shared" si="29"/>
        <v>0</v>
      </c>
      <c r="CL76" s="410">
        <f t="shared" si="29"/>
        <v>0</v>
      </c>
      <c r="CM76" s="410">
        <f t="shared" si="29"/>
        <v>0</v>
      </c>
      <c r="CN76" s="410">
        <f t="shared" si="29"/>
        <v>0</v>
      </c>
      <c r="CO76" s="410">
        <f t="shared" si="29"/>
        <v>0</v>
      </c>
      <c r="CP76" s="410">
        <f t="shared" si="29"/>
        <v>0</v>
      </c>
      <c r="CQ76" s="410">
        <f t="shared" si="29"/>
        <v>0</v>
      </c>
      <c r="CR76" s="410">
        <f t="shared" si="29"/>
        <v>0</v>
      </c>
      <c r="CS76" s="410">
        <f t="shared" si="29"/>
        <v>0</v>
      </c>
      <c r="CT76" s="410">
        <f t="shared" si="29"/>
        <v>0</v>
      </c>
      <c r="CU76" s="410">
        <f t="shared" si="29"/>
        <v>0</v>
      </c>
      <c r="CV76" s="410">
        <f t="shared" si="29"/>
        <v>0</v>
      </c>
      <c r="CW76" s="410">
        <f t="shared" si="29"/>
        <v>0</v>
      </c>
      <c r="CX76" s="410">
        <f t="shared" si="29"/>
        <v>0</v>
      </c>
      <c r="CY76" s="410">
        <f t="shared" si="29"/>
        <v>0</v>
      </c>
      <c r="CZ76" s="410">
        <f t="shared" si="29"/>
        <v>0</v>
      </c>
    </row>
    <row r="77" spans="2:106" ht="15.75">
      <c r="C77" s="307" t="s">
        <v>98</v>
      </c>
      <c r="D77" s="411">
        <f t="shared" ref="D77:AI77" si="30">(D67+D72)/2</f>
        <v>0</v>
      </c>
      <c r="E77" s="411">
        <f t="shared" si="30"/>
        <v>0</v>
      </c>
      <c r="F77" s="411">
        <f t="shared" si="30"/>
        <v>0</v>
      </c>
      <c r="G77" s="411">
        <f t="shared" si="30"/>
        <v>0</v>
      </c>
      <c r="H77" s="411">
        <f t="shared" si="30"/>
        <v>0</v>
      </c>
      <c r="I77" s="411">
        <f t="shared" si="30"/>
        <v>0</v>
      </c>
      <c r="J77" s="411">
        <f t="shared" si="30"/>
        <v>0</v>
      </c>
      <c r="K77" s="411">
        <f t="shared" si="30"/>
        <v>0</v>
      </c>
      <c r="L77" s="411">
        <f t="shared" si="30"/>
        <v>0</v>
      </c>
      <c r="M77" s="411">
        <f t="shared" si="30"/>
        <v>0</v>
      </c>
      <c r="N77" s="411">
        <f t="shared" si="30"/>
        <v>0</v>
      </c>
      <c r="O77" s="411">
        <f t="shared" si="30"/>
        <v>0</v>
      </c>
      <c r="P77" s="411">
        <f t="shared" si="30"/>
        <v>0</v>
      </c>
      <c r="Q77" s="411">
        <f t="shared" si="30"/>
        <v>0</v>
      </c>
      <c r="R77" s="411">
        <f t="shared" si="30"/>
        <v>0</v>
      </c>
      <c r="S77" s="411">
        <f t="shared" si="30"/>
        <v>0</v>
      </c>
      <c r="T77" s="411">
        <f t="shared" si="30"/>
        <v>0</v>
      </c>
      <c r="U77" s="411">
        <f t="shared" si="30"/>
        <v>0</v>
      </c>
      <c r="V77" s="411">
        <f t="shared" si="30"/>
        <v>0</v>
      </c>
      <c r="W77" s="411">
        <f t="shared" si="30"/>
        <v>0</v>
      </c>
      <c r="X77" s="411">
        <f t="shared" si="30"/>
        <v>0</v>
      </c>
      <c r="Y77" s="411">
        <f t="shared" si="30"/>
        <v>0</v>
      </c>
      <c r="Z77" s="411">
        <f t="shared" si="30"/>
        <v>0</v>
      </c>
      <c r="AA77" s="411">
        <f t="shared" si="30"/>
        <v>0</v>
      </c>
      <c r="AB77" s="411">
        <f t="shared" si="30"/>
        <v>0</v>
      </c>
      <c r="AC77" s="411">
        <f t="shared" si="30"/>
        <v>0</v>
      </c>
      <c r="AD77" s="411">
        <f t="shared" si="30"/>
        <v>0</v>
      </c>
      <c r="AE77" s="411">
        <f t="shared" si="30"/>
        <v>0</v>
      </c>
      <c r="AF77" s="411">
        <f t="shared" si="30"/>
        <v>0</v>
      </c>
      <c r="AG77" s="411">
        <f t="shared" si="30"/>
        <v>0</v>
      </c>
      <c r="AH77" s="411">
        <f t="shared" si="30"/>
        <v>0</v>
      </c>
      <c r="AI77" s="411">
        <f t="shared" si="30"/>
        <v>0</v>
      </c>
      <c r="AJ77" s="411">
        <f t="shared" ref="AJ77:BO77" si="31">(AJ67+AJ72)/2</f>
        <v>0</v>
      </c>
      <c r="AK77" s="411">
        <f t="shared" si="31"/>
        <v>0</v>
      </c>
      <c r="AL77" s="411">
        <f t="shared" si="31"/>
        <v>0</v>
      </c>
      <c r="AM77" s="411">
        <f t="shared" si="31"/>
        <v>0</v>
      </c>
      <c r="AN77" s="411">
        <f t="shared" si="31"/>
        <v>0</v>
      </c>
      <c r="AO77" s="411">
        <f t="shared" si="31"/>
        <v>0</v>
      </c>
      <c r="AP77" s="411">
        <f t="shared" si="31"/>
        <v>0</v>
      </c>
      <c r="AQ77" s="411">
        <f t="shared" si="31"/>
        <v>0</v>
      </c>
      <c r="AR77" s="411">
        <f t="shared" si="31"/>
        <v>0</v>
      </c>
      <c r="AS77" s="411">
        <f t="shared" si="31"/>
        <v>0</v>
      </c>
      <c r="AT77" s="411">
        <f t="shared" si="31"/>
        <v>0</v>
      </c>
      <c r="AU77" s="411">
        <f t="shared" si="31"/>
        <v>0</v>
      </c>
      <c r="AV77" s="411">
        <f t="shared" si="31"/>
        <v>0</v>
      </c>
      <c r="AW77" s="411">
        <f t="shared" si="31"/>
        <v>0</v>
      </c>
      <c r="AX77" s="411">
        <f t="shared" si="31"/>
        <v>0</v>
      </c>
      <c r="AY77" s="411">
        <f t="shared" si="31"/>
        <v>0</v>
      </c>
      <c r="AZ77" s="411">
        <f t="shared" si="31"/>
        <v>0</v>
      </c>
      <c r="BA77" s="411">
        <f t="shared" si="31"/>
        <v>0</v>
      </c>
      <c r="BB77" s="411">
        <f t="shared" si="31"/>
        <v>0</v>
      </c>
      <c r="BC77" s="411">
        <f t="shared" si="31"/>
        <v>0</v>
      </c>
      <c r="BD77" s="411">
        <f t="shared" si="31"/>
        <v>0</v>
      </c>
      <c r="BE77" s="411">
        <f t="shared" si="31"/>
        <v>0</v>
      </c>
      <c r="BF77" s="411">
        <f t="shared" si="31"/>
        <v>0</v>
      </c>
      <c r="BG77" s="411">
        <f t="shared" si="31"/>
        <v>0</v>
      </c>
      <c r="BH77" s="411">
        <f t="shared" si="31"/>
        <v>0</v>
      </c>
      <c r="BI77" s="411">
        <f t="shared" si="31"/>
        <v>0</v>
      </c>
      <c r="BJ77" s="411">
        <f t="shared" si="31"/>
        <v>0</v>
      </c>
      <c r="BK77" s="411">
        <f t="shared" si="31"/>
        <v>0</v>
      </c>
      <c r="BL77" s="411">
        <f t="shared" si="31"/>
        <v>0</v>
      </c>
      <c r="BM77" s="411">
        <f t="shared" si="31"/>
        <v>0</v>
      </c>
      <c r="BN77" s="411">
        <f t="shared" si="31"/>
        <v>0</v>
      </c>
      <c r="BO77" s="411">
        <f t="shared" si="31"/>
        <v>0</v>
      </c>
      <c r="BP77" s="411">
        <f t="shared" ref="BP77:CZ77" si="32">(BP67+BP72)/2</f>
        <v>0</v>
      </c>
      <c r="BQ77" s="411">
        <f t="shared" si="32"/>
        <v>0</v>
      </c>
      <c r="BR77" s="411">
        <f t="shared" si="32"/>
        <v>0</v>
      </c>
      <c r="BS77" s="411">
        <f t="shared" si="32"/>
        <v>0</v>
      </c>
      <c r="BT77" s="411">
        <f t="shared" si="32"/>
        <v>0</v>
      </c>
      <c r="BU77" s="411">
        <f t="shared" si="32"/>
        <v>0</v>
      </c>
      <c r="BV77" s="411">
        <f t="shared" si="32"/>
        <v>0</v>
      </c>
      <c r="BW77" s="411">
        <f t="shared" si="32"/>
        <v>0</v>
      </c>
      <c r="BX77" s="411">
        <f t="shared" si="32"/>
        <v>0</v>
      </c>
      <c r="BY77" s="411">
        <f t="shared" si="32"/>
        <v>0</v>
      </c>
      <c r="BZ77" s="411">
        <f t="shared" si="32"/>
        <v>0</v>
      </c>
      <c r="CA77" s="411">
        <f t="shared" si="32"/>
        <v>0</v>
      </c>
      <c r="CB77" s="411">
        <f t="shared" si="32"/>
        <v>0</v>
      </c>
      <c r="CC77" s="411">
        <f t="shared" si="32"/>
        <v>0</v>
      </c>
      <c r="CD77" s="411">
        <f t="shared" si="32"/>
        <v>0</v>
      </c>
      <c r="CE77" s="411">
        <f t="shared" si="32"/>
        <v>0</v>
      </c>
      <c r="CF77" s="411">
        <f t="shared" si="32"/>
        <v>0</v>
      </c>
      <c r="CG77" s="411">
        <f t="shared" si="32"/>
        <v>0</v>
      </c>
      <c r="CH77" s="411">
        <f t="shared" si="32"/>
        <v>0</v>
      </c>
      <c r="CI77" s="411">
        <f t="shared" si="32"/>
        <v>0</v>
      </c>
      <c r="CJ77" s="411">
        <f t="shared" si="32"/>
        <v>0</v>
      </c>
      <c r="CK77" s="411">
        <f t="shared" si="32"/>
        <v>0</v>
      </c>
      <c r="CL77" s="411">
        <f t="shared" si="32"/>
        <v>0</v>
      </c>
      <c r="CM77" s="411">
        <f t="shared" si="32"/>
        <v>0</v>
      </c>
      <c r="CN77" s="411">
        <f t="shared" si="32"/>
        <v>0</v>
      </c>
      <c r="CO77" s="411">
        <f t="shared" si="32"/>
        <v>0</v>
      </c>
      <c r="CP77" s="411">
        <f t="shared" si="32"/>
        <v>0</v>
      </c>
      <c r="CQ77" s="411">
        <f t="shared" si="32"/>
        <v>0</v>
      </c>
      <c r="CR77" s="411">
        <f t="shared" si="32"/>
        <v>0</v>
      </c>
      <c r="CS77" s="411">
        <f t="shared" si="32"/>
        <v>0</v>
      </c>
      <c r="CT77" s="411">
        <f t="shared" si="32"/>
        <v>0</v>
      </c>
      <c r="CU77" s="411">
        <f t="shared" si="32"/>
        <v>0</v>
      </c>
      <c r="CV77" s="411">
        <f t="shared" si="32"/>
        <v>0</v>
      </c>
      <c r="CW77" s="411">
        <f t="shared" si="32"/>
        <v>0</v>
      </c>
      <c r="CX77" s="411">
        <f t="shared" si="32"/>
        <v>0</v>
      </c>
      <c r="CY77" s="411">
        <f t="shared" si="32"/>
        <v>0</v>
      </c>
      <c r="CZ77" s="411">
        <f t="shared" si="32"/>
        <v>0</v>
      </c>
    </row>
    <row r="78" spans="2:106" ht="47.25">
      <c r="C78" s="308" t="s">
        <v>97</v>
      </c>
      <c r="D78" s="411">
        <f t="shared" ref="D78:AI78" si="33">D77*D63</f>
        <v>0</v>
      </c>
      <c r="E78" s="411">
        <f t="shared" si="33"/>
        <v>0</v>
      </c>
      <c r="F78" s="411">
        <f t="shared" si="33"/>
        <v>0</v>
      </c>
      <c r="G78" s="411">
        <f t="shared" si="33"/>
        <v>0</v>
      </c>
      <c r="H78" s="411">
        <f t="shared" si="33"/>
        <v>0</v>
      </c>
      <c r="I78" s="411">
        <f t="shared" si="33"/>
        <v>0</v>
      </c>
      <c r="J78" s="411">
        <f t="shared" si="33"/>
        <v>0</v>
      </c>
      <c r="K78" s="411">
        <f t="shared" si="33"/>
        <v>0</v>
      </c>
      <c r="L78" s="411">
        <f t="shared" si="33"/>
        <v>0</v>
      </c>
      <c r="M78" s="411">
        <f t="shared" si="33"/>
        <v>0</v>
      </c>
      <c r="N78" s="411">
        <f t="shared" si="33"/>
        <v>0</v>
      </c>
      <c r="O78" s="411">
        <f t="shared" si="33"/>
        <v>0</v>
      </c>
      <c r="P78" s="411">
        <f t="shared" si="33"/>
        <v>0</v>
      </c>
      <c r="Q78" s="411">
        <f t="shared" si="33"/>
        <v>0</v>
      </c>
      <c r="R78" s="411">
        <f t="shared" si="33"/>
        <v>0</v>
      </c>
      <c r="S78" s="411">
        <f t="shared" si="33"/>
        <v>0</v>
      </c>
      <c r="T78" s="411">
        <f t="shared" si="33"/>
        <v>0</v>
      </c>
      <c r="U78" s="411">
        <f t="shared" si="33"/>
        <v>0</v>
      </c>
      <c r="V78" s="411">
        <f t="shared" si="33"/>
        <v>0</v>
      </c>
      <c r="W78" s="411">
        <f t="shared" si="33"/>
        <v>0</v>
      </c>
      <c r="X78" s="411">
        <f t="shared" si="33"/>
        <v>0</v>
      </c>
      <c r="Y78" s="411">
        <f t="shared" si="33"/>
        <v>0</v>
      </c>
      <c r="Z78" s="411">
        <f t="shared" si="33"/>
        <v>0</v>
      </c>
      <c r="AA78" s="411">
        <f t="shared" si="33"/>
        <v>0</v>
      </c>
      <c r="AB78" s="411">
        <f t="shared" si="33"/>
        <v>0</v>
      </c>
      <c r="AC78" s="411">
        <f t="shared" si="33"/>
        <v>0</v>
      </c>
      <c r="AD78" s="411">
        <f t="shared" si="33"/>
        <v>0</v>
      </c>
      <c r="AE78" s="411">
        <f t="shared" si="33"/>
        <v>0</v>
      </c>
      <c r="AF78" s="411">
        <f t="shared" si="33"/>
        <v>0</v>
      </c>
      <c r="AG78" s="411">
        <f t="shared" si="33"/>
        <v>0</v>
      </c>
      <c r="AH78" s="411">
        <f t="shared" si="33"/>
        <v>0</v>
      </c>
      <c r="AI78" s="411">
        <f t="shared" si="33"/>
        <v>0</v>
      </c>
      <c r="AJ78" s="411">
        <f t="shared" ref="AJ78:BO78" si="34">AJ77*AJ63</f>
        <v>0</v>
      </c>
      <c r="AK78" s="411">
        <f t="shared" si="34"/>
        <v>0</v>
      </c>
      <c r="AL78" s="411">
        <f t="shared" si="34"/>
        <v>0</v>
      </c>
      <c r="AM78" s="411">
        <f t="shared" si="34"/>
        <v>0</v>
      </c>
      <c r="AN78" s="411">
        <f t="shared" si="34"/>
        <v>0</v>
      </c>
      <c r="AO78" s="411">
        <f t="shared" si="34"/>
        <v>0</v>
      </c>
      <c r="AP78" s="411">
        <f t="shared" si="34"/>
        <v>0</v>
      </c>
      <c r="AQ78" s="411">
        <f t="shared" si="34"/>
        <v>0</v>
      </c>
      <c r="AR78" s="411">
        <f t="shared" si="34"/>
        <v>0</v>
      </c>
      <c r="AS78" s="411">
        <f t="shared" si="34"/>
        <v>0</v>
      </c>
      <c r="AT78" s="411">
        <f t="shared" si="34"/>
        <v>0</v>
      </c>
      <c r="AU78" s="411">
        <f t="shared" si="34"/>
        <v>0</v>
      </c>
      <c r="AV78" s="411">
        <f t="shared" si="34"/>
        <v>0</v>
      </c>
      <c r="AW78" s="411">
        <f t="shared" si="34"/>
        <v>0</v>
      </c>
      <c r="AX78" s="411">
        <f t="shared" si="34"/>
        <v>0</v>
      </c>
      <c r="AY78" s="411">
        <f t="shared" si="34"/>
        <v>0</v>
      </c>
      <c r="AZ78" s="411">
        <f t="shared" si="34"/>
        <v>0</v>
      </c>
      <c r="BA78" s="411">
        <f t="shared" si="34"/>
        <v>0</v>
      </c>
      <c r="BB78" s="411">
        <f t="shared" si="34"/>
        <v>0</v>
      </c>
      <c r="BC78" s="411">
        <f t="shared" si="34"/>
        <v>0</v>
      </c>
      <c r="BD78" s="411">
        <f t="shared" si="34"/>
        <v>0</v>
      </c>
      <c r="BE78" s="411">
        <f t="shared" si="34"/>
        <v>0</v>
      </c>
      <c r="BF78" s="411">
        <f t="shared" si="34"/>
        <v>0</v>
      </c>
      <c r="BG78" s="411">
        <f t="shared" si="34"/>
        <v>0</v>
      </c>
      <c r="BH78" s="411">
        <f t="shared" si="34"/>
        <v>0</v>
      </c>
      <c r="BI78" s="411">
        <f t="shared" si="34"/>
        <v>0</v>
      </c>
      <c r="BJ78" s="411">
        <f t="shared" si="34"/>
        <v>0</v>
      </c>
      <c r="BK78" s="411">
        <f t="shared" si="34"/>
        <v>0</v>
      </c>
      <c r="BL78" s="411">
        <f t="shared" si="34"/>
        <v>0</v>
      </c>
      <c r="BM78" s="411">
        <f t="shared" si="34"/>
        <v>0</v>
      </c>
      <c r="BN78" s="411">
        <f t="shared" si="34"/>
        <v>0</v>
      </c>
      <c r="BO78" s="411">
        <f t="shared" si="34"/>
        <v>0</v>
      </c>
      <c r="BP78" s="411">
        <f t="shared" ref="BP78:CU78" si="35">BP77*BP63</f>
        <v>0</v>
      </c>
      <c r="BQ78" s="411">
        <f t="shared" si="35"/>
        <v>0</v>
      </c>
      <c r="BR78" s="411">
        <f t="shared" si="35"/>
        <v>0</v>
      </c>
      <c r="BS78" s="411">
        <f t="shared" si="35"/>
        <v>0</v>
      </c>
      <c r="BT78" s="411">
        <f t="shared" si="35"/>
        <v>0</v>
      </c>
      <c r="BU78" s="411">
        <f t="shared" si="35"/>
        <v>0</v>
      </c>
      <c r="BV78" s="411">
        <f t="shared" si="35"/>
        <v>0</v>
      </c>
      <c r="BW78" s="411">
        <f t="shared" si="35"/>
        <v>0</v>
      </c>
      <c r="BX78" s="411">
        <f t="shared" si="35"/>
        <v>0</v>
      </c>
      <c r="BY78" s="411">
        <f t="shared" si="35"/>
        <v>0</v>
      </c>
      <c r="BZ78" s="411">
        <f t="shared" si="35"/>
        <v>0</v>
      </c>
      <c r="CA78" s="411">
        <f t="shared" si="35"/>
        <v>0</v>
      </c>
      <c r="CB78" s="411">
        <f t="shared" si="35"/>
        <v>0</v>
      </c>
      <c r="CC78" s="411">
        <f t="shared" si="35"/>
        <v>0</v>
      </c>
      <c r="CD78" s="411">
        <f t="shared" si="35"/>
        <v>0</v>
      </c>
      <c r="CE78" s="411">
        <f t="shared" si="35"/>
        <v>0</v>
      </c>
      <c r="CF78" s="411">
        <f t="shared" si="35"/>
        <v>0</v>
      </c>
      <c r="CG78" s="411">
        <f t="shared" si="35"/>
        <v>0</v>
      </c>
      <c r="CH78" s="411">
        <f t="shared" si="35"/>
        <v>0</v>
      </c>
      <c r="CI78" s="411">
        <f t="shared" si="35"/>
        <v>0</v>
      </c>
      <c r="CJ78" s="411">
        <f t="shared" si="35"/>
        <v>0</v>
      </c>
      <c r="CK78" s="411">
        <f t="shared" si="35"/>
        <v>0</v>
      </c>
      <c r="CL78" s="411">
        <f t="shared" si="35"/>
        <v>0</v>
      </c>
      <c r="CM78" s="411">
        <f t="shared" si="35"/>
        <v>0</v>
      </c>
      <c r="CN78" s="411">
        <f t="shared" si="35"/>
        <v>0</v>
      </c>
      <c r="CO78" s="411">
        <f t="shared" si="35"/>
        <v>0</v>
      </c>
      <c r="CP78" s="411">
        <f t="shared" si="35"/>
        <v>0</v>
      </c>
      <c r="CQ78" s="411">
        <f t="shared" si="35"/>
        <v>0</v>
      </c>
      <c r="CR78" s="411">
        <f t="shared" si="35"/>
        <v>0</v>
      </c>
      <c r="CS78" s="411">
        <f t="shared" si="35"/>
        <v>0</v>
      </c>
      <c r="CT78" s="411">
        <f t="shared" si="35"/>
        <v>0</v>
      </c>
      <c r="CU78" s="411">
        <f t="shared" si="35"/>
        <v>0</v>
      </c>
      <c r="CV78" s="411">
        <f t="shared" ref="CV78:CZ78" si="36">CV77*CV63</f>
        <v>0</v>
      </c>
      <c r="CW78" s="411">
        <f t="shared" si="36"/>
        <v>0</v>
      </c>
      <c r="CX78" s="411">
        <f t="shared" si="36"/>
        <v>0</v>
      </c>
      <c r="CY78" s="411">
        <f t="shared" si="36"/>
        <v>0</v>
      </c>
      <c r="CZ78" s="411">
        <f t="shared" si="36"/>
        <v>0</v>
      </c>
    </row>
    <row r="79" spans="2:106" ht="31.5">
      <c r="C79" s="307" t="s">
        <v>394</v>
      </c>
      <c r="D79" s="412">
        <f>SUM(D78:CZ78)</f>
        <v>0</v>
      </c>
      <c r="E79" s="402"/>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9"/>
      <c r="BN79" s="409"/>
      <c r="BO79" s="409"/>
      <c r="BP79" s="409"/>
      <c r="BQ79" s="409"/>
      <c r="BR79" s="409"/>
      <c r="BS79" s="409"/>
      <c r="BT79" s="409"/>
      <c r="BU79" s="409"/>
      <c r="BV79" s="409"/>
      <c r="BW79" s="409"/>
      <c r="BX79" s="409"/>
      <c r="BY79" s="409"/>
      <c r="BZ79" s="409"/>
      <c r="CA79" s="409"/>
      <c r="CB79" s="409"/>
      <c r="CC79" s="409"/>
      <c r="CD79" s="409"/>
      <c r="CE79" s="409"/>
      <c r="CF79" s="409"/>
      <c r="CG79" s="409"/>
      <c r="CH79" s="409"/>
      <c r="CI79" s="409"/>
      <c r="CJ79" s="409"/>
      <c r="CK79" s="409"/>
      <c r="CL79" s="409"/>
      <c r="CM79" s="409"/>
      <c r="CN79" s="409"/>
      <c r="CO79" s="409"/>
      <c r="CP79" s="409"/>
      <c r="CQ79" s="409"/>
      <c r="CR79" s="409"/>
      <c r="CS79" s="409"/>
      <c r="CT79" s="409"/>
      <c r="CU79" s="409"/>
      <c r="CV79" s="409"/>
      <c r="CW79" s="409"/>
      <c r="CX79" s="409"/>
      <c r="CY79" s="409"/>
      <c r="CZ79" s="409"/>
    </row>
    <row r="80" spans="2:106">
      <c r="D80" s="403"/>
      <c r="E80" s="404"/>
      <c r="F80" s="404"/>
      <c r="G80" s="404"/>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c r="BK80" s="404"/>
      <c r="BL80" s="404"/>
      <c r="BM80" s="404"/>
      <c r="BN80" s="404"/>
      <c r="BO80" s="404"/>
      <c r="BP80" s="404"/>
      <c r="BQ80" s="404"/>
      <c r="BR80" s="404"/>
      <c r="BS80" s="404"/>
      <c r="BT80" s="404"/>
      <c r="BU80" s="404"/>
      <c r="BV80" s="404"/>
      <c r="BW80" s="404"/>
      <c r="BX80" s="404"/>
      <c r="BY80" s="404"/>
      <c r="BZ80" s="404"/>
      <c r="CA80" s="404"/>
      <c r="CB80" s="404"/>
      <c r="CC80" s="404"/>
      <c r="CD80" s="404"/>
      <c r="CE80" s="404"/>
      <c r="CF80" s="404"/>
      <c r="CG80" s="404"/>
      <c r="CH80" s="404"/>
      <c r="CI80" s="404"/>
      <c r="CJ80" s="404"/>
      <c r="CK80" s="404"/>
      <c r="CL80" s="404"/>
      <c r="CM80" s="404"/>
      <c r="CN80" s="404"/>
      <c r="CO80" s="404"/>
      <c r="CP80" s="404"/>
      <c r="CQ80" s="404"/>
      <c r="CR80" s="404"/>
      <c r="CS80" s="404"/>
      <c r="CT80" s="404"/>
      <c r="CU80" s="404"/>
      <c r="CV80" s="404"/>
      <c r="CW80" s="404"/>
      <c r="CX80" s="404"/>
      <c r="CY80" s="404"/>
      <c r="CZ80" s="404"/>
    </row>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sheetData>
  <mergeCells count="45">
    <mergeCell ref="B64:C64"/>
    <mergeCell ref="F33:M33"/>
    <mergeCell ref="C36:D36"/>
    <mergeCell ref="F36:M36"/>
    <mergeCell ref="F37:M37"/>
    <mergeCell ref="C37:D37"/>
    <mergeCell ref="B62:C62"/>
    <mergeCell ref="B63:C63"/>
    <mergeCell ref="B60:C60"/>
    <mergeCell ref="F41:DC41"/>
    <mergeCell ref="F48:M48"/>
    <mergeCell ref="F47:M47"/>
    <mergeCell ref="F51:M51"/>
    <mergeCell ref="F52:M52"/>
    <mergeCell ref="F53:M53"/>
    <mergeCell ref="B42:B44"/>
    <mergeCell ref="M18:O18"/>
    <mergeCell ref="M19:O28"/>
    <mergeCell ref="F31:M31"/>
    <mergeCell ref="F32:M32"/>
    <mergeCell ref="F18:L18"/>
    <mergeCell ref="F54:M54"/>
    <mergeCell ref="B59:C59"/>
    <mergeCell ref="B4:D4"/>
    <mergeCell ref="B8:D8"/>
    <mergeCell ref="B12:D12"/>
    <mergeCell ref="B19:B28"/>
    <mergeCell ref="C19:D28"/>
    <mergeCell ref="E19:E28"/>
    <mergeCell ref="C31:D31"/>
    <mergeCell ref="C18:D18"/>
    <mergeCell ref="C41:D41"/>
    <mergeCell ref="C47:D47"/>
    <mergeCell ref="C32:D32"/>
    <mergeCell ref="C33:D33"/>
    <mergeCell ref="C42:D44"/>
    <mergeCell ref="E42:E44"/>
    <mergeCell ref="B61:C61"/>
    <mergeCell ref="C51:D51"/>
    <mergeCell ref="C53:D53"/>
    <mergeCell ref="B57:C57"/>
    <mergeCell ref="C48:D48"/>
    <mergeCell ref="C52:D52"/>
    <mergeCell ref="C54:D54"/>
    <mergeCell ref="B58:C58"/>
  </mergeCells>
  <dataValidations count="1">
    <dataValidation type="list" allowBlank="1" showInputMessage="1" showErrorMessage="1" sqref="WVV982890:WVV982891 WLZ982890:WLZ982891 WCD982890:WCD982891 VSH982890:VSH982891 VIL982890:VIL982891 UYP982890:UYP982891 UOT982890:UOT982891 UEX982890:UEX982891 TVB982890:TVB982891 TLF982890:TLF982891 TBJ982890:TBJ982891 SRN982890:SRN982891 SHR982890:SHR982891 RXV982890:RXV982891 RNZ982890:RNZ982891 RED982890:RED982891 QUH982890:QUH982891 QKL982890:QKL982891 QAP982890:QAP982891 PQT982890:PQT982891 PGX982890:PGX982891 OXB982890:OXB982891 ONF982890:ONF982891 ODJ982890:ODJ982891 NTN982890:NTN982891 NJR982890:NJR982891 MZV982890:MZV982891 MPZ982890:MPZ982891 MGD982890:MGD982891 LWH982890:LWH982891 LML982890:LML982891 LCP982890:LCP982891 KST982890:KST982891 KIX982890:KIX982891 JZB982890:JZB982891 JPF982890:JPF982891 JFJ982890:JFJ982891 IVN982890:IVN982891 ILR982890:ILR982891 IBV982890:IBV982891 HRZ982890:HRZ982891 HID982890:HID982891 GYH982890:GYH982891 GOL982890:GOL982891 GEP982890:GEP982891 FUT982890:FUT982891 FKX982890:FKX982891 FBB982890:FBB982891 ERF982890:ERF982891 EHJ982890:EHJ982891 DXN982890:DXN982891 DNR982890:DNR982891 DDV982890:DDV982891 CTZ982890:CTZ982891 CKD982890:CKD982891 CAH982890:CAH982891 BQL982890:BQL982891 BGP982890:BGP982891 AWT982890:AWT982891 AMX982890:AMX982891 ADB982890:ADB982891 TF982890:TF982891 JJ982890:JJ982891 E982890:G982891 WVV917354:WVV917355 WLZ917354:WLZ917355 WCD917354:WCD917355 VSH917354:VSH917355 VIL917354:VIL917355 UYP917354:UYP917355 UOT917354:UOT917355 UEX917354:UEX917355 TVB917354:TVB917355 TLF917354:TLF917355 TBJ917354:TBJ917355 SRN917354:SRN917355 SHR917354:SHR917355 RXV917354:RXV917355 RNZ917354:RNZ917355 RED917354:RED917355 QUH917354:QUH917355 QKL917354:QKL917355 QAP917354:QAP917355 PQT917354:PQT917355 PGX917354:PGX917355 OXB917354:OXB917355 ONF917354:ONF917355 ODJ917354:ODJ917355 NTN917354:NTN917355 NJR917354:NJR917355 MZV917354:MZV917355 MPZ917354:MPZ917355 MGD917354:MGD917355 LWH917354:LWH917355 LML917354:LML917355 LCP917354:LCP917355 KST917354:KST917355 KIX917354:KIX917355 JZB917354:JZB917355 JPF917354:JPF917355 JFJ917354:JFJ917355 IVN917354:IVN917355 ILR917354:ILR917355 IBV917354:IBV917355 HRZ917354:HRZ917355 HID917354:HID917355 GYH917354:GYH917355 GOL917354:GOL917355 GEP917354:GEP917355 FUT917354:FUT917355 FKX917354:FKX917355 FBB917354:FBB917355 ERF917354:ERF917355 EHJ917354:EHJ917355 DXN917354:DXN917355 DNR917354:DNR917355 DDV917354:DDV917355 CTZ917354:CTZ917355 CKD917354:CKD917355 CAH917354:CAH917355 BQL917354:BQL917355 BGP917354:BGP917355 AWT917354:AWT917355 AMX917354:AMX917355 ADB917354:ADB917355 TF917354:TF917355 JJ917354:JJ917355 E917354:G917355 WVV851818:WVV851819 WLZ851818:WLZ851819 WCD851818:WCD851819 VSH851818:VSH851819 VIL851818:VIL851819 UYP851818:UYP851819 UOT851818:UOT851819 UEX851818:UEX851819 TVB851818:TVB851819 TLF851818:TLF851819 TBJ851818:TBJ851819 SRN851818:SRN851819 SHR851818:SHR851819 RXV851818:RXV851819 RNZ851818:RNZ851819 RED851818:RED851819 QUH851818:QUH851819 QKL851818:QKL851819 QAP851818:QAP851819 PQT851818:PQT851819 PGX851818:PGX851819 OXB851818:OXB851819 ONF851818:ONF851819 ODJ851818:ODJ851819 NTN851818:NTN851819 NJR851818:NJR851819 MZV851818:MZV851819 MPZ851818:MPZ851819 MGD851818:MGD851819 LWH851818:LWH851819 LML851818:LML851819 LCP851818:LCP851819 KST851818:KST851819 KIX851818:KIX851819 JZB851818:JZB851819 JPF851818:JPF851819 JFJ851818:JFJ851819 IVN851818:IVN851819 ILR851818:ILR851819 IBV851818:IBV851819 HRZ851818:HRZ851819 HID851818:HID851819 GYH851818:GYH851819 GOL851818:GOL851819 GEP851818:GEP851819 FUT851818:FUT851819 FKX851818:FKX851819 FBB851818:FBB851819 ERF851818:ERF851819 EHJ851818:EHJ851819 DXN851818:DXN851819 DNR851818:DNR851819 DDV851818:DDV851819 CTZ851818:CTZ851819 CKD851818:CKD851819 CAH851818:CAH851819 BQL851818:BQL851819 BGP851818:BGP851819 AWT851818:AWT851819 AMX851818:AMX851819 ADB851818:ADB851819 TF851818:TF851819 JJ851818:JJ851819 E851818:G851819 WVV786282:WVV786283 WLZ786282:WLZ786283 WCD786282:WCD786283 VSH786282:VSH786283 VIL786282:VIL786283 UYP786282:UYP786283 UOT786282:UOT786283 UEX786282:UEX786283 TVB786282:TVB786283 TLF786282:TLF786283 TBJ786282:TBJ786283 SRN786282:SRN786283 SHR786282:SHR786283 RXV786282:RXV786283 RNZ786282:RNZ786283 RED786282:RED786283 QUH786282:QUH786283 QKL786282:QKL786283 QAP786282:QAP786283 PQT786282:PQT786283 PGX786282:PGX786283 OXB786282:OXB786283 ONF786282:ONF786283 ODJ786282:ODJ786283 NTN786282:NTN786283 NJR786282:NJR786283 MZV786282:MZV786283 MPZ786282:MPZ786283 MGD786282:MGD786283 LWH786282:LWH786283 LML786282:LML786283 LCP786282:LCP786283 KST786282:KST786283 KIX786282:KIX786283 JZB786282:JZB786283 JPF786282:JPF786283 JFJ786282:JFJ786283 IVN786282:IVN786283 ILR786282:ILR786283 IBV786282:IBV786283 HRZ786282:HRZ786283 HID786282:HID786283 GYH786282:GYH786283 GOL786282:GOL786283 GEP786282:GEP786283 FUT786282:FUT786283 FKX786282:FKX786283 FBB786282:FBB786283 ERF786282:ERF786283 EHJ786282:EHJ786283 DXN786282:DXN786283 DNR786282:DNR786283 DDV786282:DDV786283 CTZ786282:CTZ786283 CKD786282:CKD786283 CAH786282:CAH786283 BQL786282:BQL786283 BGP786282:BGP786283 AWT786282:AWT786283 AMX786282:AMX786283 ADB786282:ADB786283 TF786282:TF786283 JJ786282:JJ786283 E786282:G786283 WVV720746:WVV720747 WLZ720746:WLZ720747 WCD720746:WCD720747 VSH720746:VSH720747 VIL720746:VIL720747 UYP720746:UYP720747 UOT720746:UOT720747 UEX720746:UEX720747 TVB720746:TVB720747 TLF720746:TLF720747 TBJ720746:TBJ720747 SRN720746:SRN720747 SHR720746:SHR720747 RXV720746:RXV720747 RNZ720746:RNZ720747 RED720746:RED720747 QUH720746:QUH720747 QKL720746:QKL720747 QAP720746:QAP720747 PQT720746:PQT720747 PGX720746:PGX720747 OXB720746:OXB720747 ONF720746:ONF720747 ODJ720746:ODJ720747 NTN720746:NTN720747 NJR720746:NJR720747 MZV720746:MZV720747 MPZ720746:MPZ720747 MGD720746:MGD720747 LWH720746:LWH720747 LML720746:LML720747 LCP720746:LCP720747 KST720746:KST720747 KIX720746:KIX720747 JZB720746:JZB720747 JPF720746:JPF720747 JFJ720746:JFJ720747 IVN720746:IVN720747 ILR720746:ILR720747 IBV720746:IBV720747 HRZ720746:HRZ720747 HID720746:HID720747 GYH720746:GYH720747 GOL720746:GOL720747 GEP720746:GEP720747 FUT720746:FUT720747 FKX720746:FKX720747 FBB720746:FBB720747 ERF720746:ERF720747 EHJ720746:EHJ720747 DXN720746:DXN720747 DNR720746:DNR720747 DDV720746:DDV720747 CTZ720746:CTZ720747 CKD720746:CKD720747 CAH720746:CAH720747 BQL720746:BQL720747 BGP720746:BGP720747 AWT720746:AWT720747 AMX720746:AMX720747 ADB720746:ADB720747 TF720746:TF720747 JJ720746:JJ720747 E720746:G720747 WVV655210:WVV655211 WLZ655210:WLZ655211 WCD655210:WCD655211 VSH655210:VSH655211 VIL655210:VIL655211 UYP655210:UYP655211 UOT655210:UOT655211 UEX655210:UEX655211 TVB655210:TVB655211 TLF655210:TLF655211 TBJ655210:TBJ655211 SRN655210:SRN655211 SHR655210:SHR655211 RXV655210:RXV655211 RNZ655210:RNZ655211 RED655210:RED655211 QUH655210:QUH655211 QKL655210:QKL655211 QAP655210:QAP655211 PQT655210:PQT655211 PGX655210:PGX655211 OXB655210:OXB655211 ONF655210:ONF655211 ODJ655210:ODJ655211 NTN655210:NTN655211 NJR655210:NJR655211 MZV655210:MZV655211 MPZ655210:MPZ655211 MGD655210:MGD655211 LWH655210:LWH655211 LML655210:LML655211 LCP655210:LCP655211 KST655210:KST655211 KIX655210:KIX655211 JZB655210:JZB655211 JPF655210:JPF655211 JFJ655210:JFJ655211 IVN655210:IVN655211 ILR655210:ILR655211 IBV655210:IBV655211 HRZ655210:HRZ655211 HID655210:HID655211 GYH655210:GYH655211 GOL655210:GOL655211 GEP655210:GEP655211 FUT655210:FUT655211 FKX655210:FKX655211 FBB655210:FBB655211 ERF655210:ERF655211 EHJ655210:EHJ655211 DXN655210:DXN655211 DNR655210:DNR655211 DDV655210:DDV655211 CTZ655210:CTZ655211 CKD655210:CKD655211 CAH655210:CAH655211 BQL655210:BQL655211 BGP655210:BGP655211 AWT655210:AWT655211 AMX655210:AMX655211 ADB655210:ADB655211 TF655210:TF655211 JJ655210:JJ655211 E655210:G655211 WVV589674:WVV589675 WLZ589674:WLZ589675 WCD589674:WCD589675 VSH589674:VSH589675 VIL589674:VIL589675 UYP589674:UYP589675 UOT589674:UOT589675 UEX589674:UEX589675 TVB589674:TVB589675 TLF589674:TLF589675 TBJ589674:TBJ589675 SRN589674:SRN589675 SHR589674:SHR589675 RXV589674:RXV589675 RNZ589674:RNZ589675 RED589674:RED589675 QUH589674:QUH589675 QKL589674:QKL589675 QAP589674:QAP589675 PQT589674:PQT589675 PGX589674:PGX589675 OXB589674:OXB589675 ONF589674:ONF589675 ODJ589674:ODJ589675 NTN589674:NTN589675 NJR589674:NJR589675 MZV589674:MZV589675 MPZ589674:MPZ589675 MGD589674:MGD589675 LWH589674:LWH589675 LML589674:LML589675 LCP589674:LCP589675 KST589674:KST589675 KIX589674:KIX589675 JZB589674:JZB589675 JPF589674:JPF589675 JFJ589674:JFJ589675 IVN589674:IVN589675 ILR589674:ILR589675 IBV589674:IBV589675 HRZ589674:HRZ589675 HID589674:HID589675 GYH589674:GYH589675 GOL589674:GOL589675 GEP589674:GEP589675 FUT589674:FUT589675 FKX589674:FKX589675 FBB589674:FBB589675 ERF589674:ERF589675 EHJ589674:EHJ589675 DXN589674:DXN589675 DNR589674:DNR589675 DDV589674:DDV589675 CTZ589674:CTZ589675 CKD589674:CKD589675 CAH589674:CAH589675 BQL589674:BQL589675 BGP589674:BGP589675 AWT589674:AWT589675 AMX589674:AMX589675 ADB589674:ADB589675 TF589674:TF589675 JJ589674:JJ589675 E589674:G589675 WVV524138:WVV524139 WLZ524138:WLZ524139 WCD524138:WCD524139 VSH524138:VSH524139 VIL524138:VIL524139 UYP524138:UYP524139 UOT524138:UOT524139 UEX524138:UEX524139 TVB524138:TVB524139 TLF524138:TLF524139 TBJ524138:TBJ524139 SRN524138:SRN524139 SHR524138:SHR524139 RXV524138:RXV524139 RNZ524138:RNZ524139 RED524138:RED524139 QUH524138:QUH524139 QKL524138:QKL524139 QAP524138:QAP524139 PQT524138:PQT524139 PGX524138:PGX524139 OXB524138:OXB524139 ONF524138:ONF524139 ODJ524138:ODJ524139 NTN524138:NTN524139 NJR524138:NJR524139 MZV524138:MZV524139 MPZ524138:MPZ524139 MGD524138:MGD524139 LWH524138:LWH524139 LML524138:LML524139 LCP524138:LCP524139 KST524138:KST524139 KIX524138:KIX524139 JZB524138:JZB524139 JPF524138:JPF524139 JFJ524138:JFJ524139 IVN524138:IVN524139 ILR524138:ILR524139 IBV524138:IBV524139 HRZ524138:HRZ524139 HID524138:HID524139 GYH524138:GYH524139 GOL524138:GOL524139 GEP524138:GEP524139 FUT524138:FUT524139 FKX524138:FKX524139 FBB524138:FBB524139 ERF524138:ERF524139 EHJ524138:EHJ524139 DXN524138:DXN524139 DNR524138:DNR524139 DDV524138:DDV524139 CTZ524138:CTZ524139 CKD524138:CKD524139 CAH524138:CAH524139 BQL524138:BQL524139 BGP524138:BGP524139 AWT524138:AWT524139 AMX524138:AMX524139 ADB524138:ADB524139 TF524138:TF524139 JJ524138:JJ524139 E524138:G524139 WVV458602:WVV458603 WLZ458602:WLZ458603 WCD458602:WCD458603 VSH458602:VSH458603 VIL458602:VIL458603 UYP458602:UYP458603 UOT458602:UOT458603 UEX458602:UEX458603 TVB458602:TVB458603 TLF458602:TLF458603 TBJ458602:TBJ458603 SRN458602:SRN458603 SHR458602:SHR458603 RXV458602:RXV458603 RNZ458602:RNZ458603 RED458602:RED458603 QUH458602:QUH458603 QKL458602:QKL458603 QAP458602:QAP458603 PQT458602:PQT458603 PGX458602:PGX458603 OXB458602:OXB458603 ONF458602:ONF458603 ODJ458602:ODJ458603 NTN458602:NTN458603 NJR458602:NJR458603 MZV458602:MZV458603 MPZ458602:MPZ458603 MGD458602:MGD458603 LWH458602:LWH458603 LML458602:LML458603 LCP458602:LCP458603 KST458602:KST458603 KIX458602:KIX458603 JZB458602:JZB458603 JPF458602:JPF458603 JFJ458602:JFJ458603 IVN458602:IVN458603 ILR458602:ILR458603 IBV458602:IBV458603 HRZ458602:HRZ458603 HID458602:HID458603 GYH458602:GYH458603 GOL458602:GOL458603 GEP458602:GEP458603 FUT458602:FUT458603 FKX458602:FKX458603 FBB458602:FBB458603 ERF458602:ERF458603 EHJ458602:EHJ458603 DXN458602:DXN458603 DNR458602:DNR458603 DDV458602:DDV458603 CTZ458602:CTZ458603 CKD458602:CKD458603 CAH458602:CAH458603 BQL458602:BQL458603 BGP458602:BGP458603 AWT458602:AWT458603 AMX458602:AMX458603 ADB458602:ADB458603 TF458602:TF458603 JJ458602:JJ458603 E458602:G458603 WVV393066:WVV393067 WLZ393066:WLZ393067 WCD393066:WCD393067 VSH393066:VSH393067 VIL393066:VIL393067 UYP393066:UYP393067 UOT393066:UOT393067 UEX393066:UEX393067 TVB393066:TVB393067 TLF393066:TLF393067 TBJ393066:TBJ393067 SRN393066:SRN393067 SHR393066:SHR393067 RXV393066:RXV393067 RNZ393066:RNZ393067 RED393066:RED393067 QUH393066:QUH393067 QKL393066:QKL393067 QAP393066:QAP393067 PQT393066:PQT393067 PGX393066:PGX393067 OXB393066:OXB393067 ONF393066:ONF393067 ODJ393066:ODJ393067 NTN393066:NTN393067 NJR393066:NJR393067 MZV393066:MZV393067 MPZ393066:MPZ393067 MGD393066:MGD393067 LWH393066:LWH393067 LML393066:LML393067 LCP393066:LCP393067 KST393066:KST393067 KIX393066:KIX393067 JZB393066:JZB393067 JPF393066:JPF393067 JFJ393066:JFJ393067 IVN393066:IVN393067 ILR393066:ILR393067 IBV393066:IBV393067 HRZ393066:HRZ393067 HID393066:HID393067 GYH393066:GYH393067 GOL393066:GOL393067 GEP393066:GEP393067 FUT393066:FUT393067 FKX393066:FKX393067 FBB393066:FBB393067 ERF393066:ERF393067 EHJ393066:EHJ393067 DXN393066:DXN393067 DNR393066:DNR393067 DDV393066:DDV393067 CTZ393066:CTZ393067 CKD393066:CKD393067 CAH393066:CAH393067 BQL393066:BQL393067 BGP393066:BGP393067 AWT393066:AWT393067 AMX393066:AMX393067 ADB393066:ADB393067 TF393066:TF393067 JJ393066:JJ393067 E393066:G393067 WVV327530:WVV327531 WLZ327530:WLZ327531 WCD327530:WCD327531 VSH327530:VSH327531 VIL327530:VIL327531 UYP327530:UYP327531 UOT327530:UOT327531 UEX327530:UEX327531 TVB327530:TVB327531 TLF327530:TLF327531 TBJ327530:TBJ327531 SRN327530:SRN327531 SHR327530:SHR327531 RXV327530:RXV327531 RNZ327530:RNZ327531 RED327530:RED327531 QUH327530:QUH327531 QKL327530:QKL327531 QAP327530:QAP327531 PQT327530:PQT327531 PGX327530:PGX327531 OXB327530:OXB327531 ONF327530:ONF327531 ODJ327530:ODJ327531 NTN327530:NTN327531 NJR327530:NJR327531 MZV327530:MZV327531 MPZ327530:MPZ327531 MGD327530:MGD327531 LWH327530:LWH327531 LML327530:LML327531 LCP327530:LCP327531 KST327530:KST327531 KIX327530:KIX327531 JZB327530:JZB327531 JPF327530:JPF327531 JFJ327530:JFJ327531 IVN327530:IVN327531 ILR327530:ILR327531 IBV327530:IBV327531 HRZ327530:HRZ327531 HID327530:HID327531 GYH327530:GYH327531 GOL327530:GOL327531 GEP327530:GEP327531 FUT327530:FUT327531 FKX327530:FKX327531 FBB327530:FBB327531 ERF327530:ERF327531 EHJ327530:EHJ327531 DXN327530:DXN327531 DNR327530:DNR327531 DDV327530:DDV327531 CTZ327530:CTZ327531 CKD327530:CKD327531 CAH327530:CAH327531 BQL327530:BQL327531 BGP327530:BGP327531 AWT327530:AWT327531 AMX327530:AMX327531 ADB327530:ADB327531 TF327530:TF327531 JJ327530:JJ327531 E327530:G327531 WVV261994:WVV261995 WLZ261994:WLZ261995 WCD261994:WCD261995 VSH261994:VSH261995 VIL261994:VIL261995 UYP261994:UYP261995 UOT261994:UOT261995 UEX261994:UEX261995 TVB261994:TVB261995 TLF261994:TLF261995 TBJ261994:TBJ261995 SRN261994:SRN261995 SHR261994:SHR261995 RXV261994:RXV261995 RNZ261994:RNZ261995 RED261994:RED261995 QUH261994:QUH261995 QKL261994:QKL261995 QAP261994:QAP261995 PQT261994:PQT261995 PGX261994:PGX261995 OXB261994:OXB261995 ONF261994:ONF261995 ODJ261994:ODJ261995 NTN261994:NTN261995 NJR261994:NJR261995 MZV261994:MZV261995 MPZ261994:MPZ261995 MGD261994:MGD261995 LWH261994:LWH261995 LML261994:LML261995 LCP261994:LCP261995 KST261994:KST261995 KIX261994:KIX261995 JZB261994:JZB261995 JPF261994:JPF261995 JFJ261994:JFJ261995 IVN261994:IVN261995 ILR261994:ILR261995 IBV261994:IBV261995 HRZ261994:HRZ261995 HID261994:HID261995 GYH261994:GYH261995 GOL261994:GOL261995 GEP261994:GEP261995 FUT261994:FUT261995 FKX261994:FKX261995 FBB261994:FBB261995 ERF261994:ERF261995 EHJ261994:EHJ261995 DXN261994:DXN261995 DNR261994:DNR261995 DDV261994:DDV261995 CTZ261994:CTZ261995 CKD261994:CKD261995 CAH261994:CAH261995 BQL261994:BQL261995 BGP261994:BGP261995 AWT261994:AWT261995 AMX261994:AMX261995 ADB261994:ADB261995 TF261994:TF261995 JJ261994:JJ261995 E261994:G261995 WVV196458:WVV196459 WLZ196458:WLZ196459 WCD196458:WCD196459 VSH196458:VSH196459 VIL196458:VIL196459 UYP196458:UYP196459 UOT196458:UOT196459 UEX196458:UEX196459 TVB196458:TVB196459 TLF196458:TLF196459 TBJ196458:TBJ196459 SRN196458:SRN196459 SHR196458:SHR196459 RXV196458:RXV196459 RNZ196458:RNZ196459 RED196458:RED196459 QUH196458:QUH196459 QKL196458:QKL196459 QAP196458:QAP196459 PQT196458:PQT196459 PGX196458:PGX196459 OXB196458:OXB196459 ONF196458:ONF196459 ODJ196458:ODJ196459 NTN196458:NTN196459 NJR196458:NJR196459 MZV196458:MZV196459 MPZ196458:MPZ196459 MGD196458:MGD196459 LWH196458:LWH196459 LML196458:LML196459 LCP196458:LCP196459 KST196458:KST196459 KIX196458:KIX196459 JZB196458:JZB196459 JPF196458:JPF196459 JFJ196458:JFJ196459 IVN196458:IVN196459 ILR196458:ILR196459 IBV196458:IBV196459 HRZ196458:HRZ196459 HID196458:HID196459 GYH196458:GYH196459 GOL196458:GOL196459 GEP196458:GEP196459 FUT196458:FUT196459 FKX196458:FKX196459 FBB196458:FBB196459 ERF196458:ERF196459 EHJ196458:EHJ196459 DXN196458:DXN196459 DNR196458:DNR196459 DDV196458:DDV196459 CTZ196458:CTZ196459 CKD196458:CKD196459 CAH196458:CAH196459 BQL196458:BQL196459 BGP196458:BGP196459 AWT196458:AWT196459 AMX196458:AMX196459 ADB196458:ADB196459 TF196458:TF196459 JJ196458:JJ196459 E196458:G196459 WVV130922:WVV130923 WLZ130922:WLZ130923 WCD130922:WCD130923 VSH130922:VSH130923 VIL130922:VIL130923 UYP130922:UYP130923 UOT130922:UOT130923 UEX130922:UEX130923 TVB130922:TVB130923 TLF130922:TLF130923 TBJ130922:TBJ130923 SRN130922:SRN130923 SHR130922:SHR130923 RXV130922:RXV130923 RNZ130922:RNZ130923 RED130922:RED130923 QUH130922:QUH130923 QKL130922:QKL130923 QAP130922:QAP130923 PQT130922:PQT130923 PGX130922:PGX130923 OXB130922:OXB130923 ONF130922:ONF130923 ODJ130922:ODJ130923 NTN130922:NTN130923 NJR130922:NJR130923 MZV130922:MZV130923 MPZ130922:MPZ130923 MGD130922:MGD130923 LWH130922:LWH130923 LML130922:LML130923 LCP130922:LCP130923 KST130922:KST130923 KIX130922:KIX130923 JZB130922:JZB130923 JPF130922:JPF130923 JFJ130922:JFJ130923 IVN130922:IVN130923 ILR130922:ILR130923 IBV130922:IBV130923 HRZ130922:HRZ130923 HID130922:HID130923 GYH130922:GYH130923 GOL130922:GOL130923 GEP130922:GEP130923 FUT130922:FUT130923 FKX130922:FKX130923 FBB130922:FBB130923 ERF130922:ERF130923 EHJ130922:EHJ130923 DXN130922:DXN130923 DNR130922:DNR130923 DDV130922:DDV130923 CTZ130922:CTZ130923 CKD130922:CKD130923 CAH130922:CAH130923 BQL130922:BQL130923 BGP130922:BGP130923 AWT130922:AWT130923 AMX130922:AMX130923 ADB130922:ADB130923 TF130922:TF130923 JJ130922:JJ130923 E130922:G130923 WVV65386:WVV65387 WLZ65386:WLZ65387 WCD65386:WCD65387 VSH65386:VSH65387 VIL65386:VIL65387 UYP65386:UYP65387 UOT65386:UOT65387 UEX65386:UEX65387 TVB65386:TVB65387 TLF65386:TLF65387 TBJ65386:TBJ65387 SRN65386:SRN65387 SHR65386:SHR65387 RXV65386:RXV65387 RNZ65386:RNZ65387 RED65386:RED65387 QUH65386:QUH65387 QKL65386:QKL65387 QAP65386:QAP65387 PQT65386:PQT65387 PGX65386:PGX65387 OXB65386:OXB65387 ONF65386:ONF65387 ODJ65386:ODJ65387 NTN65386:NTN65387 NJR65386:NJR65387 MZV65386:MZV65387 MPZ65386:MPZ65387 MGD65386:MGD65387 LWH65386:LWH65387 LML65386:LML65387 LCP65386:LCP65387 KST65386:KST65387 KIX65386:KIX65387 JZB65386:JZB65387 JPF65386:JPF65387 JFJ65386:JFJ65387 IVN65386:IVN65387 ILR65386:ILR65387 IBV65386:IBV65387 HRZ65386:HRZ65387 HID65386:HID65387 GYH65386:GYH65387 GOL65386:GOL65387 GEP65386:GEP65387 FUT65386:FUT65387 FKX65386:FKX65387 FBB65386:FBB65387 ERF65386:ERF65387 EHJ65386:EHJ65387 DXN65386:DXN65387 DNR65386:DNR65387 DDV65386:DDV65387 CTZ65386:CTZ65387 CKD65386:CKD65387 CAH65386:CAH65387 BQL65386:BQL65387 BGP65386:BGP65387 AWT65386:AWT65387 AMX65386:AMX65387 ADB65386:ADB65387 TF65386:TF65387 JJ65386:JJ65387 E65386:G65387">
      <formula1>#REF!</formula1>
    </dataValidation>
  </dataValidations>
  <hyperlinks>
    <hyperlink ref="E48" r:id="rId1" display="https://assets.publishing.service.gov.uk/government/uploads/system/uploads/attachment_data/file/48184/3136-guide-carbon-valuation-methodology.pdf"/>
    <hyperlink ref="E42" r:id="rId2" display="https://assets.publishing.service.gov.uk/government/uploads/system/uploads/attachment_data/file/48184/3136-guide-carbon-valuation-methodology.pdf"/>
    <hyperlink ref="E33" r:id="rId3" display="http://sciencesearch.defra.gov.uk/Default.aspx?Menu=Menu&amp;Module=More&amp;Location=None&amp;Completed=0&amp;ProjectID=19271"/>
    <hyperlink ref="E19:E28" r:id="rId4" display="These values were calculated as max and min averages from Defra research into protected areas in England and Scotland "/>
  </hyperlink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29"/>
  <sheetViews>
    <sheetView zoomScaleNormal="100" workbookViewId="0">
      <selection activeCell="B1" sqref="B1"/>
    </sheetView>
  </sheetViews>
  <sheetFormatPr defaultColWidth="6.6640625" defaultRowHeight="15" zeroHeight="1"/>
  <cols>
    <col min="1" max="1" width="2.77734375" style="38" customWidth="1"/>
    <col min="2" max="2" width="15.33203125" style="43" customWidth="1"/>
    <col min="3" max="3" width="15.21875" style="43" customWidth="1"/>
    <col min="4" max="4" width="18.33203125" style="43" customWidth="1"/>
    <col min="5" max="5" width="31.5546875" style="38" customWidth="1"/>
    <col min="6" max="6" width="20" style="38" bestFit="1" customWidth="1"/>
    <col min="7" max="7" width="17.88671875" style="38" customWidth="1"/>
    <col min="8" max="8" width="16.77734375" style="38" customWidth="1"/>
    <col min="9" max="9" width="18.109375" style="38" customWidth="1"/>
    <col min="10" max="10" width="12.88671875" style="38" customWidth="1"/>
    <col min="11" max="11" width="14.109375" style="38" customWidth="1"/>
    <col min="12" max="12" width="12" style="38" customWidth="1"/>
    <col min="13"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7" width="9.21875" style="38" customWidth="1"/>
    <col min="68" max="104" width="16" style="38" bestFit="1" customWidth="1"/>
    <col min="105" max="106" width="10.44140625" style="38" bestFit="1" customWidth="1"/>
    <col min="107" max="16384" width="6.6640625" style="38"/>
  </cols>
  <sheetData>
    <row r="1" spans="2:18" ht="30">
      <c r="B1" s="119" t="s">
        <v>596</v>
      </c>
    </row>
    <row r="2" spans="2:18" ht="24" customHeight="1">
      <c r="B2" s="340" t="s">
        <v>247</v>
      </c>
    </row>
    <row r="3" spans="2:18" ht="26.25" thickBot="1">
      <c r="B3" s="120" t="s">
        <v>392</v>
      </c>
    </row>
    <row r="4" spans="2:18">
      <c r="B4" s="875" t="s">
        <v>597</v>
      </c>
      <c r="C4" s="876"/>
      <c r="D4" s="877"/>
    </row>
    <row r="5" spans="2:18" ht="15.75">
      <c r="B5" s="1080" t="s">
        <v>390</v>
      </c>
      <c r="C5" s="1081"/>
      <c r="D5" s="1082"/>
    </row>
    <row r="6" spans="2:18" ht="15.75" thickBot="1">
      <c r="B6" s="1083">
        <f>H30</f>
        <v>0</v>
      </c>
      <c r="C6" s="1084"/>
      <c r="D6" s="1085"/>
    </row>
    <row r="7" spans="2:18" ht="16.5" thickBot="1">
      <c r="B7" s="362"/>
      <c r="C7" s="363"/>
      <c r="D7" s="363"/>
    </row>
    <row r="8" spans="2:18">
      <c r="B8" s="875" t="s">
        <v>598</v>
      </c>
      <c r="C8" s="876"/>
      <c r="D8" s="877"/>
    </row>
    <row r="9" spans="2:18" ht="15.75">
      <c r="B9" s="537" t="s">
        <v>270</v>
      </c>
      <c r="C9" s="364" t="s">
        <v>271</v>
      </c>
      <c r="D9" s="370" t="s">
        <v>390</v>
      </c>
    </row>
    <row r="10" spans="2:18" ht="15.75" thickBot="1">
      <c r="B10" s="374">
        <f>D71</f>
        <v>0</v>
      </c>
      <c r="C10" s="375">
        <f>D76</f>
        <v>0</v>
      </c>
      <c r="D10" s="376">
        <f>D81</f>
        <v>0</v>
      </c>
    </row>
    <row r="11" spans="2:18" ht="16.5" thickBot="1">
      <c r="B11" s="362"/>
      <c r="C11" s="363"/>
      <c r="D11" s="363"/>
    </row>
    <row r="12" spans="2:18">
      <c r="B12" s="875" t="s">
        <v>515</v>
      </c>
      <c r="C12" s="876"/>
      <c r="D12" s="877"/>
    </row>
    <row r="13" spans="2:18" ht="15.75">
      <c r="B13" s="540" t="s">
        <v>270</v>
      </c>
      <c r="C13" s="541" t="s">
        <v>271</v>
      </c>
      <c r="D13" s="538" t="s">
        <v>390</v>
      </c>
    </row>
    <row r="14" spans="2:18" ht="15.75" thickBot="1">
      <c r="B14" s="539">
        <f>D73</f>
        <v>0</v>
      </c>
      <c r="C14" s="542">
        <f>D78</f>
        <v>0</v>
      </c>
      <c r="D14" s="542">
        <f>D83</f>
        <v>0</v>
      </c>
    </row>
    <row r="15" spans="2:18" ht="16.5" customHeight="1">
      <c r="B15" s="340"/>
    </row>
    <row r="16" spans="2:18" ht="25.5">
      <c r="B16" s="120" t="s">
        <v>377</v>
      </c>
      <c r="C16" s="329"/>
      <c r="D16" s="44"/>
      <c r="E16" s="39"/>
      <c r="K16" s="39"/>
      <c r="L16" s="39"/>
      <c r="M16" s="39"/>
      <c r="N16" s="39"/>
      <c r="O16" s="39"/>
      <c r="P16" s="39"/>
      <c r="Q16" s="39"/>
      <c r="R16" s="39"/>
    </row>
    <row r="17" spans="1:28" ht="18" customHeight="1">
      <c r="B17" s="328" t="s">
        <v>118</v>
      </c>
      <c r="C17" s="44"/>
      <c r="D17" s="44"/>
      <c r="E17" s="44"/>
      <c r="F17" s="44"/>
      <c r="G17" s="44"/>
      <c r="H17" s="44"/>
      <c r="I17" s="44"/>
      <c r="J17" s="44"/>
      <c r="K17" s="44"/>
      <c r="L17" s="39"/>
      <c r="M17" s="39"/>
      <c r="N17" s="39"/>
      <c r="O17" s="39"/>
      <c r="P17" s="39"/>
      <c r="Q17" s="39"/>
      <c r="R17" s="39"/>
    </row>
    <row r="18" spans="1:28" ht="18" customHeight="1">
      <c r="B18" s="321" t="s">
        <v>373</v>
      </c>
      <c r="C18" s="883" t="s">
        <v>65</v>
      </c>
      <c r="D18" s="884"/>
      <c r="E18" s="653" t="s">
        <v>113</v>
      </c>
      <c r="F18" s="883" t="s">
        <v>117</v>
      </c>
      <c r="G18" s="923"/>
      <c r="H18" s="923"/>
      <c r="I18" s="884"/>
      <c r="J18" s="883" t="s">
        <v>375</v>
      </c>
      <c r="K18" s="923"/>
      <c r="L18" s="923"/>
      <c r="M18" s="884"/>
      <c r="N18" s="470"/>
      <c r="O18" s="467"/>
      <c r="P18" s="467"/>
      <c r="Q18" s="39"/>
      <c r="R18" s="39"/>
    </row>
    <row r="19" spans="1:28" ht="29.25" customHeight="1">
      <c r="A19" s="56">
        <v>0</v>
      </c>
      <c r="B19" s="948">
        <v>1</v>
      </c>
      <c r="C19" s="888" t="s">
        <v>318</v>
      </c>
      <c r="D19" s="916"/>
      <c r="E19" s="1109" t="s">
        <v>548</v>
      </c>
      <c r="F19" s="654" t="s">
        <v>249</v>
      </c>
      <c r="G19" s="655" t="s">
        <v>589</v>
      </c>
      <c r="H19" s="656" t="s">
        <v>366</v>
      </c>
      <c r="I19" s="657" t="s">
        <v>590</v>
      </c>
      <c r="J19" s="959" t="s">
        <v>547</v>
      </c>
      <c r="K19" s="960"/>
      <c r="L19" s="960"/>
      <c r="M19" s="961"/>
      <c r="N19" s="471"/>
      <c r="O19" s="468"/>
      <c r="P19" s="468"/>
    </row>
    <row r="20" spans="1:28" ht="15" customHeight="1">
      <c r="A20" s="56">
        <v>1</v>
      </c>
      <c r="B20" s="1043"/>
      <c r="C20" s="917"/>
      <c r="D20" s="919"/>
      <c r="E20" s="939"/>
      <c r="F20" s="648" t="s">
        <v>84</v>
      </c>
      <c r="G20" s="651">
        <f>'Input - Asset Register'!C8</f>
        <v>0</v>
      </c>
      <c r="H20" s="323">
        <v>1.7299999999999998E-3</v>
      </c>
      <c r="I20" s="662">
        <f>H20*'Input - Asset Register'!C8</f>
        <v>0</v>
      </c>
      <c r="J20" s="1072"/>
      <c r="K20" s="1073"/>
      <c r="L20" s="1073"/>
      <c r="M20" s="1074"/>
      <c r="N20" s="471"/>
      <c r="O20" s="468"/>
      <c r="P20" s="468"/>
    </row>
    <row r="21" spans="1:28">
      <c r="A21" s="56">
        <v>2</v>
      </c>
      <c r="B21" s="1043"/>
      <c r="C21" s="917"/>
      <c r="D21" s="919"/>
      <c r="E21" s="939"/>
      <c r="F21" s="649" t="s">
        <v>85</v>
      </c>
      <c r="G21" s="651">
        <f>'Input - Asset Register'!C9</f>
        <v>0</v>
      </c>
      <c r="H21" s="323">
        <v>3.9500000000000004E-3</v>
      </c>
      <c r="I21" s="662">
        <f>H21*'Input - Asset Register'!C9</f>
        <v>0</v>
      </c>
      <c r="J21" s="1072"/>
      <c r="K21" s="1073"/>
      <c r="L21" s="1073"/>
      <c r="M21" s="1074"/>
      <c r="N21" s="471"/>
      <c r="O21" s="468"/>
      <c r="P21" s="468"/>
    </row>
    <row r="22" spans="1:28" ht="25.5">
      <c r="A22" s="56">
        <v>3</v>
      </c>
      <c r="B22" s="1043"/>
      <c r="C22" s="917"/>
      <c r="D22" s="919"/>
      <c r="E22" s="939"/>
      <c r="F22" s="649" t="s">
        <v>86</v>
      </c>
      <c r="G22" s="651">
        <f>'Input - Asset Register'!C10</f>
        <v>0</v>
      </c>
      <c r="H22" s="323">
        <v>1.98E-3</v>
      </c>
      <c r="I22" s="662">
        <f>H22*'Input - Asset Register'!C10</f>
        <v>0</v>
      </c>
      <c r="J22" s="1072"/>
      <c r="K22" s="1073"/>
      <c r="L22" s="1073"/>
      <c r="M22" s="1074"/>
      <c r="N22" s="471"/>
      <c r="O22" s="468"/>
      <c r="P22" s="468"/>
    </row>
    <row r="23" spans="1:28">
      <c r="B23" s="1043"/>
      <c r="C23" s="917"/>
      <c r="D23" s="919"/>
      <c r="E23" s="939"/>
      <c r="F23" s="649" t="s">
        <v>2</v>
      </c>
      <c r="G23" s="651">
        <f>'Input - Asset Register'!C11</f>
        <v>0</v>
      </c>
      <c r="H23" s="323">
        <v>0</v>
      </c>
      <c r="I23" s="662">
        <f>H23*'Input - Asset Register'!C11</f>
        <v>0</v>
      </c>
      <c r="J23" s="1072"/>
      <c r="K23" s="1073"/>
      <c r="L23" s="1073"/>
      <c r="M23" s="1074"/>
      <c r="N23" s="471"/>
      <c r="O23" s="468"/>
      <c r="P23" s="468"/>
    </row>
    <row r="24" spans="1:28" ht="27" customHeight="1">
      <c r="B24" s="1043"/>
      <c r="C24" s="917"/>
      <c r="D24" s="919"/>
      <c r="E24" s="939"/>
      <c r="F24" s="649" t="s">
        <v>87</v>
      </c>
      <c r="G24" s="651">
        <f>'Input - Asset Register'!C12</f>
        <v>0</v>
      </c>
      <c r="H24" s="323">
        <v>1.98E-3</v>
      </c>
      <c r="I24" s="662">
        <f>H24*'Input - Asset Register'!C12</f>
        <v>0</v>
      </c>
      <c r="J24" s="1072"/>
      <c r="K24" s="1073"/>
      <c r="L24" s="1073"/>
      <c r="M24" s="1074"/>
      <c r="N24" s="471"/>
      <c r="O24" s="468"/>
      <c r="P24" s="468"/>
      <c r="X24" s="39"/>
      <c r="Y24" s="39"/>
    </row>
    <row r="25" spans="1:28">
      <c r="B25" s="1043"/>
      <c r="C25" s="917"/>
      <c r="D25" s="919"/>
      <c r="E25" s="939"/>
      <c r="F25" s="649" t="s">
        <v>88</v>
      </c>
      <c r="G25" s="651">
        <f>'Input - Asset Register'!C13</f>
        <v>0</v>
      </c>
      <c r="H25" s="323">
        <v>2.8199999999999996E-3</v>
      </c>
      <c r="I25" s="662">
        <f>H25*'Input - Asset Register'!C13</f>
        <v>0</v>
      </c>
      <c r="J25" s="1072"/>
      <c r="K25" s="1073"/>
      <c r="L25" s="1073"/>
      <c r="M25" s="1074"/>
      <c r="N25" s="471"/>
      <c r="O25" s="468"/>
      <c r="P25" s="468"/>
      <c r="U25" s="39"/>
      <c r="V25" s="39"/>
      <c r="W25" s="39"/>
      <c r="X25" s="39"/>
    </row>
    <row r="26" spans="1:28">
      <c r="B26" s="1043"/>
      <c r="C26" s="917"/>
      <c r="D26" s="919"/>
      <c r="E26" s="939"/>
      <c r="F26" s="649" t="s">
        <v>1</v>
      </c>
      <c r="G26" s="651">
        <f>'Input - Asset Register'!C14</f>
        <v>0</v>
      </c>
      <c r="H26" s="323">
        <v>0</v>
      </c>
      <c r="I26" s="662">
        <f>H26*'Input - Asset Register'!C14</f>
        <v>0</v>
      </c>
      <c r="J26" s="1072"/>
      <c r="K26" s="1073"/>
      <c r="L26" s="1073"/>
      <c r="M26" s="1074"/>
      <c r="N26" s="471"/>
      <c r="O26" s="468"/>
      <c r="P26" s="468"/>
      <c r="U26" s="39"/>
      <c r="V26" s="39"/>
      <c r="W26" s="39"/>
      <c r="X26" s="39"/>
    </row>
    <row r="27" spans="1:28">
      <c r="B27" s="1043"/>
      <c r="C27" s="917"/>
      <c r="D27" s="919"/>
      <c r="E27" s="939"/>
      <c r="F27" s="650" t="s">
        <v>89</v>
      </c>
      <c r="G27" s="651">
        <f>'Input - Asset Register'!C15</f>
        <v>0</v>
      </c>
      <c r="H27" s="326">
        <v>7.0550000000000002E-2</v>
      </c>
      <c r="I27" s="663">
        <f>H27*'Input - Asset Register'!C15</f>
        <v>0</v>
      </c>
      <c r="J27" s="1072"/>
      <c r="K27" s="1073"/>
      <c r="L27" s="1073"/>
      <c r="M27" s="1074"/>
      <c r="N27" s="471"/>
      <c r="O27" s="468"/>
      <c r="P27" s="468"/>
      <c r="U27" s="39"/>
      <c r="V27" s="39"/>
      <c r="W27" s="39"/>
      <c r="X27" s="39"/>
    </row>
    <row r="28" spans="1:28">
      <c r="B28" s="988"/>
      <c r="C28" s="942"/>
      <c r="D28" s="944"/>
      <c r="E28" s="942"/>
      <c r="F28" s="627" t="s">
        <v>90</v>
      </c>
      <c r="G28" s="662">
        <f t="shared" ref="G28" si="0">SUM(G20:G27)</f>
        <v>0</v>
      </c>
      <c r="H28" s="652"/>
      <c r="I28" s="662">
        <f>SUM(I20:I27)</f>
        <v>0</v>
      </c>
      <c r="J28" s="962"/>
      <c r="K28" s="963"/>
      <c r="L28" s="963"/>
      <c r="M28" s="964"/>
      <c r="N28" s="471"/>
      <c r="O28" s="468"/>
      <c r="P28" s="468"/>
      <c r="U28" s="39"/>
      <c r="V28" s="39"/>
      <c r="W28" s="39"/>
      <c r="X28" s="39"/>
    </row>
    <row r="29" spans="1:28" ht="25.5" customHeight="1">
      <c r="B29" s="886">
        <v>2</v>
      </c>
      <c r="C29" s="886" t="s">
        <v>483</v>
      </c>
      <c r="D29" s="1095"/>
      <c r="E29" s="1078" t="s">
        <v>469</v>
      </c>
      <c r="F29" s="605" t="s">
        <v>489</v>
      </c>
      <c r="G29" s="641" t="s">
        <v>491</v>
      </c>
      <c r="H29" s="641" t="s">
        <v>490</v>
      </c>
      <c r="I29" s="619"/>
      <c r="J29" s="1072" t="s">
        <v>488</v>
      </c>
      <c r="K29" s="1073"/>
      <c r="L29" s="1073"/>
      <c r="M29" s="1074"/>
      <c r="N29" s="472"/>
      <c r="O29" s="469"/>
      <c r="P29" s="469"/>
      <c r="Y29" s="39"/>
      <c r="Z29" s="39"/>
      <c r="AA29" s="39"/>
      <c r="AB29" s="39"/>
    </row>
    <row r="30" spans="1:28">
      <c r="B30" s="1095"/>
      <c r="C30" s="1095"/>
      <c r="D30" s="1095"/>
      <c r="E30" s="1079"/>
      <c r="F30" s="591">
        <v>0.64200000000000002</v>
      </c>
      <c r="G30" s="642">
        <f>I28</f>
        <v>0</v>
      </c>
      <c r="H30" s="642">
        <f>G30*F30</f>
        <v>0</v>
      </c>
      <c r="I30" s="644"/>
      <c r="J30" s="962"/>
      <c r="K30" s="963"/>
      <c r="L30" s="963"/>
      <c r="M30" s="964"/>
      <c r="N30" s="472"/>
      <c r="O30" s="469"/>
      <c r="P30" s="469"/>
      <c r="Y30" s="39"/>
      <c r="Z30" s="39"/>
      <c r="AA30" s="39"/>
      <c r="AB30" s="39"/>
    </row>
    <row r="31" spans="1:28" ht="15.75">
      <c r="B31" s="39"/>
      <c r="C31" s="44"/>
      <c r="D31" s="44"/>
      <c r="E31" s="39"/>
      <c r="F31" s="290"/>
      <c r="G31" s="122"/>
      <c r="H31" s="291"/>
      <c r="I31" s="122"/>
      <c r="J31" s="122"/>
      <c r="K31" s="122"/>
      <c r="L31" s="122"/>
      <c r="M31" s="122"/>
      <c r="N31" s="122"/>
      <c r="O31" s="122"/>
      <c r="P31" s="122"/>
      <c r="Y31" s="39"/>
      <c r="Z31" s="39"/>
      <c r="AA31" s="39"/>
      <c r="AB31" s="39"/>
    </row>
    <row r="32" spans="1:28" ht="15.75">
      <c r="B32" s="333" t="s">
        <v>115</v>
      </c>
      <c r="C32" s="41"/>
      <c r="D32" s="41"/>
      <c r="E32" s="122"/>
      <c r="F32" s="39"/>
      <c r="G32" s="39"/>
      <c r="H32" s="39"/>
      <c r="I32" s="122"/>
      <c r="J32" s="122"/>
      <c r="K32" s="122"/>
      <c r="L32" s="122"/>
      <c r="M32" s="122"/>
      <c r="N32" s="122"/>
      <c r="O32" s="122"/>
      <c r="P32" s="122"/>
      <c r="Y32" s="39"/>
      <c r="Z32" s="39"/>
      <c r="AA32" s="39"/>
      <c r="AB32" s="39"/>
    </row>
    <row r="33" spans="2:126" ht="15.75">
      <c r="B33" s="322" t="s">
        <v>373</v>
      </c>
      <c r="C33" s="883" t="s">
        <v>65</v>
      </c>
      <c r="D33" s="884"/>
      <c r="E33" s="509" t="s">
        <v>113</v>
      </c>
      <c r="F33" s="883" t="s">
        <v>108</v>
      </c>
      <c r="G33" s="923"/>
      <c r="H33" s="923"/>
      <c r="I33" s="923"/>
      <c r="J33" s="923"/>
      <c r="K33" s="923"/>
      <c r="L33" s="923"/>
      <c r="M33" s="923"/>
      <c r="N33" s="923"/>
      <c r="O33" s="923"/>
      <c r="P33" s="884"/>
    </row>
    <row r="34" spans="2:126" ht="15" customHeight="1">
      <c r="B34" s="334">
        <v>1</v>
      </c>
      <c r="C34" s="933" t="s">
        <v>591</v>
      </c>
      <c r="D34" s="896"/>
      <c r="E34" s="334" t="s">
        <v>543</v>
      </c>
      <c r="F34" s="933" t="s">
        <v>588</v>
      </c>
      <c r="G34" s="1098"/>
      <c r="H34" s="1098"/>
      <c r="I34" s="1098"/>
      <c r="J34" s="1098"/>
      <c r="K34" s="1098"/>
      <c r="L34" s="1098"/>
      <c r="M34" s="1098"/>
      <c r="N34" s="1098"/>
      <c r="O34" s="1098"/>
      <c r="P34" s="1098"/>
    </row>
    <row r="35" spans="2:126" ht="28.5" customHeight="1">
      <c r="B35" s="40"/>
      <c r="C35" s="41"/>
      <c r="D35" s="41"/>
      <c r="E35" s="40"/>
      <c r="F35" s="41"/>
      <c r="G35" s="41"/>
      <c r="H35" s="41"/>
      <c r="I35" s="41"/>
      <c r="J35" s="41"/>
      <c r="K35" s="41"/>
      <c r="L35" s="41"/>
      <c r="M35" s="41"/>
      <c r="N35" s="41"/>
      <c r="O35" s="41"/>
      <c r="P35" s="41"/>
      <c r="Q35" s="39"/>
      <c r="R35" s="39"/>
      <c r="S35" s="39"/>
      <c r="T35" s="39"/>
    </row>
    <row r="36" spans="2:126">
      <c r="B36" s="659" t="s">
        <v>74</v>
      </c>
      <c r="C36" s="660"/>
      <c r="D36" s="660"/>
      <c r="E36" s="661"/>
      <c r="F36" s="660"/>
      <c r="G36" s="660"/>
      <c r="H36" s="660"/>
      <c r="I36" s="660"/>
      <c r="J36" s="660"/>
      <c r="K36" s="660"/>
      <c r="L36" s="660"/>
      <c r="M36" s="660"/>
      <c r="N36" s="660"/>
      <c r="O36" s="660"/>
      <c r="P36" s="660"/>
    </row>
    <row r="37" spans="2:126" ht="15.75">
      <c r="B37" s="658" t="s">
        <v>374</v>
      </c>
      <c r="C37" s="1096" t="s">
        <v>65</v>
      </c>
      <c r="D37" s="1097"/>
      <c r="E37" s="604" t="s">
        <v>109</v>
      </c>
      <c r="F37" s="1099" t="s">
        <v>108</v>
      </c>
      <c r="G37" s="1100"/>
      <c r="H37" s="1100"/>
      <c r="I37" s="1100"/>
      <c r="J37" s="1100"/>
      <c r="K37" s="1100"/>
      <c r="L37" s="1100"/>
      <c r="M37" s="1100"/>
      <c r="N37" s="1100"/>
      <c r="O37" s="1100"/>
      <c r="P37" s="1101"/>
    </row>
    <row r="38" spans="2:126" ht="49.5" customHeight="1">
      <c r="B38" s="592">
        <v>1</v>
      </c>
      <c r="C38" s="886" t="s">
        <v>635</v>
      </c>
      <c r="D38" s="886"/>
      <c r="E38" s="515" t="s">
        <v>592</v>
      </c>
      <c r="F38" s="1110"/>
      <c r="G38" s="896"/>
      <c r="H38" s="896"/>
      <c r="I38" s="896"/>
      <c r="J38" s="896"/>
      <c r="K38" s="896"/>
      <c r="L38" s="896"/>
      <c r="M38" s="896"/>
      <c r="N38" s="896"/>
      <c r="O38" s="896"/>
      <c r="P38" s="896"/>
    </row>
    <row r="39" spans="2:126" s="42" customFormat="1">
      <c r="Q39" s="38"/>
    </row>
    <row r="40" spans="2:126" s="42" customFormat="1" ht="25.5">
      <c r="B40" s="120" t="s">
        <v>378</v>
      </c>
      <c r="Q40" s="38"/>
    </row>
    <row r="41" spans="2:126" s="39" customFormat="1" ht="15.75">
      <c r="B41" s="328" t="s">
        <v>118</v>
      </c>
      <c r="C41" s="329"/>
      <c r="D41" s="44"/>
    </row>
    <row r="42" spans="2:126" ht="15.75">
      <c r="B42" s="473" t="s">
        <v>373</v>
      </c>
      <c r="C42" s="1108" t="s">
        <v>65</v>
      </c>
      <c r="D42" s="1108"/>
      <c r="E42" s="474" t="s">
        <v>113</v>
      </c>
      <c r="F42" s="475" t="s">
        <v>117</v>
      </c>
      <c r="G42" s="670"/>
      <c r="H42" s="476"/>
      <c r="I42" s="482"/>
      <c r="J42" s="395"/>
      <c r="K42" s="395"/>
      <c r="L42" s="395"/>
      <c r="M42" s="395"/>
      <c r="N42" s="395"/>
      <c r="O42" s="395"/>
      <c r="P42" s="395"/>
      <c r="Q42" s="480"/>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478"/>
      <c r="CW42" s="478"/>
      <c r="CX42" s="478"/>
      <c r="CY42" s="478"/>
      <c r="CZ42" s="478"/>
      <c r="DA42" s="478"/>
      <c r="DB42" s="478"/>
      <c r="DC42" s="478"/>
    </row>
    <row r="43" spans="2:126" ht="15" customHeight="1">
      <c r="B43" s="1086">
        <v>1</v>
      </c>
      <c r="C43" s="1089" t="s">
        <v>492</v>
      </c>
      <c r="D43" s="1090"/>
      <c r="E43" s="1075" t="s">
        <v>493</v>
      </c>
      <c r="F43" s="667"/>
      <c r="G43" s="1111" t="s">
        <v>369</v>
      </c>
      <c r="H43" s="1112"/>
      <c r="I43" s="1113"/>
      <c r="J43" s="41"/>
      <c r="K43" s="41"/>
      <c r="L43" s="41"/>
      <c r="M43" s="331"/>
      <c r="N43" s="331"/>
      <c r="O43" s="331"/>
      <c r="P43" s="331"/>
      <c r="Q43" s="471"/>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row>
    <row r="44" spans="2:126">
      <c r="B44" s="1087"/>
      <c r="C44" s="1091"/>
      <c r="D44" s="1092"/>
      <c r="E44" s="1076"/>
      <c r="F44" s="668"/>
      <c r="G44" s="671" t="s">
        <v>271</v>
      </c>
      <c r="H44" s="646" t="s">
        <v>270</v>
      </c>
      <c r="I44" s="672" t="s">
        <v>494</v>
      </c>
      <c r="J44" s="664"/>
      <c r="K44" s="665"/>
      <c r="L44" s="664"/>
      <c r="M44" s="664"/>
      <c r="N44" s="665"/>
      <c r="O44" s="664"/>
      <c r="P44" s="664"/>
      <c r="Q44" s="483"/>
      <c r="R44" s="484"/>
      <c r="S44" s="484"/>
      <c r="T44" s="485"/>
      <c r="U44" s="484"/>
      <c r="V44" s="484"/>
      <c r="W44" s="485"/>
      <c r="X44" s="484"/>
      <c r="Y44" s="484"/>
      <c r="Z44" s="485"/>
      <c r="AA44" s="484"/>
      <c r="AB44" s="484"/>
      <c r="AC44" s="485"/>
      <c r="AD44" s="484"/>
      <c r="AE44" s="484"/>
      <c r="AF44" s="485"/>
      <c r="AG44" s="484"/>
      <c r="AH44" s="484"/>
      <c r="AI44" s="485"/>
      <c r="AJ44" s="484"/>
      <c r="AK44" s="484"/>
      <c r="AL44" s="485"/>
      <c r="AM44" s="484"/>
      <c r="AN44" s="484"/>
      <c r="AO44" s="485"/>
      <c r="AP44" s="484"/>
      <c r="AQ44" s="484"/>
      <c r="AR44" s="485"/>
      <c r="AS44" s="484"/>
      <c r="AT44" s="484"/>
      <c r="AU44" s="485"/>
      <c r="AV44" s="484"/>
      <c r="AW44" s="484"/>
      <c r="AX44" s="485"/>
      <c r="AY44" s="484"/>
      <c r="AZ44" s="484"/>
      <c r="BA44" s="485"/>
      <c r="BB44" s="484"/>
      <c r="BC44" s="484"/>
      <c r="BD44" s="485"/>
      <c r="BE44" s="484"/>
      <c r="BF44" s="484"/>
      <c r="BG44" s="485"/>
      <c r="BH44" s="484"/>
      <c r="BI44" s="484"/>
      <c r="BJ44" s="485"/>
      <c r="BK44" s="484"/>
      <c r="BL44" s="484"/>
      <c r="BM44" s="485"/>
      <c r="BN44" s="484"/>
      <c r="BO44" s="484"/>
      <c r="BP44" s="485"/>
      <c r="BQ44" s="484"/>
      <c r="BR44" s="485"/>
      <c r="BS44" s="484"/>
      <c r="BT44" s="484"/>
      <c r="BU44" s="485"/>
      <c r="BV44" s="484"/>
      <c r="BW44" s="484"/>
      <c r="BX44" s="485"/>
      <c r="BY44" s="484"/>
      <c r="BZ44" s="484"/>
      <c r="CA44" s="485"/>
      <c r="CB44" s="484"/>
      <c r="CC44" s="484"/>
      <c r="CD44" s="485"/>
      <c r="CE44" s="484"/>
      <c r="CF44" s="484"/>
      <c r="CG44" s="485"/>
      <c r="CH44" s="484"/>
      <c r="CI44" s="484"/>
      <c r="CJ44" s="485"/>
      <c r="CK44" s="484"/>
      <c r="CL44" s="484"/>
      <c r="CM44" s="485"/>
      <c r="CN44" s="484"/>
      <c r="CO44" s="484"/>
      <c r="CP44" s="485"/>
      <c r="CQ44" s="484"/>
      <c r="CR44" s="484"/>
      <c r="CS44" s="485"/>
      <c r="CT44" s="484"/>
      <c r="CU44" s="484"/>
      <c r="CV44" s="485"/>
      <c r="CW44" s="484"/>
      <c r="CX44" s="484"/>
      <c r="CY44" s="484"/>
      <c r="CZ44" s="485"/>
      <c r="DA44" s="484"/>
      <c r="DB44" s="484"/>
      <c r="DC44" s="485"/>
    </row>
    <row r="45" spans="2:126" ht="25.5">
      <c r="B45" s="1088"/>
      <c r="C45" s="1093"/>
      <c r="D45" s="1094"/>
      <c r="E45" s="1077"/>
      <c r="F45" s="669" t="s">
        <v>495</v>
      </c>
      <c r="G45" s="673">
        <v>22588</v>
      </c>
      <c r="H45" s="674">
        <v>327928</v>
      </c>
      <c r="I45" s="675">
        <v>105836</v>
      </c>
      <c r="J45" s="666"/>
      <c r="K45" s="666"/>
      <c r="L45" s="666"/>
      <c r="M45" s="666"/>
      <c r="N45" s="666"/>
      <c r="O45" s="666"/>
      <c r="P45" s="666"/>
      <c r="Q45" s="481"/>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79"/>
      <c r="BD45" s="479"/>
      <c r="BE45" s="479"/>
      <c r="BF45" s="479"/>
      <c r="BG45" s="479"/>
      <c r="BH45" s="479"/>
      <c r="BI45" s="479"/>
      <c r="BJ45" s="479"/>
      <c r="BK45" s="479"/>
      <c r="BL45" s="479"/>
      <c r="BM45" s="479"/>
      <c r="BN45" s="479"/>
      <c r="BO45" s="479"/>
      <c r="BP45" s="479"/>
      <c r="BQ45" s="479"/>
      <c r="BR45" s="479"/>
      <c r="BS45" s="479"/>
      <c r="BT45" s="479"/>
      <c r="BU45" s="479"/>
      <c r="BV45" s="479"/>
      <c r="BW45" s="479"/>
      <c r="BX45" s="479"/>
      <c r="BY45" s="479"/>
      <c r="BZ45" s="479"/>
      <c r="CA45" s="479"/>
      <c r="CB45" s="479"/>
      <c r="CC45" s="479"/>
      <c r="CD45" s="479"/>
      <c r="CE45" s="479"/>
      <c r="CF45" s="479"/>
      <c r="CG45" s="479"/>
      <c r="CH45" s="479"/>
      <c r="CI45" s="479"/>
      <c r="CJ45" s="479"/>
      <c r="CK45" s="479"/>
      <c r="CL45" s="479"/>
      <c r="CM45" s="479"/>
      <c r="CN45" s="479"/>
      <c r="CO45" s="479"/>
      <c r="CP45" s="479"/>
      <c r="CQ45" s="479"/>
      <c r="CR45" s="479"/>
      <c r="CS45" s="479"/>
      <c r="CT45" s="479"/>
      <c r="CU45" s="479"/>
      <c r="CV45" s="479"/>
      <c r="CW45" s="479"/>
      <c r="CX45" s="479"/>
      <c r="CY45" s="479"/>
      <c r="CZ45" s="479"/>
      <c r="DA45" s="479"/>
      <c r="DB45" s="479"/>
      <c r="DC45" s="479"/>
      <c r="DD45" s="486"/>
      <c r="DE45" s="486"/>
      <c r="DF45" s="486"/>
      <c r="DG45" s="486"/>
      <c r="DH45" s="486"/>
      <c r="DI45" s="486"/>
      <c r="DJ45" s="486"/>
      <c r="DK45" s="486"/>
      <c r="DL45" s="486"/>
      <c r="DM45" s="486"/>
      <c r="DN45" s="486"/>
      <c r="DO45" s="486"/>
      <c r="DP45" s="486"/>
      <c r="DQ45" s="486"/>
      <c r="DR45" s="486"/>
      <c r="DS45" s="486"/>
      <c r="DT45" s="486"/>
      <c r="DU45" s="486"/>
      <c r="DV45" s="486"/>
    </row>
    <row r="46" spans="2:126">
      <c r="B46" s="39"/>
      <c r="C46" s="95"/>
      <c r="D46" s="95"/>
      <c r="E46" s="95"/>
      <c r="F46" s="95"/>
      <c r="G46" s="95"/>
      <c r="H46" s="39"/>
      <c r="I46" s="39"/>
      <c r="J46" s="39"/>
      <c r="K46" s="39"/>
      <c r="L46" s="39"/>
      <c r="M46" s="39"/>
      <c r="N46" s="39"/>
      <c r="O46" s="39"/>
      <c r="P46" s="39"/>
      <c r="Q46" s="39"/>
      <c r="R46" s="39"/>
    </row>
    <row r="47" spans="2:126" s="39" customFormat="1" ht="15.75">
      <c r="B47" s="339" t="s">
        <v>115</v>
      </c>
      <c r="C47" s="122"/>
      <c r="D47" s="122"/>
      <c r="E47" s="122"/>
      <c r="F47" s="122"/>
      <c r="G47" s="122"/>
      <c r="H47" s="122"/>
      <c r="I47" s="122"/>
      <c r="J47" s="122"/>
      <c r="K47" s="122"/>
      <c r="L47" s="122"/>
      <c r="M47" s="122"/>
      <c r="N47" s="122"/>
      <c r="O47" s="122"/>
      <c r="P47" s="122"/>
    </row>
    <row r="48" spans="2:126" ht="15.75">
      <c r="B48" s="345" t="s">
        <v>373</v>
      </c>
      <c r="C48" s="887" t="s">
        <v>65</v>
      </c>
      <c r="D48" s="887"/>
      <c r="E48" s="465" t="s">
        <v>113</v>
      </c>
      <c r="F48" s="898" t="s">
        <v>112</v>
      </c>
      <c r="G48" s="899"/>
      <c r="H48" s="899"/>
      <c r="I48" s="899"/>
      <c r="J48" s="899"/>
      <c r="K48" s="899"/>
      <c r="L48" s="899"/>
      <c r="M48" s="899"/>
      <c r="N48" s="899"/>
      <c r="O48" s="899"/>
      <c r="P48" s="900"/>
      <c r="Q48" s="39"/>
    </row>
    <row r="49" spans="2:106" ht="29.25" customHeight="1">
      <c r="B49" s="514">
        <v>1</v>
      </c>
      <c r="C49" s="894" t="s">
        <v>593</v>
      </c>
      <c r="D49" s="894"/>
      <c r="E49" s="1075" t="s">
        <v>493</v>
      </c>
      <c r="F49" s="1007" t="s">
        <v>594</v>
      </c>
      <c r="G49" s="882"/>
      <c r="H49" s="882"/>
      <c r="I49" s="882"/>
      <c r="J49" s="882"/>
      <c r="K49" s="882"/>
      <c r="L49" s="882"/>
      <c r="M49" s="882"/>
      <c r="N49" s="882"/>
      <c r="O49" s="882"/>
      <c r="P49" s="882"/>
      <c r="Q49" s="39"/>
    </row>
    <row r="50" spans="2:106" ht="75" hidden="1" customHeight="1">
      <c r="B50" s="514">
        <v>2</v>
      </c>
      <c r="C50" s="894" t="s">
        <v>468</v>
      </c>
      <c r="D50" s="894"/>
      <c r="E50" s="1076"/>
      <c r="F50" s="1102" t="s">
        <v>470</v>
      </c>
      <c r="G50" s="1103"/>
      <c r="H50" s="1103"/>
      <c r="I50" s="1103"/>
      <c r="J50" s="1103"/>
      <c r="K50" s="1103"/>
      <c r="L50" s="1103"/>
      <c r="M50" s="1104"/>
      <c r="N50" s="517" t="s">
        <v>498</v>
      </c>
      <c r="O50" s="517"/>
      <c r="P50" s="517"/>
      <c r="Q50" s="39"/>
    </row>
    <row r="51" spans="2:106" ht="25.5" hidden="1" customHeight="1">
      <c r="B51" s="552">
        <v>3</v>
      </c>
      <c r="C51" s="894" t="s">
        <v>471</v>
      </c>
      <c r="D51" s="894"/>
      <c r="E51" s="1077"/>
      <c r="F51" s="897" t="s">
        <v>472</v>
      </c>
      <c r="G51" s="897"/>
      <c r="H51" s="897"/>
      <c r="I51" s="897"/>
      <c r="J51" s="897"/>
      <c r="K51" s="897"/>
      <c r="L51" s="897"/>
      <c r="M51" s="897"/>
      <c r="N51" s="517" t="s">
        <v>498</v>
      </c>
      <c r="O51" s="647"/>
      <c r="P51" s="647"/>
      <c r="Q51" s="39"/>
    </row>
    <row r="52" spans="2:106">
      <c r="B52" s="40"/>
      <c r="C52" s="41"/>
      <c r="D52" s="41"/>
      <c r="E52" s="40"/>
      <c r="F52" s="41"/>
      <c r="G52" s="41"/>
      <c r="H52" s="41"/>
      <c r="I52" s="41"/>
      <c r="J52" s="41"/>
      <c r="K52" s="41"/>
      <c r="L52" s="41"/>
      <c r="M52" s="41"/>
      <c r="N52" s="41"/>
      <c r="O52" s="41"/>
      <c r="P52" s="41"/>
      <c r="Q52" s="39"/>
      <c r="R52" s="39"/>
    </row>
    <row r="53" spans="2:106" s="39" customFormat="1">
      <c r="B53" s="333" t="s">
        <v>74</v>
      </c>
      <c r="C53" s="41"/>
      <c r="D53" s="41"/>
      <c r="E53" s="40"/>
      <c r="F53" s="41"/>
      <c r="G53" s="41"/>
      <c r="H53" s="41"/>
      <c r="I53" s="41"/>
      <c r="J53" s="41"/>
      <c r="K53" s="41"/>
      <c r="L53" s="41"/>
      <c r="M53" s="41"/>
      <c r="N53" s="41"/>
      <c r="O53" s="41"/>
      <c r="P53" s="41"/>
    </row>
    <row r="54" spans="2:106" ht="15.75">
      <c r="B54" s="345" t="s">
        <v>374</v>
      </c>
      <c r="C54" s="887" t="s">
        <v>65</v>
      </c>
      <c r="D54" s="887"/>
      <c r="E54" s="512" t="s">
        <v>109</v>
      </c>
      <c r="F54" s="1105" t="s">
        <v>108</v>
      </c>
      <c r="G54" s="1106"/>
      <c r="H54" s="1106"/>
      <c r="I54" s="1106"/>
      <c r="J54" s="1106"/>
      <c r="K54" s="1106"/>
      <c r="L54" s="1106"/>
      <c r="M54" s="1106"/>
      <c r="N54" s="1106"/>
      <c r="O54" s="1106"/>
      <c r="P54" s="1107"/>
      <c r="Q54" s="39"/>
    </row>
    <row r="55" spans="2:106" ht="33" customHeight="1">
      <c r="B55" s="348">
        <v>1</v>
      </c>
      <c r="C55" s="894" t="s">
        <v>319</v>
      </c>
      <c r="D55" s="894"/>
      <c r="E55" s="514" t="s">
        <v>595</v>
      </c>
      <c r="F55" s="1007" t="s">
        <v>265</v>
      </c>
      <c r="G55" s="882"/>
      <c r="H55" s="882"/>
      <c r="I55" s="882"/>
      <c r="J55" s="882"/>
      <c r="K55" s="882"/>
      <c r="L55" s="882"/>
      <c r="M55" s="882"/>
      <c r="N55" s="882"/>
      <c r="O55" s="882"/>
      <c r="P55" s="882"/>
      <c r="Q55" s="39"/>
    </row>
    <row r="56" spans="2:106" ht="30.75" customHeight="1">
      <c r="B56" s="348">
        <v>2</v>
      </c>
      <c r="C56" s="894" t="s">
        <v>320</v>
      </c>
      <c r="D56" s="894"/>
      <c r="E56" s="514" t="s">
        <v>636</v>
      </c>
      <c r="F56" s="1007" t="s">
        <v>288</v>
      </c>
      <c r="G56" s="882"/>
      <c r="H56" s="882"/>
      <c r="I56" s="882"/>
      <c r="J56" s="882"/>
      <c r="K56" s="882"/>
      <c r="L56" s="882"/>
      <c r="M56" s="882"/>
      <c r="N56" s="882"/>
      <c r="O56" s="882"/>
      <c r="P56" s="882"/>
      <c r="Q56" s="39"/>
    </row>
    <row r="57" spans="2:106" ht="30.75" customHeight="1">
      <c r="B57" s="348">
        <v>3</v>
      </c>
      <c r="C57" s="894" t="s">
        <v>266</v>
      </c>
      <c r="D57" s="894"/>
      <c r="E57" s="514" t="s">
        <v>637</v>
      </c>
      <c r="F57" s="1007" t="s">
        <v>267</v>
      </c>
      <c r="G57" s="882"/>
      <c r="H57" s="882"/>
      <c r="I57" s="882"/>
      <c r="J57" s="882"/>
      <c r="K57" s="882"/>
      <c r="L57" s="882"/>
      <c r="M57" s="882"/>
      <c r="N57" s="882"/>
      <c r="O57" s="882"/>
      <c r="P57" s="882"/>
      <c r="Q57" s="39"/>
    </row>
    <row r="58" spans="2:106">
      <c r="B58" s="38"/>
      <c r="C58" s="38"/>
      <c r="D58" s="38"/>
      <c r="N58" s="39"/>
      <c r="O58" s="39"/>
      <c r="P58" s="39"/>
      <c r="Q58" s="39"/>
      <c r="R58" s="39"/>
    </row>
    <row r="59" spans="2:106" s="39" customFormat="1">
      <c r="B59" s="347" t="s">
        <v>382</v>
      </c>
      <c r="C59" s="44"/>
      <c r="D59" s="44"/>
    </row>
    <row r="60" spans="2:106" ht="16.5" customHeight="1">
      <c r="B60" s="870" t="s">
        <v>105</v>
      </c>
      <c r="C60" s="871"/>
      <c r="D60" s="564">
        <v>3.5000000000000003E-2</v>
      </c>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row>
    <row r="61" spans="2:106" ht="16.5" customHeight="1">
      <c r="B61" s="870" t="s">
        <v>624</v>
      </c>
      <c r="C61" s="871"/>
      <c r="D61" s="564">
        <v>0.03</v>
      </c>
    </row>
    <row r="62" spans="2:106" ht="16.5" customHeight="1">
      <c r="B62" s="870" t="s">
        <v>625</v>
      </c>
      <c r="C62" s="871"/>
      <c r="D62" s="564">
        <v>2.5000000000000001E-2</v>
      </c>
    </row>
    <row r="63" spans="2:106" ht="16.5" customHeight="1">
      <c r="B63" s="870" t="s">
        <v>381</v>
      </c>
      <c r="C63" s="871"/>
      <c r="D63" s="565">
        <v>100</v>
      </c>
    </row>
    <row r="64" spans="2:106" ht="15.75">
      <c r="B64" s="870" t="s">
        <v>385</v>
      </c>
      <c r="C64" s="871"/>
      <c r="D64" s="571">
        <v>2019</v>
      </c>
      <c r="E64" s="571">
        <v>2020</v>
      </c>
      <c r="F64" s="571">
        <v>2021</v>
      </c>
      <c r="G64" s="571">
        <v>2022</v>
      </c>
      <c r="H64" s="571">
        <v>2023</v>
      </c>
      <c r="I64" s="571">
        <v>2024</v>
      </c>
      <c r="J64" s="571">
        <v>2025</v>
      </c>
      <c r="K64" s="571">
        <v>2026</v>
      </c>
      <c r="L64" s="571">
        <v>2027</v>
      </c>
      <c r="M64" s="571">
        <v>2028</v>
      </c>
      <c r="N64" s="571">
        <v>2029</v>
      </c>
      <c r="O64" s="571">
        <v>2030</v>
      </c>
      <c r="P64" s="571">
        <v>2031</v>
      </c>
      <c r="Q64" s="571">
        <v>2032</v>
      </c>
      <c r="R64" s="571">
        <v>2033</v>
      </c>
      <c r="S64" s="571">
        <v>2034</v>
      </c>
      <c r="T64" s="571">
        <v>2035</v>
      </c>
      <c r="U64" s="571">
        <v>2036</v>
      </c>
      <c r="V64" s="571">
        <v>2037</v>
      </c>
      <c r="W64" s="571">
        <v>2038</v>
      </c>
      <c r="X64" s="571">
        <v>2039</v>
      </c>
      <c r="Y64" s="571">
        <v>2040</v>
      </c>
      <c r="Z64" s="571">
        <v>2041</v>
      </c>
      <c r="AA64" s="571">
        <v>2042</v>
      </c>
      <c r="AB64" s="571">
        <v>2043</v>
      </c>
      <c r="AC64" s="571">
        <v>2044</v>
      </c>
      <c r="AD64" s="571">
        <v>2045</v>
      </c>
      <c r="AE64" s="571">
        <v>2046</v>
      </c>
      <c r="AF64" s="571">
        <v>2047</v>
      </c>
      <c r="AG64" s="571">
        <v>2048</v>
      </c>
      <c r="AH64" s="571">
        <v>2049</v>
      </c>
      <c r="AI64" s="571">
        <v>2050</v>
      </c>
      <c r="AJ64" s="571">
        <v>2051</v>
      </c>
      <c r="AK64" s="571">
        <v>2052</v>
      </c>
      <c r="AL64" s="571">
        <v>2053</v>
      </c>
      <c r="AM64" s="571">
        <v>2054</v>
      </c>
      <c r="AN64" s="571">
        <v>2055</v>
      </c>
      <c r="AO64" s="571">
        <v>2056</v>
      </c>
      <c r="AP64" s="571">
        <v>2057</v>
      </c>
      <c r="AQ64" s="571">
        <v>2058</v>
      </c>
      <c r="AR64" s="571">
        <v>2059</v>
      </c>
      <c r="AS64" s="571">
        <v>2060</v>
      </c>
      <c r="AT64" s="571">
        <v>2061</v>
      </c>
      <c r="AU64" s="571">
        <v>2062</v>
      </c>
      <c r="AV64" s="571">
        <v>2063</v>
      </c>
      <c r="AW64" s="571">
        <v>2064</v>
      </c>
      <c r="AX64" s="571">
        <v>2065</v>
      </c>
      <c r="AY64" s="571">
        <v>2066</v>
      </c>
      <c r="AZ64" s="571">
        <v>2067</v>
      </c>
      <c r="BA64" s="571">
        <v>2068</v>
      </c>
      <c r="BB64" s="571">
        <v>2069</v>
      </c>
      <c r="BC64" s="571">
        <v>2070</v>
      </c>
      <c r="BD64" s="571">
        <v>2071</v>
      </c>
      <c r="BE64" s="571">
        <v>2072</v>
      </c>
      <c r="BF64" s="571">
        <v>2073</v>
      </c>
      <c r="BG64" s="571">
        <v>2074</v>
      </c>
      <c r="BH64" s="571">
        <v>2075</v>
      </c>
      <c r="BI64" s="571">
        <v>2076</v>
      </c>
      <c r="BJ64" s="571">
        <v>2077</v>
      </c>
      <c r="BK64" s="571">
        <v>2078</v>
      </c>
      <c r="BL64" s="571">
        <v>2079</v>
      </c>
      <c r="BM64" s="571">
        <v>2080</v>
      </c>
      <c r="BN64" s="571">
        <v>2081</v>
      </c>
      <c r="BO64" s="571">
        <v>2082</v>
      </c>
      <c r="BP64" s="571">
        <v>2083</v>
      </c>
      <c r="BQ64" s="571">
        <v>2084</v>
      </c>
      <c r="BR64" s="571">
        <v>2085</v>
      </c>
      <c r="BS64" s="571">
        <v>2086</v>
      </c>
      <c r="BT64" s="571">
        <v>2087</v>
      </c>
      <c r="BU64" s="571">
        <v>2088</v>
      </c>
      <c r="BV64" s="571">
        <v>2089</v>
      </c>
      <c r="BW64" s="571">
        <v>2090</v>
      </c>
      <c r="BX64" s="571">
        <v>2091</v>
      </c>
      <c r="BY64" s="571">
        <v>2092</v>
      </c>
      <c r="BZ64" s="571">
        <v>2093</v>
      </c>
      <c r="CA64" s="571">
        <v>2094</v>
      </c>
      <c r="CB64" s="571">
        <v>2095</v>
      </c>
      <c r="CC64" s="571">
        <v>2096</v>
      </c>
      <c r="CD64" s="571">
        <v>2097</v>
      </c>
      <c r="CE64" s="571">
        <v>2098</v>
      </c>
      <c r="CF64" s="571">
        <v>2099</v>
      </c>
      <c r="CG64" s="571">
        <v>2100</v>
      </c>
      <c r="CH64" s="571">
        <v>2101</v>
      </c>
      <c r="CI64" s="571">
        <v>2102</v>
      </c>
      <c r="CJ64" s="571">
        <v>2103</v>
      </c>
      <c r="CK64" s="571">
        <v>2104</v>
      </c>
      <c r="CL64" s="571">
        <v>2105</v>
      </c>
      <c r="CM64" s="571">
        <v>2106</v>
      </c>
      <c r="CN64" s="571">
        <v>2107</v>
      </c>
      <c r="CO64" s="571">
        <v>2108</v>
      </c>
      <c r="CP64" s="571">
        <v>2109</v>
      </c>
      <c r="CQ64" s="571">
        <v>2110</v>
      </c>
      <c r="CR64" s="571">
        <v>2111</v>
      </c>
      <c r="CS64" s="571">
        <v>2112</v>
      </c>
      <c r="CT64" s="571">
        <v>2113</v>
      </c>
      <c r="CU64" s="571">
        <v>2114</v>
      </c>
      <c r="CV64" s="571">
        <v>2115</v>
      </c>
      <c r="CW64" s="571">
        <v>2116</v>
      </c>
      <c r="CX64" s="571">
        <v>2117</v>
      </c>
      <c r="CY64" s="571">
        <v>2118</v>
      </c>
      <c r="CZ64" s="571">
        <v>2119</v>
      </c>
      <c r="DA64" s="107"/>
      <c r="DB64" s="107"/>
    </row>
    <row r="65" spans="2:106" ht="15.75">
      <c r="B65" s="870" t="s">
        <v>380</v>
      </c>
      <c r="C65" s="871"/>
      <c r="D65" s="566">
        <v>0</v>
      </c>
      <c r="E65" s="566">
        <v>1</v>
      </c>
      <c r="F65" s="566">
        <v>2</v>
      </c>
      <c r="G65" s="566">
        <v>3</v>
      </c>
      <c r="H65" s="566">
        <v>4</v>
      </c>
      <c r="I65" s="566">
        <v>5</v>
      </c>
      <c r="J65" s="566">
        <v>6</v>
      </c>
      <c r="K65" s="566">
        <v>7</v>
      </c>
      <c r="L65" s="566">
        <v>8</v>
      </c>
      <c r="M65" s="566">
        <v>9</v>
      </c>
      <c r="N65" s="566">
        <v>10</v>
      </c>
      <c r="O65" s="566">
        <v>11</v>
      </c>
      <c r="P65" s="566">
        <v>12</v>
      </c>
      <c r="Q65" s="566">
        <v>13</v>
      </c>
      <c r="R65" s="566">
        <v>14</v>
      </c>
      <c r="S65" s="566">
        <v>15</v>
      </c>
      <c r="T65" s="566">
        <v>16</v>
      </c>
      <c r="U65" s="566">
        <v>17</v>
      </c>
      <c r="V65" s="566">
        <v>18</v>
      </c>
      <c r="W65" s="566">
        <v>19</v>
      </c>
      <c r="X65" s="566">
        <v>20</v>
      </c>
      <c r="Y65" s="566">
        <v>21</v>
      </c>
      <c r="Z65" s="566">
        <v>22</v>
      </c>
      <c r="AA65" s="566">
        <v>23</v>
      </c>
      <c r="AB65" s="566">
        <v>24</v>
      </c>
      <c r="AC65" s="566">
        <v>25</v>
      </c>
      <c r="AD65" s="566">
        <v>26</v>
      </c>
      <c r="AE65" s="566">
        <v>27</v>
      </c>
      <c r="AF65" s="566">
        <v>28</v>
      </c>
      <c r="AG65" s="566">
        <v>29</v>
      </c>
      <c r="AH65" s="566">
        <v>30</v>
      </c>
      <c r="AI65" s="566">
        <v>31</v>
      </c>
      <c r="AJ65" s="566">
        <v>32</v>
      </c>
      <c r="AK65" s="566">
        <v>33</v>
      </c>
      <c r="AL65" s="566">
        <v>34</v>
      </c>
      <c r="AM65" s="566">
        <v>35</v>
      </c>
      <c r="AN65" s="566">
        <v>36</v>
      </c>
      <c r="AO65" s="566">
        <v>37</v>
      </c>
      <c r="AP65" s="566">
        <v>38</v>
      </c>
      <c r="AQ65" s="566">
        <v>39</v>
      </c>
      <c r="AR65" s="566">
        <v>40</v>
      </c>
      <c r="AS65" s="566">
        <v>41</v>
      </c>
      <c r="AT65" s="566">
        <v>42</v>
      </c>
      <c r="AU65" s="566">
        <v>43</v>
      </c>
      <c r="AV65" s="566">
        <v>44</v>
      </c>
      <c r="AW65" s="566">
        <v>45</v>
      </c>
      <c r="AX65" s="566">
        <v>46</v>
      </c>
      <c r="AY65" s="566">
        <v>47</v>
      </c>
      <c r="AZ65" s="566">
        <v>48</v>
      </c>
      <c r="BA65" s="566">
        <v>49</v>
      </c>
      <c r="BB65" s="566">
        <v>50</v>
      </c>
      <c r="BC65" s="566">
        <v>51</v>
      </c>
      <c r="BD65" s="566">
        <v>52</v>
      </c>
      <c r="BE65" s="566">
        <v>53</v>
      </c>
      <c r="BF65" s="566">
        <v>54</v>
      </c>
      <c r="BG65" s="566">
        <v>55</v>
      </c>
      <c r="BH65" s="566">
        <v>56</v>
      </c>
      <c r="BI65" s="566">
        <v>57</v>
      </c>
      <c r="BJ65" s="566">
        <v>58</v>
      </c>
      <c r="BK65" s="566">
        <v>59</v>
      </c>
      <c r="BL65" s="566">
        <v>60</v>
      </c>
      <c r="BM65" s="566">
        <v>61</v>
      </c>
      <c r="BN65" s="566">
        <v>62</v>
      </c>
      <c r="BO65" s="566">
        <v>63</v>
      </c>
      <c r="BP65" s="566">
        <v>64</v>
      </c>
      <c r="BQ65" s="566">
        <v>65</v>
      </c>
      <c r="BR65" s="566">
        <v>66</v>
      </c>
      <c r="BS65" s="566">
        <v>67</v>
      </c>
      <c r="BT65" s="566">
        <v>68</v>
      </c>
      <c r="BU65" s="566">
        <v>69</v>
      </c>
      <c r="BV65" s="566">
        <v>70</v>
      </c>
      <c r="BW65" s="566">
        <v>71</v>
      </c>
      <c r="BX65" s="566">
        <v>72</v>
      </c>
      <c r="BY65" s="566">
        <v>73</v>
      </c>
      <c r="BZ65" s="566">
        <v>74</v>
      </c>
      <c r="CA65" s="566">
        <v>75</v>
      </c>
      <c r="CB65" s="566">
        <v>76</v>
      </c>
      <c r="CC65" s="566">
        <v>77</v>
      </c>
      <c r="CD65" s="566">
        <v>78</v>
      </c>
      <c r="CE65" s="566">
        <v>79</v>
      </c>
      <c r="CF65" s="566">
        <v>80</v>
      </c>
      <c r="CG65" s="566">
        <v>81</v>
      </c>
      <c r="CH65" s="566">
        <v>82</v>
      </c>
      <c r="CI65" s="566">
        <v>83</v>
      </c>
      <c r="CJ65" s="566">
        <v>84</v>
      </c>
      <c r="CK65" s="566">
        <v>85</v>
      </c>
      <c r="CL65" s="566">
        <v>86</v>
      </c>
      <c r="CM65" s="566">
        <v>87</v>
      </c>
      <c r="CN65" s="566">
        <v>88</v>
      </c>
      <c r="CO65" s="566">
        <v>89</v>
      </c>
      <c r="CP65" s="566">
        <v>90</v>
      </c>
      <c r="CQ65" s="566">
        <v>91</v>
      </c>
      <c r="CR65" s="566">
        <v>92</v>
      </c>
      <c r="CS65" s="566">
        <v>93</v>
      </c>
      <c r="CT65" s="566">
        <v>94</v>
      </c>
      <c r="CU65" s="566">
        <v>95</v>
      </c>
      <c r="CV65" s="566">
        <v>96</v>
      </c>
      <c r="CW65" s="566">
        <v>97</v>
      </c>
      <c r="CX65" s="566">
        <v>98</v>
      </c>
      <c r="CY65" s="566">
        <v>99</v>
      </c>
      <c r="CZ65" s="566">
        <v>100</v>
      </c>
      <c r="DA65" s="108"/>
      <c r="DB65" s="108"/>
    </row>
    <row r="66" spans="2:106" ht="32.25" customHeight="1">
      <c r="B66" s="870" t="s">
        <v>631</v>
      </c>
      <c r="C66" s="871"/>
      <c r="D66" s="567">
        <v>1</v>
      </c>
      <c r="E66" s="568">
        <f>D66/(1+$D$60)</f>
        <v>0.96618357487922713</v>
      </c>
      <c r="F66" s="568">
        <f t="shared" ref="F66:X66" si="1">E66/(1+$D$60)</f>
        <v>0.93351070036640305</v>
      </c>
      <c r="G66" s="568">
        <f t="shared" si="1"/>
        <v>0.90194270566802237</v>
      </c>
      <c r="H66" s="568">
        <f t="shared" si="1"/>
        <v>0.87144222769857238</v>
      </c>
      <c r="I66" s="568">
        <f t="shared" si="1"/>
        <v>0.84197316685852408</v>
      </c>
      <c r="J66" s="568">
        <f t="shared" si="1"/>
        <v>0.81350064430775282</v>
      </c>
      <c r="K66" s="568">
        <f t="shared" si="1"/>
        <v>0.78599096068381924</v>
      </c>
      <c r="L66" s="568">
        <f t="shared" si="1"/>
        <v>0.75941155621625056</v>
      </c>
      <c r="M66" s="568">
        <f t="shared" si="1"/>
        <v>0.73373097218961414</v>
      </c>
      <c r="N66" s="568">
        <f t="shared" si="1"/>
        <v>0.70891881370977217</v>
      </c>
      <c r="O66" s="568">
        <f t="shared" si="1"/>
        <v>0.68494571372924851</v>
      </c>
      <c r="P66" s="568">
        <f t="shared" si="1"/>
        <v>0.66178329828912907</v>
      </c>
      <c r="Q66" s="568">
        <f t="shared" si="1"/>
        <v>0.63940415293635666</v>
      </c>
      <c r="R66" s="568">
        <f t="shared" si="1"/>
        <v>0.61778179027667313</v>
      </c>
      <c r="S66" s="568">
        <f t="shared" si="1"/>
        <v>0.59689061862480497</v>
      </c>
      <c r="T66" s="568">
        <f t="shared" si="1"/>
        <v>0.57670591171478747</v>
      </c>
      <c r="U66" s="568">
        <f t="shared" si="1"/>
        <v>0.55720377943457733</v>
      </c>
      <c r="V66" s="568">
        <f t="shared" si="1"/>
        <v>0.53836113955031628</v>
      </c>
      <c r="W66" s="568">
        <f t="shared" si="1"/>
        <v>0.520155690386779</v>
      </c>
      <c r="X66" s="568">
        <f t="shared" si="1"/>
        <v>0.50256588443167061</v>
      </c>
      <c r="Y66" s="568">
        <f t="shared" ref="Y66:BR66" si="2">X66/(1+$D$61)</f>
        <v>0.48792804313754429</v>
      </c>
      <c r="Z66" s="568">
        <f t="shared" si="2"/>
        <v>0.47371654673547986</v>
      </c>
      <c r="AA66" s="568">
        <f t="shared" si="2"/>
        <v>0.45991897741308724</v>
      </c>
      <c r="AB66" s="568">
        <f t="shared" si="2"/>
        <v>0.44652327904183226</v>
      </c>
      <c r="AC66" s="568">
        <f t="shared" si="2"/>
        <v>0.4335177466425556</v>
      </c>
      <c r="AD66" s="568">
        <f t="shared" si="2"/>
        <v>0.42089101615782099</v>
      </c>
      <c r="AE66" s="568">
        <f t="shared" si="2"/>
        <v>0.40863205452215628</v>
      </c>
      <c r="AF66" s="568">
        <f t="shared" si="2"/>
        <v>0.39673015002151096</v>
      </c>
      <c r="AG66" s="568">
        <f t="shared" si="2"/>
        <v>0.38517490293350576</v>
      </c>
      <c r="AH66" s="568">
        <f t="shared" si="2"/>
        <v>0.37395621644029686</v>
      </c>
      <c r="AI66" s="568">
        <f t="shared" si="2"/>
        <v>0.36306428780611344</v>
      </c>
      <c r="AJ66" s="568">
        <f t="shared" si="2"/>
        <v>0.35248959981176059</v>
      </c>
      <c r="AK66" s="568">
        <f t="shared" si="2"/>
        <v>0.34222291243860253</v>
      </c>
      <c r="AL66" s="568">
        <f t="shared" si="2"/>
        <v>0.33225525479475976</v>
      </c>
      <c r="AM66" s="568">
        <f t="shared" si="2"/>
        <v>0.32257791727646579</v>
      </c>
      <c r="AN66" s="568">
        <f t="shared" si="2"/>
        <v>0.31318244395773376</v>
      </c>
      <c r="AO66" s="568">
        <f t="shared" si="2"/>
        <v>0.30406062520168325</v>
      </c>
      <c r="AP66" s="568">
        <f t="shared" si="2"/>
        <v>0.29520449048707109</v>
      </c>
      <c r="AQ66" s="568">
        <f t="shared" si="2"/>
        <v>0.28660630144375832</v>
      </c>
      <c r="AR66" s="568">
        <f t="shared" si="2"/>
        <v>0.27825854509102749</v>
      </c>
      <c r="AS66" s="568">
        <f t="shared" si="2"/>
        <v>0.27015392727284221</v>
      </c>
      <c r="AT66" s="568">
        <f t="shared" si="2"/>
        <v>0.26228536628431282</v>
      </c>
      <c r="AU66" s="568">
        <f t="shared" si="2"/>
        <v>0.25464598668379884</v>
      </c>
      <c r="AV66" s="568">
        <f t="shared" si="2"/>
        <v>0.24722911328524158</v>
      </c>
      <c r="AW66" s="568">
        <f t="shared" si="2"/>
        <v>0.24002826532547725</v>
      </c>
      <c r="AX66" s="568">
        <f t="shared" si="2"/>
        <v>0.23303715080143422</v>
      </c>
      <c r="AY66" s="568">
        <f t="shared" si="2"/>
        <v>0.22624966097226623</v>
      </c>
      <c r="AZ66" s="568">
        <f t="shared" si="2"/>
        <v>0.21965986502161769</v>
      </c>
      <c r="BA66" s="568">
        <f t="shared" si="2"/>
        <v>0.21326200487535699</v>
      </c>
      <c r="BB66" s="568">
        <f t="shared" si="2"/>
        <v>0.20705049017024948</v>
      </c>
      <c r="BC66" s="568">
        <f t="shared" si="2"/>
        <v>0.20101989336917425</v>
      </c>
      <c r="BD66" s="568">
        <f t="shared" si="2"/>
        <v>0.19516494501861578</v>
      </c>
      <c r="BE66" s="568">
        <f t="shared" si="2"/>
        <v>0.18948052914428717</v>
      </c>
      <c r="BF66" s="568">
        <f t="shared" si="2"/>
        <v>0.18396167878086134</v>
      </c>
      <c r="BG66" s="568">
        <f t="shared" si="2"/>
        <v>0.17860357163190421</v>
      </c>
      <c r="BH66" s="568">
        <f t="shared" si="2"/>
        <v>0.17340152585621768</v>
      </c>
      <c r="BI66" s="568">
        <f t="shared" si="2"/>
        <v>0.16835099597691036</v>
      </c>
      <c r="BJ66" s="568">
        <f t="shared" si="2"/>
        <v>0.1634475689096217</v>
      </c>
      <c r="BK66" s="568">
        <f t="shared" si="2"/>
        <v>0.15868696010642883</v>
      </c>
      <c r="BL66" s="568">
        <f t="shared" si="2"/>
        <v>0.15406500981206681</v>
      </c>
      <c r="BM66" s="568">
        <f t="shared" si="2"/>
        <v>0.14957767942919106</v>
      </c>
      <c r="BN66" s="568">
        <f t="shared" si="2"/>
        <v>0.14522104798950589</v>
      </c>
      <c r="BO66" s="568">
        <f t="shared" si="2"/>
        <v>0.14099130872767562</v>
      </c>
      <c r="BP66" s="568">
        <f t="shared" si="2"/>
        <v>0.13688476575502487</v>
      </c>
      <c r="BQ66" s="568">
        <f t="shared" si="2"/>
        <v>0.13289783083012122</v>
      </c>
      <c r="BR66" s="568">
        <f t="shared" si="2"/>
        <v>0.12902702022341866</v>
      </c>
      <c r="BS66" s="568">
        <f>BR66/(1+$D$62)</f>
        <v>0.12588001973016455</v>
      </c>
      <c r="BT66" s="568">
        <f t="shared" ref="BT66:CZ66" si="3">BS66/(1+$D$62)</f>
        <v>0.122809775346502</v>
      </c>
      <c r="BU66" s="568">
        <f t="shared" si="3"/>
        <v>0.11981441497219708</v>
      </c>
      <c r="BV66" s="568">
        <f t="shared" si="3"/>
        <v>0.11689211216799716</v>
      </c>
      <c r="BW66" s="568">
        <f t="shared" si="3"/>
        <v>0.11404108504194846</v>
      </c>
      <c r="BX66" s="568">
        <f t="shared" si="3"/>
        <v>0.11125959516287655</v>
      </c>
      <c r="BY66" s="568">
        <f t="shared" si="3"/>
        <v>0.10854594650036738</v>
      </c>
      <c r="BZ66" s="568">
        <f t="shared" si="3"/>
        <v>0.10589848439060233</v>
      </c>
      <c r="CA66" s="568">
        <f t="shared" si="3"/>
        <v>0.10331559452741691</v>
      </c>
      <c r="CB66" s="568">
        <f t="shared" si="3"/>
        <v>0.10079570197796772</v>
      </c>
      <c r="CC66" s="568">
        <f t="shared" si="3"/>
        <v>9.8337270222407541E-2</v>
      </c>
      <c r="CD66" s="568">
        <f t="shared" si="3"/>
        <v>9.5938800216982978E-2</v>
      </c>
      <c r="CE66" s="568">
        <f t="shared" si="3"/>
        <v>9.3598829479983395E-2</v>
      </c>
      <c r="CF66" s="568">
        <f t="shared" si="3"/>
        <v>9.131593119998381E-2</v>
      </c>
      <c r="CG66" s="568">
        <f t="shared" si="3"/>
        <v>8.9088713365837874E-2</v>
      </c>
      <c r="CH66" s="568">
        <f t="shared" si="3"/>
        <v>8.6915817917890617E-2</v>
      </c>
      <c r="CI66" s="568">
        <f t="shared" si="3"/>
        <v>8.4795919919893298E-2</v>
      </c>
      <c r="CJ66" s="568">
        <f t="shared" si="3"/>
        <v>8.2727726751115421E-2</v>
      </c>
      <c r="CK66" s="568">
        <f t="shared" si="3"/>
        <v>8.0709977318161388E-2</v>
      </c>
      <c r="CL66" s="568">
        <f t="shared" si="3"/>
        <v>7.8741441286011113E-2</v>
      </c>
      <c r="CM66" s="568">
        <f t="shared" si="3"/>
        <v>7.6820918327815721E-2</v>
      </c>
      <c r="CN66" s="568">
        <f t="shared" si="3"/>
        <v>7.4947237392990959E-2</v>
      </c>
      <c r="CO66" s="568">
        <f t="shared" si="3"/>
        <v>7.3119255993161922E-2</v>
      </c>
      <c r="CP66" s="568">
        <f t="shared" si="3"/>
        <v>7.1335859505523833E-2</v>
      </c>
      <c r="CQ66" s="568">
        <f t="shared" si="3"/>
        <v>6.9595960493193984E-2</v>
      </c>
      <c r="CR66" s="568">
        <f t="shared" si="3"/>
        <v>6.7898498042140473E-2</v>
      </c>
      <c r="CS66" s="568">
        <f t="shared" si="3"/>
        <v>6.624243711428339E-2</v>
      </c>
      <c r="CT66" s="568">
        <f t="shared" si="3"/>
        <v>6.4626767916374048E-2</v>
      </c>
      <c r="CU66" s="568">
        <f t="shared" si="3"/>
        <v>6.3050505284267366E-2</v>
      </c>
      <c r="CV66" s="568">
        <f t="shared" si="3"/>
        <v>6.1512688082212073E-2</v>
      </c>
      <c r="CW66" s="568">
        <f t="shared" si="3"/>
        <v>6.0012378616792275E-2</v>
      </c>
      <c r="CX66" s="568">
        <f t="shared" si="3"/>
        <v>5.8548662065163203E-2</v>
      </c>
      <c r="CY66" s="568">
        <f t="shared" si="3"/>
        <v>5.7120645917232399E-2</v>
      </c>
      <c r="CZ66" s="568">
        <f t="shared" si="3"/>
        <v>5.5727459431446247E-2</v>
      </c>
      <c r="DA66" s="111"/>
      <c r="DB66" s="111"/>
    </row>
    <row r="67" spans="2:106" ht="15.75">
      <c r="B67" s="870" t="s">
        <v>381</v>
      </c>
      <c r="C67" s="871"/>
      <c r="D67" s="565">
        <v>100</v>
      </c>
    </row>
    <row r="68" spans="2:106">
      <c r="B68" s="38"/>
      <c r="C68" s="38"/>
      <c r="D68" s="38"/>
    </row>
    <row r="69" spans="2:106">
      <c r="C69" s="42" t="s">
        <v>270</v>
      </c>
    </row>
    <row r="70" spans="2:106" ht="31.5">
      <c r="C70" s="301" t="s">
        <v>496</v>
      </c>
      <c r="D70" s="399">
        <f>H30</f>
        <v>0</v>
      </c>
      <c r="E70" s="399">
        <f>$D$70</f>
        <v>0</v>
      </c>
      <c r="F70" s="399">
        <f t="shared" ref="F70:BQ70" si="4">$D$70</f>
        <v>0</v>
      </c>
      <c r="G70" s="399">
        <f t="shared" si="4"/>
        <v>0</v>
      </c>
      <c r="H70" s="399">
        <f t="shared" si="4"/>
        <v>0</v>
      </c>
      <c r="I70" s="399">
        <f t="shared" si="4"/>
        <v>0</v>
      </c>
      <c r="J70" s="399">
        <f t="shared" si="4"/>
        <v>0</v>
      </c>
      <c r="K70" s="399">
        <f t="shared" si="4"/>
        <v>0</v>
      </c>
      <c r="L70" s="399">
        <f t="shared" si="4"/>
        <v>0</v>
      </c>
      <c r="M70" s="399">
        <f t="shared" si="4"/>
        <v>0</v>
      </c>
      <c r="N70" s="399">
        <f t="shared" si="4"/>
        <v>0</v>
      </c>
      <c r="O70" s="399">
        <f t="shared" si="4"/>
        <v>0</v>
      </c>
      <c r="P70" s="399">
        <f t="shared" si="4"/>
        <v>0</v>
      </c>
      <c r="Q70" s="399">
        <f t="shared" si="4"/>
        <v>0</v>
      </c>
      <c r="R70" s="399">
        <f t="shared" si="4"/>
        <v>0</v>
      </c>
      <c r="S70" s="399">
        <f t="shared" si="4"/>
        <v>0</v>
      </c>
      <c r="T70" s="399">
        <f t="shared" si="4"/>
        <v>0</v>
      </c>
      <c r="U70" s="399">
        <f t="shared" si="4"/>
        <v>0</v>
      </c>
      <c r="V70" s="399">
        <f t="shared" si="4"/>
        <v>0</v>
      </c>
      <c r="W70" s="399">
        <f t="shared" si="4"/>
        <v>0</v>
      </c>
      <c r="X70" s="399">
        <f t="shared" si="4"/>
        <v>0</v>
      </c>
      <c r="Y70" s="399">
        <f t="shared" si="4"/>
        <v>0</v>
      </c>
      <c r="Z70" s="399">
        <f t="shared" si="4"/>
        <v>0</v>
      </c>
      <c r="AA70" s="399">
        <f t="shared" si="4"/>
        <v>0</v>
      </c>
      <c r="AB70" s="399">
        <f t="shared" si="4"/>
        <v>0</v>
      </c>
      <c r="AC70" s="399">
        <f t="shared" si="4"/>
        <v>0</v>
      </c>
      <c r="AD70" s="399">
        <f t="shared" si="4"/>
        <v>0</v>
      </c>
      <c r="AE70" s="399">
        <f t="shared" si="4"/>
        <v>0</v>
      </c>
      <c r="AF70" s="399">
        <f t="shared" si="4"/>
        <v>0</v>
      </c>
      <c r="AG70" s="399">
        <f t="shared" si="4"/>
        <v>0</v>
      </c>
      <c r="AH70" s="399">
        <f t="shared" si="4"/>
        <v>0</v>
      </c>
      <c r="AI70" s="399">
        <f t="shared" si="4"/>
        <v>0</v>
      </c>
      <c r="AJ70" s="399">
        <f t="shared" si="4"/>
        <v>0</v>
      </c>
      <c r="AK70" s="399">
        <f t="shared" si="4"/>
        <v>0</v>
      </c>
      <c r="AL70" s="399">
        <f t="shared" si="4"/>
        <v>0</v>
      </c>
      <c r="AM70" s="399">
        <f t="shared" si="4"/>
        <v>0</v>
      </c>
      <c r="AN70" s="399">
        <f t="shared" si="4"/>
        <v>0</v>
      </c>
      <c r="AO70" s="399">
        <f t="shared" si="4"/>
        <v>0</v>
      </c>
      <c r="AP70" s="399">
        <f t="shared" si="4"/>
        <v>0</v>
      </c>
      <c r="AQ70" s="399">
        <f t="shared" si="4"/>
        <v>0</v>
      </c>
      <c r="AR70" s="399">
        <f t="shared" si="4"/>
        <v>0</v>
      </c>
      <c r="AS70" s="399">
        <f t="shared" si="4"/>
        <v>0</v>
      </c>
      <c r="AT70" s="399">
        <f t="shared" si="4"/>
        <v>0</v>
      </c>
      <c r="AU70" s="399">
        <f t="shared" si="4"/>
        <v>0</v>
      </c>
      <c r="AV70" s="399">
        <f t="shared" si="4"/>
        <v>0</v>
      </c>
      <c r="AW70" s="399">
        <f t="shared" si="4"/>
        <v>0</v>
      </c>
      <c r="AX70" s="399">
        <f t="shared" si="4"/>
        <v>0</v>
      </c>
      <c r="AY70" s="399">
        <f t="shared" si="4"/>
        <v>0</v>
      </c>
      <c r="AZ70" s="399">
        <f t="shared" si="4"/>
        <v>0</v>
      </c>
      <c r="BA70" s="399">
        <f t="shared" si="4"/>
        <v>0</v>
      </c>
      <c r="BB70" s="399">
        <f t="shared" si="4"/>
        <v>0</v>
      </c>
      <c r="BC70" s="399">
        <f t="shared" si="4"/>
        <v>0</v>
      </c>
      <c r="BD70" s="399">
        <f t="shared" si="4"/>
        <v>0</v>
      </c>
      <c r="BE70" s="399">
        <f t="shared" si="4"/>
        <v>0</v>
      </c>
      <c r="BF70" s="399">
        <f t="shared" si="4"/>
        <v>0</v>
      </c>
      <c r="BG70" s="399">
        <f t="shared" si="4"/>
        <v>0</v>
      </c>
      <c r="BH70" s="399">
        <f t="shared" si="4"/>
        <v>0</v>
      </c>
      <c r="BI70" s="399">
        <f t="shared" si="4"/>
        <v>0</v>
      </c>
      <c r="BJ70" s="399">
        <f t="shared" si="4"/>
        <v>0</v>
      </c>
      <c r="BK70" s="399">
        <f t="shared" si="4"/>
        <v>0</v>
      </c>
      <c r="BL70" s="399">
        <f t="shared" si="4"/>
        <v>0</v>
      </c>
      <c r="BM70" s="399">
        <f t="shared" si="4"/>
        <v>0</v>
      </c>
      <c r="BN70" s="399">
        <f t="shared" si="4"/>
        <v>0</v>
      </c>
      <c r="BO70" s="399">
        <f t="shared" si="4"/>
        <v>0</v>
      </c>
      <c r="BP70" s="399">
        <f t="shared" si="4"/>
        <v>0</v>
      </c>
      <c r="BQ70" s="399">
        <f t="shared" si="4"/>
        <v>0</v>
      </c>
      <c r="BR70" s="399">
        <f t="shared" ref="BR70:CZ70" si="5">$D$70</f>
        <v>0</v>
      </c>
      <c r="BS70" s="399">
        <f t="shared" si="5"/>
        <v>0</v>
      </c>
      <c r="BT70" s="399">
        <f t="shared" si="5"/>
        <v>0</v>
      </c>
      <c r="BU70" s="399">
        <f t="shared" si="5"/>
        <v>0</v>
      </c>
      <c r="BV70" s="399">
        <f t="shared" si="5"/>
        <v>0</v>
      </c>
      <c r="BW70" s="399">
        <f t="shared" si="5"/>
        <v>0</v>
      </c>
      <c r="BX70" s="399">
        <f t="shared" si="5"/>
        <v>0</v>
      </c>
      <c r="BY70" s="399">
        <f t="shared" si="5"/>
        <v>0</v>
      </c>
      <c r="BZ70" s="399">
        <f t="shared" si="5"/>
        <v>0</v>
      </c>
      <c r="CA70" s="399">
        <f t="shared" si="5"/>
        <v>0</v>
      </c>
      <c r="CB70" s="399">
        <f t="shared" si="5"/>
        <v>0</v>
      </c>
      <c r="CC70" s="399">
        <f t="shared" si="5"/>
        <v>0</v>
      </c>
      <c r="CD70" s="399">
        <f t="shared" si="5"/>
        <v>0</v>
      </c>
      <c r="CE70" s="399">
        <f t="shared" si="5"/>
        <v>0</v>
      </c>
      <c r="CF70" s="399">
        <f t="shared" si="5"/>
        <v>0</v>
      </c>
      <c r="CG70" s="399">
        <f t="shared" si="5"/>
        <v>0</v>
      </c>
      <c r="CH70" s="399">
        <f t="shared" si="5"/>
        <v>0</v>
      </c>
      <c r="CI70" s="399">
        <f t="shared" si="5"/>
        <v>0</v>
      </c>
      <c r="CJ70" s="399">
        <f t="shared" si="5"/>
        <v>0</v>
      </c>
      <c r="CK70" s="399">
        <f t="shared" si="5"/>
        <v>0</v>
      </c>
      <c r="CL70" s="399">
        <f t="shared" si="5"/>
        <v>0</v>
      </c>
      <c r="CM70" s="399">
        <f t="shared" si="5"/>
        <v>0</v>
      </c>
      <c r="CN70" s="399">
        <f t="shared" si="5"/>
        <v>0</v>
      </c>
      <c r="CO70" s="399">
        <f t="shared" si="5"/>
        <v>0</v>
      </c>
      <c r="CP70" s="399">
        <f t="shared" si="5"/>
        <v>0</v>
      </c>
      <c r="CQ70" s="399">
        <f t="shared" si="5"/>
        <v>0</v>
      </c>
      <c r="CR70" s="399">
        <f t="shared" si="5"/>
        <v>0</v>
      </c>
      <c r="CS70" s="399">
        <f t="shared" si="5"/>
        <v>0</v>
      </c>
      <c r="CT70" s="399">
        <f t="shared" si="5"/>
        <v>0</v>
      </c>
      <c r="CU70" s="399">
        <f t="shared" si="5"/>
        <v>0</v>
      </c>
      <c r="CV70" s="399">
        <f t="shared" si="5"/>
        <v>0</v>
      </c>
      <c r="CW70" s="399">
        <f t="shared" si="5"/>
        <v>0</v>
      </c>
      <c r="CX70" s="399">
        <f t="shared" si="5"/>
        <v>0</v>
      </c>
      <c r="CY70" s="399">
        <f t="shared" si="5"/>
        <v>0</v>
      </c>
      <c r="CZ70" s="399">
        <f t="shared" si="5"/>
        <v>0</v>
      </c>
      <c r="DA70" s="676"/>
    </row>
    <row r="71" spans="2:106" ht="15.75">
      <c r="C71" s="301" t="s">
        <v>98</v>
      </c>
      <c r="D71" s="677">
        <f>D70*$H$45</f>
        <v>0</v>
      </c>
      <c r="E71" s="677">
        <f>E70*$H$45</f>
        <v>0</v>
      </c>
      <c r="F71" s="677">
        <f t="shared" ref="F71:BQ71" si="6">F70*$H$45</f>
        <v>0</v>
      </c>
      <c r="G71" s="677">
        <f t="shared" si="6"/>
        <v>0</v>
      </c>
      <c r="H71" s="677">
        <f t="shared" si="6"/>
        <v>0</v>
      </c>
      <c r="I71" s="677">
        <f t="shared" si="6"/>
        <v>0</v>
      </c>
      <c r="J71" s="677">
        <f t="shared" si="6"/>
        <v>0</v>
      </c>
      <c r="K71" s="677">
        <f t="shared" si="6"/>
        <v>0</v>
      </c>
      <c r="L71" s="677">
        <f t="shared" si="6"/>
        <v>0</v>
      </c>
      <c r="M71" s="677">
        <f t="shared" si="6"/>
        <v>0</v>
      </c>
      <c r="N71" s="677">
        <f t="shared" si="6"/>
        <v>0</v>
      </c>
      <c r="O71" s="677">
        <f t="shared" si="6"/>
        <v>0</v>
      </c>
      <c r="P71" s="677">
        <f t="shared" si="6"/>
        <v>0</v>
      </c>
      <c r="Q71" s="677">
        <f t="shared" si="6"/>
        <v>0</v>
      </c>
      <c r="R71" s="677">
        <f t="shared" si="6"/>
        <v>0</v>
      </c>
      <c r="S71" s="677">
        <f t="shared" si="6"/>
        <v>0</v>
      </c>
      <c r="T71" s="677">
        <f t="shared" si="6"/>
        <v>0</v>
      </c>
      <c r="U71" s="677">
        <f t="shared" si="6"/>
        <v>0</v>
      </c>
      <c r="V71" s="677">
        <f t="shared" si="6"/>
        <v>0</v>
      </c>
      <c r="W71" s="677">
        <f t="shared" si="6"/>
        <v>0</v>
      </c>
      <c r="X71" s="677">
        <f t="shared" si="6"/>
        <v>0</v>
      </c>
      <c r="Y71" s="677">
        <f t="shared" si="6"/>
        <v>0</v>
      </c>
      <c r="Z71" s="677">
        <f t="shared" si="6"/>
        <v>0</v>
      </c>
      <c r="AA71" s="677">
        <f t="shared" si="6"/>
        <v>0</v>
      </c>
      <c r="AB71" s="677">
        <f t="shared" si="6"/>
        <v>0</v>
      </c>
      <c r="AC71" s="677">
        <f t="shared" si="6"/>
        <v>0</v>
      </c>
      <c r="AD71" s="677">
        <f t="shared" si="6"/>
        <v>0</v>
      </c>
      <c r="AE71" s="677">
        <f t="shared" si="6"/>
        <v>0</v>
      </c>
      <c r="AF71" s="677">
        <f t="shared" si="6"/>
        <v>0</v>
      </c>
      <c r="AG71" s="677">
        <f t="shared" si="6"/>
        <v>0</v>
      </c>
      <c r="AH71" s="677">
        <f t="shared" si="6"/>
        <v>0</v>
      </c>
      <c r="AI71" s="677">
        <f t="shared" si="6"/>
        <v>0</v>
      </c>
      <c r="AJ71" s="677">
        <f t="shared" si="6"/>
        <v>0</v>
      </c>
      <c r="AK71" s="677">
        <f t="shared" si="6"/>
        <v>0</v>
      </c>
      <c r="AL71" s="677">
        <f t="shared" si="6"/>
        <v>0</v>
      </c>
      <c r="AM71" s="677">
        <f t="shared" si="6"/>
        <v>0</v>
      </c>
      <c r="AN71" s="677">
        <f t="shared" si="6"/>
        <v>0</v>
      </c>
      <c r="AO71" s="677">
        <f t="shared" si="6"/>
        <v>0</v>
      </c>
      <c r="AP71" s="677">
        <f t="shared" si="6"/>
        <v>0</v>
      </c>
      <c r="AQ71" s="677">
        <f t="shared" si="6"/>
        <v>0</v>
      </c>
      <c r="AR71" s="677">
        <f t="shared" si="6"/>
        <v>0</v>
      </c>
      <c r="AS71" s="677">
        <f t="shared" si="6"/>
        <v>0</v>
      </c>
      <c r="AT71" s="677">
        <f t="shared" si="6"/>
        <v>0</v>
      </c>
      <c r="AU71" s="677">
        <f t="shared" si="6"/>
        <v>0</v>
      </c>
      <c r="AV71" s="677">
        <f t="shared" si="6"/>
        <v>0</v>
      </c>
      <c r="AW71" s="677">
        <f t="shared" si="6"/>
        <v>0</v>
      </c>
      <c r="AX71" s="677">
        <f t="shared" si="6"/>
        <v>0</v>
      </c>
      <c r="AY71" s="677">
        <f t="shared" si="6"/>
        <v>0</v>
      </c>
      <c r="AZ71" s="677">
        <f t="shared" si="6"/>
        <v>0</v>
      </c>
      <c r="BA71" s="677">
        <f t="shared" si="6"/>
        <v>0</v>
      </c>
      <c r="BB71" s="677">
        <f t="shared" si="6"/>
        <v>0</v>
      </c>
      <c r="BC71" s="677">
        <f t="shared" si="6"/>
        <v>0</v>
      </c>
      <c r="BD71" s="677">
        <f t="shared" si="6"/>
        <v>0</v>
      </c>
      <c r="BE71" s="677">
        <f t="shared" si="6"/>
        <v>0</v>
      </c>
      <c r="BF71" s="677">
        <f t="shared" si="6"/>
        <v>0</v>
      </c>
      <c r="BG71" s="677">
        <f t="shared" si="6"/>
        <v>0</v>
      </c>
      <c r="BH71" s="677">
        <f t="shared" si="6"/>
        <v>0</v>
      </c>
      <c r="BI71" s="677">
        <f t="shared" si="6"/>
        <v>0</v>
      </c>
      <c r="BJ71" s="677">
        <f t="shared" si="6"/>
        <v>0</v>
      </c>
      <c r="BK71" s="677">
        <f t="shared" si="6"/>
        <v>0</v>
      </c>
      <c r="BL71" s="677">
        <f t="shared" si="6"/>
        <v>0</v>
      </c>
      <c r="BM71" s="677">
        <f t="shared" si="6"/>
        <v>0</v>
      </c>
      <c r="BN71" s="677">
        <f t="shared" si="6"/>
        <v>0</v>
      </c>
      <c r="BO71" s="677">
        <f t="shared" si="6"/>
        <v>0</v>
      </c>
      <c r="BP71" s="677">
        <f t="shared" si="6"/>
        <v>0</v>
      </c>
      <c r="BQ71" s="677">
        <f t="shared" si="6"/>
        <v>0</v>
      </c>
      <c r="BR71" s="677">
        <f t="shared" ref="BR71:CZ71" si="7">BR70*$H$45</f>
        <v>0</v>
      </c>
      <c r="BS71" s="677">
        <f t="shared" si="7"/>
        <v>0</v>
      </c>
      <c r="BT71" s="677">
        <f t="shared" si="7"/>
        <v>0</v>
      </c>
      <c r="BU71" s="677">
        <f t="shared" si="7"/>
        <v>0</v>
      </c>
      <c r="BV71" s="677">
        <f t="shared" si="7"/>
        <v>0</v>
      </c>
      <c r="BW71" s="677">
        <f t="shared" si="7"/>
        <v>0</v>
      </c>
      <c r="BX71" s="677">
        <f t="shared" si="7"/>
        <v>0</v>
      </c>
      <c r="BY71" s="677">
        <f t="shared" si="7"/>
        <v>0</v>
      </c>
      <c r="BZ71" s="677">
        <f t="shared" si="7"/>
        <v>0</v>
      </c>
      <c r="CA71" s="677">
        <f t="shared" si="7"/>
        <v>0</v>
      </c>
      <c r="CB71" s="677">
        <f t="shared" si="7"/>
        <v>0</v>
      </c>
      <c r="CC71" s="677">
        <f t="shared" si="7"/>
        <v>0</v>
      </c>
      <c r="CD71" s="677">
        <f t="shared" si="7"/>
        <v>0</v>
      </c>
      <c r="CE71" s="677">
        <f t="shared" si="7"/>
        <v>0</v>
      </c>
      <c r="CF71" s="677">
        <f t="shared" si="7"/>
        <v>0</v>
      </c>
      <c r="CG71" s="677">
        <f t="shared" si="7"/>
        <v>0</v>
      </c>
      <c r="CH71" s="677">
        <f t="shared" si="7"/>
        <v>0</v>
      </c>
      <c r="CI71" s="677">
        <f t="shared" si="7"/>
        <v>0</v>
      </c>
      <c r="CJ71" s="677">
        <f t="shared" si="7"/>
        <v>0</v>
      </c>
      <c r="CK71" s="677">
        <f t="shared" si="7"/>
        <v>0</v>
      </c>
      <c r="CL71" s="677">
        <f t="shared" si="7"/>
        <v>0</v>
      </c>
      <c r="CM71" s="677">
        <f t="shared" si="7"/>
        <v>0</v>
      </c>
      <c r="CN71" s="677">
        <f t="shared" si="7"/>
        <v>0</v>
      </c>
      <c r="CO71" s="677">
        <f t="shared" si="7"/>
        <v>0</v>
      </c>
      <c r="CP71" s="677">
        <f t="shared" si="7"/>
        <v>0</v>
      </c>
      <c r="CQ71" s="677">
        <f t="shared" si="7"/>
        <v>0</v>
      </c>
      <c r="CR71" s="677">
        <f t="shared" si="7"/>
        <v>0</v>
      </c>
      <c r="CS71" s="677">
        <f t="shared" si="7"/>
        <v>0</v>
      </c>
      <c r="CT71" s="677">
        <f t="shared" si="7"/>
        <v>0</v>
      </c>
      <c r="CU71" s="677">
        <f t="shared" si="7"/>
        <v>0</v>
      </c>
      <c r="CV71" s="677">
        <f t="shared" si="7"/>
        <v>0</v>
      </c>
      <c r="CW71" s="677">
        <f t="shared" si="7"/>
        <v>0</v>
      </c>
      <c r="CX71" s="677">
        <f t="shared" si="7"/>
        <v>0</v>
      </c>
      <c r="CY71" s="677">
        <f t="shared" si="7"/>
        <v>0</v>
      </c>
      <c r="CZ71" s="677">
        <f t="shared" si="7"/>
        <v>0</v>
      </c>
      <c r="DA71" s="404"/>
    </row>
    <row r="72" spans="2:106" ht="47.25">
      <c r="C72" s="302" t="s">
        <v>97</v>
      </c>
      <c r="D72" s="678">
        <f>D71*D66</f>
        <v>0</v>
      </c>
      <c r="E72" s="678">
        <f>E71*E66</f>
        <v>0</v>
      </c>
      <c r="F72" s="678">
        <f t="shared" ref="F72:BQ72" si="8">F71*F66</f>
        <v>0</v>
      </c>
      <c r="G72" s="678">
        <f t="shared" si="8"/>
        <v>0</v>
      </c>
      <c r="H72" s="678">
        <f t="shared" si="8"/>
        <v>0</v>
      </c>
      <c r="I72" s="678">
        <f t="shared" si="8"/>
        <v>0</v>
      </c>
      <c r="J72" s="678">
        <f t="shared" si="8"/>
        <v>0</v>
      </c>
      <c r="K72" s="678">
        <f t="shared" si="8"/>
        <v>0</v>
      </c>
      <c r="L72" s="678">
        <f t="shared" si="8"/>
        <v>0</v>
      </c>
      <c r="M72" s="678">
        <f t="shared" si="8"/>
        <v>0</v>
      </c>
      <c r="N72" s="678">
        <f t="shared" si="8"/>
        <v>0</v>
      </c>
      <c r="O72" s="678">
        <f t="shared" si="8"/>
        <v>0</v>
      </c>
      <c r="P72" s="678">
        <f t="shared" si="8"/>
        <v>0</v>
      </c>
      <c r="Q72" s="678">
        <f t="shared" si="8"/>
        <v>0</v>
      </c>
      <c r="R72" s="678">
        <f t="shared" si="8"/>
        <v>0</v>
      </c>
      <c r="S72" s="678">
        <f t="shared" si="8"/>
        <v>0</v>
      </c>
      <c r="T72" s="678">
        <f t="shared" si="8"/>
        <v>0</v>
      </c>
      <c r="U72" s="678">
        <f t="shared" si="8"/>
        <v>0</v>
      </c>
      <c r="V72" s="678">
        <f t="shared" si="8"/>
        <v>0</v>
      </c>
      <c r="W72" s="678">
        <f t="shared" si="8"/>
        <v>0</v>
      </c>
      <c r="X72" s="678">
        <f t="shared" si="8"/>
        <v>0</v>
      </c>
      <c r="Y72" s="678">
        <f t="shared" si="8"/>
        <v>0</v>
      </c>
      <c r="Z72" s="678">
        <f t="shared" si="8"/>
        <v>0</v>
      </c>
      <c r="AA72" s="678">
        <f t="shared" si="8"/>
        <v>0</v>
      </c>
      <c r="AB72" s="678">
        <f t="shared" si="8"/>
        <v>0</v>
      </c>
      <c r="AC72" s="678">
        <f t="shared" si="8"/>
        <v>0</v>
      </c>
      <c r="AD72" s="678">
        <f t="shared" si="8"/>
        <v>0</v>
      </c>
      <c r="AE72" s="678">
        <f t="shared" si="8"/>
        <v>0</v>
      </c>
      <c r="AF72" s="678">
        <f t="shared" si="8"/>
        <v>0</v>
      </c>
      <c r="AG72" s="678">
        <f t="shared" si="8"/>
        <v>0</v>
      </c>
      <c r="AH72" s="678">
        <f t="shared" si="8"/>
        <v>0</v>
      </c>
      <c r="AI72" s="678">
        <f t="shared" si="8"/>
        <v>0</v>
      </c>
      <c r="AJ72" s="678">
        <f t="shared" si="8"/>
        <v>0</v>
      </c>
      <c r="AK72" s="678">
        <f t="shared" si="8"/>
        <v>0</v>
      </c>
      <c r="AL72" s="678">
        <f t="shared" si="8"/>
        <v>0</v>
      </c>
      <c r="AM72" s="678">
        <f t="shared" si="8"/>
        <v>0</v>
      </c>
      <c r="AN72" s="678">
        <f t="shared" si="8"/>
        <v>0</v>
      </c>
      <c r="AO72" s="678">
        <f t="shared" si="8"/>
        <v>0</v>
      </c>
      <c r="AP72" s="678">
        <f t="shared" si="8"/>
        <v>0</v>
      </c>
      <c r="AQ72" s="678">
        <f t="shared" si="8"/>
        <v>0</v>
      </c>
      <c r="AR72" s="678">
        <f t="shared" si="8"/>
        <v>0</v>
      </c>
      <c r="AS72" s="678">
        <f t="shared" si="8"/>
        <v>0</v>
      </c>
      <c r="AT72" s="678">
        <f t="shared" si="8"/>
        <v>0</v>
      </c>
      <c r="AU72" s="678">
        <f t="shared" si="8"/>
        <v>0</v>
      </c>
      <c r="AV72" s="678">
        <f t="shared" si="8"/>
        <v>0</v>
      </c>
      <c r="AW72" s="678">
        <f t="shared" si="8"/>
        <v>0</v>
      </c>
      <c r="AX72" s="678">
        <f t="shared" si="8"/>
        <v>0</v>
      </c>
      <c r="AY72" s="678">
        <f t="shared" si="8"/>
        <v>0</v>
      </c>
      <c r="AZ72" s="678">
        <f t="shared" si="8"/>
        <v>0</v>
      </c>
      <c r="BA72" s="678">
        <f t="shared" si="8"/>
        <v>0</v>
      </c>
      <c r="BB72" s="678">
        <f t="shared" si="8"/>
        <v>0</v>
      </c>
      <c r="BC72" s="678">
        <f t="shared" si="8"/>
        <v>0</v>
      </c>
      <c r="BD72" s="678">
        <f t="shared" si="8"/>
        <v>0</v>
      </c>
      <c r="BE72" s="678">
        <f t="shared" si="8"/>
        <v>0</v>
      </c>
      <c r="BF72" s="678">
        <f t="shared" si="8"/>
        <v>0</v>
      </c>
      <c r="BG72" s="678">
        <f t="shared" si="8"/>
        <v>0</v>
      </c>
      <c r="BH72" s="678">
        <f t="shared" si="8"/>
        <v>0</v>
      </c>
      <c r="BI72" s="678">
        <f t="shared" si="8"/>
        <v>0</v>
      </c>
      <c r="BJ72" s="678">
        <f t="shared" si="8"/>
        <v>0</v>
      </c>
      <c r="BK72" s="678">
        <f t="shared" si="8"/>
        <v>0</v>
      </c>
      <c r="BL72" s="678">
        <f t="shared" si="8"/>
        <v>0</v>
      </c>
      <c r="BM72" s="678">
        <f t="shared" si="8"/>
        <v>0</v>
      </c>
      <c r="BN72" s="678">
        <f t="shared" si="8"/>
        <v>0</v>
      </c>
      <c r="BO72" s="678">
        <f t="shared" si="8"/>
        <v>0</v>
      </c>
      <c r="BP72" s="678">
        <f t="shared" si="8"/>
        <v>0</v>
      </c>
      <c r="BQ72" s="678">
        <f t="shared" si="8"/>
        <v>0</v>
      </c>
      <c r="BR72" s="678">
        <f t="shared" ref="BR72:CZ72" si="9">BR71*BR66</f>
        <v>0</v>
      </c>
      <c r="BS72" s="678">
        <f t="shared" si="9"/>
        <v>0</v>
      </c>
      <c r="BT72" s="678">
        <f t="shared" si="9"/>
        <v>0</v>
      </c>
      <c r="BU72" s="678">
        <f t="shared" si="9"/>
        <v>0</v>
      </c>
      <c r="BV72" s="678">
        <f t="shared" si="9"/>
        <v>0</v>
      </c>
      <c r="BW72" s="678">
        <f t="shared" si="9"/>
        <v>0</v>
      </c>
      <c r="BX72" s="678">
        <f t="shared" si="9"/>
        <v>0</v>
      </c>
      <c r="BY72" s="678">
        <f t="shared" si="9"/>
        <v>0</v>
      </c>
      <c r="BZ72" s="678">
        <f t="shared" si="9"/>
        <v>0</v>
      </c>
      <c r="CA72" s="678">
        <f t="shared" si="9"/>
        <v>0</v>
      </c>
      <c r="CB72" s="678">
        <f t="shared" si="9"/>
        <v>0</v>
      </c>
      <c r="CC72" s="678">
        <f t="shared" si="9"/>
        <v>0</v>
      </c>
      <c r="CD72" s="678">
        <f t="shared" si="9"/>
        <v>0</v>
      </c>
      <c r="CE72" s="678">
        <f t="shared" si="9"/>
        <v>0</v>
      </c>
      <c r="CF72" s="678">
        <f t="shared" si="9"/>
        <v>0</v>
      </c>
      <c r="CG72" s="678">
        <f t="shared" si="9"/>
        <v>0</v>
      </c>
      <c r="CH72" s="678">
        <f t="shared" si="9"/>
        <v>0</v>
      </c>
      <c r="CI72" s="678">
        <f t="shared" si="9"/>
        <v>0</v>
      </c>
      <c r="CJ72" s="678">
        <f t="shared" si="9"/>
        <v>0</v>
      </c>
      <c r="CK72" s="678">
        <f t="shared" si="9"/>
        <v>0</v>
      </c>
      <c r="CL72" s="678">
        <f t="shared" si="9"/>
        <v>0</v>
      </c>
      <c r="CM72" s="678">
        <f t="shared" si="9"/>
        <v>0</v>
      </c>
      <c r="CN72" s="678">
        <f t="shared" si="9"/>
        <v>0</v>
      </c>
      <c r="CO72" s="678">
        <f t="shared" si="9"/>
        <v>0</v>
      </c>
      <c r="CP72" s="678">
        <f t="shared" si="9"/>
        <v>0</v>
      </c>
      <c r="CQ72" s="678">
        <f t="shared" si="9"/>
        <v>0</v>
      </c>
      <c r="CR72" s="678">
        <f t="shared" si="9"/>
        <v>0</v>
      </c>
      <c r="CS72" s="678">
        <f t="shared" si="9"/>
        <v>0</v>
      </c>
      <c r="CT72" s="678">
        <f t="shared" si="9"/>
        <v>0</v>
      </c>
      <c r="CU72" s="678">
        <f t="shared" si="9"/>
        <v>0</v>
      </c>
      <c r="CV72" s="678">
        <f t="shared" si="9"/>
        <v>0</v>
      </c>
      <c r="CW72" s="678">
        <f t="shared" si="9"/>
        <v>0</v>
      </c>
      <c r="CX72" s="678">
        <f t="shared" si="9"/>
        <v>0</v>
      </c>
      <c r="CY72" s="678">
        <f t="shared" si="9"/>
        <v>0</v>
      </c>
      <c r="CZ72" s="678">
        <f t="shared" si="9"/>
        <v>0</v>
      </c>
      <c r="DA72" s="404"/>
    </row>
    <row r="73" spans="2:106" ht="31.5">
      <c r="C73" s="302" t="s">
        <v>394</v>
      </c>
      <c r="D73" s="679">
        <f>SUM(D72:CZ72)</f>
        <v>0</v>
      </c>
      <c r="E73" s="589"/>
      <c r="F73" s="589"/>
      <c r="G73" s="589"/>
      <c r="H73" s="589"/>
      <c r="I73" s="589"/>
      <c r="J73" s="589"/>
      <c r="K73" s="589"/>
      <c r="L73" s="589"/>
      <c r="M73" s="589"/>
      <c r="N73" s="589"/>
      <c r="O73" s="589"/>
      <c r="P73" s="589"/>
      <c r="Q73" s="589"/>
      <c r="R73" s="589"/>
      <c r="S73" s="589"/>
      <c r="T73" s="589"/>
      <c r="U73" s="589"/>
      <c r="V73" s="589"/>
      <c r="W73" s="589"/>
      <c r="X73" s="589"/>
      <c r="Y73" s="589"/>
      <c r="Z73" s="589"/>
      <c r="AA73" s="589"/>
      <c r="AB73" s="589"/>
      <c r="AC73" s="589"/>
      <c r="AD73" s="589"/>
      <c r="AE73" s="589"/>
      <c r="AF73" s="589"/>
      <c r="AG73" s="589"/>
      <c r="AH73" s="589"/>
      <c r="AI73" s="589"/>
      <c r="AJ73" s="589"/>
      <c r="AK73" s="589"/>
      <c r="AL73" s="589"/>
      <c r="AM73" s="589"/>
      <c r="AN73" s="589"/>
      <c r="AO73" s="589"/>
      <c r="AP73" s="589"/>
      <c r="AQ73" s="589"/>
      <c r="AR73" s="589"/>
      <c r="AS73" s="589"/>
      <c r="AT73" s="589"/>
      <c r="AU73" s="589"/>
      <c r="AV73" s="589"/>
      <c r="AW73" s="589"/>
      <c r="AX73" s="589"/>
      <c r="AY73" s="589"/>
      <c r="AZ73" s="589"/>
      <c r="BA73" s="589"/>
      <c r="BB73" s="589"/>
      <c r="BC73" s="589"/>
      <c r="BD73" s="589"/>
      <c r="BE73" s="589"/>
      <c r="BF73" s="589"/>
      <c r="BG73" s="589"/>
      <c r="BH73" s="589"/>
      <c r="BI73" s="589"/>
      <c r="BJ73" s="589"/>
      <c r="BK73" s="589"/>
      <c r="BL73" s="589"/>
      <c r="BM73" s="590"/>
      <c r="BN73" s="590"/>
      <c r="BO73" s="590"/>
      <c r="BP73" s="590"/>
      <c r="BQ73" s="590"/>
      <c r="BR73" s="590"/>
      <c r="BS73" s="590"/>
      <c r="BT73" s="590"/>
      <c r="BU73" s="590"/>
      <c r="BV73" s="590"/>
      <c r="BW73" s="590"/>
      <c r="BX73" s="590"/>
      <c r="BY73" s="590"/>
      <c r="BZ73" s="590"/>
      <c r="CA73" s="590"/>
      <c r="CB73" s="590"/>
      <c r="CC73" s="590"/>
      <c r="CD73" s="590"/>
      <c r="CE73" s="590"/>
      <c r="CF73" s="590"/>
      <c r="CG73" s="590"/>
      <c r="CH73" s="590"/>
      <c r="CI73" s="590"/>
      <c r="CJ73" s="590"/>
      <c r="CK73" s="590"/>
      <c r="CL73" s="590"/>
      <c r="CM73" s="590"/>
      <c r="CN73" s="590"/>
      <c r="CO73" s="590"/>
      <c r="CP73" s="590"/>
      <c r="CQ73" s="590"/>
      <c r="CR73" s="590"/>
      <c r="CS73" s="590"/>
      <c r="CT73" s="590"/>
      <c r="CU73" s="590"/>
      <c r="CV73" s="590"/>
      <c r="CW73" s="590"/>
      <c r="CX73" s="590"/>
      <c r="CY73" s="590"/>
      <c r="CZ73" s="590"/>
      <c r="DA73" s="404"/>
    </row>
    <row r="74" spans="2:106">
      <c r="C74" s="300" t="s">
        <v>271</v>
      </c>
      <c r="D74" s="403"/>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4"/>
      <c r="BE74" s="404"/>
      <c r="BF74" s="404"/>
      <c r="BG74" s="404"/>
      <c r="BH74" s="404"/>
      <c r="BI74" s="404"/>
      <c r="BJ74" s="404"/>
      <c r="BK74" s="404"/>
      <c r="BL74" s="404"/>
      <c r="BM74" s="404"/>
      <c r="BN74" s="404"/>
      <c r="BO74" s="404"/>
      <c r="BP74" s="404"/>
      <c r="BQ74" s="404"/>
      <c r="BR74" s="404"/>
      <c r="BS74" s="404"/>
      <c r="BT74" s="404"/>
      <c r="BU74" s="404"/>
      <c r="BV74" s="404"/>
      <c r="BW74" s="404"/>
      <c r="BX74" s="404"/>
      <c r="BY74" s="404"/>
      <c r="BZ74" s="404"/>
      <c r="CA74" s="404"/>
      <c r="CB74" s="404"/>
      <c r="CC74" s="404"/>
      <c r="CD74" s="404"/>
      <c r="CE74" s="404"/>
      <c r="CF74" s="404"/>
      <c r="CG74" s="404"/>
      <c r="CH74" s="404"/>
      <c r="CI74" s="404"/>
      <c r="CJ74" s="404"/>
      <c r="CK74" s="404"/>
      <c r="CL74" s="404"/>
      <c r="CM74" s="404"/>
      <c r="CN74" s="404"/>
      <c r="CO74" s="404"/>
      <c r="CP74" s="404"/>
      <c r="CQ74" s="404"/>
      <c r="CR74" s="404"/>
      <c r="CS74" s="404"/>
      <c r="CT74" s="404"/>
      <c r="CU74" s="404"/>
      <c r="CV74" s="404"/>
      <c r="CW74" s="404"/>
      <c r="CX74" s="404"/>
      <c r="CY74" s="404"/>
      <c r="CZ74" s="404"/>
      <c r="DA74" s="404"/>
    </row>
    <row r="75" spans="2:106" ht="31.5">
      <c r="C75" s="303" t="s">
        <v>496</v>
      </c>
      <c r="D75" s="405">
        <f>H30</f>
        <v>0</v>
      </c>
      <c r="E75" s="405">
        <f>$D$75</f>
        <v>0</v>
      </c>
      <c r="F75" s="405">
        <f t="shared" ref="F75:BQ75" si="10">$D$75</f>
        <v>0</v>
      </c>
      <c r="G75" s="405">
        <f t="shared" si="10"/>
        <v>0</v>
      </c>
      <c r="H75" s="405">
        <f t="shared" si="10"/>
        <v>0</v>
      </c>
      <c r="I75" s="405">
        <f t="shared" si="10"/>
        <v>0</v>
      </c>
      <c r="J75" s="405">
        <f t="shared" si="10"/>
        <v>0</v>
      </c>
      <c r="K75" s="405">
        <f t="shared" si="10"/>
        <v>0</v>
      </c>
      <c r="L75" s="405">
        <f t="shared" si="10"/>
        <v>0</v>
      </c>
      <c r="M75" s="405">
        <f t="shared" si="10"/>
        <v>0</v>
      </c>
      <c r="N75" s="405">
        <f t="shared" si="10"/>
        <v>0</v>
      </c>
      <c r="O75" s="405">
        <f t="shared" si="10"/>
        <v>0</v>
      </c>
      <c r="P75" s="405">
        <f t="shared" si="10"/>
        <v>0</v>
      </c>
      <c r="Q75" s="405">
        <f t="shared" si="10"/>
        <v>0</v>
      </c>
      <c r="R75" s="405">
        <f t="shared" si="10"/>
        <v>0</v>
      </c>
      <c r="S75" s="405">
        <f t="shared" si="10"/>
        <v>0</v>
      </c>
      <c r="T75" s="405">
        <f t="shared" si="10"/>
        <v>0</v>
      </c>
      <c r="U75" s="405">
        <f t="shared" si="10"/>
        <v>0</v>
      </c>
      <c r="V75" s="405">
        <f t="shared" si="10"/>
        <v>0</v>
      </c>
      <c r="W75" s="405">
        <f t="shared" si="10"/>
        <v>0</v>
      </c>
      <c r="X75" s="405">
        <f t="shared" si="10"/>
        <v>0</v>
      </c>
      <c r="Y75" s="405">
        <f t="shared" si="10"/>
        <v>0</v>
      </c>
      <c r="Z75" s="405">
        <f t="shared" si="10"/>
        <v>0</v>
      </c>
      <c r="AA75" s="405">
        <f t="shared" si="10"/>
        <v>0</v>
      </c>
      <c r="AB75" s="405">
        <f t="shared" si="10"/>
        <v>0</v>
      </c>
      <c r="AC75" s="405">
        <f t="shared" si="10"/>
        <v>0</v>
      </c>
      <c r="AD75" s="405">
        <f t="shared" si="10"/>
        <v>0</v>
      </c>
      <c r="AE75" s="405">
        <f t="shared" si="10"/>
        <v>0</v>
      </c>
      <c r="AF75" s="405">
        <f t="shared" si="10"/>
        <v>0</v>
      </c>
      <c r="AG75" s="405">
        <f t="shared" si="10"/>
        <v>0</v>
      </c>
      <c r="AH75" s="405">
        <f t="shared" si="10"/>
        <v>0</v>
      </c>
      <c r="AI75" s="405">
        <f t="shared" si="10"/>
        <v>0</v>
      </c>
      <c r="AJ75" s="405">
        <f t="shared" si="10"/>
        <v>0</v>
      </c>
      <c r="AK75" s="405">
        <f t="shared" si="10"/>
        <v>0</v>
      </c>
      <c r="AL75" s="405">
        <f t="shared" si="10"/>
        <v>0</v>
      </c>
      <c r="AM75" s="405">
        <f t="shared" si="10"/>
        <v>0</v>
      </c>
      <c r="AN75" s="405">
        <f t="shared" si="10"/>
        <v>0</v>
      </c>
      <c r="AO75" s="405">
        <f t="shared" si="10"/>
        <v>0</v>
      </c>
      <c r="AP75" s="405">
        <f t="shared" si="10"/>
        <v>0</v>
      </c>
      <c r="AQ75" s="405">
        <f t="shared" si="10"/>
        <v>0</v>
      </c>
      <c r="AR75" s="405">
        <f t="shared" si="10"/>
        <v>0</v>
      </c>
      <c r="AS75" s="405">
        <f t="shared" si="10"/>
        <v>0</v>
      </c>
      <c r="AT75" s="405">
        <f t="shared" si="10"/>
        <v>0</v>
      </c>
      <c r="AU75" s="405">
        <f t="shared" si="10"/>
        <v>0</v>
      </c>
      <c r="AV75" s="405">
        <f t="shared" si="10"/>
        <v>0</v>
      </c>
      <c r="AW75" s="405">
        <f t="shared" si="10"/>
        <v>0</v>
      </c>
      <c r="AX75" s="405">
        <f t="shared" si="10"/>
        <v>0</v>
      </c>
      <c r="AY75" s="405">
        <f t="shared" si="10"/>
        <v>0</v>
      </c>
      <c r="AZ75" s="405">
        <f t="shared" si="10"/>
        <v>0</v>
      </c>
      <c r="BA75" s="405">
        <f t="shared" si="10"/>
        <v>0</v>
      </c>
      <c r="BB75" s="405">
        <f t="shared" si="10"/>
        <v>0</v>
      </c>
      <c r="BC75" s="405">
        <f t="shared" si="10"/>
        <v>0</v>
      </c>
      <c r="BD75" s="405">
        <f t="shared" si="10"/>
        <v>0</v>
      </c>
      <c r="BE75" s="405">
        <f t="shared" si="10"/>
        <v>0</v>
      </c>
      <c r="BF75" s="405">
        <f t="shared" si="10"/>
        <v>0</v>
      </c>
      <c r="BG75" s="405">
        <f t="shared" si="10"/>
        <v>0</v>
      </c>
      <c r="BH75" s="405">
        <f t="shared" si="10"/>
        <v>0</v>
      </c>
      <c r="BI75" s="405">
        <f t="shared" si="10"/>
        <v>0</v>
      </c>
      <c r="BJ75" s="405">
        <f t="shared" si="10"/>
        <v>0</v>
      </c>
      <c r="BK75" s="405">
        <f t="shared" si="10"/>
        <v>0</v>
      </c>
      <c r="BL75" s="405">
        <f t="shared" si="10"/>
        <v>0</v>
      </c>
      <c r="BM75" s="405">
        <f t="shared" si="10"/>
        <v>0</v>
      </c>
      <c r="BN75" s="405">
        <f t="shared" si="10"/>
        <v>0</v>
      </c>
      <c r="BO75" s="405">
        <f t="shared" si="10"/>
        <v>0</v>
      </c>
      <c r="BP75" s="405">
        <f t="shared" si="10"/>
        <v>0</v>
      </c>
      <c r="BQ75" s="405">
        <f t="shared" si="10"/>
        <v>0</v>
      </c>
      <c r="BR75" s="405">
        <f t="shared" ref="BR75:CZ75" si="11">$D$75</f>
        <v>0</v>
      </c>
      <c r="BS75" s="405">
        <f t="shared" si="11"/>
        <v>0</v>
      </c>
      <c r="BT75" s="405">
        <f t="shared" si="11"/>
        <v>0</v>
      </c>
      <c r="BU75" s="405">
        <f t="shared" si="11"/>
        <v>0</v>
      </c>
      <c r="BV75" s="405">
        <f t="shared" si="11"/>
        <v>0</v>
      </c>
      <c r="BW75" s="405">
        <f t="shared" si="11"/>
        <v>0</v>
      </c>
      <c r="BX75" s="405">
        <f t="shared" si="11"/>
        <v>0</v>
      </c>
      <c r="BY75" s="405">
        <f t="shared" si="11"/>
        <v>0</v>
      </c>
      <c r="BZ75" s="405">
        <f t="shared" si="11"/>
        <v>0</v>
      </c>
      <c r="CA75" s="405">
        <f t="shared" si="11"/>
        <v>0</v>
      </c>
      <c r="CB75" s="405">
        <f t="shared" si="11"/>
        <v>0</v>
      </c>
      <c r="CC75" s="405">
        <f t="shared" si="11"/>
        <v>0</v>
      </c>
      <c r="CD75" s="405">
        <f t="shared" si="11"/>
        <v>0</v>
      </c>
      <c r="CE75" s="405">
        <f t="shared" si="11"/>
        <v>0</v>
      </c>
      <c r="CF75" s="405">
        <f t="shared" si="11"/>
        <v>0</v>
      </c>
      <c r="CG75" s="405">
        <f t="shared" si="11"/>
        <v>0</v>
      </c>
      <c r="CH75" s="405">
        <f t="shared" si="11"/>
        <v>0</v>
      </c>
      <c r="CI75" s="405">
        <f t="shared" si="11"/>
        <v>0</v>
      </c>
      <c r="CJ75" s="405">
        <f t="shared" si="11"/>
        <v>0</v>
      </c>
      <c r="CK75" s="405">
        <f t="shared" si="11"/>
        <v>0</v>
      </c>
      <c r="CL75" s="405">
        <f t="shared" si="11"/>
        <v>0</v>
      </c>
      <c r="CM75" s="405">
        <f t="shared" si="11"/>
        <v>0</v>
      </c>
      <c r="CN75" s="405">
        <f t="shared" si="11"/>
        <v>0</v>
      </c>
      <c r="CO75" s="405">
        <f t="shared" si="11"/>
        <v>0</v>
      </c>
      <c r="CP75" s="405">
        <f t="shared" si="11"/>
        <v>0</v>
      </c>
      <c r="CQ75" s="405">
        <f t="shared" si="11"/>
        <v>0</v>
      </c>
      <c r="CR75" s="405">
        <f t="shared" si="11"/>
        <v>0</v>
      </c>
      <c r="CS75" s="405">
        <f t="shared" si="11"/>
        <v>0</v>
      </c>
      <c r="CT75" s="405">
        <f t="shared" si="11"/>
        <v>0</v>
      </c>
      <c r="CU75" s="405">
        <f t="shared" si="11"/>
        <v>0</v>
      </c>
      <c r="CV75" s="405">
        <f t="shared" si="11"/>
        <v>0</v>
      </c>
      <c r="CW75" s="405">
        <f t="shared" si="11"/>
        <v>0</v>
      </c>
      <c r="CX75" s="405">
        <f t="shared" si="11"/>
        <v>0</v>
      </c>
      <c r="CY75" s="405">
        <f t="shared" si="11"/>
        <v>0</v>
      </c>
      <c r="CZ75" s="405">
        <f t="shared" si="11"/>
        <v>0</v>
      </c>
      <c r="DA75" s="404"/>
    </row>
    <row r="76" spans="2:106" ht="15.75">
      <c r="C76" s="304" t="s">
        <v>98</v>
      </c>
      <c r="D76" s="680">
        <f t="shared" ref="D76" si="12">D75*$G$45</f>
        <v>0</v>
      </c>
      <c r="E76" s="680">
        <f t="shared" ref="E76" si="13">E75*$G$45</f>
        <v>0</v>
      </c>
      <c r="F76" s="680">
        <f t="shared" ref="F76" si="14">F75*$G$45</f>
        <v>0</v>
      </c>
      <c r="G76" s="680">
        <f t="shared" ref="G76" si="15">G75*$G$45</f>
        <v>0</v>
      </c>
      <c r="H76" s="680">
        <f t="shared" ref="H76" si="16">H75*$G$45</f>
        <v>0</v>
      </c>
      <c r="I76" s="680">
        <f t="shared" ref="I76" si="17">I75*$G$45</f>
        <v>0</v>
      </c>
      <c r="J76" s="680">
        <f t="shared" ref="J76" si="18">J75*$G$45</f>
        <v>0</v>
      </c>
      <c r="K76" s="680">
        <f t="shared" ref="K76" si="19">K75*$G$45</f>
        <v>0</v>
      </c>
      <c r="L76" s="680">
        <f t="shared" ref="L76" si="20">L75*$G$45</f>
        <v>0</v>
      </c>
      <c r="M76" s="680">
        <f t="shared" ref="M76" si="21">M75*$G$45</f>
        <v>0</v>
      </c>
      <c r="N76" s="680">
        <f t="shared" ref="N76" si="22">N75*$G$45</f>
        <v>0</v>
      </c>
      <c r="O76" s="680">
        <f t="shared" ref="O76" si="23">O75*$G$45</f>
        <v>0</v>
      </c>
      <c r="P76" s="680">
        <f t="shared" ref="P76" si="24">P75*$G$45</f>
        <v>0</v>
      </c>
      <c r="Q76" s="680">
        <f t="shared" ref="Q76" si="25">Q75*$G$45</f>
        <v>0</v>
      </c>
      <c r="R76" s="680">
        <f t="shared" ref="R76" si="26">R75*$G$45</f>
        <v>0</v>
      </c>
      <c r="S76" s="680">
        <f t="shared" ref="S76" si="27">S75*$G$45</f>
        <v>0</v>
      </c>
      <c r="T76" s="680">
        <f t="shared" ref="T76" si="28">T75*$G$45</f>
        <v>0</v>
      </c>
      <c r="U76" s="680">
        <f t="shared" ref="U76" si="29">U75*$G$45</f>
        <v>0</v>
      </c>
      <c r="V76" s="680">
        <f t="shared" ref="V76" si="30">V75*$G$45</f>
        <v>0</v>
      </c>
      <c r="W76" s="680">
        <f t="shared" ref="W76" si="31">W75*$G$45</f>
        <v>0</v>
      </c>
      <c r="X76" s="680">
        <f t="shared" ref="X76" si="32">X75*$G$45</f>
        <v>0</v>
      </c>
      <c r="Y76" s="680">
        <f t="shared" ref="Y76" si="33">Y75*$G$45</f>
        <v>0</v>
      </c>
      <c r="Z76" s="680">
        <f t="shared" ref="Z76" si="34">Z75*$G$45</f>
        <v>0</v>
      </c>
      <c r="AA76" s="680">
        <f t="shared" ref="AA76" si="35">AA75*$G$45</f>
        <v>0</v>
      </c>
      <c r="AB76" s="680">
        <f t="shared" ref="AB76" si="36">AB75*$G$45</f>
        <v>0</v>
      </c>
      <c r="AC76" s="680">
        <f t="shared" ref="AC76" si="37">AC75*$G$45</f>
        <v>0</v>
      </c>
      <c r="AD76" s="680">
        <f t="shared" ref="AD76" si="38">AD75*$G$45</f>
        <v>0</v>
      </c>
      <c r="AE76" s="680">
        <f t="shared" ref="AE76" si="39">AE75*$G$45</f>
        <v>0</v>
      </c>
      <c r="AF76" s="680">
        <f t="shared" ref="AF76" si="40">AF75*$G$45</f>
        <v>0</v>
      </c>
      <c r="AG76" s="680">
        <f t="shared" ref="AG76" si="41">AG75*$G$45</f>
        <v>0</v>
      </c>
      <c r="AH76" s="680">
        <f t="shared" ref="AH76" si="42">AH75*$G$45</f>
        <v>0</v>
      </c>
      <c r="AI76" s="680">
        <f t="shared" ref="AI76" si="43">AI75*$G$45</f>
        <v>0</v>
      </c>
      <c r="AJ76" s="680">
        <f t="shared" ref="AJ76" si="44">AJ75*$G$45</f>
        <v>0</v>
      </c>
      <c r="AK76" s="680">
        <f t="shared" ref="AK76" si="45">AK75*$G$45</f>
        <v>0</v>
      </c>
      <c r="AL76" s="680">
        <f t="shared" ref="AL76" si="46">AL75*$G$45</f>
        <v>0</v>
      </c>
      <c r="AM76" s="680">
        <f t="shared" ref="AM76" si="47">AM75*$G$45</f>
        <v>0</v>
      </c>
      <c r="AN76" s="680">
        <f t="shared" ref="AN76" si="48">AN75*$G$45</f>
        <v>0</v>
      </c>
      <c r="AO76" s="680">
        <f t="shared" ref="AO76" si="49">AO75*$G$45</f>
        <v>0</v>
      </c>
      <c r="AP76" s="680">
        <f t="shared" ref="AP76" si="50">AP75*$G$45</f>
        <v>0</v>
      </c>
      <c r="AQ76" s="680">
        <f t="shared" ref="AQ76" si="51">AQ75*$G$45</f>
        <v>0</v>
      </c>
      <c r="AR76" s="680">
        <f t="shared" ref="AR76" si="52">AR75*$G$45</f>
        <v>0</v>
      </c>
      <c r="AS76" s="680">
        <f t="shared" ref="AS76" si="53">AS75*$G$45</f>
        <v>0</v>
      </c>
      <c r="AT76" s="680">
        <f t="shared" ref="AT76" si="54">AT75*$G$45</f>
        <v>0</v>
      </c>
      <c r="AU76" s="680">
        <f t="shared" ref="AU76" si="55">AU75*$G$45</f>
        <v>0</v>
      </c>
      <c r="AV76" s="680">
        <f t="shared" ref="AV76" si="56">AV75*$G$45</f>
        <v>0</v>
      </c>
      <c r="AW76" s="680">
        <f t="shared" ref="AW76" si="57">AW75*$G$45</f>
        <v>0</v>
      </c>
      <c r="AX76" s="680">
        <f t="shared" ref="AX76" si="58">AX75*$G$45</f>
        <v>0</v>
      </c>
      <c r="AY76" s="680">
        <f t="shared" ref="AY76" si="59">AY75*$G$45</f>
        <v>0</v>
      </c>
      <c r="AZ76" s="680">
        <f t="shared" ref="AZ76" si="60">AZ75*$G$45</f>
        <v>0</v>
      </c>
      <c r="BA76" s="680">
        <f t="shared" ref="BA76" si="61">BA75*$G$45</f>
        <v>0</v>
      </c>
      <c r="BB76" s="680">
        <f t="shared" ref="BB76" si="62">BB75*$G$45</f>
        <v>0</v>
      </c>
      <c r="BC76" s="680">
        <f t="shared" ref="BC76" si="63">BC75*$G$45</f>
        <v>0</v>
      </c>
      <c r="BD76" s="680">
        <f t="shared" ref="BD76" si="64">BD75*$G$45</f>
        <v>0</v>
      </c>
      <c r="BE76" s="680">
        <f t="shared" ref="BE76" si="65">BE75*$G$45</f>
        <v>0</v>
      </c>
      <c r="BF76" s="680">
        <f t="shared" ref="BF76" si="66">BF75*$G$45</f>
        <v>0</v>
      </c>
      <c r="BG76" s="680">
        <f t="shared" ref="BG76" si="67">BG75*$G$45</f>
        <v>0</v>
      </c>
      <c r="BH76" s="680">
        <f t="shared" ref="BH76" si="68">BH75*$G$45</f>
        <v>0</v>
      </c>
      <c r="BI76" s="680">
        <f t="shared" ref="BI76" si="69">BI75*$G$45</f>
        <v>0</v>
      </c>
      <c r="BJ76" s="680">
        <f t="shared" ref="BJ76" si="70">BJ75*$G$45</f>
        <v>0</v>
      </c>
      <c r="BK76" s="680">
        <f t="shared" ref="BK76" si="71">BK75*$G$45</f>
        <v>0</v>
      </c>
      <c r="BL76" s="680">
        <f t="shared" ref="BL76" si="72">BL75*$G$45</f>
        <v>0</v>
      </c>
      <c r="BM76" s="680">
        <f t="shared" ref="BM76" si="73">BM75*$G$45</f>
        <v>0</v>
      </c>
      <c r="BN76" s="680">
        <f t="shared" ref="BN76" si="74">BN75*$G$45</f>
        <v>0</v>
      </c>
      <c r="BO76" s="680">
        <f t="shared" ref="BO76" si="75">BO75*$G$45</f>
        <v>0</v>
      </c>
      <c r="BP76" s="680">
        <f t="shared" ref="BP76" si="76">BP75*$G$45</f>
        <v>0</v>
      </c>
      <c r="BQ76" s="680">
        <f t="shared" ref="BQ76" si="77">BQ75*$G$45</f>
        <v>0</v>
      </c>
      <c r="BR76" s="680">
        <f t="shared" ref="BR76" si="78">BR75*$G$45</f>
        <v>0</v>
      </c>
      <c r="BS76" s="680">
        <f t="shared" ref="BS76" si="79">BS75*$G$45</f>
        <v>0</v>
      </c>
      <c r="BT76" s="680">
        <f t="shared" ref="BT76" si="80">BT75*$G$45</f>
        <v>0</v>
      </c>
      <c r="BU76" s="680">
        <f t="shared" ref="BU76" si="81">BU75*$G$45</f>
        <v>0</v>
      </c>
      <c r="BV76" s="680">
        <f t="shared" ref="BV76" si="82">BV75*$G$45</f>
        <v>0</v>
      </c>
      <c r="BW76" s="680">
        <f t="shared" ref="BW76" si="83">BW75*$G$45</f>
        <v>0</v>
      </c>
      <c r="BX76" s="680">
        <f t="shared" ref="BX76" si="84">BX75*$G$45</f>
        <v>0</v>
      </c>
      <c r="BY76" s="680">
        <f t="shared" ref="BY76" si="85">BY75*$G$45</f>
        <v>0</v>
      </c>
      <c r="BZ76" s="680">
        <f t="shared" ref="BZ76" si="86">BZ75*$G$45</f>
        <v>0</v>
      </c>
      <c r="CA76" s="680">
        <f t="shared" ref="CA76" si="87">CA75*$G$45</f>
        <v>0</v>
      </c>
      <c r="CB76" s="680">
        <f t="shared" ref="CB76" si="88">CB75*$G$45</f>
        <v>0</v>
      </c>
      <c r="CC76" s="680">
        <f t="shared" ref="CC76" si="89">CC75*$G$45</f>
        <v>0</v>
      </c>
      <c r="CD76" s="680">
        <f t="shared" ref="CD76" si="90">CD75*$G$45</f>
        <v>0</v>
      </c>
      <c r="CE76" s="680">
        <f t="shared" ref="CE76" si="91">CE75*$G$45</f>
        <v>0</v>
      </c>
      <c r="CF76" s="680">
        <f t="shared" ref="CF76" si="92">CF75*$G$45</f>
        <v>0</v>
      </c>
      <c r="CG76" s="680">
        <f t="shared" ref="CG76" si="93">CG75*$G$45</f>
        <v>0</v>
      </c>
      <c r="CH76" s="680">
        <f t="shared" ref="CH76" si="94">CH75*$G$45</f>
        <v>0</v>
      </c>
      <c r="CI76" s="680">
        <f t="shared" ref="CI76" si="95">CI75*$G$45</f>
        <v>0</v>
      </c>
      <c r="CJ76" s="680">
        <f t="shared" ref="CJ76" si="96">CJ75*$G$45</f>
        <v>0</v>
      </c>
      <c r="CK76" s="680">
        <f t="shared" ref="CK76" si="97">CK75*$G$45</f>
        <v>0</v>
      </c>
      <c r="CL76" s="680">
        <f t="shared" ref="CL76" si="98">CL75*$G$45</f>
        <v>0</v>
      </c>
      <c r="CM76" s="680">
        <f t="shared" ref="CM76" si="99">CM75*$G$45</f>
        <v>0</v>
      </c>
      <c r="CN76" s="680">
        <f t="shared" ref="CN76" si="100">CN75*$G$45</f>
        <v>0</v>
      </c>
      <c r="CO76" s="680">
        <f t="shared" ref="CO76" si="101">CO75*$G$45</f>
        <v>0</v>
      </c>
      <c r="CP76" s="680">
        <f t="shared" ref="CP76" si="102">CP75*$G$45</f>
        <v>0</v>
      </c>
      <c r="CQ76" s="680">
        <f t="shared" ref="CQ76" si="103">CQ75*$G$45</f>
        <v>0</v>
      </c>
      <c r="CR76" s="680">
        <f t="shared" ref="CR76" si="104">CR75*$G$45</f>
        <v>0</v>
      </c>
      <c r="CS76" s="680">
        <f t="shared" ref="CS76" si="105">CS75*$G$45</f>
        <v>0</v>
      </c>
      <c r="CT76" s="680">
        <f t="shared" ref="CT76" si="106">CT75*$G$45</f>
        <v>0</v>
      </c>
      <c r="CU76" s="680">
        <f t="shared" ref="CU76" si="107">CU75*$G$45</f>
        <v>0</v>
      </c>
      <c r="CV76" s="680">
        <f>CV75*$G$45</f>
        <v>0</v>
      </c>
      <c r="CW76" s="680">
        <f>CW75*$G$45</f>
        <v>0</v>
      </c>
      <c r="CX76" s="680">
        <f>CX75*$G$45</f>
        <v>0</v>
      </c>
      <c r="CY76" s="680">
        <f>CY75*$G$45</f>
        <v>0</v>
      </c>
      <c r="CZ76" s="680">
        <f>CZ75*$G$45</f>
        <v>0</v>
      </c>
      <c r="DA76" s="404"/>
    </row>
    <row r="77" spans="2:106" ht="47.25">
      <c r="C77" s="305" t="s">
        <v>97</v>
      </c>
      <c r="D77" s="681">
        <f>D76*D66</f>
        <v>0</v>
      </c>
      <c r="E77" s="681">
        <f t="shared" ref="E77:BP77" si="108">E76*E66</f>
        <v>0</v>
      </c>
      <c r="F77" s="681">
        <f t="shared" si="108"/>
        <v>0</v>
      </c>
      <c r="G77" s="681">
        <f t="shared" si="108"/>
        <v>0</v>
      </c>
      <c r="H77" s="681">
        <f t="shared" si="108"/>
        <v>0</v>
      </c>
      <c r="I77" s="681">
        <f t="shared" si="108"/>
        <v>0</v>
      </c>
      <c r="J77" s="681">
        <f t="shared" si="108"/>
        <v>0</v>
      </c>
      <c r="K77" s="681">
        <f t="shared" si="108"/>
        <v>0</v>
      </c>
      <c r="L77" s="681">
        <f t="shared" si="108"/>
        <v>0</v>
      </c>
      <c r="M77" s="681">
        <f t="shared" si="108"/>
        <v>0</v>
      </c>
      <c r="N77" s="681">
        <f t="shared" si="108"/>
        <v>0</v>
      </c>
      <c r="O77" s="681">
        <f t="shared" si="108"/>
        <v>0</v>
      </c>
      <c r="P77" s="681">
        <f t="shared" si="108"/>
        <v>0</v>
      </c>
      <c r="Q77" s="681">
        <f t="shared" si="108"/>
        <v>0</v>
      </c>
      <c r="R77" s="681">
        <f t="shared" si="108"/>
        <v>0</v>
      </c>
      <c r="S77" s="681">
        <f t="shared" si="108"/>
        <v>0</v>
      </c>
      <c r="T77" s="681">
        <f t="shared" si="108"/>
        <v>0</v>
      </c>
      <c r="U77" s="681">
        <f t="shared" si="108"/>
        <v>0</v>
      </c>
      <c r="V77" s="681">
        <f t="shared" si="108"/>
        <v>0</v>
      </c>
      <c r="W77" s="681">
        <f t="shared" si="108"/>
        <v>0</v>
      </c>
      <c r="X77" s="681">
        <f t="shared" si="108"/>
        <v>0</v>
      </c>
      <c r="Y77" s="681">
        <f t="shared" si="108"/>
        <v>0</v>
      </c>
      <c r="Z77" s="681">
        <f t="shared" si="108"/>
        <v>0</v>
      </c>
      <c r="AA77" s="681">
        <f t="shared" si="108"/>
        <v>0</v>
      </c>
      <c r="AB77" s="681">
        <f t="shared" si="108"/>
        <v>0</v>
      </c>
      <c r="AC77" s="681">
        <f t="shared" si="108"/>
        <v>0</v>
      </c>
      <c r="AD77" s="681">
        <f t="shared" si="108"/>
        <v>0</v>
      </c>
      <c r="AE77" s="681">
        <f t="shared" si="108"/>
        <v>0</v>
      </c>
      <c r="AF77" s="681">
        <f t="shared" si="108"/>
        <v>0</v>
      </c>
      <c r="AG77" s="681">
        <f t="shared" si="108"/>
        <v>0</v>
      </c>
      <c r="AH77" s="681">
        <f t="shared" si="108"/>
        <v>0</v>
      </c>
      <c r="AI77" s="681">
        <f t="shared" si="108"/>
        <v>0</v>
      </c>
      <c r="AJ77" s="681">
        <f t="shared" si="108"/>
        <v>0</v>
      </c>
      <c r="AK77" s="681">
        <f t="shared" si="108"/>
        <v>0</v>
      </c>
      <c r="AL77" s="681">
        <f t="shared" si="108"/>
        <v>0</v>
      </c>
      <c r="AM77" s="681">
        <f t="shared" si="108"/>
        <v>0</v>
      </c>
      <c r="AN77" s="681">
        <f t="shared" si="108"/>
        <v>0</v>
      </c>
      <c r="AO77" s="681">
        <f t="shared" si="108"/>
        <v>0</v>
      </c>
      <c r="AP77" s="681">
        <f t="shared" si="108"/>
        <v>0</v>
      </c>
      <c r="AQ77" s="681">
        <f t="shared" si="108"/>
        <v>0</v>
      </c>
      <c r="AR77" s="681">
        <f t="shared" si="108"/>
        <v>0</v>
      </c>
      <c r="AS77" s="681">
        <f t="shared" si="108"/>
        <v>0</v>
      </c>
      <c r="AT77" s="681">
        <f t="shared" si="108"/>
        <v>0</v>
      </c>
      <c r="AU77" s="681">
        <f t="shared" si="108"/>
        <v>0</v>
      </c>
      <c r="AV77" s="681">
        <f t="shared" si="108"/>
        <v>0</v>
      </c>
      <c r="AW77" s="681">
        <f t="shared" si="108"/>
        <v>0</v>
      </c>
      <c r="AX77" s="681">
        <f t="shared" si="108"/>
        <v>0</v>
      </c>
      <c r="AY77" s="681">
        <f t="shared" si="108"/>
        <v>0</v>
      </c>
      <c r="AZ77" s="681">
        <f t="shared" si="108"/>
        <v>0</v>
      </c>
      <c r="BA77" s="681">
        <f t="shared" si="108"/>
        <v>0</v>
      </c>
      <c r="BB77" s="681">
        <f t="shared" si="108"/>
        <v>0</v>
      </c>
      <c r="BC77" s="681">
        <f t="shared" si="108"/>
        <v>0</v>
      </c>
      <c r="BD77" s="681">
        <f t="shared" si="108"/>
        <v>0</v>
      </c>
      <c r="BE77" s="681">
        <f t="shared" si="108"/>
        <v>0</v>
      </c>
      <c r="BF77" s="681">
        <f t="shared" si="108"/>
        <v>0</v>
      </c>
      <c r="BG77" s="681">
        <f t="shared" si="108"/>
        <v>0</v>
      </c>
      <c r="BH77" s="681">
        <f t="shared" si="108"/>
        <v>0</v>
      </c>
      <c r="BI77" s="681">
        <f t="shared" si="108"/>
        <v>0</v>
      </c>
      <c r="BJ77" s="681">
        <f t="shared" si="108"/>
        <v>0</v>
      </c>
      <c r="BK77" s="681">
        <f t="shared" si="108"/>
        <v>0</v>
      </c>
      <c r="BL77" s="681">
        <f t="shared" si="108"/>
        <v>0</v>
      </c>
      <c r="BM77" s="681">
        <f t="shared" si="108"/>
        <v>0</v>
      </c>
      <c r="BN77" s="681">
        <f t="shared" si="108"/>
        <v>0</v>
      </c>
      <c r="BO77" s="681">
        <f t="shared" si="108"/>
        <v>0</v>
      </c>
      <c r="BP77" s="681">
        <f t="shared" si="108"/>
        <v>0</v>
      </c>
      <c r="BQ77" s="681">
        <f t="shared" ref="BQ77:CZ77" si="109">BQ76*BQ66</f>
        <v>0</v>
      </c>
      <c r="BR77" s="681">
        <f t="shared" si="109"/>
        <v>0</v>
      </c>
      <c r="BS77" s="681">
        <f t="shared" si="109"/>
        <v>0</v>
      </c>
      <c r="BT77" s="681">
        <f t="shared" si="109"/>
        <v>0</v>
      </c>
      <c r="BU77" s="681">
        <f t="shared" si="109"/>
        <v>0</v>
      </c>
      <c r="BV77" s="681">
        <f t="shared" si="109"/>
        <v>0</v>
      </c>
      <c r="BW77" s="681">
        <f t="shared" si="109"/>
        <v>0</v>
      </c>
      <c r="BX77" s="681">
        <f t="shared" si="109"/>
        <v>0</v>
      </c>
      <c r="BY77" s="681">
        <f t="shared" si="109"/>
        <v>0</v>
      </c>
      <c r="BZ77" s="681">
        <f t="shared" si="109"/>
        <v>0</v>
      </c>
      <c r="CA77" s="681">
        <f t="shared" si="109"/>
        <v>0</v>
      </c>
      <c r="CB77" s="681">
        <f t="shared" si="109"/>
        <v>0</v>
      </c>
      <c r="CC77" s="681">
        <f t="shared" si="109"/>
        <v>0</v>
      </c>
      <c r="CD77" s="681">
        <f t="shared" si="109"/>
        <v>0</v>
      </c>
      <c r="CE77" s="681">
        <f t="shared" si="109"/>
        <v>0</v>
      </c>
      <c r="CF77" s="681">
        <f t="shared" si="109"/>
        <v>0</v>
      </c>
      <c r="CG77" s="681">
        <f t="shared" si="109"/>
        <v>0</v>
      </c>
      <c r="CH77" s="681">
        <f t="shared" si="109"/>
        <v>0</v>
      </c>
      <c r="CI77" s="681">
        <f t="shared" si="109"/>
        <v>0</v>
      </c>
      <c r="CJ77" s="681">
        <f t="shared" si="109"/>
        <v>0</v>
      </c>
      <c r="CK77" s="681">
        <f t="shared" si="109"/>
        <v>0</v>
      </c>
      <c r="CL77" s="681">
        <f t="shared" si="109"/>
        <v>0</v>
      </c>
      <c r="CM77" s="681">
        <f t="shared" si="109"/>
        <v>0</v>
      </c>
      <c r="CN77" s="681">
        <f t="shared" si="109"/>
        <v>0</v>
      </c>
      <c r="CO77" s="681">
        <f t="shared" si="109"/>
        <v>0</v>
      </c>
      <c r="CP77" s="681">
        <f t="shared" si="109"/>
        <v>0</v>
      </c>
      <c r="CQ77" s="681">
        <f t="shared" si="109"/>
        <v>0</v>
      </c>
      <c r="CR77" s="681">
        <f t="shared" si="109"/>
        <v>0</v>
      </c>
      <c r="CS77" s="681">
        <f t="shared" si="109"/>
        <v>0</v>
      </c>
      <c r="CT77" s="681">
        <f t="shared" si="109"/>
        <v>0</v>
      </c>
      <c r="CU77" s="681">
        <f t="shared" si="109"/>
        <v>0</v>
      </c>
      <c r="CV77" s="681">
        <f t="shared" si="109"/>
        <v>0</v>
      </c>
      <c r="CW77" s="681">
        <f t="shared" si="109"/>
        <v>0</v>
      </c>
      <c r="CX77" s="681">
        <f t="shared" si="109"/>
        <v>0</v>
      </c>
      <c r="CY77" s="681">
        <f t="shared" si="109"/>
        <v>0</v>
      </c>
      <c r="CZ77" s="681">
        <f t="shared" si="109"/>
        <v>0</v>
      </c>
      <c r="DA77" s="404"/>
    </row>
    <row r="78" spans="2:106" ht="31.5">
      <c r="C78" s="304" t="s">
        <v>394</v>
      </c>
      <c r="D78" s="682">
        <f>SUM(D77:CZ77)</f>
        <v>0</v>
      </c>
      <c r="E78" s="589"/>
      <c r="F78" s="589"/>
      <c r="G78" s="589"/>
      <c r="H78" s="589"/>
      <c r="I78" s="589"/>
      <c r="J78" s="589"/>
      <c r="K78" s="589"/>
      <c r="L78" s="589"/>
      <c r="M78" s="589"/>
      <c r="N78" s="589"/>
      <c r="O78" s="589"/>
      <c r="P78" s="589"/>
      <c r="Q78" s="589"/>
      <c r="R78" s="589"/>
      <c r="S78" s="589"/>
      <c r="T78" s="589"/>
      <c r="U78" s="589"/>
      <c r="V78" s="589"/>
      <c r="W78" s="589"/>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590"/>
      <c r="BN78" s="590"/>
      <c r="BO78" s="590"/>
      <c r="BP78" s="590"/>
      <c r="BQ78" s="590"/>
      <c r="BR78" s="590"/>
      <c r="BS78" s="590"/>
      <c r="BT78" s="590"/>
      <c r="BU78" s="590"/>
      <c r="BV78" s="590"/>
      <c r="BW78" s="590"/>
      <c r="BX78" s="590"/>
      <c r="BY78" s="590"/>
      <c r="BZ78" s="590"/>
      <c r="CA78" s="590"/>
      <c r="CB78" s="590"/>
      <c r="CC78" s="590"/>
      <c r="CD78" s="590"/>
      <c r="CE78" s="590"/>
      <c r="CF78" s="590"/>
      <c r="CG78" s="590"/>
      <c r="CH78" s="590"/>
      <c r="CI78" s="590"/>
      <c r="CJ78" s="590"/>
      <c r="CK78" s="590"/>
      <c r="CL78" s="590"/>
      <c r="CM78" s="590"/>
      <c r="CN78" s="590"/>
      <c r="CO78" s="590"/>
      <c r="CP78" s="590"/>
      <c r="CQ78" s="590"/>
      <c r="CR78" s="590"/>
      <c r="CS78" s="590"/>
      <c r="CT78" s="590"/>
      <c r="CU78" s="590"/>
      <c r="CV78" s="590"/>
      <c r="CW78" s="590"/>
      <c r="CX78" s="590"/>
      <c r="CY78" s="590"/>
      <c r="CZ78" s="590"/>
      <c r="DA78" s="404"/>
    </row>
    <row r="79" spans="2:106">
      <c r="C79" s="300" t="s">
        <v>272</v>
      </c>
      <c r="D79" s="403"/>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4"/>
      <c r="BJ79" s="404"/>
      <c r="BK79" s="404"/>
      <c r="BL79" s="404"/>
      <c r="BM79" s="404"/>
      <c r="BN79" s="404"/>
      <c r="BO79" s="404"/>
      <c r="BP79" s="404"/>
      <c r="BQ79" s="404"/>
      <c r="BR79" s="404"/>
      <c r="BS79" s="404"/>
      <c r="BT79" s="404"/>
      <c r="BU79" s="404"/>
      <c r="BV79" s="404"/>
      <c r="BW79" s="404"/>
      <c r="BX79" s="404"/>
      <c r="BY79" s="404"/>
      <c r="BZ79" s="404"/>
      <c r="CA79" s="404"/>
      <c r="CB79" s="404"/>
      <c r="CC79" s="404"/>
      <c r="CD79" s="404"/>
      <c r="CE79" s="404"/>
      <c r="CF79" s="404"/>
      <c r="CG79" s="404"/>
      <c r="CH79" s="404"/>
      <c r="CI79" s="404"/>
      <c r="CJ79" s="404"/>
      <c r="CK79" s="404"/>
      <c r="CL79" s="404"/>
      <c r="CM79" s="404"/>
      <c r="CN79" s="404"/>
      <c r="CO79" s="404"/>
      <c r="CP79" s="404"/>
      <c r="CQ79" s="404"/>
      <c r="CR79" s="404"/>
      <c r="CS79" s="404"/>
      <c r="CT79" s="404"/>
      <c r="CU79" s="404"/>
      <c r="CV79" s="404"/>
      <c r="CW79" s="404"/>
      <c r="CX79" s="404"/>
      <c r="CY79" s="404"/>
      <c r="CZ79" s="404"/>
      <c r="DA79" s="404"/>
    </row>
    <row r="80" spans="2:106" ht="31.5">
      <c r="C80" s="306" t="s">
        <v>496</v>
      </c>
      <c r="D80" s="410">
        <f>H30</f>
        <v>0</v>
      </c>
      <c r="E80" s="410">
        <f t="shared" ref="E80:AJ80" si="110">$D$80</f>
        <v>0</v>
      </c>
      <c r="F80" s="410">
        <f t="shared" si="110"/>
        <v>0</v>
      </c>
      <c r="G80" s="410">
        <f t="shared" si="110"/>
        <v>0</v>
      </c>
      <c r="H80" s="410">
        <f t="shared" si="110"/>
        <v>0</v>
      </c>
      <c r="I80" s="410">
        <f t="shared" si="110"/>
        <v>0</v>
      </c>
      <c r="J80" s="410">
        <f t="shared" si="110"/>
        <v>0</v>
      </c>
      <c r="K80" s="410">
        <f t="shared" si="110"/>
        <v>0</v>
      </c>
      <c r="L80" s="410">
        <f t="shared" si="110"/>
        <v>0</v>
      </c>
      <c r="M80" s="410">
        <f t="shared" si="110"/>
        <v>0</v>
      </c>
      <c r="N80" s="410">
        <f t="shared" si="110"/>
        <v>0</v>
      </c>
      <c r="O80" s="410">
        <f t="shared" si="110"/>
        <v>0</v>
      </c>
      <c r="P80" s="410">
        <f t="shared" si="110"/>
        <v>0</v>
      </c>
      <c r="Q80" s="410">
        <f t="shared" si="110"/>
        <v>0</v>
      </c>
      <c r="R80" s="410">
        <f t="shared" si="110"/>
        <v>0</v>
      </c>
      <c r="S80" s="410">
        <f t="shared" si="110"/>
        <v>0</v>
      </c>
      <c r="T80" s="410">
        <f t="shared" si="110"/>
        <v>0</v>
      </c>
      <c r="U80" s="410">
        <f t="shared" si="110"/>
        <v>0</v>
      </c>
      <c r="V80" s="410">
        <f t="shared" si="110"/>
        <v>0</v>
      </c>
      <c r="W80" s="410">
        <f t="shared" si="110"/>
        <v>0</v>
      </c>
      <c r="X80" s="410">
        <f t="shared" si="110"/>
        <v>0</v>
      </c>
      <c r="Y80" s="410">
        <f t="shared" si="110"/>
        <v>0</v>
      </c>
      <c r="Z80" s="410">
        <f t="shared" si="110"/>
        <v>0</v>
      </c>
      <c r="AA80" s="410">
        <f t="shared" si="110"/>
        <v>0</v>
      </c>
      <c r="AB80" s="410">
        <f t="shared" si="110"/>
        <v>0</v>
      </c>
      <c r="AC80" s="410">
        <f t="shared" si="110"/>
        <v>0</v>
      </c>
      <c r="AD80" s="410">
        <f t="shared" si="110"/>
        <v>0</v>
      </c>
      <c r="AE80" s="410">
        <f t="shared" si="110"/>
        <v>0</v>
      </c>
      <c r="AF80" s="410">
        <f t="shared" si="110"/>
        <v>0</v>
      </c>
      <c r="AG80" s="410">
        <f t="shared" si="110"/>
        <v>0</v>
      </c>
      <c r="AH80" s="410">
        <f t="shared" si="110"/>
        <v>0</v>
      </c>
      <c r="AI80" s="410">
        <f t="shared" si="110"/>
        <v>0</v>
      </c>
      <c r="AJ80" s="410">
        <f t="shared" si="110"/>
        <v>0</v>
      </c>
      <c r="AK80" s="410">
        <f t="shared" ref="AK80:BP80" si="111">$D$80</f>
        <v>0</v>
      </c>
      <c r="AL80" s="410">
        <f t="shared" si="111"/>
        <v>0</v>
      </c>
      <c r="AM80" s="410">
        <f t="shared" si="111"/>
        <v>0</v>
      </c>
      <c r="AN80" s="410">
        <f t="shared" si="111"/>
        <v>0</v>
      </c>
      <c r="AO80" s="410">
        <f t="shared" si="111"/>
        <v>0</v>
      </c>
      <c r="AP80" s="410">
        <f t="shared" si="111"/>
        <v>0</v>
      </c>
      <c r="AQ80" s="410">
        <f t="shared" si="111"/>
        <v>0</v>
      </c>
      <c r="AR80" s="410">
        <f t="shared" si="111"/>
        <v>0</v>
      </c>
      <c r="AS80" s="410">
        <f t="shared" si="111"/>
        <v>0</v>
      </c>
      <c r="AT80" s="410">
        <f t="shared" si="111"/>
        <v>0</v>
      </c>
      <c r="AU80" s="410">
        <f t="shared" si="111"/>
        <v>0</v>
      </c>
      <c r="AV80" s="410">
        <f t="shared" si="111"/>
        <v>0</v>
      </c>
      <c r="AW80" s="410">
        <f t="shared" si="111"/>
        <v>0</v>
      </c>
      <c r="AX80" s="410">
        <f t="shared" si="111"/>
        <v>0</v>
      </c>
      <c r="AY80" s="410">
        <f t="shared" si="111"/>
        <v>0</v>
      </c>
      <c r="AZ80" s="410">
        <f t="shared" si="111"/>
        <v>0</v>
      </c>
      <c r="BA80" s="410">
        <f t="shared" si="111"/>
        <v>0</v>
      </c>
      <c r="BB80" s="410">
        <f t="shared" si="111"/>
        <v>0</v>
      </c>
      <c r="BC80" s="410">
        <f t="shared" si="111"/>
        <v>0</v>
      </c>
      <c r="BD80" s="410">
        <f t="shared" si="111"/>
        <v>0</v>
      </c>
      <c r="BE80" s="410">
        <f t="shared" si="111"/>
        <v>0</v>
      </c>
      <c r="BF80" s="410">
        <f t="shared" si="111"/>
        <v>0</v>
      </c>
      <c r="BG80" s="410">
        <f t="shared" si="111"/>
        <v>0</v>
      </c>
      <c r="BH80" s="410">
        <f t="shared" si="111"/>
        <v>0</v>
      </c>
      <c r="BI80" s="410">
        <f t="shared" si="111"/>
        <v>0</v>
      </c>
      <c r="BJ80" s="410">
        <f t="shared" si="111"/>
        <v>0</v>
      </c>
      <c r="BK80" s="410">
        <f t="shared" si="111"/>
        <v>0</v>
      </c>
      <c r="BL80" s="410">
        <f t="shared" si="111"/>
        <v>0</v>
      </c>
      <c r="BM80" s="410">
        <f t="shared" si="111"/>
        <v>0</v>
      </c>
      <c r="BN80" s="410">
        <f t="shared" si="111"/>
        <v>0</v>
      </c>
      <c r="BO80" s="410">
        <f t="shared" si="111"/>
        <v>0</v>
      </c>
      <c r="BP80" s="410">
        <f t="shared" si="111"/>
        <v>0</v>
      </c>
      <c r="BQ80" s="410">
        <f t="shared" ref="BQ80:CZ80" si="112">$D$80</f>
        <v>0</v>
      </c>
      <c r="BR80" s="410">
        <f t="shared" si="112"/>
        <v>0</v>
      </c>
      <c r="BS80" s="410">
        <f t="shared" si="112"/>
        <v>0</v>
      </c>
      <c r="BT80" s="410">
        <f t="shared" si="112"/>
        <v>0</v>
      </c>
      <c r="BU80" s="410">
        <f t="shared" si="112"/>
        <v>0</v>
      </c>
      <c r="BV80" s="410">
        <f t="shared" si="112"/>
        <v>0</v>
      </c>
      <c r="BW80" s="410">
        <f t="shared" si="112"/>
        <v>0</v>
      </c>
      <c r="BX80" s="410">
        <f t="shared" si="112"/>
        <v>0</v>
      </c>
      <c r="BY80" s="410">
        <f t="shared" si="112"/>
        <v>0</v>
      </c>
      <c r="BZ80" s="410">
        <f t="shared" si="112"/>
        <v>0</v>
      </c>
      <c r="CA80" s="410">
        <f t="shared" si="112"/>
        <v>0</v>
      </c>
      <c r="CB80" s="410">
        <f t="shared" si="112"/>
        <v>0</v>
      </c>
      <c r="CC80" s="410">
        <f t="shared" si="112"/>
        <v>0</v>
      </c>
      <c r="CD80" s="410">
        <f t="shared" si="112"/>
        <v>0</v>
      </c>
      <c r="CE80" s="410">
        <f t="shared" si="112"/>
        <v>0</v>
      </c>
      <c r="CF80" s="410">
        <f t="shared" si="112"/>
        <v>0</v>
      </c>
      <c r="CG80" s="410">
        <f t="shared" si="112"/>
        <v>0</v>
      </c>
      <c r="CH80" s="410">
        <f t="shared" si="112"/>
        <v>0</v>
      </c>
      <c r="CI80" s="410">
        <f t="shared" si="112"/>
        <v>0</v>
      </c>
      <c r="CJ80" s="410">
        <f t="shared" si="112"/>
        <v>0</v>
      </c>
      <c r="CK80" s="410">
        <f t="shared" si="112"/>
        <v>0</v>
      </c>
      <c r="CL80" s="410">
        <f t="shared" si="112"/>
        <v>0</v>
      </c>
      <c r="CM80" s="410">
        <f t="shared" si="112"/>
        <v>0</v>
      </c>
      <c r="CN80" s="410">
        <f t="shared" si="112"/>
        <v>0</v>
      </c>
      <c r="CO80" s="410">
        <f t="shared" si="112"/>
        <v>0</v>
      </c>
      <c r="CP80" s="410">
        <f t="shared" si="112"/>
        <v>0</v>
      </c>
      <c r="CQ80" s="410">
        <f t="shared" si="112"/>
        <v>0</v>
      </c>
      <c r="CR80" s="410">
        <f t="shared" si="112"/>
        <v>0</v>
      </c>
      <c r="CS80" s="410">
        <f t="shared" si="112"/>
        <v>0</v>
      </c>
      <c r="CT80" s="410">
        <f t="shared" si="112"/>
        <v>0</v>
      </c>
      <c r="CU80" s="410">
        <f t="shared" si="112"/>
        <v>0</v>
      </c>
      <c r="CV80" s="410">
        <f t="shared" si="112"/>
        <v>0</v>
      </c>
      <c r="CW80" s="410">
        <f t="shared" si="112"/>
        <v>0</v>
      </c>
      <c r="CX80" s="410">
        <f t="shared" si="112"/>
        <v>0</v>
      </c>
      <c r="CY80" s="410">
        <f t="shared" si="112"/>
        <v>0</v>
      </c>
      <c r="CZ80" s="410">
        <f t="shared" si="112"/>
        <v>0</v>
      </c>
      <c r="DA80" s="404"/>
    </row>
    <row r="81" spans="3:105" ht="15.75">
      <c r="C81" s="307" t="s">
        <v>98</v>
      </c>
      <c r="D81" s="586">
        <f>D80*$I$45</f>
        <v>0</v>
      </c>
      <c r="E81" s="586">
        <f t="shared" ref="E81:BP81" si="113">E80*$I$45</f>
        <v>0</v>
      </c>
      <c r="F81" s="586">
        <f t="shared" si="113"/>
        <v>0</v>
      </c>
      <c r="G81" s="586">
        <f t="shared" si="113"/>
        <v>0</v>
      </c>
      <c r="H81" s="586">
        <f t="shared" si="113"/>
        <v>0</v>
      </c>
      <c r="I81" s="586">
        <f t="shared" si="113"/>
        <v>0</v>
      </c>
      <c r="J81" s="586">
        <f t="shared" si="113"/>
        <v>0</v>
      </c>
      <c r="K81" s="586">
        <f t="shared" si="113"/>
        <v>0</v>
      </c>
      <c r="L81" s="586">
        <f t="shared" si="113"/>
        <v>0</v>
      </c>
      <c r="M81" s="586">
        <f t="shared" si="113"/>
        <v>0</v>
      </c>
      <c r="N81" s="586">
        <f t="shared" si="113"/>
        <v>0</v>
      </c>
      <c r="O81" s="586">
        <f t="shared" si="113"/>
        <v>0</v>
      </c>
      <c r="P81" s="586">
        <f t="shared" si="113"/>
        <v>0</v>
      </c>
      <c r="Q81" s="586">
        <f t="shared" si="113"/>
        <v>0</v>
      </c>
      <c r="R81" s="586">
        <f t="shared" si="113"/>
        <v>0</v>
      </c>
      <c r="S81" s="586">
        <f t="shared" si="113"/>
        <v>0</v>
      </c>
      <c r="T81" s="586">
        <f t="shared" si="113"/>
        <v>0</v>
      </c>
      <c r="U81" s="586">
        <f t="shared" si="113"/>
        <v>0</v>
      </c>
      <c r="V81" s="586">
        <f t="shared" si="113"/>
        <v>0</v>
      </c>
      <c r="W81" s="586">
        <f t="shared" si="113"/>
        <v>0</v>
      </c>
      <c r="X81" s="586">
        <f t="shared" si="113"/>
        <v>0</v>
      </c>
      <c r="Y81" s="586">
        <f t="shared" si="113"/>
        <v>0</v>
      </c>
      <c r="Z81" s="586">
        <f t="shared" si="113"/>
        <v>0</v>
      </c>
      <c r="AA81" s="586">
        <f t="shared" si="113"/>
        <v>0</v>
      </c>
      <c r="AB81" s="586">
        <f t="shared" si="113"/>
        <v>0</v>
      </c>
      <c r="AC81" s="586">
        <f t="shared" si="113"/>
        <v>0</v>
      </c>
      <c r="AD81" s="586">
        <f t="shared" si="113"/>
        <v>0</v>
      </c>
      <c r="AE81" s="586">
        <f t="shared" si="113"/>
        <v>0</v>
      </c>
      <c r="AF81" s="586">
        <f t="shared" si="113"/>
        <v>0</v>
      </c>
      <c r="AG81" s="586">
        <f t="shared" si="113"/>
        <v>0</v>
      </c>
      <c r="AH81" s="586">
        <f t="shared" si="113"/>
        <v>0</v>
      </c>
      <c r="AI81" s="586">
        <f t="shared" si="113"/>
        <v>0</v>
      </c>
      <c r="AJ81" s="586">
        <f t="shared" si="113"/>
        <v>0</v>
      </c>
      <c r="AK81" s="586">
        <f t="shared" si="113"/>
        <v>0</v>
      </c>
      <c r="AL81" s="586">
        <f t="shared" si="113"/>
        <v>0</v>
      </c>
      <c r="AM81" s="586">
        <f t="shared" si="113"/>
        <v>0</v>
      </c>
      <c r="AN81" s="586">
        <f t="shared" si="113"/>
        <v>0</v>
      </c>
      <c r="AO81" s="586">
        <f t="shared" si="113"/>
        <v>0</v>
      </c>
      <c r="AP81" s="586">
        <f t="shared" si="113"/>
        <v>0</v>
      </c>
      <c r="AQ81" s="586">
        <f t="shared" si="113"/>
        <v>0</v>
      </c>
      <c r="AR81" s="586">
        <f t="shared" si="113"/>
        <v>0</v>
      </c>
      <c r="AS81" s="586">
        <f t="shared" si="113"/>
        <v>0</v>
      </c>
      <c r="AT81" s="586">
        <f t="shared" si="113"/>
        <v>0</v>
      </c>
      <c r="AU81" s="586">
        <f t="shared" si="113"/>
        <v>0</v>
      </c>
      <c r="AV81" s="586">
        <f t="shared" si="113"/>
        <v>0</v>
      </c>
      <c r="AW81" s="586">
        <f t="shared" si="113"/>
        <v>0</v>
      </c>
      <c r="AX81" s="586">
        <f t="shared" si="113"/>
        <v>0</v>
      </c>
      <c r="AY81" s="586">
        <f t="shared" si="113"/>
        <v>0</v>
      </c>
      <c r="AZ81" s="586">
        <f t="shared" si="113"/>
        <v>0</v>
      </c>
      <c r="BA81" s="586">
        <f t="shared" si="113"/>
        <v>0</v>
      </c>
      <c r="BB81" s="586">
        <f t="shared" si="113"/>
        <v>0</v>
      </c>
      <c r="BC81" s="586">
        <f t="shared" si="113"/>
        <v>0</v>
      </c>
      <c r="BD81" s="586">
        <f t="shared" si="113"/>
        <v>0</v>
      </c>
      <c r="BE81" s="586">
        <f t="shared" si="113"/>
        <v>0</v>
      </c>
      <c r="BF81" s="586">
        <f t="shared" si="113"/>
        <v>0</v>
      </c>
      <c r="BG81" s="586">
        <f t="shared" si="113"/>
        <v>0</v>
      </c>
      <c r="BH81" s="586">
        <f t="shared" si="113"/>
        <v>0</v>
      </c>
      <c r="BI81" s="586">
        <f t="shared" si="113"/>
        <v>0</v>
      </c>
      <c r="BJ81" s="586">
        <f t="shared" si="113"/>
        <v>0</v>
      </c>
      <c r="BK81" s="586">
        <f t="shared" si="113"/>
        <v>0</v>
      </c>
      <c r="BL81" s="586">
        <f t="shared" si="113"/>
        <v>0</v>
      </c>
      <c r="BM81" s="586">
        <f t="shared" si="113"/>
        <v>0</v>
      </c>
      <c r="BN81" s="586">
        <f t="shared" si="113"/>
        <v>0</v>
      </c>
      <c r="BO81" s="586">
        <f t="shared" si="113"/>
        <v>0</v>
      </c>
      <c r="BP81" s="586">
        <f t="shared" si="113"/>
        <v>0</v>
      </c>
      <c r="BQ81" s="586">
        <f t="shared" ref="BQ81:CZ81" si="114">BQ80*$I$45</f>
        <v>0</v>
      </c>
      <c r="BR81" s="586">
        <f t="shared" si="114"/>
        <v>0</v>
      </c>
      <c r="BS81" s="586">
        <f t="shared" si="114"/>
        <v>0</v>
      </c>
      <c r="BT81" s="586">
        <f t="shared" si="114"/>
        <v>0</v>
      </c>
      <c r="BU81" s="586">
        <f t="shared" si="114"/>
        <v>0</v>
      </c>
      <c r="BV81" s="586">
        <f t="shared" si="114"/>
        <v>0</v>
      </c>
      <c r="BW81" s="586">
        <f t="shared" si="114"/>
        <v>0</v>
      </c>
      <c r="BX81" s="586">
        <f t="shared" si="114"/>
        <v>0</v>
      </c>
      <c r="BY81" s="586">
        <f t="shared" si="114"/>
        <v>0</v>
      </c>
      <c r="BZ81" s="586">
        <f t="shared" si="114"/>
        <v>0</v>
      </c>
      <c r="CA81" s="586">
        <f t="shared" si="114"/>
        <v>0</v>
      </c>
      <c r="CB81" s="586">
        <f t="shared" si="114"/>
        <v>0</v>
      </c>
      <c r="CC81" s="586">
        <f t="shared" si="114"/>
        <v>0</v>
      </c>
      <c r="CD81" s="586">
        <f t="shared" si="114"/>
        <v>0</v>
      </c>
      <c r="CE81" s="586">
        <f t="shared" si="114"/>
        <v>0</v>
      </c>
      <c r="CF81" s="586">
        <f t="shared" si="114"/>
        <v>0</v>
      </c>
      <c r="CG81" s="586">
        <f t="shared" si="114"/>
        <v>0</v>
      </c>
      <c r="CH81" s="586">
        <f t="shared" si="114"/>
        <v>0</v>
      </c>
      <c r="CI81" s="586">
        <f t="shared" si="114"/>
        <v>0</v>
      </c>
      <c r="CJ81" s="586">
        <f t="shared" si="114"/>
        <v>0</v>
      </c>
      <c r="CK81" s="586">
        <f t="shared" si="114"/>
        <v>0</v>
      </c>
      <c r="CL81" s="586">
        <f t="shared" si="114"/>
        <v>0</v>
      </c>
      <c r="CM81" s="586">
        <f t="shared" si="114"/>
        <v>0</v>
      </c>
      <c r="CN81" s="586">
        <f t="shared" si="114"/>
        <v>0</v>
      </c>
      <c r="CO81" s="586">
        <f t="shared" si="114"/>
        <v>0</v>
      </c>
      <c r="CP81" s="586">
        <f t="shared" si="114"/>
        <v>0</v>
      </c>
      <c r="CQ81" s="586">
        <f t="shared" si="114"/>
        <v>0</v>
      </c>
      <c r="CR81" s="586">
        <f t="shared" si="114"/>
        <v>0</v>
      </c>
      <c r="CS81" s="586">
        <f t="shared" si="114"/>
        <v>0</v>
      </c>
      <c r="CT81" s="586">
        <f t="shared" si="114"/>
        <v>0</v>
      </c>
      <c r="CU81" s="586">
        <f t="shared" si="114"/>
        <v>0</v>
      </c>
      <c r="CV81" s="586">
        <f t="shared" si="114"/>
        <v>0</v>
      </c>
      <c r="CW81" s="586">
        <f t="shared" si="114"/>
        <v>0</v>
      </c>
      <c r="CX81" s="586">
        <f t="shared" si="114"/>
        <v>0</v>
      </c>
      <c r="CY81" s="586">
        <f t="shared" si="114"/>
        <v>0</v>
      </c>
      <c r="CZ81" s="586">
        <f t="shared" si="114"/>
        <v>0</v>
      </c>
      <c r="DA81" s="404"/>
    </row>
    <row r="82" spans="3:105" ht="47.25">
      <c r="C82" s="308" t="s">
        <v>97</v>
      </c>
      <c r="D82" s="586">
        <f t="shared" ref="D82:AI82" si="115">D81*D66</f>
        <v>0</v>
      </c>
      <c r="E82" s="586">
        <f t="shared" si="115"/>
        <v>0</v>
      </c>
      <c r="F82" s="586">
        <f t="shared" si="115"/>
        <v>0</v>
      </c>
      <c r="G82" s="586">
        <f t="shared" si="115"/>
        <v>0</v>
      </c>
      <c r="H82" s="586">
        <f t="shared" si="115"/>
        <v>0</v>
      </c>
      <c r="I82" s="586">
        <f t="shared" si="115"/>
        <v>0</v>
      </c>
      <c r="J82" s="586">
        <f t="shared" si="115"/>
        <v>0</v>
      </c>
      <c r="K82" s="586">
        <f t="shared" si="115"/>
        <v>0</v>
      </c>
      <c r="L82" s="586">
        <f t="shared" si="115"/>
        <v>0</v>
      </c>
      <c r="M82" s="586">
        <f t="shared" si="115"/>
        <v>0</v>
      </c>
      <c r="N82" s="586">
        <f t="shared" si="115"/>
        <v>0</v>
      </c>
      <c r="O82" s="586">
        <f t="shared" si="115"/>
        <v>0</v>
      </c>
      <c r="P82" s="586">
        <f t="shared" si="115"/>
        <v>0</v>
      </c>
      <c r="Q82" s="586">
        <f t="shared" si="115"/>
        <v>0</v>
      </c>
      <c r="R82" s="586">
        <f t="shared" si="115"/>
        <v>0</v>
      </c>
      <c r="S82" s="586">
        <f t="shared" si="115"/>
        <v>0</v>
      </c>
      <c r="T82" s="586">
        <f t="shared" si="115"/>
        <v>0</v>
      </c>
      <c r="U82" s="586">
        <f t="shared" si="115"/>
        <v>0</v>
      </c>
      <c r="V82" s="586">
        <f t="shared" si="115"/>
        <v>0</v>
      </c>
      <c r="W82" s="586">
        <f t="shared" si="115"/>
        <v>0</v>
      </c>
      <c r="X82" s="586">
        <f t="shared" si="115"/>
        <v>0</v>
      </c>
      <c r="Y82" s="586">
        <f t="shared" si="115"/>
        <v>0</v>
      </c>
      <c r="Z82" s="586">
        <f t="shared" si="115"/>
        <v>0</v>
      </c>
      <c r="AA82" s="586">
        <f t="shared" si="115"/>
        <v>0</v>
      </c>
      <c r="AB82" s="586">
        <f t="shared" si="115"/>
        <v>0</v>
      </c>
      <c r="AC82" s="586">
        <f t="shared" si="115"/>
        <v>0</v>
      </c>
      <c r="AD82" s="586">
        <f t="shared" si="115"/>
        <v>0</v>
      </c>
      <c r="AE82" s="586">
        <f t="shared" si="115"/>
        <v>0</v>
      </c>
      <c r="AF82" s="586">
        <f t="shared" si="115"/>
        <v>0</v>
      </c>
      <c r="AG82" s="586">
        <f t="shared" si="115"/>
        <v>0</v>
      </c>
      <c r="AH82" s="586">
        <f t="shared" si="115"/>
        <v>0</v>
      </c>
      <c r="AI82" s="586">
        <f t="shared" si="115"/>
        <v>0</v>
      </c>
      <c r="AJ82" s="586">
        <f t="shared" ref="AJ82:BO82" si="116">AJ81*AJ66</f>
        <v>0</v>
      </c>
      <c r="AK82" s="586">
        <f t="shared" si="116"/>
        <v>0</v>
      </c>
      <c r="AL82" s="586">
        <f t="shared" si="116"/>
        <v>0</v>
      </c>
      <c r="AM82" s="586">
        <f t="shared" si="116"/>
        <v>0</v>
      </c>
      <c r="AN82" s="586">
        <f t="shared" si="116"/>
        <v>0</v>
      </c>
      <c r="AO82" s="586">
        <f t="shared" si="116"/>
        <v>0</v>
      </c>
      <c r="AP82" s="586">
        <f t="shared" si="116"/>
        <v>0</v>
      </c>
      <c r="AQ82" s="586">
        <f t="shared" si="116"/>
        <v>0</v>
      </c>
      <c r="AR82" s="586">
        <f t="shared" si="116"/>
        <v>0</v>
      </c>
      <c r="AS82" s="586">
        <f t="shared" si="116"/>
        <v>0</v>
      </c>
      <c r="AT82" s="586">
        <f t="shared" si="116"/>
        <v>0</v>
      </c>
      <c r="AU82" s="586">
        <f t="shared" si="116"/>
        <v>0</v>
      </c>
      <c r="AV82" s="586">
        <f t="shared" si="116"/>
        <v>0</v>
      </c>
      <c r="AW82" s="586">
        <f t="shared" si="116"/>
        <v>0</v>
      </c>
      <c r="AX82" s="586">
        <f t="shared" si="116"/>
        <v>0</v>
      </c>
      <c r="AY82" s="586">
        <f t="shared" si="116"/>
        <v>0</v>
      </c>
      <c r="AZ82" s="586">
        <f t="shared" si="116"/>
        <v>0</v>
      </c>
      <c r="BA82" s="586">
        <f t="shared" si="116"/>
        <v>0</v>
      </c>
      <c r="BB82" s="586">
        <f t="shared" si="116"/>
        <v>0</v>
      </c>
      <c r="BC82" s="586">
        <f t="shared" si="116"/>
        <v>0</v>
      </c>
      <c r="BD82" s="586">
        <f t="shared" si="116"/>
        <v>0</v>
      </c>
      <c r="BE82" s="586">
        <f t="shared" si="116"/>
        <v>0</v>
      </c>
      <c r="BF82" s="586">
        <f t="shared" si="116"/>
        <v>0</v>
      </c>
      <c r="BG82" s="586">
        <f t="shared" si="116"/>
        <v>0</v>
      </c>
      <c r="BH82" s="586">
        <f t="shared" si="116"/>
        <v>0</v>
      </c>
      <c r="BI82" s="586">
        <f t="shared" si="116"/>
        <v>0</v>
      </c>
      <c r="BJ82" s="586">
        <f t="shared" si="116"/>
        <v>0</v>
      </c>
      <c r="BK82" s="586">
        <f t="shared" si="116"/>
        <v>0</v>
      </c>
      <c r="BL82" s="586">
        <f t="shared" si="116"/>
        <v>0</v>
      </c>
      <c r="BM82" s="586">
        <f t="shared" si="116"/>
        <v>0</v>
      </c>
      <c r="BN82" s="586">
        <f t="shared" si="116"/>
        <v>0</v>
      </c>
      <c r="BO82" s="586">
        <f t="shared" si="116"/>
        <v>0</v>
      </c>
      <c r="BP82" s="586">
        <f t="shared" ref="BP82:CU82" si="117">BP81*BP66</f>
        <v>0</v>
      </c>
      <c r="BQ82" s="586">
        <f t="shared" si="117"/>
        <v>0</v>
      </c>
      <c r="BR82" s="586">
        <f t="shared" si="117"/>
        <v>0</v>
      </c>
      <c r="BS82" s="586">
        <f t="shared" si="117"/>
        <v>0</v>
      </c>
      <c r="BT82" s="586">
        <f t="shared" si="117"/>
        <v>0</v>
      </c>
      <c r="BU82" s="586">
        <f t="shared" si="117"/>
        <v>0</v>
      </c>
      <c r="BV82" s="586">
        <f t="shared" si="117"/>
        <v>0</v>
      </c>
      <c r="BW82" s="586">
        <f t="shared" si="117"/>
        <v>0</v>
      </c>
      <c r="BX82" s="586">
        <f t="shared" si="117"/>
        <v>0</v>
      </c>
      <c r="BY82" s="586">
        <f t="shared" si="117"/>
        <v>0</v>
      </c>
      <c r="BZ82" s="586">
        <f t="shared" si="117"/>
        <v>0</v>
      </c>
      <c r="CA82" s="586">
        <f t="shared" si="117"/>
        <v>0</v>
      </c>
      <c r="CB82" s="586">
        <f t="shared" si="117"/>
        <v>0</v>
      </c>
      <c r="CC82" s="586">
        <f t="shared" si="117"/>
        <v>0</v>
      </c>
      <c r="CD82" s="586">
        <f t="shared" si="117"/>
        <v>0</v>
      </c>
      <c r="CE82" s="586">
        <f t="shared" si="117"/>
        <v>0</v>
      </c>
      <c r="CF82" s="586">
        <f t="shared" si="117"/>
        <v>0</v>
      </c>
      <c r="CG82" s="586">
        <f t="shared" si="117"/>
        <v>0</v>
      </c>
      <c r="CH82" s="586">
        <f t="shared" si="117"/>
        <v>0</v>
      </c>
      <c r="CI82" s="586">
        <f t="shared" si="117"/>
        <v>0</v>
      </c>
      <c r="CJ82" s="586">
        <f t="shared" si="117"/>
        <v>0</v>
      </c>
      <c r="CK82" s="586">
        <f t="shared" si="117"/>
        <v>0</v>
      </c>
      <c r="CL82" s="586">
        <f t="shared" si="117"/>
        <v>0</v>
      </c>
      <c r="CM82" s="586">
        <f t="shared" si="117"/>
        <v>0</v>
      </c>
      <c r="CN82" s="586">
        <f t="shared" si="117"/>
        <v>0</v>
      </c>
      <c r="CO82" s="586">
        <f t="shared" si="117"/>
        <v>0</v>
      </c>
      <c r="CP82" s="586">
        <f t="shared" si="117"/>
        <v>0</v>
      </c>
      <c r="CQ82" s="586">
        <f t="shared" si="117"/>
        <v>0</v>
      </c>
      <c r="CR82" s="586">
        <f t="shared" si="117"/>
        <v>0</v>
      </c>
      <c r="CS82" s="586">
        <f t="shared" si="117"/>
        <v>0</v>
      </c>
      <c r="CT82" s="586">
        <f t="shared" si="117"/>
        <v>0</v>
      </c>
      <c r="CU82" s="586">
        <f t="shared" si="117"/>
        <v>0</v>
      </c>
      <c r="CV82" s="586">
        <f t="shared" ref="CV82:CZ82" si="118">CV81*CV66</f>
        <v>0</v>
      </c>
      <c r="CW82" s="586">
        <f t="shared" si="118"/>
        <v>0</v>
      </c>
      <c r="CX82" s="586">
        <f t="shared" si="118"/>
        <v>0</v>
      </c>
      <c r="CY82" s="586">
        <f t="shared" si="118"/>
        <v>0</v>
      </c>
      <c r="CZ82" s="586">
        <f t="shared" si="118"/>
        <v>0</v>
      </c>
      <c r="DA82" s="404"/>
    </row>
    <row r="83" spans="3:105" ht="31.5">
      <c r="C83" s="307" t="s">
        <v>394</v>
      </c>
      <c r="D83" s="588">
        <f>SUM(D82:CZ82)</f>
        <v>0</v>
      </c>
      <c r="E83" s="589"/>
      <c r="F83" s="589"/>
      <c r="G83" s="589"/>
      <c r="H83" s="589"/>
      <c r="I83" s="589"/>
      <c r="J83" s="589"/>
      <c r="K83" s="589"/>
      <c r="L83" s="589"/>
      <c r="M83" s="589"/>
      <c r="N83" s="589"/>
      <c r="O83" s="589"/>
      <c r="P83" s="589"/>
      <c r="Q83" s="589"/>
      <c r="R83" s="589"/>
      <c r="S83" s="589"/>
      <c r="T83" s="589"/>
      <c r="U83" s="589"/>
      <c r="V83" s="589"/>
      <c r="W83" s="589"/>
      <c r="X83" s="589"/>
      <c r="Y83" s="589"/>
      <c r="Z83" s="589"/>
      <c r="AA83" s="589"/>
      <c r="AB83" s="589"/>
      <c r="AC83" s="589"/>
      <c r="AD83" s="589"/>
      <c r="AE83" s="589"/>
      <c r="AF83" s="589"/>
      <c r="AG83" s="589"/>
      <c r="AH83" s="589"/>
      <c r="AI83" s="589"/>
      <c r="AJ83" s="589"/>
      <c r="AK83" s="589"/>
      <c r="AL83" s="589"/>
      <c r="AM83" s="589"/>
      <c r="AN83" s="589"/>
      <c r="AO83" s="589"/>
      <c r="AP83" s="589"/>
      <c r="AQ83" s="589"/>
      <c r="AR83" s="589"/>
      <c r="AS83" s="589"/>
      <c r="AT83" s="589"/>
      <c r="AU83" s="589"/>
      <c r="AV83" s="589"/>
      <c r="AW83" s="589"/>
      <c r="AX83" s="589"/>
      <c r="AY83" s="589"/>
      <c r="AZ83" s="589"/>
      <c r="BA83" s="589"/>
      <c r="BB83" s="589"/>
      <c r="BC83" s="589"/>
      <c r="BD83" s="589"/>
      <c r="BE83" s="589"/>
      <c r="BF83" s="589"/>
      <c r="BG83" s="589"/>
      <c r="BH83" s="589"/>
      <c r="BI83" s="589"/>
      <c r="BJ83" s="589"/>
      <c r="BK83" s="589"/>
      <c r="BL83" s="589"/>
      <c r="BM83" s="590"/>
      <c r="BN83" s="590"/>
      <c r="BO83" s="590"/>
      <c r="BP83" s="590"/>
      <c r="BQ83" s="590"/>
      <c r="BR83" s="590"/>
      <c r="BS83" s="590"/>
      <c r="BT83" s="590"/>
      <c r="BU83" s="590"/>
      <c r="BV83" s="590"/>
      <c r="BW83" s="590"/>
      <c r="BX83" s="590"/>
      <c r="BY83" s="590"/>
      <c r="BZ83" s="590"/>
      <c r="CA83" s="590"/>
      <c r="CB83" s="590"/>
      <c r="CC83" s="590"/>
      <c r="CD83" s="590"/>
      <c r="CE83" s="590"/>
      <c r="CF83" s="590"/>
      <c r="CG83" s="590"/>
      <c r="CH83" s="590"/>
      <c r="CI83" s="590"/>
      <c r="CJ83" s="590"/>
      <c r="CK83" s="590"/>
      <c r="CL83" s="590"/>
      <c r="CM83" s="590"/>
      <c r="CN83" s="590"/>
      <c r="CO83" s="590"/>
      <c r="CP83" s="590"/>
      <c r="CQ83" s="590"/>
      <c r="CR83" s="590"/>
      <c r="CS83" s="590"/>
      <c r="CT83" s="590"/>
      <c r="CU83" s="590"/>
      <c r="CV83" s="590"/>
      <c r="CW83" s="590"/>
      <c r="CX83" s="590"/>
      <c r="CY83" s="590"/>
      <c r="CZ83" s="590"/>
      <c r="DA83" s="404"/>
    </row>
    <row r="84" spans="3:105">
      <c r="D84" s="403"/>
      <c r="E84" s="404"/>
      <c r="F84" s="404"/>
      <c r="G84" s="404"/>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c r="AW84" s="404"/>
      <c r="AX84" s="404"/>
      <c r="AY84" s="404"/>
      <c r="AZ84" s="404"/>
      <c r="BA84" s="404"/>
      <c r="BB84" s="404"/>
      <c r="BC84" s="404"/>
      <c r="BD84" s="404"/>
      <c r="BE84" s="404"/>
      <c r="BF84" s="404"/>
      <c r="BG84" s="404"/>
      <c r="BH84" s="404"/>
      <c r="BI84" s="404"/>
      <c r="BJ84" s="404"/>
      <c r="BK84" s="404"/>
      <c r="BL84" s="404"/>
      <c r="BM84" s="404"/>
      <c r="BN84" s="404"/>
      <c r="BO84" s="404"/>
      <c r="BP84" s="404"/>
      <c r="BQ84" s="404"/>
      <c r="BR84" s="404"/>
      <c r="BS84" s="404"/>
      <c r="BT84" s="404"/>
      <c r="BU84" s="404"/>
      <c r="BV84" s="404"/>
      <c r="BW84" s="404"/>
      <c r="BX84" s="404"/>
      <c r="BY84" s="404"/>
      <c r="BZ84" s="404"/>
      <c r="CA84" s="404"/>
      <c r="CB84" s="404"/>
      <c r="CC84" s="404"/>
      <c r="CD84" s="404"/>
      <c r="CE84" s="404"/>
      <c r="CF84" s="404"/>
      <c r="CG84" s="404"/>
      <c r="CH84" s="404"/>
      <c r="CI84" s="404"/>
      <c r="CJ84" s="404"/>
      <c r="CK84" s="404"/>
      <c r="CL84" s="404"/>
      <c r="CM84" s="404"/>
      <c r="CN84" s="404"/>
      <c r="CO84" s="404"/>
      <c r="CP84" s="404"/>
      <c r="CQ84" s="404"/>
      <c r="CR84" s="404"/>
      <c r="CS84" s="404"/>
      <c r="CT84" s="404"/>
      <c r="CU84" s="404"/>
      <c r="CV84" s="404"/>
      <c r="CW84" s="404"/>
      <c r="CX84" s="404"/>
      <c r="CY84" s="404"/>
      <c r="CZ84" s="404"/>
      <c r="DA84" s="404"/>
    </row>
    <row r="85" spans="3:105">
      <c r="D85" s="403"/>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BK85" s="404"/>
      <c r="BL85" s="404"/>
      <c r="BM85" s="404"/>
      <c r="BN85" s="404"/>
      <c r="BO85" s="404"/>
      <c r="BP85" s="404"/>
      <c r="BQ85" s="404"/>
      <c r="BR85" s="404"/>
      <c r="BS85" s="404"/>
      <c r="BT85" s="404"/>
      <c r="BU85" s="404"/>
      <c r="BV85" s="404"/>
      <c r="BW85" s="404"/>
      <c r="BX85" s="404"/>
      <c r="BY85" s="404"/>
      <c r="BZ85" s="404"/>
      <c r="CA85" s="404"/>
      <c r="CB85" s="404"/>
      <c r="CC85" s="404"/>
      <c r="CD85" s="404"/>
      <c r="CE85" s="404"/>
      <c r="CF85" s="404"/>
      <c r="CG85" s="404"/>
      <c r="CH85" s="404"/>
      <c r="CI85" s="404"/>
      <c r="CJ85" s="404"/>
      <c r="CK85" s="404"/>
      <c r="CL85" s="404"/>
      <c r="CM85" s="404"/>
      <c r="CN85" s="404"/>
      <c r="CO85" s="404"/>
      <c r="CP85" s="404"/>
      <c r="CQ85" s="404"/>
      <c r="CR85" s="404"/>
      <c r="CS85" s="404"/>
      <c r="CT85" s="404"/>
      <c r="CU85" s="404"/>
      <c r="CV85" s="404"/>
      <c r="CW85" s="404"/>
      <c r="CX85" s="404"/>
      <c r="CY85" s="404"/>
      <c r="CZ85" s="404"/>
      <c r="DA85" s="404"/>
    </row>
    <row r="86" spans="3:105">
      <c r="D86" s="403"/>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4"/>
      <c r="AY86" s="404"/>
      <c r="AZ86" s="404"/>
      <c r="BA86" s="404"/>
      <c r="BB86" s="404"/>
      <c r="BC86" s="404"/>
      <c r="BD86" s="404"/>
      <c r="BE86" s="404"/>
      <c r="BF86" s="404"/>
      <c r="BG86" s="404"/>
      <c r="BH86" s="404"/>
      <c r="BI86" s="404"/>
      <c r="BJ86" s="404"/>
      <c r="BK86" s="404"/>
      <c r="BL86" s="404"/>
      <c r="BM86" s="404"/>
      <c r="BN86" s="404"/>
      <c r="BO86" s="404"/>
      <c r="BP86" s="404"/>
      <c r="BQ86" s="404"/>
      <c r="BR86" s="404"/>
      <c r="BS86" s="404"/>
      <c r="BT86" s="404"/>
      <c r="BU86" s="404"/>
      <c r="BV86" s="404"/>
      <c r="BW86" s="404"/>
      <c r="BX86" s="404"/>
      <c r="BY86" s="404"/>
      <c r="BZ86" s="404"/>
      <c r="CA86" s="404"/>
      <c r="CB86" s="404"/>
      <c r="CC86" s="404"/>
      <c r="CD86" s="404"/>
      <c r="CE86" s="404"/>
      <c r="CF86" s="404"/>
      <c r="CG86" s="404"/>
      <c r="CH86" s="404"/>
      <c r="CI86" s="404"/>
      <c r="CJ86" s="404"/>
      <c r="CK86" s="404"/>
      <c r="CL86" s="404"/>
      <c r="CM86" s="404"/>
      <c r="CN86" s="404"/>
      <c r="CO86" s="404"/>
      <c r="CP86" s="404"/>
      <c r="CQ86" s="404"/>
      <c r="CR86" s="404"/>
      <c r="CS86" s="404"/>
      <c r="CT86" s="404"/>
      <c r="CU86" s="404"/>
      <c r="CV86" s="404"/>
      <c r="CW86" s="404"/>
      <c r="CX86" s="404"/>
      <c r="CY86" s="404"/>
      <c r="CZ86" s="404"/>
      <c r="DA86" s="404"/>
    </row>
    <row r="87" spans="3:105">
      <c r="D87" s="403"/>
      <c r="E87" s="404"/>
      <c r="F87" s="404"/>
      <c r="G87" s="404"/>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4"/>
      <c r="AY87" s="404"/>
      <c r="AZ87" s="404"/>
      <c r="BA87" s="404"/>
      <c r="BB87" s="404"/>
      <c r="BC87" s="404"/>
      <c r="BD87" s="404"/>
      <c r="BE87" s="404"/>
      <c r="BF87" s="404"/>
      <c r="BG87" s="404"/>
      <c r="BH87" s="404"/>
      <c r="BI87" s="404"/>
      <c r="BJ87" s="404"/>
      <c r="BK87" s="404"/>
      <c r="BL87" s="404"/>
      <c r="BM87" s="404"/>
      <c r="BN87" s="404"/>
      <c r="BO87" s="404"/>
      <c r="BP87" s="404"/>
      <c r="BQ87" s="404"/>
      <c r="BR87" s="404"/>
      <c r="BS87" s="404"/>
      <c r="BT87" s="404"/>
      <c r="BU87" s="404"/>
      <c r="BV87" s="404"/>
      <c r="BW87" s="404"/>
      <c r="BX87" s="404"/>
      <c r="BY87" s="404"/>
      <c r="BZ87" s="404"/>
      <c r="CA87" s="404"/>
      <c r="CB87" s="404"/>
      <c r="CC87" s="404"/>
      <c r="CD87" s="404"/>
      <c r="CE87" s="404"/>
      <c r="CF87" s="404"/>
      <c r="CG87" s="404"/>
      <c r="CH87" s="404"/>
      <c r="CI87" s="404"/>
      <c r="CJ87" s="404"/>
      <c r="CK87" s="404"/>
      <c r="CL87" s="404"/>
      <c r="CM87" s="404"/>
      <c r="CN87" s="404"/>
      <c r="CO87" s="404"/>
      <c r="CP87" s="404"/>
      <c r="CQ87" s="404"/>
      <c r="CR87" s="404"/>
      <c r="CS87" s="404"/>
      <c r="CT87" s="404"/>
      <c r="CU87" s="404"/>
      <c r="CV87" s="404"/>
      <c r="CW87" s="404"/>
      <c r="CX87" s="404"/>
      <c r="CY87" s="404"/>
      <c r="CZ87" s="404"/>
      <c r="DA87" s="404"/>
    </row>
    <row r="88" spans="3:105">
      <c r="D88" s="403"/>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404"/>
      <c r="BC88" s="404"/>
      <c r="BD88" s="404"/>
      <c r="BE88" s="404"/>
      <c r="BF88" s="404"/>
      <c r="BG88" s="404"/>
      <c r="BH88" s="404"/>
      <c r="BI88" s="404"/>
      <c r="BJ88" s="404"/>
      <c r="BK88" s="404"/>
      <c r="BL88" s="404"/>
      <c r="BM88" s="404"/>
      <c r="BN88" s="404"/>
      <c r="BO88" s="404"/>
      <c r="BP88" s="404"/>
      <c r="BQ88" s="404"/>
      <c r="BR88" s="404"/>
      <c r="BS88" s="404"/>
      <c r="BT88" s="404"/>
      <c r="BU88" s="404"/>
      <c r="BV88" s="404"/>
      <c r="BW88" s="404"/>
      <c r="BX88" s="404"/>
      <c r="BY88" s="404"/>
      <c r="BZ88" s="404"/>
      <c r="CA88" s="404"/>
      <c r="CB88" s="404"/>
      <c r="CC88" s="404"/>
      <c r="CD88" s="404"/>
      <c r="CE88" s="404"/>
      <c r="CF88" s="404"/>
      <c r="CG88" s="404"/>
      <c r="CH88" s="404"/>
      <c r="CI88" s="404"/>
      <c r="CJ88" s="404"/>
      <c r="CK88" s="404"/>
      <c r="CL88" s="404"/>
      <c r="CM88" s="404"/>
      <c r="CN88" s="404"/>
      <c r="CO88" s="404"/>
      <c r="CP88" s="404"/>
      <c r="CQ88" s="404"/>
      <c r="CR88" s="404"/>
      <c r="CS88" s="404"/>
      <c r="CT88" s="404"/>
      <c r="CU88" s="404"/>
      <c r="CV88" s="404"/>
      <c r="CW88" s="404"/>
      <c r="CX88" s="404"/>
      <c r="CY88" s="404"/>
      <c r="CZ88" s="404"/>
      <c r="DA88" s="404"/>
    </row>
    <row r="89" spans="3:105"/>
    <row r="90" spans="3:105"/>
    <row r="91" spans="3:105"/>
    <row r="92" spans="3:105"/>
    <row r="93" spans="3:105"/>
    <row r="94" spans="3:105"/>
    <row r="95" spans="3:105"/>
    <row r="96" spans="3:105"/>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sheetData>
  <mergeCells count="54">
    <mergeCell ref="B65:C65"/>
    <mergeCell ref="B63:C63"/>
    <mergeCell ref="J19:M28"/>
    <mergeCell ref="E19:E28"/>
    <mergeCell ref="B60:C60"/>
    <mergeCell ref="C57:D57"/>
    <mergeCell ref="C49:D49"/>
    <mergeCell ref="F49:P49"/>
    <mergeCell ref="C51:D51"/>
    <mergeCell ref="C54:D54"/>
    <mergeCell ref="C50:D50"/>
    <mergeCell ref="F38:P38"/>
    <mergeCell ref="G43:I43"/>
    <mergeCell ref="B61:C61"/>
    <mergeCell ref="B62:C62"/>
    <mergeCell ref="C55:D55"/>
    <mergeCell ref="B67:C67"/>
    <mergeCell ref="B66:C66"/>
    <mergeCell ref="F37:P37"/>
    <mergeCell ref="F57:P57"/>
    <mergeCell ref="F56:P56"/>
    <mergeCell ref="F50:M50"/>
    <mergeCell ref="F51:M51"/>
    <mergeCell ref="F48:P48"/>
    <mergeCell ref="F54:P54"/>
    <mergeCell ref="E49:E51"/>
    <mergeCell ref="C56:D56"/>
    <mergeCell ref="B64:C64"/>
    <mergeCell ref="F55:P55"/>
    <mergeCell ref="C38:D38"/>
    <mergeCell ref="C42:D42"/>
    <mergeCell ref="C48:D48"/>
    <mergeCell ref="B4:D4"/>
    <mergeCell ref="B8:D8"/>
    <mergeCell ref="B12:D12"/>
    <mergeCell ref="C19:D28"/>
    <mergeCell ref="B19:B28"/>
    <mergeCell ref="C18:D18"/>
    <mergeCell ref="J29:M30"/>
    <mergeCell ref="E43:E45"/>
    <mergeCell ref="E29:E30"/>
    <mergeCell ref="B5:D5"/>
    <mergeCell ref="B6:D6"/>
    <mergeCell ref="B43:B45"/>
    <mergeCell ref="C43:D45"/>
    <mergeCell ref="C34:D34"/>
    <mergeCell ref="J18:M18"/>
    <mergeCell ref="B29:B30"/>
    <mergeCell ref="C29:D30"/>
    <mergeCell ref="C37:D37"/>
    <mergeCell ref="F33:P33"/>
    <mergeCell ref="C33:D33"/>
    <mergeCell ref="F34:P34"/>
    <mergeCell ref="F18:I18"/>
  </mergeCells>
  <dataValidations disablePrompts="1" count="1">
    <dataValidation type="list" allowBlank="1" showInputMessage="1" showErrorMessage="1" sqref="WVV982884:WVV982885 WLZ982884:WLZ982885 WCD982884:WCD982885 VSH982884:VSH982885 VIL982884:VIL982885 UYP982884:UYP982885 UOT982884:UOT982885 UEX982884:UEX982885 TVB982884:TVB982885 TLF982884:TLF982885 TBJ982884:TBJ982885 SRN982884:SRN982885 SHR982884:SHR982885 RXV982884:RXV982885 RNZ982884:RNZ982885 RED982884:RED982885 QUH982884:QUH982885 QKL982884:QKL982885 QAP982884:QAP982885 PQT982884:PQT982885 PGX982884:PGX982885 OXB982884:OXB982885 ONF982884:ONF982885 ODJ982884:ODJ982885 NTN982884:NTN982885 NJR982884:NJR982885 MZV982884:MZV982885 MPZ982884:MPZ982885 MGD982884:MGD982885 LWH982884:LWH982885 LML982884:LML982885 LCP982884:LCP982885 KST982884:KST982885 KIX982884:KIX982885 JZB982884:JZB982885 JPF982884:JPF982885 JFJ982884:JFJ982885 IVN982884:IVN982885 ILR982884:ILR982885 IBV982884:IBV982885 HRZ982884:HRZ982885 HID982884:HID982885 GYH982884:GYH982885 GOL982884:GOL982885 GEP982884:GEP982885 FUT982884:FUT982885 FKX982884:FKX982885 FBB982884:FBB982885 ERF982884:ERF982885 EHJ982884:EHJ982885 DXN982884:DXN982885 DNR982884:DNR982885 DDV982884:DDV982885 CTZ982884:CTZ982885 CKD982884:CKD982885 CAH982884:CAH982885 BQL982884:BQL982885 BGP982884:BGP982885 AWT982884:AWT982885 AMX982884:AMX982885 ADB982884:ADB982885 TF982884:TF982885 JJ982884:JJ982885 E982884:G982885 WVV917348:WVV917349 WLZ917348:WLZ917349 WCD917348:WCD917349 VSH917348:VSH917349 VIL917348:VIL917349 UYP917348:UYP917349 UOT917348:UOT917349 UEX917348:UEX917349 TVB917348:TVB917349 TLF917348:TLF917349 TBJ917348:TBJ917349 SRN917348:SRN917349 SHR917348:SHR917349 RXV917348:RXV917349 RNZ917348:RNZ917349 RED917348:RED917349 QUH917348:QUH917349 QKL917348:QKL917349 QAP917348:QAP917349 PQT917348:PQT917349 PGX917348:PGX917349 OXB917348:OXB917349 ONF917348:ONF917349 ODJ917348:ODJ917349 NTN917348:NTN917349 NJR917348:NJR917349 MZV917348:MZV917349 MPZ917348:MPZ917349 MGD917348:MGD917349 LWH917348:LWH917349 LML917348:LML917349 LCP917348:LCP917349 KST917348:KST917349 KIX917348:KIX917349 JZB917348:JZB917349 JPF917348:JPF917349 JFJ917348:JFJ917349 IVN917348:IVN917349 ILR917348:ILR917349 IBV917348:IBV917349 HRZ917348:HRZ917349 HID917348:HID917349 GYH917348:GYH917349 GOL917348:GOL917349 GEP917348:GEP917349 FUT917348:FUT917349 FKX917348:FKX917349 FBB917348:FBB917349 ERF917348:ERF917349 EHJ917348:EHJ917349 DXN917348:DXN917349 DNR917348:DNR917349 DDV917348:DDV917349 CTZ917348:CTZ917349 CKD917348:CKD917349 CAH917348:CAH917349 BQL917348:BQL917349 BGP917348:BGP917349 AWT917348:AWT917349 AMX917348:AMX917349 ADB917348:ADB917349 TF917348:TF917349 JJ917348:JJ917349 E917348:G917349 WVV851812:WVV851813 WLZ851812:WLZ851813 WCD851812:WCD851813 VSH851812:VSH851813 VIL851812:VIL851813 UYP851812:UYP851813 UOT851812:UOT851813 UEX851812:UEX851813 TVB851812:TVB851813 TLF851812:TLF851813 TBJ851812:TBJ851813 SRN851812:SRN851813 SHR851812:SHR851813 RXV851812:RXV851813 RNZ851812:RNZ851813 RED851812:RED851813 QUH851812:QUH851813 QKL851812:QKL851813 QAP851812:QAP851813 PQT851812:PQT851813 PGX851812:PGX851813 OXB851812:OXB851813 ONF851812:ONF851813 ODJ851812:ODJ851813 NTN851812:NTN851813 NJR851812:NJR851813 MZV851812:MZV851813 MPZ851812:MPZ851813 MGD851812:MGD851813 LWH851812:LWH851813 LML851812:LML851813 LCP851812:LCP851813 KST851812:KST851813 KIX851812:KIX851813 JZB851812:JZB851813 JPF851812:JPF851813 JFJ851812:JFJ851813 IVN851812:IVN851813 ILR851812:ILR851813 IBV851812:IBV851813 HRZ851812:HRZ851813 HID851812:HID851813 GYH851812:GYH851813 GOL851812:GOL851813 GEP851812:GEP851813 FUT851812:FUT851813 FKX851812:FKX851813 FBB851812:FBB851813 ERF851812:ERF851813 EHJ851812:EHJ851813 DXN851812:DXN851813 DNR851812:DNR851813 DDV851812:DDV851813 CTZ851812:CTZ851813 CKD851812:CKD851813 CAH851812:CAH851813 BQL851812:BQL851813 BGP851812:BGP851813 AWT851812:AWT851813 AMX851812:AMX851813 ADB851812:ADB851813 TF851812:TF851813 JJ851812:JJ851813 E851812:G851813 WVV786276:WVV786277 WLZ786276:WLZ786277 WCD786276:WCD786277 VSH786276:VSH786277 VIL786276:VIL786277 UYP786276:UYP786277 UOT786276:UOT786277 UEX786276:UEX786277 TVB786276:TVB786277 TLF786276:TLF786277 TBJ786276:TBJ786277 SRN786276:SRN786277 SHR786276:SHR786277 RXV786276:RXV786277 RNZ786276:RNZ786277 RED786276:RED786277 QUH786276:QUH786277 QKL786276:QKL786277 QAP786276:QAP786277 PQT786276:PQT786277 PGX786276:PGX786277 OXB786276:OXB786277 ONF786276:ONF786277 ODJ786276:ODJ786277 NTN786276:NTN786277 NJR786276:NJR786277 MZV786276:MZV786277 MPZ786276:MPZ786277 MGD786276:MGD786277 LWH786276:LWH786277 LML786276:LML786277 LCP786276:LCP786277 KST786276:KST786277 KIX786276:KIX786277 JZB786276:JZB786277 JPF786276:JPF786277 JFJ786276:JFJ786277 IVN786276:IVN786277 ILR786276:ILR786277 IBV786276:IBV786277 HRZ786276:HRZ786277 HID786276:HID786277 GYH786276:GYH786277 GOL786276:GOL786277 GEP786276:GEP786277 FUT786276:FUT786277 FKX786276:FKX786277 FBB786276:FBB786277 ERF786276:ERF786277 EHJ786276:EHJ786277 DXN786276:DXN786277 DNR786276:DNR786277 DDV786276:DDV786277 CTZ786276:CTZ786277 CKD786276:CKD786277 CAH786276:CAH786277 BQL786276:BQL786277 BGP786276:BGP786277 AWT786276:AWT786277 AMX786276:AMX786277 ADB786276:ADB786277 TF786276:TF786277 JJ786276:JJ786277 E786276:G786277 WVV720740:WVV720741 WLZ720740:WLZ720741 WCD720740:WCD720741 VSH720740:VSH720741 VIL720740:VIL720741 UYP720740:UYP720741 UOT720740:UOT720741 UEX720740:UEX720741 TVB720740:TVB720741 TLF720740:TLF720741 TBJ720740:TBJ720741 SRN720740:SRN720741 SHR720740:SHR720741 RXV720740:RXV720741 RNZ720740:RNZ720741 RED720740:RED720741 QUH720740:QUH720741 QKL720740:QKL720741 QAP720740:QAP720741 PQT720740:PQT720741 PGX720740:PGX720741 OXB720740:OXB720741 ONF720740:ONF720741 ODJ720740:ODJ720741 NTN720740:NTN720741 NJR720740:NJR720741 MZV720740:MZV720741 MPZ720740:MPZ720741 MGD720740:MGD720741 LWH720740:LWH720741 LML720740:LML720741 LCP720740:LCP720741 KST720740:KST720741 KIX720740:KIX720741 JZB720740:JZB720741 JPF720740:JPF720741 JFJ720740:JFJ720741 IVN720740:IVN720741 ILR720740:ILR720741 IBV720740:IBV720741 HRZ720740:HRZ720741 HID720740:HID720741 GYH720740:GYH720741 GOL720740:GOL720741 GEP720740:GEP720741 FUT720740:FUT720741 FKX720740:FKX720741 FBB720740:FBB720741 ERF720740:ERF720741 EHJ720740:EHJ720741 DXN720740:DXN720741 DNR720740:DNR720741 DDV720740:DDV720741 CTZ720740:CTZ720741 CKD720740:CKD720741 CAH720740:CAH720741 BQL720740:BQL720741 BGP720740:BGP720741 AWT720740:AWT720741 AMX720740:AMX720741 ADB720740:ADB720741 TF720740:TF720741 JJ720740:JJ720741 E720740:G720741 WVV655204:WVV655205 WLZ655204:WLZ655205 WCD655204:WCD655205 VSH655204:VSH655205 VIL655204:VIL655205 UYP655204:UYP655205 UOT655204:UOT655205 UEX655204:UEX655205 TVB655204:TVB655205 TLF655204:TLF655205 TBJ655204:TBJ655205 SRN655204:SRN655205 SHR655204:SHR655205 RXV655204:RXV655205 RNZ655204:RNZ655205 RED655204:RED655205 QUH655204:QUH655205 QKL655204:QKL655205 QAP655204:QAP655205 PQT655204:PQT655205 PGX655204:PGX655205 OXB655204:OXB655205 ONF655204:ONF655205 ODJ655204:ODJ655205 NTN655204:NTN655205 NJR655204:NJR655205 MZV655204:MZV655205 MPZ655204:MPZ655205 MGD655204:MGD655205 LWH655204:LWH655205 LML655204:LML655205 LCP655204:LCP655205 KST655204:KST655205 KIX655204:KIX655205 JZB655204:JZB655205 JPF655204:JPF655205 JFJ655204:JFJ655205 IVN655204:IVN655205 ILR655204:ILR655205 IBV655204:IBV655205 HRZ655204:HRZ655205 HID655204:HID655205 GYH655204:GYH655205 GOL655204:GOL655205 GEP655204:GEP655205 FUT655204:FUT655205 FKX655204:FKX655205 FBB655204:FBB655205 ERF655204:ERF655205 EHJ655204:EHJ655205 DXN655204:DXN655205 DNR655204:DNR655205 DDV655204:DDV655205 CTZ655204:CTZ655205 CKD655204:CKD655205 CAH655204:CAH655205 BQL655204:BQL655205 BGP655204:BGP655205 AWT655204:AWT655205 AMX655204:AMX655205 ADB655204:ADB655205 TF655204:TF655205 JJ655204:JJ655205 E655204:G655205 WVV589668:WVV589669 WLZ589668:WLZ589669 WCD589668:WCD589669 VSH589668:VSH589669 VIL589668:VIL589669 UYP589668:UYP589669 UOT589668:UOT589669 UEX589668:UEX589669 TVB589668:TVB589669 TLF589668:TLF589669 TBJ589668:TBJ589669 SRN589668:SRN589669 SHR589668:SHR589669 RXV589668:RXV589669 RNZ589668:RNZ589669 RED589668:RED589669 QUH589668:QUH589669 QKL589668:QKL589669 QAP589668:QAP589669 PQT589668:PQT589669 PGX589668:PGX589669 OXB589668:OXB589669 ONF589668:ONF589669 ODJ589668:ODJ589669 NTN589668:NTN589669 NJR589668:NJR589669 MZV589668:MZV589669 MPZ589668:MPZ589669 MGD589668:MGD589669 LWH589668:LWH589669 LML589668:LML589669 LCP589668:LCP589669 KST589668:KST589669 KIX589668:KIX589669 JZB589668:JZB589669 JPF589668:JPF589669 JFJ589668:JFJ589669 IVN589668:IVN589669 ILR589668:ILR589669 IBV589668:IBV589669 HRZ589668:HRZ589669 HID589668:HID589669 GYH589668:GYH589669 GOL589668:GOL589669 GEP589668:GEP589669 FUT589668:FUT589669 FKX589668:FKX589669 FBB589668:FBB589669 ERF589668:ERF589669 EHJ589668:EHJ589669 DXN589668:DXN589669 DNR589668:DNR589669 DDV589668:DDV589669 CTZ589668:CTZ589669 CKD589668:CKD589669 CAH589668:CAH589669 BQL589668:BQL589669 BGP589668:BGP589669 AWT589668:AWT589669 AMX589668:AMX589669 ADB589668:ADB589669 TF589668:TF589669 JJ589668:JJ589669 E589668:G589669 WVV524132:WVV524133 WLZ524132:WLZ524133 WCD524132:WCD524133 VSH524132:VSH524133 VIL524132:VIL524133 UYP524132:UYP524133 UOT524132:UOT524133 UEX524132:UEX524133 TVB524132:TVB524133 TLF524132:TLF524133 TBJ524132:TBJ524133 SRN524132:SRN524133 SHR524132:SHR524133 RXV524132:RXV524133 RNZ524132:RNZ524133 RED524132:RED524133 QUH524132:QUH524133 QKL524132:QKL524133 QAP524132:QAP524133 PQT524132:PQT524133 PGX524132:PGX524133 OXB524132:OXB524133 ONF524132:ONF524133 ODJ524132:ODJ524133 NTN524132:NTN524133 NJR524132:NJR524133 MZV524132:MZV524133 MPZ524132:MPZ524133 MGD524132:MGD524133 LWH524132:LWH524133 LML524132:LML524133 LCP524132:LCP524133 KST524132:KST524133 KIX524132:KIX524133 JZB524132:JZB524133 JPF524132:JPF524133 JFJ524132:JFJ524133 IVN524132:IVN524133 ILR524132:ILR524133 IBV524132:IBV524133 HRZ524132:HRZ524133 HID524132:HID524133 GYH524132:GYH524133 GOL524132:GOL524133 GEP524132:GEP524133 FUT524132:FUT524133 FKX524132:FKX524133 FBB524132:FBB524133 ERF524132:ERF524133 EHJ524132:EHJ524133 DXN524132:DXN524133 DNR524132:DNR524133 DDV524132:DDV524133 CTZ524132:CTZ524133 CKD524132:CKD524133 CAH524132:CAH524133 BQL524132:BQL524133 BGP524132:BGP524133 AWT524132:AWT524133 AMX524132:AMX524133 ADB524132:ADB524133 TF524132:TF524133 JJ524132:JJ524133 E524132:G524133 WVV458596:WVV458597 WLZ458596:WLZ458597 WCD458596:WCD458597 VSH458596:VSH458597 VIL458596:VIL458597 UYP458596:UYP458597 UOT458596:UOT458597 UEX458596:UEX458597 TVB458596:TVB458597 TLF458596:TLF458597 TBJ458596:TBJ458597 SRN458596:SRN458597 SHR458596:SHR458597 RXV458596:RXV458597 RNZ458596:RNZ458597 RED458596:RED458597 QUH458596:QUH458597 QKL458596:QKL458597 QAP458596:QAP458597 PQT458596:PQT458597 PGX458596:PGX458597 OXB458596:OXB458597 ONF458596:ONF458597 ODJ458596:ODJ458597 NTN458596:NTN458597 NJR458596:NJR458597 MZV458596:MZV458597 MPZ458596:MPZ458597 MGD458596:MGD458597 LWH458596:LWH458597 LML458596:LML458597 LCP458596:LCP458597 KST458596:KST458597 KIX458596:KIX458597 JZB458596:JZB458597 JPF458596:JPF458597 JFJ458596:JFJ458597 IVN458596:IVN458597 ILR458596:ILR458597 IBV458596:IBV458597 HRZ458596:HRZ458597 HID458596:HID458597 GYH458596:GYH458597 GOL458596:GOL458597 GEP458596:GEP458597 FUT458596:FUT458597 FKX458596:FKX458597 FBB458596:FBB458597 ERF458596:ERF458597 EHJ458596:EHJ458597 DXN458596:DXN458597 DNR458596:DNR458597 DDV458596:DDV458597 CTZ458596:CTZ458597 CKD458596:CKD458597 CAH458596:CAH458597 BQL458596:BQL458597 BGP458596:BGP458597 AWT458596:AWT458597 AMX458596:AMX458597 ADB458596:ADB458597 TF458596:TF458597 JJ458596:JJ458597 E458596:G458597 WVV393060:WVV393061 WLZ393060:WLZ393061 WCD393060:WCD393061 VSH393060:VSH393061 VIL393060:VIL393061 UYP393060:UYP393061 UOT393060:UOT393061 UEX393060:UEX393061 TVB393060:TVB393061 TLF393060:TLF393061 TBJ393060:TBJ393061 SRN393060:SRN393061 SHR393060:SHR393061 RXV393060:RXV393061 RNZ393060:RNZ393061 RED393060:RED393061 QUH393060:QUH393061 QKL393060:QKL393061 QAP393060:QAP393061 PQT393060:PQT393061 PGX393060:PGX393061 OXB393060:OXB393061 ONF393060:ONF393061 ODJ393060:ODJ393061 NTN393060:NTN393061 NJR393060:NJR393061 MZV393060:MZV393061 MPZ393060:MPZ393061 MGD393060:MGD393061 LWH393060:LWH393061 LML393060:LML393061 LCP393060:LCP393061 KST393060:KST393061 KIX393060:KIX393061 JZB393060:JZB393061 JPF393060:JPF393061 JFJ393060:JFJ393061 IVN393060:IVN393061 ILR393060:ILR393061 IBV393060:IBV393061 HRZ393060:HRZ393061 HID393060:HID393061 GYH393060:GYH393061 GOL393060:GOL393061 GEP393060:GEP393061 FUT393060:FUT393061 FKX393060:FKX393061 FBB393060:FBB393061 ERF393060:ERF393061 EHJ393060:EHJ393061 DXN393060:DXN393061 DNR393060:DNR393061 DDV393060:DDV393061 CTZ393060:CTZ393061 CKD393060:CKD393061 CAH393060:CAH393061 BQL393060:BQL393061 BGP393060:BGP393061 AWT393060:AWT393061 AMX393060:AMX393061 ADB393060:ADB393061 TF393060:TF393061 JJ393060:JJ393061 E393060:G393061 WVV327524:WVV327525 WLZ327524:WLZ327525 WCD327524:WCD327525 VSH327524:VSH327525 VIL327524:VIL327525 UYP327524:UYP327525 UOT327524:UOT327525 UEX327524:UEX327525 TVB327524:TVB327525 TLF327524:TLF327525 TBJ327524:TBJ327525 SRN327524:SRN327525 SHR327524:SHR327525 RXV327524:RXV327525 RNZ327524:RNZ327525 RED327524:RED327525 QUH327524:QUH327525 QKL327524:QKL327525 QAP327524:QAP327525 PQT327524:PQT327525 PGX327524:PGX327525 OXB327524:OXB327525 ONF327524:ONF327525 ODJ327524:ODJ327525 NTN327524:NTN327525 NJR327524:NJR327525 MZV327524:MZV327525 MPZ327524:MPZ327525 MGD327524:MGD327525 LWH327524:LWH327525 LML327524:LML327525 LCP327524:LCP327525 KST327524:KST327525 KIX327524:KIX327525 JZB327524:JZB327525 JPF327524:JPF327525 JFJ327524:JFJ327525 IVN327524:IVN327525 ILR327524:ILR327525 IBV327524:IBV327525 HRZ327524:HRZ327525 HID327524:HID327525 GYH327524:GYH327525 GOL327524:GOL327525 GEP327524:GEP327525 FUT327524:FUT327525 FKX327524:FKX327525 FBB327524:FBB327525 ERF327524:ERF327525 EHJ327524:EHJ327525 DXN327524:DXN327525 DNR327524:DNR327525 DDV327524:DDV327525 CTZ327524:CTZ327525 CKD327524:CKD327525 CAH327524:CAH327525 BQL327524:BQL327525 BGP327524:BGP327525 AWT327524:AWT327525 AMX327524:AMX327525 ADB327524:ADB327525 TF327524:TF327525 JJ327524:JJ327525 E327524:G327525 WVV261988:WVV261989 WLZ261988:WLZ261989 WCD261988:WCD261989 VSH261988:VSH261989 VIL261988:VIL261989 UYP261988:UYP261989 UOT261988:UOT261989 UEX261988:UEX261989 TVB261988:TVB261989 TLF261988:TLF261989 TBJ261988:TBJ261989 SRN261988:SRN261989 SHR261988:SHR261989 RXV261988:RXV261989 RNZ261988:RNZ261989 RED261988:RED261989 QUH261988:QUH261989 QKL261988:QKL261989 QAP261988:QAP261989 PQT261988:PQT261989 PGX261988:PGX261989 OXB261988:OXB261989 ONF261988:ONF261989 ODJ261988:ODJ261989 NTN261988:NTN261989 NJR261988:NJR261989 MZV261988:MZV261989 MPZ261988:MPZ261989 MGD261988:MGD261989 LWH261988:LWH261989 LML261988:LML261989 LCP261988:LCP261989 KST261988:KST261989 KIX261988:KIX261989 JZB261988:JZB261989 JPF261988:JPF261989 JFJ261988:JFJ261989 IVN261988:IVN261989 ILR261988:ILR261989 IBV261988:IBV261989 HRZ261988:HRZ261989 HID261988:HID261989 GYH261988:GYH261989 GOL261988:GOL261989 GEP261988:GEP261989 FUT261988:FUT261989 FKX261988:FKX261989 FBB261988:FBB261989 ERF261988:ERF261989 EHJ261988:EHJ261989 DXN261988:DXN261989 DNR261988:DNR261989 DDV261988:DDV261989 CTZ261988:CTZ261989 CKD261988:CKD261989 CAH261988:CAH261989 BQL261988:BQL261989 BGP261988:BGP261989 AWT261988:AWT261989 AMX261988:AMX261989 ADB261988:ADB261989 TF261988:TF261989 JJ261988:JJ261989 E261988:G261989 WVV196452:WVV196453 WLZ196452:WLZ196453 WCD196452:WCD196453 VSH196452:VSH196453 VIL196452:VIL196453 UYP196452:UYP196453 UOT196452:UOT196453 UEX196452:UEX196453 TVB196452:TVB196453 TLF196452:TLF196453 TBJ196452:TBJ196453 SRN196452:SRN196453 SHR196452:SHR196453 RXV196452:RXV196453 RNZ196452:RNZ196453 RED196452:RED196453 QUH196452:QUH196453 QKL196452:QKL196453 QAP196452:QAP196453 PQT196452:PQT196453 PGX196452:PGX196453 OXB196452:OXB196453 ONF196452:ONF196453 ODJ196452:ODJ196453 NTN196452:NTN196453 NJR196452:NJR196453 MZV196452:MZV196453 MPZ196452:MPZ196453 MGD196452:MGD196453 LWH196452:LWH196453 LML196452:LML196453 LCP196452:LCP196453 KST196452:KST196453 KIX196452:KIX196453 JZB196452:JZB196453 JPF196452:JPF196453 JFJ196452:JFJ196453 IVN196452:IVN196453 ILR196452:ILR196453 IBV196452:IBV196453 HRZ196452:HRZ196453 HID196452:HID196453 GYH196452:GYH196453 GOL196452:GOL196453 GEP196452:GEP196453 FUT196452:FUT196453 FKX196452:FKX196453 FBB196452:FBB196453 ERF196452:ERF196453 EHJ196452:EHJ196453 DXN196452:DXN196453 DNR196452:DNR196453 DDV196452:DDV196453 CTZ196452:CTZ196453 CKD196452:CKD196453 CAH196452:CAH196453 BQL196452:BQL196453 BGP196452:BGP196453 AWT196452:AWT196453 AMX196452:AMX196453 ADB196452:ADB196453 TF196452:TF196453 JJ196452:JJ196453 E196452:G196453 WVV130916:WVV130917 WLZ130916:WLZ130917 WCD130916:WCD130917 VSH130916:VSH130917 VIL130916:VIL130917 UYP130916:UYP130917 UOT130916:UOT130917 UEX130916:UEX130917 TVB130916:TVB130917 TLF130916:TLF130917 TBJ130916:TBJ130917 SRN130916:SRN130917 SHR130916:SHR130917 RXV130916:RXV130917 RNZ130916:RNZ130917 RED130916:RED130917 QUH130916:QUH130917 QKL130916:QKL130917 QAP130916:QAP130917 PQT130916:PQT130917 PGX130916:PGX130917 OXB130916:OXB130917 ONF130916:ONF130917 ODJ130916:ODJ130917 NTN130916:NTN130917 NJR130916:NJR130917 MZV130916:MZV130917 MPZ130916:MPZ130917 MGD130916:MGD130917 LWH130916:LWH130917 LML130916:LML130917 LCP130916:LCP130917 KST130916:KST130917 KIX130916:KIX130917 JZB130916:JZB130917 JPF130916:JPF130917 JFJ130916:JFJ130917 IVN130916:IVN130917 ILR130916:ILR130917 IBV130916:IBV130917 HRZ130916:HRZ130917 HID130916:HID130917 GYH130916:GYH130917 GOL130916:GOL130917 GEP130916:GEP130917 FUT130916:FUT130917 FKX130916:FKX130917 FBB130916:FBB130917 ERF130916:ERF130917 EHJ130916:EHJ130917 DXN130916:DXN130917 DNR130916:DNR130917 DDV130916:DDV130917 CTZ130916:CTZ130917 CKD130916:CKD130917 CAH130916:CAH130917 BQL130916:BQL130917 BGP130916:BGP130917 AWT130916:AWT130917 AMX130916:AMX130917 ADB130916:ADB130917 TF130916:TF130917 JJ130916:JJ130917 E130916:G130917 WVV65380:WVV65381 WLZ65380:WLZ65381 WCD65380:WCD65381 VSH65380:VSH65381 VIL65380:VIL65381 UYP65380:UYP65381 UOT65380:UOT65381 UEX65380:UEX65381 TVB65380:TVB65381 TLF65380:TLF65381 TBJ65380:TBJ65381 SRN65380:SRN65381 SHR65380:SHR65381 RXV65380:RXV65381 RNZ65380:RNZ65381 RED65380:RED65381 QUH65380:QUH65381 QKL65380:QKL65381 QAP65380:QAP65381 PQT65380:PQT65381 PGX65380:PGX65381 OXB65380:OXB65381 ONF65380:ONF65381 ODJ65380:ODJ65381 NTN65380:NTN65381 NJR65380:NJR65381 MZV65380:MZV65381 MPZ65380:MPZ65381 MGD65380:MGD65381 LWH65380:LWH65381 LML65380:LML65381 LCP65380:LCP65381 KST65380:KST65381 KIX65380:KIX65381 JZB65380:JZB65381 JPF65380:JPF65381 JFJ65380:JFJ65381 IVN65380:IVN65381 ILR65380:ILR65381 IBV65380:IBV65381 HRZ65380:HRZ65381 HID65380:HID65381 GYH65380:GYH65381 GOL65380:GOL65381 GEP65380:GEP65381 FUT65380:FUT65381 FKX65380:FKX65381 FBB65380:FBB65381 ERF65380:ERF65381 EHJ65380:EHJ65381 DXN65380:DXN65381 DNR65380:DNR65381 DDV65380:DDV65381 CTZ65380:CTZ65381 CKD65380:CKD65381 CAH65380:CAH65381 BQL65380:BQL65381 BGP65380:BGP65381 AWT65380:AWT65381 AMX65380:AMX65381 ADB65380:ADB65381 TF65380:TF65381 JJ65380:JJ65381 E65380:G65381">
      <formula1>#REF!</formula1>
    </dataValidation>
  </dataValidations>
  <hyperlinks>
    <hyperlink ref="E19" r:id="rId1"/>
    <hyperlink ref="E43:E45" r:id="rId2" display="Defra air quality damage cost guidance"/>
    <hyperlink ref="E29:E30" r:id="rId3" display="Defra air quality damage cost update 2019 "/>
    <hyperlink ref="E49:E51" r:id="rId4" display="Defra air quality damage cost guidance"/>
  </hyperlink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15"/>
  <sheetViews>
    <sheetView zoomScaleNormal="100" workbookViewId="0">
      <selection activeCell="B1" sqref="B1"/>
    </sheetView>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1.5546875" style="38" customWidth="1"/>
    <col min="6" max="6" width="19.88671875" style="38" bestFit="1" customWidth="1"/>
    <col min="7" max="7" width="17.88671875" style="38" customWidth="1"/>
    <col min="8" max="8" width="12.44140625" style="38" customWidth="1"/>
    <col min="9" max="9" width="18.109375" style="38" customWidth="1"/>
    <col min="10" max="10" width="12.88671875" style="38" customWidth="1"/>
    <col min="11" max="11" width="14.109375" style="38" customWidth="1"/>
    <col min="12" max="12" width="12" style="38" customWidth="1"/>
    <col min="13"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7" width="9.21875" style="38" customWidth="1"/>
    <col min="68" max="106" width="10.44140625" style="38" bestFit="1" customWidth="1"/>
    <col min="107" max="16384" width="6.6640625" style="38"/>
  </cols>
  <sheetData>
    <row r="1" spans="2:29" ht="30">
      <c r="B1" s="119" t="s">
        <v>426</v>
      </c>
    </row>
    <row r="2" spans="2:29" ht="26.25" customHeight="1">
      <c r="B2" s="340" t="s">
        <v>247</v>
      </c>
    </row>
    <row r="3" spans="2:29" ht="26.25" thickBot="1">
      <c r="B3" s="120" t="s">
        <v>392</v>
      </c>
    </row>
    <row r="4" spans="2:29" ht="15" customHeight="1">
      <c r="B4" s="875" t="s">
        <v>606</v>
      </c>
      <c r="C4" s="876"/>
      <c r="D4" s="877"/>
    </row>
    <row r="5" spans="2:29" ht="15.75">
      <c r="B5" s="1080" t="s">
        <v>390</v>
      </c>
      <c r="C5" s="1081"/>
      <c r="D5" s="1082"/>
    </row>
    <row r="6" spans="2:29" ht="15.75" thickBot="1">
      <c r="B6" s="1083">
        <f>I28</f>
        <v>0</v>
      </c>
      <c r="C6" s="1084"/>
      <c r="D6" s="1085"/>
    </row>
    <row r="7" spans="2:29" ht="16.5" thickBot="1">
      <c r="B7" s="362"/>
      <c r="C7" s="363"/>
      <c r="D7" s="363"/>
    </row>
    <row r="8" spans="2:29" ht="15" customHeight="1">
      <c r="B8" s="875" t="s">
        <v>607</v>
      </c>
      <c r="C8" s="876"/>
      <c r="D8" s="877"/>
    </row>
    <row r="9" spans="2:29" ht="15.75">
      <c r="B9" s="537" t="s">
        <v>270</v>
      </c>
      <c r="C9" s="364" t="s">
        <v>271</v>
      </c>
      <c r="D9" s="370" t="s">
        <v>390</v>
      </c>
    </row>
    <row r="10" spans="2:29" ht="15.75" thickBot="1">
      <c r="B10" s="374">
        <f>D70</f>
        <v>0</v>
      </c>
      <c r="C10" s="375">
        <f>D75</f>
        <v>0</v>
      </c>
      <c r="D10" s="376">
        <f>D80</f>
        <v>0</v>
      </c>
    </row>
    <row r="11" spans="2:29" ht="16.5" thickBot="1">
      <c r="B11" s="362"/>
      <c r="C11" s="363"/>
      <c r="D11" s="363"/>
    </row>
    <row r="12" spans="2:29" ht="15" customHeight="1">
      <c r="B12" s="875" t="s">
        <v>515</v>
      </c>
      <c r="C12" s="876"/>
      <c r="D12" s="877"/>
    </row>
    <row r="13" spans="2:29" ht="15.75">
      <c r="B13" s="540" t="s">
        <v>270</v>
      </c>
      <c r="C13" s="541" t="s">
        <v>271</v>
      </c>
      <c r="D13" s="538" t="s">
        <v>390</v>
      </c>
    </row>
    <row r="14" spans="2:29" ht="15.75" thickBot="1">
      <c r="B14" s="539">
        <f>D72</f>
        <v>0</v>
      </c>
      <c r="C14" s="547">
        <f>D77</f>
        <v>0</v>
      </c>
      <c r="D14" s="547">
        <f>D82</f>
        <v>0</v>
      </c>
    </row>
    <row r="15" spans="2:29">
      <c r="B15" s="340"/>
    </row>
    <row r="16" spans="2:29" ht="34.5" customHeight="1">
      <c r="B16" s="120" t="s">
        <v>377</v>
      </c>
      <c r="C16" s="44"/>
      <c r="D16" s="44"/>
      <c r="E16" s="39"/>
      <c r="F16" s="39"/>
      <c r="G16" s="39"/>
      <c r="H16" s="39"/>
      <c r="I16" s="39"/>
      <c r="J16" s="39"/>
      <c r="K16" s="39"/>
      <c r="L16" s="39"/>
      <c r="M16" s="39"/>
      <c r="N16" s="39"/>
      <c r="O16" s="39"/>
      <c r="P16" s="39"/>
      <c r="Q16" s="95"/>
      <c r="R16" s="95"/>
      <c r="S16" s="42"/>
      <c r="T16" s="42"/>
      <c r="U16" s="42"/>
      <c r="V16" s="42"/>
      <c r="W16" s="42"/>
      <c r="X16" s="42"/>
      <c r="Y16" s="42"/>
      <c r="Z16" s="39"/>
      <c r="AA16" s="39"/>
      <c r="AB16" s="39"/>
      <c r="AC16" s="39"/>
    </row>
    <row r="17" spans="1:28" s="39" customFormat="1" ht="15.75">
      <c r="B17" s="328" t="s">
        <v>118</v>
      </c>
      <c r="C17" s="329"/>
      <c r="D17" s="44"/>
    </row>
    <row r="18" spans="1:28" ht="18" customHeight="1">
      <c r="B18" s="509" t="s">
        <v>373</v>
      </c>
      <c r="C18" s="883" t="s">
        <v>65</v>
      </c>
      <c r="D18" s="884"/>
      <c r="E18" s="292" t="s">
        <v>113</v>
      </c>
      <c r="F18" s="293" t="s">
        <v>117</v>
      </c>
      <c r="G18" s="883"/>
      <c r="H18" s="923"/>
      <c r="I18" s="884"/>
      <c r="J18" s="885" t="s">
        <v>375</v>
      </c>
      <c r="K18" s="885"/>
      <c r="L18" s="885"/>
      <c r="M18" s="330"/>
      <c r="N18" s="330"/>
      <c r="O18" s="330"/>
      <c r="P18" s="330"/>
      <c r="Q18" s="39"/>
      <c r="R18" s="39"/>
    </row>
    <row r="19" spans="1:28" ht="26.25" customHeight="1">
      <c r="A19" s="56">
        <v>0</v>
      </c>
      <c r="B19" s="948">
        <v>1</v>
      </c>
      <c r="C19" s="888" t="s">
        <v>321</v>
      </c>
      <c r="D19" s="916"/>
      <c r="E19" s="1119" t="s">
        <v>548</v>
      </c>
      <c r="F19" s="684" t="s">
        <v>249</v>
      </c>
      <c r="G19" s="655" t="s">
        <v>589</v>
      </c>
      <c r="H19" s="640" t="s">
        <v>370</v>
      </c>
      <c r="I19" s="643" t="s">
        <v>250</v>
      </c>
      <c r="J19" s="886" t="s">
        <v>638</v>
      </c>
      <c r="K19" s="886"/>
      <c r="L19" s="886"/>
      <c r="M19" s="39"/>
      <c r="N19" s="39"/>
      <c r="O19" s="39"/>
      <c r="P19" s="39"/>
    </row>
    <row r="20" spans="1:28" ht="15" customHeight="1">
      <c r="A20" s="56">
        <v>1</v>
      </c>
      <c r="B20" s="1043"/>
      <c r="C20" s="917"/>
      <c r="D20" s="919"/>
      <c r="E20" s="1120"/>
      <c r="F20" s="645" t="s">
        <v>84</v>
      </c>
      <c r="G20" s="651">
        <f>'Input - Asset Register'!C8</f>
        <v>0</v>
      </c>
      <c r="H20" s="323">
        <v>4.0000000000000003E-5</v>
      </c>
      <c r="I20" s="323">
        <f>H20*G20</f>
        <v>0</v>
      </c>
      <c r="J20" s="886"/>
      <c r="K20" s="886"/>
      <c r="L20" s="886"/>
      <c r="M20" s="39"/>
      <c r="N20" s="39"/>
      <c r="O20" s="39"/>
      <c r="P20" s="39"/>
    </row>
    <row r="21" spans="1:28">
      <c r="A21" s="56">
        <v>2</v>
      </c>
      <c r="B21" s="1043"/>
      <c r="C21" s="917"/>
      <c r="D21" s="919"/>
      <c r="E21" s="1120"/>
      <c r="F21" s="645" t="s">
        <v>85</v>
      </c>
      <c r="G21" s="651">
        <f>'Input - Asset Register'!C9</f>
        <v>0</v>
      </c>
      <c r="H21" s="323">
        <v>8.0000000000000007E-5</v>
      </c>
      <c r="I21" s="323">
        <f>H21*G21</f>
        <v>0</v>
      </c>
      <c r="J21" s="886"/>
      <c r="K21" s="886"/>
      <c r="L21" s="886"/>
      <c r="M21" s="39"/>
      <c r="N21" s="39"/>
      <c r="O21" s="39"/>
      <c r="P21" s="39"/>
    </row>
    <row r="22" spans="1:28" ht="25.5">
      <c r="A22" s="56">
        <v>3</v>
      </c>
      <c r="B22" s="1043"/>
      <c r="C22" s="917"/>
      <c r="D22" s="919"/>
      <c r="E22" s="1120"/>
      <c r="F22" s="645" t="s">
        <v>86</v>
      </c>
      <c r="G22" s="651">
        <f>'Input - Asset Register'!C10</f>
        <v>0</v>
      </c>
      <c r="H22" s="323">
        <v>2.0000000000000002E-5</v>
      </c>
      <c r="I22" s="323">
        <f t="shared" ref="I22:I27" si="0">H22*G22</f>
        <v>0</v>
      </c>
      <c r="J22" s="886"/>
      <c r="K22" s="886"/>
      <c r="L22" s="886"/>
      <c r="M22" s="39"/>
      <c r="N22" s="39"/>
      <c r="O22" s="39"/>
      <c r="P22" s="39"/>
    </row>
    <row r="23" spans="1:28">
      <c r="B23" s="1043"/>
      <c r="C23" s="917"/>
      <c r="D23" s="919"/>
      <c r="E23" s="1120"/>
      <c r="F23" s="645" t="s">
        <v>2</v>
      </c>
      <c r="G23" s="651">
        <f>'Input - Asset Register'!C11</f>
        <v>0</v>
      </c>
      <c r="H23" s="323">
        <v>0</v>
      </c>
      <c r="I23" s="323">
        <f t="shared" si="0"/>
        <v>0</v>
      </c>
      <c r="J23" s="886"/>
      <c r="K23" s="886"/>
      <c r="L23" s="886"/>
      <c r="M23" s="39"/>
      <c r="N23" s="39"/>
      <c r="O23" s="39"/>
      <c r="P23" s="39"/>
    </row>
    <row r="24" spans="1:28" ht="25.5">
      <c r="B24" s="1043"/>
      <c r="C24" s="917"/>
      <c r="D24" s="919"/>
      <c r="E24" s="1120"/>
      <c r="F24" s="701" t="s">
        <v>87</v>
      </c>
      <c r="G24" s="651">
        <f>'Input - Asset Register'!C12</f>
        <v>0</v>
      </c>
      <c r="H24" s="323">
        <v>3.0000000000000001E-5</v>
      </c>
      <c r="I24" s="323">
        <f t="shared" si="0"/>
        <v>0</v>
      </c>
      <c r="J24" s="886"/>
      <c r="K24" s="886"/>
      <c r="L24" s="886"/>
      <c r="M24" s="39"/>
      <c r="N24" s="39"/>
      <c r="O24" s="39"/>
      <c r="P24" s="39"/>
      <c r="X24" s="39"/>
      <c r="Y24" s="39"/>
    </row>
    <row r="25" spans="1:28">
      <c r="B25" s="1043"/>
      <c r="C25" s="917"/>
      <c r="D25" s="919"/>
      <c r="E25" s="1120"/>
      <c r="F25" s="645" t="s">
        <v>88</v>
      </c>
      <c r="G25" s="651">
        <f>'Input - Asset Register'!C13</f>
        <v>0</v>
      </c>
      <c r="H25" s="323">
        <v>5.0000000000000002E-5</v>
      </c>
      <c r="I25" s="323">
        <f t="shared" si="0"/>
        <v>0</v>
      </c>
      <c r="J25" s="886"/>
      <c r="K25" s="886"/>
      <c r="L25" s="886"/>
      <c r="M25" s="39"/>
      <c r="N25" s="39"/>
      <c r="O25" s="39"/>
      <c r="P25" s="39"/>
      <c r="U25" s="39"/>
      <c r="V25" s="39"/>
      <c r="W25" s="39"/>
      <c r="X25" s="39"/>
    </row>
    <row r="26" spans="1:28">
      <c r="B26" s="1043"/>
      <c r="C26" s="917"/>
      <c r="D26" s="919"/>
      <c r="E26" s="1120"/>
      <c r="F26" s="702" t="s">
        <v>1</v>
      </c>
      <c r="G26" s="698">
        <f>'Input - Asset Register'!C14</f>
        <v>0</v>
      </c>
      <c r="H26" s="326">
        <v>0</v>
      </c>
      <c r="I26" s="326">
        <f t="shared" si="0"/>
        <v>0</v>
      </c>
      <c r="J26" s="886"/>
      <c r="K26" s="886"/>
      <c r="L26" s="886"/>
      <c r="M26" s="39"/>
      <c r="N26" s="39"/>
      <c r="O26" s="39"/>
      <c r="P26" s="39"/>
      <c r="U26" s="39"/>
      <c r="V26" s="39"/>
      <c r="W26" s="39"/>
      <c r="X26" s="39"/>
    </row>
    <row r="27" spans="1:28">
      <c r="B27" s="1043"/>
      <c r="C27" s="917"/>
      <c r="D27" s="919"/>
      <c r="E27" s="1120"/>
      <c r="F27" s="726" t="s">
        <v>89</v>
      </c>
      <c r="G27" s="651">
        <f>'Input - Asset Register'!C15</f>
        <v>0</v>
      </c>
      <c r="H27" s="323">
        <v>7.0999999999999991E-4</v>
      </c>
      <c r="I27" s="323">
        <f t="shared" si="0"/>
        <v>0</v>
      </c>
      <c r="J27" s="1118"/>
      <c r="K27" s="1118"/>
      <c r="L27" s="1118"/>
      <c r="M27" s="39"/>
      <c r="N27" s="39"/>
      <c r="O27" s="39"/>
      <c r="P27" s="39"/>
      <c r="U27" s="39"/>
      <c r="V27" s="39"/>
      <c r="W27" s="39"/>
      <c r="X27" s="39"/>
    </row>
    <row r="28" spans="1:28">
      <c r="B28" s="699"/>
      <c r="C28" s="583"/>
      <c r="D28" s="700"/>
      <c r="E28" s="988"/>
      <c r="F28" s="726" t="s">
        <v>90</v>
      </c>
      <c r="G28" s="651"/>
      <c r="H28" s="323"/>
      <c r="I28" s="323">
        <f>SUM(I20:I27)</f>
        <v>0</v>
      </c>
      <c r="J28" s="703"/>
      <c r="K28" s="704"/>
      <c r="L28" s="705"/>
      <c r="M28" s="39"/>
      <c r="N28" s="39"/>
      <c r="O28" s="39"/>
      <c r="P28" s="39"/>
      <c r="U28" s="39"/>
      <c r="V28" s="39"/>
      <c r="W28" s="39"/>
      <c r="X28" s="39"/>
    </row>
    <row r="29" spans="1:28" ht="15.75">
      <c r="B29" s="39"/>
      <c r="C29" s="44"/>
      <c r="D29" s="44"/>
      <c r="E29" s="39"/>
      <c r="F29" s="290"/>
      <c r="G29" s="122"/>
      <c r="H29" s="291"/>
      <c r="I29" s="122"/>
      <c r="J29" s="122"/>
      <c r="K29" s="122"/>
      <c r="L29" s="122"/>
      <c r="M29" s="122"/>
      <c r="N29" s="122"/>
      <c r="O29" s="122"/>
      <c r="P29" s="122"/>
      <c r="Y29" s="39"/>
      <c r="Z29" s="39"/>
      <c r="AA29" s="39"/>
      <c r="AB29" s="39"/>
    </row>
    <row r="30" spans="1:28" s="39" customFormat="1" ht="18" customHeight="1">
      <c r="B30" s="333" t="s">
        <v>115</v>
      </c>
      <c r="C30" s="41"/>
      <c r="D30" s="41"/>
      <c r="E30" s="41"/>
      <c r="F30" s="41"/>
      <c r="G30" s="41"/>
      <c r="H30" s="41"/>
      <c r="I30" s="41"/>
      <c r="J30" s="41"/>
      <c r="K30" s="41"/>
      <c r="L30" s="41"/>
      <c r="M30" s="41"/>
      <c r="N30" s="41"/>
      <c r="O30" s="41"/>
      <c r="P30" s="41"/>
    </row>
    <row r="31" spans="1:28" ht="15.75">
      <c r="B31" s="322" t="s">
        <v>373</v>
      </c>
      <c r="C31" s="883" t="s">
        <v>65</v>
      </c>
      <c r="D31" s="884"/>
      <c r="E31" s="509" t="s">
        <v>113</v>
      </c>
      <c r="F31" s="883" t="s">
        <v>108</v>
      </c>
      <c r="G31" s="923"/>
      <c r="H31" s="923"/>
      <c r="I31" s="923"/>
      <c r="J31" s="923"/>
      <c r="K31" s="923"/>
      <c r="L31" s="923"/>
      <c r="M31" s="923"/>
      <c r="N31" s="923"/>
      <c r="O31" s="923"/>
      <c r="P31" s="884"/>
    </row>
    <row r="32" spans="1:28" ht="15" customHeight="1">
      <c r="B32" s="515">
        <v>1</v>
      </c>
      <c r="C32" s="886" t="s">
        <v>591</v>
      </c>
      <c r="D32" s="886"/>
      <c r="E32" s="609" t="s">
        <v>421</v>
      </c>
      <c r="F32" s="933" t="s">
        <v>601</v>
      </c>
      <c r="G32" s="896"/>
      <c r="H32" s="896"/>
      <c r="I32" s="896"/>
      <c r="J32" s="896"/>
      <c r="K32" s="896"/>
      <c r="L32" s="896"/>
      <c r="M32" s="896"/>
      <c r="N32" s="896"/>
      <c r="O32" s="896"/>
      <c r="P32" s="896"/>
    </row>
    <row r="33" spans="2:105" ht="45" hidden="1" customHeight="1">
      <c r="B33" s="687">
        <v>2</v>
      </c>
      <c r="C33" s="688" t="s">
        <v>468</v>
      </c>
      <c r="D33" s="689"/>
      <c r="E33" s="690" t="s">
        <v>469</v>
      </c>
      <c r="F33" s="1121" t="s">
        <v>470</v>
      </c>
      <c r="G33" s="1122"/>
      <c r="H33" s="1122"/>
      <c r="I33" s="1122"/>
      <c r="J33" s="1122"/>
      <c r="K33" s="1122"/>
      <c r="L33" s="1122"/>
      <c r="M33" s="1122"/>
      <c r="N33" s="691"/>
      <c r="O33" s="691"/>
      <c r="P33" s="691"/>
    </row>
    <row r="34" spans="2:105" ht="45" hidden="1" customHeight="1">
      <c r="B34" s="477">
        <v>3</v>
      </c>
      <c r="C34" s="1123" t="s">
        <v>471</v>
      </c>
      <c r="D34" s="1124"/>
      <c r="E34" s="685" t="s">
        <v>469</v>
      </c>
      <c r="F34" s="1125" t="s">
        <v>472</v>
      </c>
      <c r="G34" s="1126"/>
      <c r="H34" s="1126"/>
      <c r="I34" s="1126"/>
      <c r="J34" s="1126"/>
      <c r="K34" s="1126"/>
      <c r="L34" s="1126"/>
      <c r="M34" s="1126"/>
      <c r="N34" s="686"/>
      <c r="O34" s="686"/>
      <c r="P34" s="686"/>
    </row>
    <row r="35" spans="2:105" ht="28.5" customHeight="1">
      <c r="B35" s="40"/>
      <c r="C35" s="41"/>
      <c r="D35" s="41"/>
      <c r="E35" s="40"/>
      <c r="F35" s="41"/>
      <c r="G35" s="41"/>
      <c r="H35" s="41"/>
      <c r="I35" s="41"/>
      <c r="J35" s="41"/>
      <c r="K35" s="41"/>
      <c r="L35" s="41"/>
      <c r="M35" s="41"/>
      <c r="N35" s="41"/>
      <c r="O35" s="41"/>
      <c r="P35" s="41"/>
      <c r="Q35" s="39"/>
      <c r="R35" s="39"/>
      <c r="S35" s="39"/>
      <c r="T35" s="39"/>
    </row>
    <row r="36" spans="2:105" s="39" customFormat="1" ht="21" customHeight="1">
      <c r="B36" s="333" t="s">
        <v>74</v>
      </c>
      <c r="C36" s="41"/>
      <c r="D36" s="41"/>
      <c r="E36" s="40"/>
      <c r="F36" s="41"/>
      <c r="G36" s="41"/>
      <c r="H36" s="41"/>
      <c r="I36" s="41"/>
      <c r="J36" s="41"/>
      <c r="K36" s="41"/>
      <c r="L36" s="41"/>
      <c r="M36" s="41"/>
      <c r="N36" s="41"/>
      <c r="O36" s="41"/>
      <c r="P36" s="41"/>
    </row>
    <row r="37" spans="2:105" ht="15.75">
      <c r="B37" s="322" t="s">
        <v>374</v>
      </c>
      <c r="C37" s="883" t="s">
        <v>65</v>
      </c>
      <c r="D37" s="884"/>
      <c r="E37" s="509" t="s">
        <v>109</v>
      </c>
      <c r="F37" s="1116" t="s">
        <v>108</v>
      </c>
      <c r="G37" s="1116"/>
      <c r="H37" s="1116"/>
      <c r="I37" s="1116"/>
      <c r="J37" s="1116"/>
      <c r="K37" s="1116"/>
      <c r="L37" s="1116"/>
      <c r="M37" s="1116"/>
      <c r="N37" s="1116"/>
      <c r="O37" s="1116"/>
      <c r="P37" s="1116"/>
    </row>
    <row r="38" spans="2:105" ht="32.25" customHeight="1">
      <c r="B38" s="592">
        <v>1</v>
      </c>
      <c r="C38" s="886" t="s">
        <v>635</v>
      </c>
      <c r="D38" s="886"/>
      <c r="E38" s="515" t="s">
        <v>592</v>
      </c>
      <c r="F38" s="1117"/>
      <c r="G38" s="1117"/>
      <c r="H38" s="1117"/>
      <c r="I38" s="1117"/>
      <c r="J38" s="1117"/>
      <c r="K38" s="1117"/>
      <c r="L38" s="1117"/>
      <c r="M38" s="1117"/>
      <c r="N38" s="1117"/>
      <c r="O38" s="1117"/>
      <c r="P38" s="1117"/>
    </row>
    <row r="39" spans="2:105" ht="15.75" hidden="1">
      <c r="B39" s="694">
        <v>2</v>
      </c>
      <c r="C39" s="1114"/>
      <c r="D39" s="1115"/>
      <c r="E39" s="695"/>
      <c r="F39" s="696"/>
      <c r="G39" s="697"/>
      <c r="H39" s="697"/>
      <c r="I39" s="697"/>
      <c r="J39" s="697"/>
      <c r="K39" s="697"/>
      <c r="L39" s="697"/>
      <c r="M39" s="697"/>
      <c r="N39" s="697"/>
      <c r="O39" s="697"/>
      <c r="P39" s="697"/>
    </row>
    <row r="40" spans="2:105" ht="15.75" hidden="1">
      <c r="B40" s="381">
        <v>3</v>
      </c>
      <c r="C40" s="510"/>
      <c r="D40" s="511"/>
      <c r="E40" s="511"/>
      <c r="F40" s="692"/>
      <c r="G40" s="693"/>
      <c r="H40" s="693"/>
      <c r="I40" s="693"/>
      <c r="J40" s="693"/>
      <c r="K40" s="693"/>
      <c r="L40" s="693"/>
      <c r="M40" s="693"/>
      <c r="N40" s="693"/>
      <c r="O40" s="693"/>
      <c r="P40" s="693"/>
    </row>
    <row r="41" spans="2:105" s="42" customFormat="1">
      <c r="Q41" s="38"/>
    </row>
    <row r="42" spans="2:105" s="42" customFormat="1" ht="25.5">
      <c r="B42" s="120" t="s">
        <v>378</v>
      </c>
      <c r="Q42" s="38"/>
    </row>
    <row r="43" spans="2:105" s="39" customFormat="1" ht="22.5" customHeight="1">
      <c r="B43" s="328" t="s">
        <v>118</v>
      </c>
      <c r="C43" s="329"/>
      <c r="D43" s="44"/>
    </row>
    <row r="44" spans="2:105" ht="15.75">
      <c r="B44" s="466" t="s">
        <v>373</v>
      </c>
      <c r="C44" s="887" t="s">
        <v>65</v>
      </c>
      <c r="D44" s="887"/>
      <c r="E44" s="342" t="s">
        <v>113</v>
      </c>
      <c r="F44" s="904" t="s">
        <v>117</v>
      </c>
      <c r="G44" s="953"/>
      <c r="H44" s="953"/>
      <c r="I44" s="954"/>
      <c r="J44" s="898" t="s">
        <v>116</v>
      </c>
      <c r="K44" s="899"/>
      <c r="L44" s="899"/>
      <c r="M44" s="900"/>
      <c r="N44" s="496"/>
      <c r="O44" s="486"/>
      <c r="P44" s="486"/>
      <c r="Q44" s="486"/>
      <c r="R44" s="486"/>
      <c r="S44" s="486"/>
      <c r="T44" s="486"/>
      <c r="U44" s="486"/>
      <c r="V44" s="486"/>
      <c r="W44" s="486"/>
      <c r="X44" s="486"/>
      <c r="Y44" s="486"/>
      <c r="Z44" s="486"/>
      <c r="AA44" s="486"/>
      <c r="AB44" s="486"/>
      <c r="AC44" s="486"/>
      <c r="AD44" s="486"/>
      <c r="AE44" s="486"/>
      <c r="AF44" s="486"/>
      <c r="AG44" s="486"/>
      <c r="AH44" s="486"/>
      <c r="AI44" s="486"/>
      <c r="AJ44" s="486"/>
      <c r="AK44" s="486"/>
      <c r="AL44" s="486"/>
      <c r="AM44" s="486"/>
      <c r="AN44" s="486"/>
      <c r="AO44" s="486"/>
      <c r="AP44" s="486"/>
      <c r="AQ44" s="486"/>
      <c r="AR44" s="486"/>
      <c r="AS44" s="486"/>
      <c r="AT44" s="486"/>
      <c r="AU44" s="486"/>
      <c r="AV44" s="486"/>
      <c r="AW44" s="486"/>
      <c r="AX44" s="486"/>
      <c r="AY44" s="486"/>
      <c r="AZ44" s="486"/>
      <c r="BA44" s="486"/>
      <c r="BB44" s="486"/>
      <c r="BC44" s="486"/>
      <c r="BD44" s="486"/>
      <c r="BE44" s="486"/>
      <c r="BF44" s="486"/>
      <c r="BG44" s="486"/>
      <c r="BH44" s="486"/>
      <c r="BI44" s="486"/>
      <c r="BJ44" s="486"/>
      <c r="BK44" s="486"/>
      <c r="BL44" s="486"/>
      <c r="BM44" s="486"/>
      <c r="BN44" s="486"/>
      <c r="BO44" s="486"/>
      <c r="BP44" s="486"/>
      <c r="BQ44" s="486"/>
      <c r="BR44" s="486"/>
      <c r="BS44" s="486"/>
      <c r="BT44" s="486"/>
      <c r="BU44" s="486"/>
      <c r="BV44" s="486"/>
      <c r="BW44" s="486"/>
      <c r="BX44" s="486"/>
      <c r="BY44" s="486"/>
      <c r="BZ44" s="486"/>
      <c r="CA44" s="486"/>
      <c r="CB44" s="486"/>
      <c r="CC44" s="486"/>
      <c r="CD44" s="486"/>
      <c r="CE44" s="486"/>
      <c r="CF44" s="486"/>
      <c r="CG44" s="486"/>
      <c r="CH44" s="486"/>
      <c r="CI44" s="486"/>
      <c r="CJ44" s="486"/>
      <c r="CK44" s="486"/>
      <c r="CL44" s="486"/>
      <c r="CM44" s="486"/>
      <c r="CN44" s="486"/>
      <c r="CO44" s="486"/>
      <c r="CP44" s="486"/>
      <c r="CQ44" s="486"/>
      <c r="CR44" s="486"/>
      <c r="CS44" s="486"/>
      <c r="CT44" s="486"/>
      <c r="CU44" s="486"/>
      <c r="CV44" s="486"/>
      <c r="CW44" s="486"/>
      <c r="CX44" s="486"/>
      <c r="CY44" s="486"/>
      <c r="CZ44" s="486"/>
      <c r="DA44" s="486"/>
    </row>
    <row r="45" spans="2:105" ht="15" customHeight="1">
      <c r="B45" s="1128">
        <v>1</v>
      </c>
      <c r="C45" s="1054" t="s">
        <v>500</v>
      </c>
      <c r="D45" s="1130"/>
      <c r="E45" s="1075" t="s">
        <v>493</v>
      </c>
      <c r="F45" s="552"/>
      <c r="G45" s="349" t="s">
        <v>371</v>
      </c>
      <c r="H45" s="706"/>
      <c r="I45" s="552"/>
      <c r="J45" s="1133"/>
      <c r="K45" s="1134"/>
      <c r="L45" s="1134"/>
      <c r="M45" s="1135"/>
      <c r="N45" s="49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c r="BI45" s="486"/>
      <c r="BJ45" s="486"/>
      <c r="BK45" s="486"/>
      <c r="BL45" s="486"/>
      <c r="BM45" s="486"/>
      <c r="BN45" s="486"/>
      <c r="BO45" s="486"/>
      <c r="BP45" s="486"/>
      <c r="BQ45" s="486"/>
      <c r="BR45" s="486"/>
      <c r="BS45" s="486"/>
      <c r="BT45" s="486"/>
      <c r="BU45" s="486"/>
      <c r="BV45" s="486"/>
      <c r="BW45" s="486"/>
      <c r="BX45" s="486"/>
      <c r="BY45" s="486"/>
      <c r="BZ45" s="486"/>
      <c r="CA45" s="486"/>
      <c r="CB45" s="486"/>
      <c r="CC45" s="486"/>
      <c r="CD45" s="486"/>
      <c r="CE45" s="486"/>
      <c r="CF45" s="486"/>
      <c r="CG45" s="486"/>
      <c r="CH45" s="486"/>
      <c r="CI45" s="486"/>
      <c r="CJ45" s="486"/>
      <c r="CK45" s="486"/>
      <c r="CL45" s="486"/>
      <c r="CM45" s="486"/>
      <c r="CN45" s="486"/>
      <c r="CO45" s="486"/>
      <c r="CP45" s="486"/>
      <c r="CQ45" s="486"/>
      <c r="CR45" s="486"/>
      <c r="CS45" s="486"/>
      <c r="CT45" s="486"/>
      <c r="CU45" s="486"/>
      <c r="CV45" s="486"/>
      <c r="CW45" s="486"/>
      <c r="CX45" s="486"/>
      <c r="CY45" s="486"/>
      <c r="CZ45" s="486"/>
      <c r="DA45" s="486"/>
    </row>
    <row r="46" spans="2:105">
      <c r="B46" s="1129"/>
      <c r="C46" s="1131"/>
      <c r="D46" s="1132"/>
      <c r="E46" s="1076"/>
      <c r="F46" s="348"/>
      <c r="G46" s="350" t="s">
        <v>271</v>
      </c>
      <c r="H46" s="350" t="s">
        <v>270</v>
      </c>
      <c r="I46" s="349" t="s">
        <v>272</v>
      </c>
      <c r="J46" s="1136"/>
      <c r="K46" s="1137"/>
      <c r="L46" s="1137"/>
      <c r="M46" s="1138"/>
      <c r="N46" s="497"/>
      <c r="O46" s="494"/>
      <c r="P46" s="494"/>
      <c r="Q46" s="493"/>
      <c r="R46" s="494"/>
      <c r="S46" s="494"/>
      <c r="T46" s="493"/>
      <c r="U46" s="494"/>
      <c r="V46" s="494"/>
      <c r="W46" s="493"/>
      <c r="X46" s="494"/>
      <c r="Y46" s="494"/>
      <c r="Z46" s="493"/>
      <c r="AA46" s="494"/>
      <c r="AB46" s="494"/>
      <c r="AC46" s="493"/>
      <c r="AD46" s="494"/>
      <c r="AE46" s="494"/>
      <c r="AF46" s="493"/>
      <c r="AG46" s="494"/>
      <c r="AH46" s="494"/>
      <c r="AI46" s="493"/>
      <c r="AJ46" s="494"/>
      <c r="AK46" s="494"/>
      <c r="AL46" s="493"/>
      <c r="AM46" s="494"/>
      <c r="AN46" s="494"/>
      <c r="AO46" s="493"/>
      <c r="AP46" s="494"/>
      <c r="AQ46" s="494"/>
      <c r="AR46" s="493"/>
      <c r="AS46" s="494"/>
      <c r="AT46" s="494"/>
      <c r="AU46" s="493"/>
      <c r="AV46" s="494"/>
      <c r="AW46" s="494"/>
      <c r="AX46" s="493"/>
      <c r="AY46" s="494"/>
      <c r="AZ46" s="494"/>
      <c r="BA46" s="493"/>
      <c r="BB46" s="494"/>
      <c r="BC46" s="494"/>
      <c r="BD46" s="493"/>
      <c r="BE46" s="494"/>
      <c r="BF46" s="494"/>
      <c r="BG46" s="493"/>
      <c r="BH46" s="494"/>
      <c r="BI46" s="494"/>
      <c r="BJ46" s="493"/>
      <c r="BK46" s="494"/>
      <c r="BL46" s="494"/>
      <c r="BM46" s="493"/>
      <c r="BN46" s="494"/>
      <c r="BO46" s="493"/>
      <c r="BP46" s="494"/>
      <c r="BQ46" s="494"/>
      <c r="BR46" s="493"/>
      <c r="BS46" s="494"/>
      <c r="BT46" s="494"/>
      <c r="BU46" s="493"/>
      <c r="BV46" s="494"/>
      <c r="BW46" s="494"/>
      <c r="BX46" s="493"/>
      <c r="BY46" s="494"/>
      <c r="BZ46" s="494"/>
      <c r="CA46" s="493"/>
      <c r="CB46" s="494"/>
      <c r="CC46" s="494"/>
      <c r="CD46" s="493"/>
      <c r="CE46" s="494"/>
      <c r="CF46" s="494"/>
      <c r="CG46" s="493"/>
      <c r="CH46" s="494"/>
      <c r="CI46" s="494"/>
      <c r="CJ46" s="493"/>
      <c r="CK46" s="494"/>
      <c r="CL46" s="494"/>
      <c r="CM46" s="493"/>
      <c r="CN46" s="494"/>
      <c r="CO46" s="494"/>
      <c r="CP46" s="493"/>
      <c r="CQ46" s="494"/>
      <c r="CR46" s="494"/>
      <c r="CS46" s="493"/>
      <c r="CT46" s="494"/>
      <c r="CU46" s="494"/>
      <c r="CV46" s="494"/>
      <c r="CW46" s="493"/>
      <c r="CX46" s="494"/>
      <c r="CY46" s="494"/>
      <c r="CZ46" s="493"/>
      <c r="DA46" s="486"/>
    </row>
    <row r="47" spans="2:105" ht="25.5">
      <c r="B47" s="1129"/>
      <c r="C47" s="1131"/>
      <c r="D47" s="1132"/>
      <c r="E47" s="1077"/>
      <c r="F47" s="348" t="s">
        <v>499</v>
      </c>
      <c r="G47" s="707">
        <v>1491</v>
      </c>
      <c r="H47" s="707">
        <v>17861</v>
      </c>
      <c r="I47" s="707">
        <v>6273</v>
      </c>
      <c r="J47" s="1139"/>
      <c r="K47" s="1140"/>
      <c r="L47" s="1140"/>
      <c r="M47" s="1141"/>
      <c r="N47" s="498"/>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c r="AQ47" s="495"/>
      <c r="AR47" s="495"/>
      <c r="AS47" s="495"/>
      <c r="AT47" s="495"/>
      <c r="AU47" s="495"/>
      <c r="AV47" s="495"/>
      <c r="AW47" s="495"/>
      <c r="AX47" s="495"/>
      <c r="AY47" s="495"/>
      <c r="AZ47" s="495"/>
      <c r="BA47" s="495"/>
      <c r="BB47" s="495"/>
      <c r="BC47" s="495"/>
      <c r="BD47" s="495"/>
      <c r="BE47" s="495"/>
      <c r="BF47" s="495"/>
      <c r="BG47" s="495"/>
      <c r="BH47" s="495"/>
      <c r="BI47" s="495"/>
      <c r="BJ47" s="495"/>
      <c r="BK47" s="495"/>
      <c r="BL47" s="495"/>
      <c r="BM47" s="495"/>
      <c r="BN47" s="495"/>
      <c r="BO47" s="495"/>
      <c r="BP47" s="495"/>
      <c r="BQ47" s="495"/>
      <c r="BR47" s="495"/>
      <c r="BS47" s="495"/>
      <c r="BT47" s="495"/>
      <c r="BU47" s="495"/>
      <c r="BV47" s="495"/>
      <c r="BW47" s="495"/>
      <c r="BX47" s="495"/>
      <c r="BY47" s="495"/>
      <c r="BZ47" s="495"/>
      <c r="CA47" s="495"/>
      <c r="CB47" s="495"/>
      <c r="CC47" s="495"/>
      <c r="CD47" s="495"/>
      <c r="CE47" s="495"/>
      <c r="CF47" s="495"/>
      <c r="CG47" s="495"/>
      <c r="CH47" s="495"/>
      <c r="CI47" s="495"/>
      <c r="CJ47" s="495"/>
      <c r="CK47" s="495"/>
      <c r="CL47" s="495"/>
      <c r="CM47" s="495"/>
      <c r="CN47" s="495"/>
      <c r="CO47" s="495"/>
      <c r="CP47" s="495"/>
      <c r="CQ47" s="495"/>
      <c r="CR47" s="495"/>
      <c r="CS47" s="495"/>
      <c r="CT47" s="495"/>
      <c r="CU47" s="495"/>
      <c r="CV47" s="495"/>
      <c r="CW47" s="495"/>
      <c r="CX47" s="495"/>
      <c r="CY47" s="495"/>
      <c r="CZ47" s="495"/>
      <c r="DA47" s="486"/>
    </row>
    <row r="48" spans="2:105" ht="9" customHeight="1">
      <c r="B48" s="39"/>
      <c r="C48" s="95"/>
      <c r="D48" s="95"/>
      <c r="E48" s="95"/>
      <c r="F48" s="95"/>
      <c r="G48" s="95"/>
      <c r="H48" s="39"/>
      <c r="I48" s="39"/>
      <c r="J48" s="39"/>
      <c r="K48" s="39"/>
      <c r="L48" s="39"/>
      <c r="M48" s="39"/>
      <c r="N48" s="39"/>
      <c r="O48" s="39"/>
      <c r="P48" s="39"/>
      <c r="Q48" s="39"/>
      <c r="R48" s="39"/>
    </row>
    <row r="49" spans="2:106" s="39" customFormat="1" ht="21.75" customHeight="1">
      <c r="B49" s="339" t="s">
        <v>115</v>
      </c>
      <c r="C49" s="122"/>
      <c r="D49" s="122"/>
      <c r="E49" s="122"/>
      <c r="F49" s="122"/>
      <c r="G49" s="122"/>
      <c r="H49" s="122"/>
      <c r="I49" s="122"/>
      <c r="J49" s="122"/>
      <c r="K49" s="122"/>
      <c r="L49" s="122"/>
      <c r="M49" s="122"/>
      <c r="N49" s="122"/>
      <c r="O49" s="122"/>
      <c r="P49" s="122"/>
    </row>
    <row r="50" spans="2:106" ht="15.75">
      <c r="B50" s="345" t="s">
        <v>373</v>
      </c>
      <c r="C50" s="887" t="s">
        <v>65</v>
      </c>
      <c r="D50" s="887"/>
      <c r="E50" s="466" t="s">
        <v>113</v>
      </c>
      <c r="F50" s="898" t="s">
        <v>112</v>
      </c>
      <c r="G50" s="899"/>
      <c r="H50" s="899"/>
      <c r="I50" s="899"/>
      <c r="J50" s="899"/>
      <c r="K50" s="899"/>
      <c r="L50" s="899"/>
      <c r="M50" s="899"/>
      <c r="N50" s="899"/>
      <c r="O50" s="899"/>
      <c r="P50" s="900"/>
      <c r="Q50" s="39"/>
    </row>
    <row r="51" spans="2:106" ht="19.5" customHeight="1">
      <c r="B51" s="514">
        <v>1</v>
      </c>
      <c r="C51" s="894" t="s">
        <v>593</v>
      </c>
      <c r="D51" s="894"/>
      <c r="E51" s="1008" t="s">
        <v>493</v>
      </c>
      <c r="F51" s="1007" t="s">
        <v>602</v>
      </c>
      <c r="G51" s="882"/>
      <c r="H51" s="882"/>
      <c r="I51" s="882"/>
      <c r="J51" s="882"/>
      <c r="K51" s="882"/>
      <c r="L51" s="882"/>
      <c r="M51" s="882"/>
      <c r="N51" s="882"/>
      <c r="O51" s="882"/>
      <c r="P51" s="882"/>
      <c r="Q51" s="39"/>
    </row>
    <row r="52" spans="2:106" ht="25.5" hidden="1">
      <c r="B52" s="514">
        <v>2</v>
      </c>
      <c r="C52" s="894" t="s">
        <v>468</v>
      </c>
      <c r="D52" s="894"/>
      <c r="E52" s="1127"/>
      <c r="F52" s="1102" t="s">
        <v>470</v>
      </c>
      <c r="G52" s="1103"/>
      <c r="H52" s="1103"/>
      <c r="I52" s="1103"/>
      <c r="J52" s="1103"/>
      <c r="K52" s="1103"/>
      <c r="L52" s="1103"/>
      <c r="M52" s="1104"/>
      <c r="N52" s="517" t="s">
        <v>498</v>
      </c>
      <c r="O52" s="517"/>
      <c r="P52" s="517"/>
      <c r="Q52" s="39"/>
    </row>
    <row r="53" spans="2:106" ht="3" hidden="1" customHeight="1">
      <c r="B53" s="552">
        <v>3</v>
      </c>
      <c r="C53" s="894" t="s">
        <v>471</v>
      </c>
      <c r="D53" s="894"/>
      <c r="E53" s="1127"/>
      <c r="F53" s="897" t="s">
        <v>472</v>
      </c>
      <c r="G53" s="897"/>
      <c r="H53" s="897"/>
      <c r="I53" s="897"/>
      <c r="J53" s="897"/>
      <c r="K53" s="897"/>
      <c r="L53" s="897"/>
      <c r="M53" s="897"/>
      <c r="N53" s="517" t="s">
        <v>498</v>
      </c>
      <c r="O53" s="647"/>
      <c r="P53" s="647"/>
      <c r="Q53" s="39"/>
      <c r="R53" s="39"/>
    </row>
    <row r="54" spans="2:106" s="39" customFormat="1" ht="26.25" customHeight="1">
      <c r="B54" s="708" t="s">
        <v>74</v>
      </c>
      <c r="C54" s="41"/>
      <c r="D54" s="41"/>
      <c r="E54" s="40"/>
      <c r="F54" s="41"/>
      <c r="G54" s="41"/>
      <c r="H54" s="41"/>
      <c r="I54" s="41"/>
      <c r="J54" s="41"/>
      <c r="K54" s="41"/>
      <c r="L54" s="41"/>
      <c r="M54" s="41"/>
      <c r="N54" s="41"/>
      <c r="O54" s="41"/>
      <c r="P54" s="41"/>
    </row>
    <row r="55" spans="2:106" ht="15.75">
      <c r="B55" s="345" t="s">
        <v>373</v>
      </c>
      <c r="C55" s="887" t="s">
        <v>65</v>
      </c>
      <c r="D55" s="887"/>
      <c r="E55" s="512" t="s">
        <v>109</v>
      </c>
      <c r="F55" s="1105" t="s">
        <v>108</v>
      </c>
      <c r="G55" s="1106"/>
      <c r="H55" s="1106"/>
      <c r="I55" s="1106"/>
      <c r="J55" s="1106"/>
      <c r="K55" s="1106"/>
      <c r="L55" s="1106"/>
      <c r="M55" s="1106"/>
      <c r="N55" s="1106"/>
      <c r="O55" s="1106"/>
      <c r="P55" s="1107"/>
      <c r="Q55" s="39"/>
    </row>
    <row r="56" spans="2:106" ht="33" customHeight="1">
      <c r="B56" s="552">
        <v>1</v>
      </c>
      <c r="C56" s="894" t="s">
        <v>322</v>
      </c>
      <c r="D56" s="894"/>
      <c r="E56" s="514" t="s">
        <v>603</v>
      </c>
      <c r="F56" s="1007" t="s">
        <v>265</v>
      </c>
      <c r="G56" s="882"/>
      <c r="H56" s="882"/>
      <c r="I56" s="882"/>
      <c r="J56" s="882"/>
      <c r="K56" s="882"/>
      <c r="L56" s="882"/>
      <c r="M56" s="882"/>
      <c r="N56" s="882"/>
      <c r="O56" s="882"/>
      <c r="P56" s="882"/>
      <c r="Q56" s="39"/>
    </row>
    <row r="57" spans="2:106" ht="30.75" customHeight="1">
      <c r="B57" s="552">
        <v>2</v>
      </c>
      <c r="C57" s="894" t="s">
        <v>320</v>
      </c>
      <c r="D57" s="894"/>
      <c r="E57" s="514" t="s">
        <v>604</v>
      </c>
      <c r="F57" s="1007" t="s">
        <v>288</v>
      </c>
      <c r="G57" s="882"/>
      <c r="H57" s="882"/>
      <c r="I57" s="882"/>
      <c r="J57" s="882"/>
      <c r="K57" s="882"/>
      <c r="L57" s="882"/>
      <c r="M57" s="882"/>
      <c r="N57" s="882"/>
      <c r="O57" s="882"/>
      <c r="P57" s="882"/>
      <c r="Q57" s="39"/>
    </row>
    <row r="58" spans="2:106" ht="30.75" customHeight="1">
      <c r="B58" s="552">
        <v>3</v>
      </c>
      <c r="C58" s="894" t="s">
        <v>266</v>
      </c>
      <c r="D58" s="894"/>
      <c r="E58" s="514" t="s">
        <v>605</v>
      </c>
      <c r="F58" s="1007" t="s">
        <v>267</v>
      </c>
      <c r="G58" s="882"/>
      <c r="H58" s="882"/>
      <c r="I58" s="882"/>
      <c r="J58" s="882"/>
      <c r="K58" s="882"/>
      <c r="L58" s="882"/>
      <c r="M58" s="882"/>
      <c r="N58" s="882"/>
      <c r="O58" s="882"/>
      <c r="P58" s="882"/>
      <c r="Q58" s="39"/>
    </row>
    <row r="59" spans="2:106">
      <c r="B59" s="38"/>
      <c r="C59" s="38"/>
      <c r="D59" s="38"/>
      <c r="N59" s="39"/>
      <c r="O59" s="39"/>
      <c r="P59" s="39"/>
      <c r="Q59" s="39"/>
      <c r="R59" s="39"/>
    </row>
    <row r="60" spans="2:106" s="39" customFormat="1">
      <c r="B60" s="347" t="s">
        <v>382</v>
      </c>
      <c r="C60" s="44"/>
      <c r="D60" s="44"/>
    </row>
    <row r="61" spans="2:106" ht="16.5" customHeight="1">
      <c r="B61" s="870" t="s">
        <v>105</v>
      </c>
      <c r="C61" s="871"/>
      <c r="D61" s="564">
        <v>3.5000000000000003E-2</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row>
    <row r="62" spans="2:106" ht="16.5" customHeight="1">
      <c r="B62" s="870" t="s">
        <v>624</v>
      </c>
      <c r="C62" s="871"/>
      <c r="D62" s="564">
        <v>0.03</v>
      </c>
    </row>
    <row r="63" spans="2:106" ht="16.5" customHeight="1">
      <c r="B63" s="870" t="s">
        <v>625</v>
      </c>
      <c r="C63" s="871"/>
      <c r="D63" s="564">
        <v>2.5000000000000001E-2</v>
      </c>
    </row>
    <row r="64" spans="2:106" ht="15.75">
      <c r="B64" s="870" t="s">
        <v>385</v>
      </c>
      <c r="C64" s="871"/>
      <c r="D64" s="566">
        <v>2019</v>
      </c>
      <c r="E64" s="566">
        <v>2020</v>
      </c>
      <c r="F64" s="566">
        <v>2021</v>
      </c>
      <c r="G64" s="566">
        <v>2022</v>
      </c>
      <c r="H64" s="566">
        <v>2023</v>
      </c>
      <c r="I64" s="566">
        <v>2024</v>
      </c>
      <c r="J64" s="566">
        <v>2025</v>
      </c>
      <c r="K64" s="566">
        <v>2026</v>
      </c>
      <c r="L64" s="566">
        <v>2027</v>
      </c>
      <c r="M64" s="566">
        <v>2028</v>
      </c>
      <c r="N64" s="566">
        <v>2029</v>
      </c>
      <c r="O64" s="566">
        <v>2030</v>
      </c>
      <c r="P64" s="566">
        <v>2031</v>
      </c>
      <c r="Q64" s="566">
        <v>2032</v>
      </c>
      <c r="R64" s="566">
        <v>2033</v>
      </c>
      <c r="S64" s="566">
        <v>2034</v>
      </c>
      <c r="T64" s="566">
        <v>2035</v>
      </c>
      <c r="U64" s="566">
        <v>2036</v>
      </c>
      <c r="V64" s="566">
        <v>2037</v>
      </c>
      <c r="W64" s="566">
        <v>2038</v>
      </c>
      <c r="X64" s="566">
        <v>2039</v>
      </c>
      <c r="Y64" s="566">
        <v>2040</v>
      </c>
      <c r="Z64" s="566">
        <v>2041</v>
      </c>
      <c r="AA64" s="566">
        <v>2042</v>
      </c>
      <c r="AB64" s="566">
        <v>2043</v>
      </c>
      <c r="AC64" s="566">
        <v>2044</v>
      </c>
      <c r="AD64" s="566">
        <v>2045</v>
      </c>
      <c r="AE64" s="566">
        <v>2046</v>
      </c>
      <c r="AF64" s="566">
        <v>2047</v>
      </c>
      <c r="AG64" s="566">
        <v>2048</v>
      </c>
      <c r="AH64" s="566">
        <v>2049</v>
      </c>
      <c r="AI64" s="566">
        <v>2050</v>
      </c>
      <c r="AJ64" s="566">
        <v>2051</v>
      </c>
      <c r="AK64" s="566">
        <v>2052</v>
      </c>
      <c r="AL64" s="566">
        <v>2053</v>
      </c>
      <c r="AM64" s="566">
        <v>2054</v>
      </c>
      <c r="AN64" s="566">
        <v>2055</v>
      </c>
      <c r="AO64" s="566">
        <v>2056</v>
      </c>
      <c r="AP64" s="566">
        <v>2057</v>
      </c>
      <c r="AQ64" s="566">
        <v>2058</v>
      </c>
      <c r="AR64" s="566">
        <v>2059</v>
      </c>
      <c r="AS64" s="566">
        <v>2060</v>
      </c>
      <c r="AT64" s="566">
        <v>2061</v>
      </c>
      <c r="AU64" s="566">
        <v>2062</v>
      </c>
      <c r="AV64" s="566">
        <v>2063</v>
      </c>
      <c r="AW64" s="566">
        <v>2064</v>
      </c>
      <c r="AX64" s="566">
        <v>2065</v>
      </c>
      <c r="AY64" s="566">
        <v>2066</v>
      </c>
      <c r="AZ64" s="566">
        <v>2067</v>
      </c>
      <c r="BA64" s="566">
        <v>2068</v>
      </c>
      <c r="BB64" s="566">
        <v>2069</v>
      </c>
      <c r="BC64" s="566">
        <v>2070</v>
      </c>
      <c r="BD64" s="566">
        <v>2071</v>
      </c>
      <c r="BE64" s="566">
        <v>2072</v>
      </c>
      <c r="BF64" s="566">
        <v>2073</v>
      </c>
      <c r="BG64" s="566">
        <v>2074</v>
      </c>
      <c r="BH64" s="566">
        <v>2075</v>
      </c>
      <c r="BI64" s="566">
        <v>2076</v>
      </c>
      <c r="BJ64" s="566">
        <v>2077</v>
      </c>
      <c r="BK64" s="566">
        <v>2078</v>
      </c>
      <c r="BL64" s="566">
        <v>2079</v>
      </c>
      <c r="BM64" s="566">
        <v>2080</v>
      </c>
      <c r="BN64" s="566">
        <v>2081</v>
      </c>
      <c r="BO64" s="566">
        <v>2082</v>
      </c>
      <c r="BP64" s="566">
        <v>2083</v>
      </c>
      <c r="BQ64" s="566">
        <v>2084</v>
      </c>
      <c r="BR64" s="566">
        <v>2085</v>
      </c>
      <c r="BS64" s="566">
        <v>2086</v>
      </c>
      <c r="BT64" s="566">
        <v>2087</v>
      </c>
      <c r="BU64" s="566">
        <v>2088</v>
      </c>
      <c r="BV64" s="566">
        <v>2089</v>
      </c>
      <c r="BW64" s="566">
        <v>2090</v>
      </c>
      <c r="BX64" s="566">
        <v>2091</v>
      </c>
      <c r="BY64" s="566">
        <v>2092</v>
      </c>
      <c r="BZ64" s="566">
        <v>2093</v>
      </c>
      <c r="CA64" s="566">
        <v>2094</v>
      </c>
      <c r="CB64" s="566">
        <v>2095</v>
      </c>
      <c r="CC64" s="566">
        <v>2096</v>
      </c>
      <c r="CD64" s="566">
        <v>2097</v>
      </c>
      <c r="CE64" s="566">
        <v>2098</v>
      </c>
      <c r="CF64" s="566">
        <v>2099</v>
      </c>
      <c r="CG64" s="566">
        <v>2100</v>
      </c>
      <c r="CH64" s="566">
        <v>2101</v>
      </c>
      <c r="CI64" s="566">
        <v>2102</v>
      </c>
      <c r="CJ64" s="566">
        <v>2103</v>
      </c>
      <c r="CK64" s="566">
        <v>2104</v>
      </c>
      <c r="CL64" s="566">
        <v>2105</v>
      </c>
      <c r="CM64" s="566">
        <v>2106</v>
      </c>
      <c r="CN64" s="566">
        <v>2107</v>
      </c>
      <c r="CO64" s="566">
        <v>2108</v>
      </c>
      <c r="CP64" s="566">
        <v>2109</v>
      </c>
      <c r="CQ64" s="566">
        <v>2110</v>
      </c>
      <c r="CR64" s="566">
        <v>2111</v>
      </c>
      <c r="CS64" s="566">
        <v>2112</v>
      </c>
      <c r="CT64" s="566">
        <v>2113</v>
      </c>
      <c r="CU64" s="566">
        <v>2114</v>
      </c>
      <c r="CV64" s="566">
        <v>2115</v>
      </c>
      <c r="CW64" s="566">
        <v>2116</v>
      </c>
      <c r="CX64" s="566">
        <v>2117</v>
      </c>
      <c r="CY64" s="566">
        <v>2118</v>
      </c>
      <c r="CZ64" s="566">
        <v>2119</v>
      </c>
      <c r="DA64" s="107"/>
      <c r="DB64" s="107"/>
    </row>
    <row r="65" spans="2:106" ht="15.75">
      <c r="B65" s="870" t="s">
        <v>380</v>
      </c>
      <c r="C65" s="871"/>
      <c r="D65" s="566">
        <v>0</v>
      </c>
      <c r="E65" s="566">
        <v>1</v>
      </c>
      <c r="F65" s="566">
        <v>2</v>
      </c>
      <c r="G65" s="566">
        <v>3</v>
      </c>
      <c r="H65" s="566">
        <v>4</v>
      </c>
      <c r="I65" s="566">
        <v>5</v>
      </c>
      <c r="J65" s="566">
        <v>6</v>
      </c>
      <c r="K65" s="566">
        <v>7</v>
      </c>
      <c r="L65" s="566">
        <v>8</v>
      </c>
      <c r="M65" s="566">
        <v>9</v>
      </c>
      <c r="N65" s="566">
        <v>10</v>
      </c>
      <c r="O65" s="566">
        <v>11</v>
      </c>
      <c r="P65" s="566">
        <v>12</v>
      </c>
      <c r="Q65" s="566">
        <v>13</v>
      </c>
      <c r="R65" s="566">
        <v>14</v>
      </c>
      <c r="S65" s="566">
        <v>15</v>
      </c>
      <c r="T65" s="566">
        <v>16</v>
      </c>
      <c r="U65" s="566">
        <v>17</v>
      </c>
      <c r="V65" s="566">
        <v>18</v>
      </c>
      <c r="W65" s="566">
        <v>19</v>
      </c>
      <c r="X65" s="566">
        <v>20</v>
      </c>
      <c r="Y65" s="566">
        <v>21</v>
      </c>
      <c r="Z65" s="566">
        <v>22</v>
      </c>
      <c r="AA65" s="566">
        <v>23</v>
      </c>
      <c r="AB65" s="566">
        <v>24</v>
      </c>
      <c r="AC65" s="566">
        <v>25</v>
      </c>
      <c r="AD65" s="566">
        <v>26</v>
      </c>
      <c r="AE65" s="566">
        <v>27</v>
      </c>
      <c r="AF65" s="566">
        <v>28</v>
      </c>
      <c r="AG65" s="566">
        <v>29</v>
      </c>
      <c r="AH65" s="566">
        <v>30</v>
      </c>
      <c r="AI65" s="566">
        <v>31</v>
      </c>
      <c r="AJ65" s="566">
        <v>32</v>
      </c>
      <c r="AK65" s="566">
        <v>33</v>
      </c>
      <c r="AL65" s="566">
        <v>34</v>
      </c>
      <c r="AM65" s="566">
        <v>35</v>
      </c>
      <c r="AN65" s="566">
        <v>36</v>
      </c>
      <c r="AO65" s="566">
        <v>37</v>
      </c>
      <c r="AP65" s="566">
        <v>38</v>
      </c>
      <c r="AQ65" s="566">
        <v>39</v>
      </c>
      <c r="AR65" s="566">
        <v>40</v>
      </c>
      <c r="AS65" s="566">
        <v>41</v>
      </c>
      <c r="AT65" s="566">
        <v>42</v>
      </c>
      <c r="AU65" s="566">
        <v>43</v>
      </c>
      <c r="AV65" s="566">
        <v>44</v>
      </c>
      <c r="AW65" s="566">
        <v>45</v>
      </c>
      <c r="AX65" s="566">
        <v>46</v>
      </c>
      <c r="AY65" s="566">
        <v>47</v>
      </c>
      <c r="AZ65" s="566">
        <v>48</v>
      </c>
      <c r="BA65" s="566">
        <v>49</v>
      </c>
      <c r="BB65" s="566">
        <v>50</v>
      </c>
      <c r="BC65" s="566">
        <v>51</v>
      </c>
      <c r="BD65" s="566">
        <v>52</v>
      </c>
      <c r="BE65" s="566">
        <v>53</v>
      </c>
      <c r="BF65" s="566">
        <v>54</v>
      </c>
      <c r="BG65" s="566">
        <v>55</v>
      </c>
      <c r="BH65" s="566">
        <v>56</v>
      </c>
      <c r="BI65" s="566">
        <v>57</v>
      </c>
      <c r="BJ65" s="566">
        <v>58</v>
      </c>
      <c r="BK65" s="566">
        <v>59</v>
      </c>
      <c r="BL65" s="566">
        <v>60</v>
      </c>
      <c r="BM65" s="566">
        <v>61</v>
      </c>
      <c r="BN65" s="566">
        <v>62</v>
      </c>
      <c r="BO65" s="566">
        <v>63</v>
      </c>
      <c r="BP65" s="566">
        <v>64</v>
      </c>
      <c r="BQ65" s="566">
        <v>65</v>
      </c>
      <c r="BR65" s="566">
        <v>66</v>
      </c>
      <c r="BS65" s="566">
        <v>67</v>
      </c>
      <c r="BT65" s="566">
        <v>68</v>
      </c>
      <c r="BU65" s="566">
        <v>69</v>
      </c>
      <c r="BV65" s="566">
        <v>70</v>
      </c>
      <c r="BW65" s="566">
        <v>71</v>
      </c>
      <c r="BX65" s="566">
        <v>72</v>
      </c>
      <c r="BY65" s="566">
        <v>73</v>
      </c>
      <c r="BZ65" s="566">
        <v>74</v>
      </c>
      <c r="CA65" s="566">
        <v>75</v>
      </c>
      <c r="CB65" s="566">
        <v>76</v>
      </c>
      <c r="CC65" s="566">
        <v>77</v>
      </c>
      <c r="CD65" s="566">
        <v>78</v>
      </c>
      <c r="CE65" s="566">
        <v>79</v>
      </c>
      <c r="CF65" s="566">
        <v>80</v>
      </c>
      <c r="CG65" s="566">
        <v>81</v>
      </c>
      <c r="CH65" s="566">
        <v>82</v>
      </c>
      <c r="CI65" s="566">
        <v>83</v>
      </c>
      <c r="CJ65" s="566">
        <v>84</v>
      </c>
      <c r="CK65" s="566">
        <v>85</v>
      </c>
      <c r="CL65" s="566">
        <v>86</v>
      </c>
      <c r="CM65" s="566">
        <v>87</v>
      </c>
      <c r="CN65" s="566">
        <v>88</v>
      </c>
      <c r="CO65" s="566">
        <v>89</v>
      </c>
      <c r="CP65" s="566">
        <v>90</v>
      </c>
      <c r="CQ65" s="566">
        <v>91</v>
      </c>
      <c r="CR65" s="566">
        <v>92</v>
      </c>
      <c r="CS65" s="566">
        <v>93</v>
      </c>
      <c r="CT65" s="566">
        <v>94</v>
      </c>
      <c r="CU65" s="566">
        <v>95</v>
      </c>
      <c r="CV65" s="566">
        <v>96</v>
      </c>
      <c r="CW65" s="566">
        <v>97</v>
      </c>
      <c r="CX65" s="566">
        <v>98</v>
      </c>
      <c r="CY65" s="566">
        <v>99</v>
      </c>
      <c r="CZ65" s="566">
        <v>100</v>
      </c>
      <c r="DA65" s="108"/>
      <c r="DB65" s="108"/>
    </row>
    <row r="66" spans="2:106" ht="36" customHeight="1">
      <c r="B66" s="870" t="s">
        <v>631</v>
      </c>
      <c r="C66" s="871"/>
      <c r="D66" s="567">
        <v>1</v>
      </c>
      <c r="E66" s="569">
        <f>D66/(1+$D$61)</f>
        <v>0.96618357487922713</v>
      </c>
      <c r="F66" s="569">
        <f t="shared" ref="F66:X66" si="1">E66/(1+$D$61)</f>
        <v>0.93351070036640305</v>
      </c>
      <c r="G66" s="569">
        <f t="shared" si="1"/>
        <v>0.90194270566802237</v>
      </c>
      <c r="H66" s="569">
        <f t="shared" si="1"/>
        <v>0.87144222769857238</v>
      </c>
      <c r="I66" s="569">
        <f t="shared" si="1"/>
        <v>0.84197316685852408</v>
      </c>
      <c r="J66" s="569">
        <f t="shared" si="1"/>
        <v>0.81350064430775282</v>
      </c>
      <c r="K66" s="569">
        <f t="shared" si="1"/>
        <v>0.78599096068381924</v>
      </c>
      <c r="L66" s="569">
        <f t="shared" si="1"/>
        <v>0.75941155621625056</v>
      </c>
      <c r="M66" s="569">
        <f t="shared" si="1"/>
        <v>0.73373097218961414</v>
      </c>
      <c r="N66" s="569">
        <f t="shared" si="1"/>
        <v>0.70891881370977217</v>
      </c>
      <c r="O66" s="569">
        <f t="shared" si="1"/>
        <v>0.68494571372924851</v>
      </c>
      <c r="P66" s="569">
        <f t="shared" si="1"/>
        <v>0.66178329828912907</v>
      </c>
      <c r="Q66" s="569">
        <f t="shared" si="1"/>
        <v>0.63940415293635666</v>
      </c>
      <c r="R66" s="569">
        <f t="shared" si="1"/>
        <v>0.61778179027667313</v>
      </c>
      <c r="S66" s="569">
        <f t="shared" si="1"/>
        <v>0.59689061862480497</v>
      </c>
      <c r="T66" s="569">
        <f t="shared" si="1"/>
        <v>0.57670591171478747</v>
      </c>
      <c r="U66" s="569">
        <f t="shared" si="1"/>
        <v>0.55720377943457733</v>
      </c>
      <c r="V66" s="569">
        <f t="shared" si="1"/>
        <v>0.53836113955031628</v>
      </c>
      <c r="W66" s="569">
        <f t="shared" si="1"/>
        <v>0.520155690386779</v>
      </c>
      <c r="X66" s="569">
        <f t="shared" si="1"/>
        <v>0.50256588443167061</v>
      </c>
      <c r="Y66" s="569">
        <f t="shared" ref="Y66:BR66" si="2">X66/(1+$D$62)</f>
        <v>0.48792804313754429</v>
      </c>
      <c r="Z66" s="569">
        <f t="shared" si="2"/>
        <v>0.47371654673547986</v>
      </c>
      <c r="AA66" s="569">
        <f t="shared" si="2"/>
        <v>0.45991897741308724</v>
      </c>
      <c r="AB66" s="569">
        <f t="shared" si="2"/>
        <v>0.44652327904183226</v>
      </c>
      <c r="AC66" s="569">
        <f t="shared" si="2"/>
        <v>0.4335177466425556</v>
      </c>
      <c r="AD66" s="569">
        <f t="shared" si="2"/>
        <v>0.42089101615782099</v>
      </c>
      <c r="AE66" s="569">
        <f t="shared" si="2"/>
        <v>0.40863205452215628</v>
      </c>
      <c r="AF66" s="569">
        <f t="shared" si="2"/>
        <v>0.39673015002151096</v>
      </c>
      <c r="AG66" s="569">
        <f t="shared" si="2"/>
        <v>0.38517490293350576</v>
      </c>
      <c r="AH66" s="569">
        <f t="shared" si="2"/>
        <v>0.37395621644029686</v>
      </c>
      <c r="AI66" s="569">
        <f t="shared" si="2"/>
        <v>0.36306428780611344</v>
      </c>
      <c r="AJ66" s="569">
        <f t="shared" si="2"/>
        <v>0.35248959981176059</v>
      </c>
      <c r="AK66" s="569">
        <f t="shared" si="2"/>
        <v>0.34222291243860253</v>
      </c>
      <c r="AL66" s="569">
        <f t="shared" si="2"/>
        <v>0.33225525479475976</v>
      </c>
      <c r="AM66" s="569">
        <f t="shared" si="2"/>
        <v>0.32257791727646579</v>
      </c>
      <c r="AN66" s="569">
        <f t="shared" si="2"/>
        <v>0.31318244395773376</v>
      </c>
      <c r="AO66" s="569">
        <f t="shared" si="2"/>
        <v>0.30406062520168325</v>
      </c>
      <c r="AP66" s="569">
        <f t="shared" si="2"/>
        <v>0.29520449048707109</v>
      </c>
      <c r="AQ66" s="569">
        <f t="shared" si="2"/>
        <v>0.28660630144375832</v>
      </c>
      <c r="AR66" s="569">
        <f t="shared" si="2"/>
        <v>0.27825854509102749</v>
      </c>
      <c r="AS66" s="569">
        <f t="shared" si="2"/>
        <v>0.27015392727284221</v>
      </c>
      <c r="AT66" s="569">
        <f t="shared" si="2"/>
        <v>0.26228536628431282</v>
      </c>
      <c r="AU66" s="569">
        <f t="shared" si="2"/>
        <v>0.25464598668379884</v>
      </c>
      <c r="AV66" s="569">
        <f t="shared" si="2"/>
        <v>0.24722911328524158</v>
      </c>
      <c r="AW66" s="569">
        <f t="shared" si="2"/>
        <v>0.24002826532547725</v>
      </c>
      <c r="AX66" s="569">
        <f t="shared" si="2"/>
        <v>0.23303715080143422</v>
      </c>
      <c r="AY66" s="569">
        <f t="shared" si="2"/>
        <v>0.22624966097226623</v>
      </c>
      <c r="AZ66" s="569">
        <f t="shared" si="2"/>
        <v>0.21965986502161769</v>
      </c>
      <c r="BA66" s="569">
        <f t="shared" si="2"/>
        <v>0.21326200487535699</v>
      </c>
      <c r="BB66" s="569">
        <f t="shared" si="2"/>
        <v>0.20705049017024948</v>
      </c>
      <c r="BC66" s="569">
        <f t="shared" si="2"/>
        <v>0.20101989336917425</v>
      </c>
      <c r="BD66" s="569">
        <f t="shared" si="2"/>
        <v>0.19516494501861578</v>
      </c>
      <c r="BE66" s="569">
        <f t="shared" si="2"/>
        <v>0.18948052914428717</v>
      </c>
      <c r="BF66" s="569">
        <f t="shared" si="2"/>
        <v>0.18396167878086134</v>
      </c>
      <c r="BG66" s="569">
        <f t="shared" si="2"/>
        <v>0.17860357163190421</v>
      </c>
      <c r="BH66" s="569">
        <f t="shared" si="2"/>
        <v>0.17340152585621768</v>
      </c>
      <c r="BI66" s="569">
        <f t="shared" si="2"/>
        <v>0.16835099597691036</v>
      </c>
      <c r="BJ66" s="569">
        <f t="shared" si="2"/>
        <v>0.1634475689096217</v>
      </c>
      <c r="BK66" s="569">
        <f t="shared" si="2"/>
        <v>0.15868696010642883</v>
      </c>
      <c r="BL66" s="569">
        <f t="shared" si="2"/>
        <v>0.15406500981206681</v>
      </c>
      <c r="BM66" s="569">
        <f t="shared" si="2"/>
        <v>0.14957767942919106</v>
      </c>
      <c r="BN66" s="569">
        <f t="shared" si="2"/>
        <v>0.14522104798950589</v>
      </c>
      <c r="BO66" s="569">
        <f t="shared" si="2"/>
        <v>0.14099130872767562</v>
      </c>
      <c r="BP66" s="569">
        <f t="shared" si="2"/>
        <v>0.13688476575502487</v>
      </c>
      <c r="BQ66" s="569">
        <f t="shared" si="2"/>
        <v>0.13289783083012122</v>
      </c>
      <c r="BR66" s="569">
        <f t="shared" si="2"/>
        <v>0.12902702022341866</v>
      </c>
      <c r="BS66" s="569">
        <f>BR66/(1+$D$63)</f>
        <v>0.12588001973016455</v>
      </c>
      <c r="BT66" s="569">
        <f t="shared" ref="BT66:CZ66" si="3">BS66/(1+$D$63)</f>
        <v>0.122809775346502</v>
      </c>
      <c r="BU66" s="569">
        <f t="shared" si="3"/>
        <v>0.11981441497219708</v>
      </c>
      <c r="BV66" s="569">
        <f t="shared" si="3"/>
        <v>0.11689211216799716</v>
      </c>
      <c r="BW66" s="569">
        <f t="shared" si="3"/>
        <v>0.11404108504194846</v>
      </c>
      <c r="BX66" s="569">
        <f t="shared" si="3"/>
        <v>0.11125959516287655</v>
      </c>
      <c r="BY66" s="569">
        <f t="shared" si="3"/>
        <v>0.10854594650036738</v>
      </c>
      <c r="BZ66" s="569">
        <f t="shared" si="3"/>
        <v>0.10589848439060233</v>
      </c>
      <c r="CA66" s="569">
        <f t="shared" si="3"/>
        <v>0.10331559452741691</v>
      </c>
      <c r="CB66" s="569">
        <f t="shared" si="3"/>
        <v>0.10079570197796772</v>
      </c>
      <c r="CC66" s="569">
        <f t="shared" si="3"/>
        <v>9.8337270222407541E-2</v>
      </c>
      <c r="CD66" s="569">
        <f t="shared" si="3"/>
        <v>9.5938800216982978E-2</v>
      </c>
      <c r="CE66" s="569">
        <f t="shared" si="3"/>
        <v>9.3598829479983395E-2</v>
      </c>
      <c r="CF66" s="569">
        <f t="shared" si="3"/>
        <v>9.131593119998381E-2</v>
      </c>
      <c r="CG66" s="569">
        <f t="shared" si="3"/>
        <v>8.9088713365837874E-2</v>
      </c>
      <c r="CH66" s="569">
        <f t="shared" si="3"/>
        <v>8.6915817917890617E-2</v>
      </c>
      <c r="CI66" s="569">
        <f t="shared" si="3"/>
        <v>8.4795919919893298E-2</v>
      </c>
      <c r="CJ66" s="569">
        <f t="shared" si="3"/>
        <v>8.2727726751115421E-2</v>
      </c>
      <c r="CK66" s="569">
        <f t="shared" si="3"/>
        <v>8.0709977318161388E-2</v>
      </c>
      <c r="CL66" s="569">
        <f t="shared" si="3"/>
        <v>7.8741441286011113E-2</v>
      </c>
      <c r="CM66" s="569">
        <f t="shared" si="3"/>
        <v>7.6820918327815721E-2</v>
      </c>
      <c r="CN66" s="569">
        <f t="shared" si="3"/>
        <v>7.4947237392990959E-2</v>
      </c>
      <c r="CO66" s="569">
        <f t="shared" si="3"/>
        <v>7.3119255993161922E-2</v>
      </c>
      <c r="CP66" s="569">
        <f t="shared" si="3"/>
        <v>7.1335859505523833E-2</v>
      </c>
      <c r="CQ66" s="569">
        <f t="shared" si="3"/>
        <v>6.9595960493193984E-2</v>
      </c>
      <c r="CR66" s="569">
        <f t="shared" si="3"/>
        <v>6.7898498042140473E-2</v>
      </c>
      <c r="CS66" s="569">
        <f t="shared" si="3"/>
        <v>6.624243711428339E-2</v>
      </c>
      <c r="CT66" s="569">
        <f t="shared" si="3"/>
        <v>6.4626767916374048E-2</v>
      </c>
      <c r="CU66" s="569">
        <f t="shared" si="3"/>
        <v>6.3050505284267366E-2</v>
      </c>
      <c r="CV66" s="569">
        <f t="shared" si="3"/>
        <v>6.1512688082212073E-2</v>
      </c>
      <c r="CW66" s="569">
        <f t="shared" si="3"/>
        <v>6.0012378616792275E-2</v>
      </c>
      <c r="CX66" s="569">
        <f t="shared" si="3"/>
        <v>5.8548662065163203E-2</v>
      </c>
      <c r="CY66" s="569">
        <f t="shared" si="3"/>
        <v>5.7120645917232399E-2</v>
      </c>
      <c r="CZ66" s="569">
        <f t="shared" si="3"/>
        <v>5.5727459431446247E-2</v>
      </c>
      <c r="DA66" s="111"/>
      <c r="DB66" s="111"/>
    </row>
    <row r="67" spans="2:106" ht="15.75">
      <c r="B67" s="870" t="s">
        <v>381</v>
      </c>
      <c r="C67" s="871"/>
      <c r="D67" s="565">
        <v>100</v>
      </c>
    </row>
    <row r="68" spans="2:106">
      <c r="C68" s="42" t="s">
        <v>270</v>
      </c>
      <c r="D68" s="42"/>
    </row>
    <row r="69" spans="2:106" ht="31.5">
      <c r="C69" s="301" t="s">
        <v>372</v>
      </c>
      <c r="D69" s="399">
        <f>I28</f>
        <v>0</v>
      </c>
      <c r="E69" s="399">
        <f>$D$69</f>
        <v>0</v>
      </c>
      <c r="F69" s="399">
        <f t="shared" ref="F69:BQ69" si="4">$D$69</f>
        <v>0</v>
      </c>
      <c r="G69" s="399">
        <f t="shared" si="4"/>
        <v>0</v>
      </c>
      <c r="H69" s="399">
        <f t="shared" si="4"/>
        <v>0</v>
      </c>
      <c r="I69" s="399">
        <f t="shared" si="4"/>
        <v>0</v>
      </c>
      <c r="J69" s="399">
        <f t="shared" si="4"/>
        <v>0</v>
      </c>
      <c r="K69" s="399">
        <f t="shared" si="4"/>
        <v>0</v>
      </c>
      <c r="L69" s="399">
        <f t="shared" si="4"/>
        <v>0</v>
      </c>
      <c r="M69" s="399">
        <f t="shared" si="4"/>
        <v>0</v>
      </c>
      <c r="N69" s="399">
        <f t="shared" si="4"/>
        <v>0</v>
      </c>
      <c r="O69" s="399">
        <f t="shared" si="4"/>
        <v>0</v>
      </c>
      <c r="P69" s="399">
        <f t="shared" si="4"/>
        <v>0</v>
      </c>
      <c r="Q69" s="399">
        <f t="shared" si="4"/>
        <v>0</v>
      </c>
      <c r="R69" s="399">
        <f t="shared" si="4"/>
        <v>0</v>
      </c>
      <c r="S69" s="399">
        <f t="shared" si="4"/>
        <v>0</v>
      </c>
      <c r="T69" s="399">
        <f t="shared" si="4"/>
        <v>0</v>
      </c>
      <c r="U69" s="399">
        <f t="shared" si="4"/>
        <v>0</v>
      </c>
      <c r="V69" s="399">
        <f t="shared" si="4"/>
        <v>0</v>
      </c>
      <c r="W69" s="399">
        <f t="shared" si="4"/>
        <v>0</v>
      </c>
      <c r="X69" s="399">
        <f t="shared" si="4"/>
        <v>0</v>
      </c>
      <c r="Y69" s="399">
        <f t="shared" si="4"/>
        <v>0</v>
      </c>
      <c r="Z69" s="399">
        <f t="shared" si="4"/>
        <v>0</v>
      </c>
      <c r="AA69" s="399">
        <f t="shared" si="4"/>
        <v>0</v>
      </c>
      <c r="AB69" s="399">
        <f t="shared" si="4"/>
        <v>0</v>
      </c>
      <c r="AC69" s="399">
        <f t="shared" si="4"/>
        <v>0</v>
      </c>
      <c r="AD69" s="399">
        <f t="shared" si="4"/>
        <v>0</v>
      </c>
      <c r="AE69" s="399">
        <f t="shared" si="4"/>
        <v>0</v>
      </c>
      <c r="AF69" s="399">
        <f t="shared" si="4"/>
        <v>0</v>
      </c>
      <c r="AG69" s="399">
        <f t="shared" si="4"/>
        <v>0</v>
      </c>
      <c r="AH69" s="399">
        <f t="shared" si="4"/>
        <v>0</v>
      </c>
      <c r="AI69" s="399">
        <f t="shared" si="4"/>
        <v>0</v>
      </c>
      <c r="AJ69" s="399">
        <f t="shared" si="4"/>
        <v>0</v>
      </c>
      <c r="AK69" s="399">
        <f t="shared" si="4"/>
        <v>0</v>
      </c>
      <c r="AL69" s="399">
        <f t="shared" si="4"/>
        <v>0</v>
      </c>
      <c r="AM69" s="399">
        <f t="shared" si="4"/>
        <v>0</v>
      </c>
      <c r="AN69" s="399">
        <f t="shared" si="4"/>
        <v>0</v>
      </c>
      <c r="AO69" s="399">
        <f t="shared" si="4"/>
        <v>0</v>
      </c>
      <c r="AP69" s="399">
        <f t="shared" si="4"/>
        <v>0</v>
      </c>
      <c r="AQ69" s="399">
        <f t="shared" si="4"/>
        <v>0</v>
      </c>
      <c r="AR69" s="399">
        <f t="shared" si="4"/>
        <v>0</v>
      </c>
      <c r="AS69" s="399">
        <f t="shared" si="4"/>
        <v>0</v>
      </c>
      <c r="AT69" s="399">
        <f t="shared" si="4"/>
        <v>0</v>
      </c>
      <c r="AU69" s="399">
        <f t="shared" si="4"/>
        <v>0</v>
      </c>
      <c r="AV69" s="399">
        <f t="shared" si="4"/>
        <v>0</v>
      </c>
      <c r="AW69" s="399">
        <f t="shared" si="4"/>
        <v>0</v>
      </c>
      <c r="AX69" s="399">
        <f t="shared" si="4"/>
        <v>0</v>
      </c>
      <c r="AY69" s="399">
        <f t="shared" si="4"/>
        <v>0</v>
      </c>
      <c r="AZ69" s="399">
        <f t="shared" si="4"/>
        <v>0</v>
      </c>
      <c r="BA69" s="399">
        <f t="shared" si="4"/>
        <v>0</v>
      </c>
      <c r="BB69" s="399">
        <f t="shared" si="4"/>
        <v>0</v>
      </c>
      <c r="BC69" s="399">
        <f t="shared" si="4"/>
        <v>0</v>
      </c>
      <c r="BD69" s="399">
        <f t="shared" si="4"/>
        <v>0</v>
      </c>
      <c r="BE69" s="399">
        <f t="shared" si="4"/>
        <v>0</v>
      </c>
      <c r="BF69" s="399">
        <f t="shared" si="4"/>
        <v>0</v>
      </c>
      <c r="BG69" s="399">
        <f t="shared" si="4"/>
        <v>0</v>
      </c>
      <c r="BH69" s="399">
        <f t="shared" si="4"/>
        <v>0</v>
      </c>
      <c r="BI69" s="399">
        <f t="shared" si="4"/>
        <v>0</v>
      </c>
      <c r="BJ69" s="399">
        <f t="shared" si="4"/>
        <v>0</v>
      </c>
      <c r="BK69" s="399">
        <f t="shared" si="4"/>
        <v>0</v>
      </c>
      <c r="BL69" s="399">
        <f t="shared" si="4"/>
        <v>0</v>
      </c>
      <c r="BM69" s="399">
        <f t="shared" si="4"/>
        <v>0</v>
      </c>
      <c r="BN69" s="399">
        <f t="shared" si="4"/>
        <v>0</v>
      </c>
      <c r="BO69" s="399">
        <f t="shared" si="4"/>
        <v>0</v>
      </c>
      <c r="BP69" s="399">
        <f t="shared" si="4"/>
        <v>0</v>
      </c>
      <c r="BQ69" s="399">
        <f t="shared" si="4"/>
        <v>0</v>
      </c>
      <c r="BR69" s="399">
        <f t="shared" ref="BR69:CZ69" si="5">$D$69</f>
        <v>0</v>
      </c>
      <c r="BS69" s="399">
        <f t="shared" si="5"/>
        <v>0</v>
      </c>
      <c r="BT69" s="399">
        <f t="shared" si="5"/>
        <v>0</v>
      </c>
      <c r="BU69" s="399">
        <f t="shared" si="5"/>
        <v>0</v>
      </c>
      <c r="BV69" s="399">
        <f t="shared" si="5"/>
        <v>0</v>
      </c>
      <c r="BW69" s="399">
        <f t="shared" si="5"/>
        <v>0</v>
      </c>
      <c r="BX69" s="399">
        <f t="shared" si="5"/>
        <v>0</v>
      </c>
      <c r="BY69" s="399">
        <f t="shared" si="5"/>
        <v>0</v>
      </c>
      <c r="BZ69" s="399">
        <f t="shared" si="5"/>
        <v>0</v>
      </c>
      <c r="CA69" s="399">
        <f t="shared" si="5"/>
        <v>0</v>
      </c>
      <c r="CB69" s="399">
        <f t="shared" si="5"/>
        <v>0</v>
      </c>
      <c r="CC69" s="399">
        <f t="shared" si="5"/>
        <v>0</v>
      </c>
      <c r="CD69" s="399">
        <f t="shared" si="5"/>
        <v>0</v>
      </c>
      <c r="CE69" s="399">
        <f t="shared" si="5"/>
        <v>0</v>
      </c>
      <c r="CF69" s="399">
        <f t="shared" si="5"/>
        <v>0</v>
      </c>
      <c r="CG69" s="399">
        <f t="shared" si="5"/>
        <v>0</v>
      </c>
      <c r="CH69" s="399">
        <f t="shared" si="5"/>
        <v>0</v>
      </c>
      <c r="CI69" s="399">
        <f t="shared" si="5"/>
        <v>0</v>
      </c>
      <c r="CJ69" s="399">
        <f t="shared" si="5"/>
        <v>0</v>
      </c>
      <c r="CK69" s="399">
        <f t="shared" si="5"/>
        <v>0</v>
      </c>
      <c r="CL69" s="399">
        <f t="shared" si="5"/>
        <v>0</v>
      </c>
      <c r="CM69" s="399">
        <f t="shared" si="5"/>
        <v>0</v>
      </c>
      <c r="CN69" s="399">
        <f t="shared" si="5"/>
        <v>0</v>
      </c>
      <c r="CO69" s="399">
        <f t="shared" si="5"/>
        <v>0</v>
      </c>
      <c r="CP69" s="399">
        <f t="shared" si="5"/>
        <v>0</v>
      </c>
      <c r="CQ69" s="399">
        <f t="shared" si="5"/>
        <v>0</v>
      </c>
      <c r="CR69" s="399">
        <f t="shared" si="5"/>
        <v>0</v>
      </c>
      <c r="CS69" s="399">
        <f t="shared" si="5"/>
        <v>0</v>
      </c>
      <c r="CT69" s="399">
        <f t="shared" si="5"/>
        <v>0</v>
      </c>
      <c r="CU69" s="399">
        <f t="shared" si="5"/>
        <v>0</v>
      </c>
      <c r="CV69" s="399">
        <f t="shared" si="5"/>
        <v>0</v>
      </c>
      <c r="CW69" s="399">
        <f t="shared" si="5"/>
        <v>0</v>
      </c>
      <c r="CX69" s="399">
        <f t="shared" si="5"/>
        <v>0</v>
      </c>
      <c r="CY69" s="399">
        <f t="shared" si="5"/>
        <v>0</v>
      </c>
      <c r="CZ69" s="399">
        <f t="shared" si="5"/>
        <v>0</v>
      </c>
    </row>
    <row r="70" spans="2:106" ht="15.75">
      <c r="C70" s="301" t="s">
        <v>98</v>
      </c>
      <c r="D70" s="400">
        <f>D69*$H$47</f>
        <v>0</v>
      </c>
      <c r="E70" s="400">
        <f t="shared" ref="E70:BP70" si="6">E69*$H$47</f>
        <v>0</v>
      </c>
      <c r="F70" s="400">
        <f t="shared" si="6"/>
        <v>0</v>
      </c>
      <c r="G70" s="400">
        <f t="shared" si="6"/>
        <v>0</v>
      </c>
      <c r="H70" s="400">
        <f t="shared" si="6"/>
        <v>0</v>
      </c>
      <c r="I70" s="400">
        <f t="shared" si="6"/>
        <v>0</v>
      </c>
      <c r="J70" s="400">
        <f t="shared" si="6"/>
        <v>0</v>
      </c>
      <c r="K70" s="400">
        <f t="shared" si="6"/>
        <v>0</v>
      </c>
      <c r="L70" s="400">
        <f t="shared" si="6"/>
        <v>0</v>
      </c>
      <c r="M70" s="400">
        <f t="shared" si="6"/>
        <v>0</v>
      </c>
      <c r="N70" s="400">
        <f t="shared" si="6"/>
        <v>0</v>
      </c>
      <c r="O70" s="400">
        <f t="shared" si="6"/>
        <v>0</v>
      </c>
      <c r="P70" s="400">
        <f t="shared" si="6"/>
        <v>0</v>
      </c>
      <c r="Q70" s="400">
        <f t="shared" si="6"/>
        <v>0</v>
      </c>
      <c r="R70" s="400">
        <f t="shared" si="6"/>
        <v>0</v>
      </c>
      <c r="S70" s="400">
        <f t="shared" si="6"/>
        <v>0</v>
      </c>
      <c r="T70" s="400">
        <f t="shared" si="6"/>
        <v>0</v>
      </c>
      <c r="U70" s="400">
        <f t="shared" si="6"/>
        <v>0</v>
      </c>
      <c r="V70" s="400">
        <f t="shared" si="6"/>
        <v>0</v>
      </c>
      <c r="W70" s="400">
        <f t="shared" si="6"/>
        <v>0</v>
      </c>
      <c r="X70" s="400">
        <f t="shared" si="6"/>
        <v>0</v>
      </c>
      <c r="Y70" s="400">
        <f t="shared" si="6"/>
        <v>0</v>
      </c>
      <c r="Z70" s="400">
        <f t="shared" si="6"/>
        <v>0</v>
      </c>
      <c r="AA70" s="400">
        <f t="shared" si="6"/>
        <v>0</v>
      </c>
      <c r="AB70" s="400">
        <f t="shared" si="6"/>
        <v>0</v>
      </c>
      <c r="AC70" s="400">
        <f t="shared" si="6"/>
        <v>0</v>
      </c>
      <c r="AD70" s="400">
        <f t="shared" si="6"/>
        <v>0</v>
      </c>
      <c r="AE70" s="400">
        <f t="shared" si="6"/>
        <v>0</v>
      </c>
      <c r="AF70" s="400">
        <f t="shared" si="6"/>
        <v>0</v>
      </c>
      <c r="AG70" s="400">
        <f t="shared" si="6"/>
        <v>0</v>
      </c>
      <c r="AH70" s="400">
        <f t="shared" si="6"/>
        <v>0</v>
      </c>
      <c r="AI70" s="400">
        <f t="shared" si="6"/>
        <v>0</v>
      </c>
      <c r="AJ70" s="400">
        <f t="shared" si="6"/>
        <v>0</v>
      </c>
      <c r="AK70" s="400">
        <f t="shared" si="6"/>
        <v>0</v>
      </c>
      <c r="AL70" s="400">
        <f t="shared" si="6"/>
        <v>0</v>
      </c>
      <c r="AM70" s="400">
        <f t="shared" si="6"/>
        <v>0</v>
      </c>
      <c r="AN70" s="400">
        <f t="shared" si="6"/>
        <v>0</v>
      </c>
      <c r="AO70" s="400">
        <f t="shared" si="6"/>
        <v>0</v>
      </c>
      <c r="AP70" s="400">
        <f t="shared" si="6"/>
        <v>0</v>
      </c>
      <c r="AQ70" s="400">
        <f t="shared" si="6"/>
        <v>0</v>
      </c>
      <c r="AR70" s="400">
        <f t="shared" si="6"/>
        <v>0</v>
      </c>
      <c r="AS70" s="400">
        <f t="shared" si="6"/>
        <v>0</v>
      </c>
      <c r="AT70" s="400">
        <f t="shared" si="6"/>
        <v>0</v>
      </c>
      <c r="AU70" s="400">
        <f t="shared" si="6"/>
        <v>0</v>
      </c>
      <c r="AV70" s="400">
        <f t="shared" si="6"/>
        <v>0</v>
      </c>
      <c r="AW70" s="400">
        <f t="shared" si="6"/>
        <v>0</v>
      </c>
      <c r="AX70" s="400">
        <f t="shared" si="6"/>
        <v>0</v>
      </c>
      <c r="AY70" s="400">
        <f t="shared" si="6"/>
        <v>0</v>
      </c>
      <c r="AZ70" s="400">
        <f t="shared" si="6"/>
        <v>0</v>
      </c>
      <c r="BA70" s="400">
        <f t="shared" si="6"/>
        <v>0</v>
      </c>
      <c r="BB70" s="400">
        <f t="shared" si="6"/>
        <v>0</v>
      </c>
      <c r="BC70" s="400">
        <f t="shared" si="6"/>
        <v>0</v>
      </c>
      <c r="BD70" s="400">
        <f t="shared" si="6"/>
        <v>0</v>
      </c>
      <c r="BE70" s="400">
        <f t="shared" si="6"/>
        <v>0</v>
      </c>
      <c r="BF70" s="400">
        <f t="shared" si="6"/>
        <v>0</v>
      </c>
      <c r="BG70" s="400">
        <f t="shared" si="6"/>
        <v>0</v>
      </c>
      <c r="BH70" s="400">
        <f t="shared" si="6"/>
        <v>0</v>
      </c>
      <c r="BI70" s="400">
        <f t="shared" si="6"/>
        <v>0</v>
      </c>
      <c r="BJ70" s="400">
        <f t="shared" si="6"/>
        <v>0</v>
      </c>
      <c r="BK70" s="400">
        <f t="shared" si="6"/>
        <v>0</v>
      </c>
      <c r="BL70" s="400">
        <f t="shared" si="6"/>
        <v>0</v>
      </c>
      <c r="BM70" s="400">
        <f t="shared" si="6"/>
        <v>0</v>
      </c>
      <c r="BN70" s="400">
        <f t="shared" si="6"/>
        <v>0</v>
      </c>
      <c r="BO70" s="400">
        <f t="shared" si="6"/>
        <v>0</v>
      </c>
      <c r="BP70" s="400">
        <f t="shared" si="6"/>
        <v>0</v>
      </c>
      <c r="BQ70" s="400">
        <f t="shared" ref="BQ70:CZ70" si="7">BQ69*$H$47</f>
        <v>0</v>
      </c>
      <c r="BR70" s="400">
        <f t="shared" si="7"/>
        <v>0</v>
      </c>
      <c r="BS70" s="400">
        <f t="shared" si="7"/>
        <v>0</v>
      </c>
      <c r="BT70" s="400">
        <f t="shared" si="7"/>
        <v>0</v>
      </c>
      <c r="BU70" s="400">
        <f t="shared" si="7"/>
        <v>0</v>
      </c>
      <c r="BV70" s="400">
        <f t="shared" si="7"/>
        <v>0</v>
      </c>
      <c r="BW70" s="400">
        <f t="shared" si="7"/>
        <v>0</v>
      </c>
      <c r="BX70" s="400">
        <f t="shared" si="7"/>
        <v>0</v>
      </c>
      <c r="BY70" s="400">
        <f t="shared" si="7"/>
        <v>0</v>
      </c>
      <c r="BZ70" s="400">
        <f t="shared" si="7"/>
        <v>0</v>
      </c>
      <c r="CA70" s="400">
        <f t="shared" si="7"/>
        <v>0</v>
      </c>
      <c r="CB70" s="400">
        <f t="shared" si="7"/>
        <v>0</v>
      </c>
      <c r="CC70" s="400">
        <f t="shared" si="7"/>
        <v>0</v>
      </c>
      <c r="CD70" s="400">
        <f t="shared" si="7"/>
        <v>0</v>
      </c>
      <c r="CE70" s="400">
        <f t="shared" si="7"/>
        <v>0</v>
      </c>
      <c r="CF70" s="400">
        <f t="shared" si="7"/>
        <v>0</v>
      </c>
      <c r="CG70" s="400">
        <f t="shared" si="7"/>
        <v>0</v>
      </c>
      <c r="CH70" s="400">
        <f t="shared" si="7"/>
        <v>0</v>
      </c>
      <c r="CI70" s="400">
        <f t="shared" si="7"/>
        <v>0</v>
      </c>
      <c r="CJ70" s="400">
        <f t="shared" si="7"/>
        <v>0</v>
      </c>
      <c r="CK70" s="400">
        <f t="shared" si="7"/>
        <v>0</v>
      </c>
      <c r="CL70" s="400">
        <f t="shared" si="7"/>
        <v>0</v>
      </c>
      <c r="CM70" s="400">
        <f t="shared" si="7"/>
        <v>0</v>
      </c>
      <c r="CN70" s="400">
        <f t="shared" si="7"/>
        <v>0</v>
      </c>
      <c r="CO70" s="400">
        <f t="shared" si="7"/>
        <v>0</v>
      </c>
      <c r="CP70" s="400">
        <f t="shared" si="7"/>
        <v>0</v>
      </c>
      <c r="CQ70" s="400">
        <f t="shared" si="7"/>
        <v>0</v>
      </c>
      <c r="CR70" s="400">
        <f t="shared" si="7"/>
        <v>0</v>
      </c>
      <c r="CS70" s="400">
        <f t="shared" si="7"/>
        <v>0</v>
      </c>
      <c r="CT70" s="400">
        <f t="shared" si="7"/>
        <v>0</v>
      </c>
      <c r="CU70" s="400">
        <f t="shared" si="7"/>
        <v>0</v>
      </c>
      <c r="CV70" s="400">
        <f t="shared" si="7"/>
        <v>0</v>
      </c>
      <c r="CW70" s="400">
        <f t="shared" si="7"/>
        <v>0</v>
      </c>
      <c r="CX70" s="400">
        <f t="shared" si="7"/>
        <v>0</v>
      </c>
      <c r="CY70" s="400">
        <f t="shared" si="7"/>
        <v>0</v>
      </c>
      <c r="CZ70" s="400">
        <f t="shared" si="7"/>
        <v>0</v>
      </c>
    </row>
    <row r="71" spans="2:106" ht="47.25">
      <c r="C71" s="302" t="s">
        <v>97</v>
      </c>
      <c r="D71" s="400">
        <f>D70*D66</f>
        <v>0</v>
      </c>
      <c r="E71" s="400">
        <f t="shared" ref="E71:BP71" si="8">E70*E66</f>
        <v>0</v>
      </c>
      <c r="F71" s="400">
        <f t="shared" si="8"/>
        <v>0</v>
      </c>
      <c r="G71" s="400">
        <f t="shared" si="8"/>
        <v>0</v>
      </c>
      <c r="H71" s="400">
        <f t="shared" si="8"/>
        <v>0</v>
      </c>
      <c r="I71" s="400">
        <f t="shared" si="8"/>
        <v>0</v>
      </c>
      <c r="J71" s="400">
        <f t="shared" si="8"/>
        <v>0</v>
      </c>
      <c r="K71" s="400">
        <f t="shared" si="8"/>
        <v>0</v>
      </c>
      <c r="L71" s="400">
        <f t="shared" si="8"/>
        <v>0</v>
      </c>
      <c r="M71" s="400">
        <f t="shared" si="8"/>
        <v>0</v>
      </c>
      <c r="N71" s="400">
        <f t="shared" si="8"/>
        <v>0</v>
      </c>
      <c r="O71" s="400">
        <f t="shared" si="8"/>
        <v>0</v>
      </c>
      <c r="P71" s="400">
        <f t="shared" si="8"/>
        <v>0</v>
      </c>
      <c r="Q71" s="400">
        <f t="shared" si="8"/>
        <v>0</v>
      </c>
      <c r="R71" s="400">
        <f t="shared" si="8"/>
        <v>0</v>
      </c>
      <c r="S71" s="400">
        <f t="shared" si="8"/>
        <v>0</v>
      </c>
      <c r="T71" s="400">
        <f t="shared" si="8"/>
        <v>0</v>
      </c>
      <c r="U71" s="400">
        <f t="shared" si="8"/>
        <v>0</v>
      </c>
      <c r="V71" s="400">
        <f t="shared" si="8"/>
        <v>0</v>
      </c>
      <c r="W71" s="400">
        <f t="shared" si="8"/>
        <v>0</v>
      </c>
      <c r="X71" s="400">
        <f t="shared" si="8"/>
        <v>0</v>
      </c>
      <c r="Y71" s="400">
        <f t="shared" si="8"/>
        <v>0</v>
      </c>
      <c r="Z71" s="400">
        <f t="shared" si="8"/>
        <v>0</v>
      </c>
      <c r="AA71" s="400">
        <f t="shared" si="8"/>
        <v>0</v>
      </c>
      <c r="AB71" s="400">
        <f t="shared" si="8"/>
        <v>0</v>
      </c>
      <c r="AC71" s="400">
        <f t="shared" si="8"/>
        <v>0</v>
      </c>
      <c r="AD71" s="400">
        <f t="shared" si="8"/>
        <v>0</v>
      </c>
      <c r="AE71" s="400">
        <f t="shared" si="8"/>
        <v>0</v>
      </c>
      <c r="AF71" s="400">
        <f t="shared" si="8"/>
        <v>0</v>
      </c>
      <c r="AG71" s="400">
        <f t="shared" si="8"/>
        <v>0</v>
      </c>
      <c r="AH71" s="400">
        <f t="shared" si="8"/>
        <v>0</v>
      </c>
      <c r="AI71" s="400">
        <f t="shared" si="8"/>
        <v>0</v>
      </c>
      <c r="AJ71" s="400">
        <f t="shared" si="8"/>
        <v>0</v>
      </c>
      <c r="AK71" s="400">
        <f t="shared" si="8"/>
        <v>0</v>
      </c>
      <c r="AL71" s="400">
        <f t="shared" si="8"/>
        <v>0</v>
      </c>
      <c r="AM71" s="400">
        <f t="shared" si="8"/>
        <v>0</v>
      </c>
      <c r="AN71" s="400">
        <f t="shared" si="8"/>
        <v>0</v>
      </c>
      <c r="AO71" s="400">
        <f t="shared" si="8"/>
        <v>0</v>
      </c>
      <c r="AP71" s="400">
        <f t="shared" si="8"/>
        <v>0</v>
      </c>
      <c r="AQ71" s="400">
        <f t="shared" si="8"/>
        <v>0</v>
      </c>
      <c r="AR71" s="400">
        <f t="shared" si="8"/>
        <v>0</v>
      </c>
      <c r="AS71" s="400">
        <f t="shared" si="8"/>
        <v>0</v>
      </c>
      <c r="AT71" s="400">
        <f t="shared" si="8"/>
        <v>0</v>
      </c>
      <c r="AU71" s="400">
        <f t="shared" si="8"/>
        <v>0</v>
      </c>
      <c r="AV71" s="400">
        <f t="shared" si="8"/>
        <v>0</v>
      </c>
      <c r="AW71" s="400">
        <f t="shared" si="8"/>
        <v>0</v>
      </c>
      <c r="AX71" s="400">
        <f t="shared" si="8"/>
        <v>0</v>
      </c>
      <c r="AY71" s="400">
        <f t="shared" si="8"/>
        <v>0</v>
      </c>
      <c r="AZ71" s="400">
        <f t="shared" si="8"/>
        <v>0</v>
      </c>
      <c r="BA71" s="400">
        <f t="shared" si="8"/>
        <v>0</v>
      </c>
      <c r="BB71" s="400">
        <f t="shared" si="8"/>
        <v>0</v>
      </c>
      <c r="BC71" s="400">
        <f t="shared" si="8"/>
        <v>0</v>
      </c>
      <c r="BD71" s="400">
        <f t="shared" si="8"/>
        <v>0</v>
      </c>
      <c r="BE71" s="400">
        <f t="shared" si="8"/>
        <v>0</v>
      </c>
      <c r="BF71" s="400">
        <f t="shared" si="8"/>
        <v>0</v>
      </c>
      <c r="BG71" s="400">
        <f t="shared" si="8"/>
        <v>0</v>
      </c>
      <c r="BH71" s="400">
        <f t="shared" si="8"/>
        <v>0</v>
      </c>
      <c r="BI71" s="400">
        <f t="shared" si="8"/>
        <v>0</v>
      </c>
      <c r="BJ71" s="400">
        <f t="shared" si="8"/>
        <v>0</v>
      </c>
      <c r="BK71" s="400">
        <f t="shared" si="8"/>
        <v>0</v>
      </c>
      <c r="BL71" s="400">
        <f t="shared" si="8"/>
        <v>0</v>
      </c>
      <c r="BM71" s="400">
        <f t="shared" si="8"/>
        <v>0</v>
      </c>
      <c r="BN71" s="400">
        <f t="shared" si="8"/>
        <v>0</v>
      </c>
      <c r="BO71" s="400">
        <f t="shared" si="8"/>
        <v>0</v>
      </c>
      <c r="BP71" s="400">
        <f t="shared" si="8"/>
        <v>0</v>
      </c>
      <c r="BQ71" s="400">
        <f t="shared" ref="BQ71:CZ71" si="9">BQ70*BQ66</f>
        <v>0</v>
      </c>
      <c r="BR71" s="400">
        <f t="shared" si="9"/>
        <v>0</v>
      </c>
      <c r="BS71" s="400">
        <f t="shared" si="9"/>
        <v>0</v>
      </c>
      <c r="BT71" s="400">
        <f t="shared" si="9"/>
        <v>0</v>
      </c>
      <c r="BU71" s="400">
        <f t="shared" si="9"/>
        <v>0</v>
      </c>
      <c r="BV71" s="400">
        <f t="shared" si="9"/>
        <v>0</v>
      </c>
      <c r="BW71" s="400">
        <f t="shared" si="9"/>
        <v>0</v>
      </c>
      <c r="BX71" s="400">
        <f t="shared" si="9"/>
        <v>0</v>
      </c>
      <c r="BY71" s="400">
        <f t="shared" si="9"/>
        <v>0</v>
      </c>
      <c r="BZ71" s="400">
        <f t="shared" si="9"/>
        <v>0</v>
      </c>
      <c r="CA71" s="400">
        <f t="shared" si="9"/>
        <v>0</v>
      </c>
      <c r="CB71" s="400">
        <f t="shared" si="9"/>
        <v>0</v>
      </c>
      <c r="CC71" s="400">
        <f t="shared" si="9"/>
        <v>0</v>
      </c>
      <c r="CD71" s="400">
        <f t="shared" si="9"/>
        <v>0</v>
      </c>
      <c r="CE71" s="400">
        <f t="shared" si="9"/>
        <v>0</v>
      </c>
      <c r="CF71" s="400">
        <f t="shared" si="9"/>
        <v>0</v>
      </c>
      <c r="CG71" s="400">
        <f t="shared" si="9"/>
        <v>0</v>
      </c>
      <c r="CH71" s="400">
        <f t="shared" si="9"/>
        <v>0</v>
      </c>
      <c r="CI71" s="400">
        <f t="shared" si="9"/>
        <v>0</v>
      </c>
      <c r="CJ71" s="400">
        <f t="shared" si="9"/>
        <v>0</v>
      </c>
      <c r="CK71" s="400">
        <f t="shared" si="9"/>
        <v>0</v>
      </c>
      <c r="CL71" s="400">
        <f t="shared" si="9"/>
        <v>0</v>
      </c>
      <c r="CM71" s="400">
        <f t="shared" si="9"/>
        <v>0</v>
      </c>
      <c r="CN71" s="400">
        <f t="shared" si="9"/>
        <v>0</v>
      </c>
      <c r="CO71" s="400">
        <f t="shared" si="9"/>
        <v>0</v>
      </c>
      <c r="CP71" s="400">
        <f t="shared" si="9"/>
        <v>0</v>
      </c>
      <c r="CQ71" s="400">
        <f t="shared" si="9"/>
        <v>0</v>
      </c>
      <c r="CR71" s="400">
        <f t="shared" si="9"/>
        <v>0</v>
      </c>
      <c r="CS71" s="400">
        <f t="shared" si="9"/>
        <v>0</v>
      </c>
      <c r="CT71" s="400">
        <f t="shared" si="9"/>
        <v>0</v>
      </c>
      <c r="CU71" s="400">
        <f t="shared" si="9"/>
        <v>0</v>
      </c>
      <c r="CV71" s="400">
        <f t="shared" si="9"/>
        <v>0</v>
      </c>
      <c r="CW71" s="400">
        <f t="shared" si="9"/>
        <v>0</v>
      </c>
      <c r="CX71" s="400">
        <f t="shared" si="9"/>
        <v>0</v>
      </c>
      <c r="CY71" s="400">
        <f t="shared" si="9"/>
        <v>0</v>
      </c>
      <c r="CZ71" s="400">
        <f t="shared" si="9"/>
        <v>0</v>
      </c>
    </row>
    <row r="72" spans="2:106" ht="31.5">
      <c r="C72" s="302" t="s">
        <v>394</v>
      </c>
      <c r="D72" s="401">
        <f>SUM(D71:CZ71)</f>
        <v>0</v>
      </c>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402"/>
      <c r="BO72" s="402"/>
      <c r="BP72" s="402"/>
      <c r="BQ72" s="402"/>
      <c r="BR72" s="402"/>
      <c r="BS72" s="402"/>
      <c r="BT72" s="402"/>
      <c r="BU72" s="402"/>
      <c r="BV72" s="402"/>
      <c r="BW72" s="402"/>
      <c r="BX72" s="402"/>
      <c r="BY72" s="402"/>
      <c r="BZ72" s="402"/>
      <c r="CA72" s="402"/>
      <c r="CB72" s="402"/>
      <c r="CC72" s="402"/>
      <c r="CD72" s="402"/>
      <c r="CE72" s="402"/>
      <c r="CF72" s="402"/>
      <c r="CG72" s="402"/>
      <c r="CH72" s="402"/>
      <c r="CI72" s="402"/>
      <c r="CJ72" s="402"/>
      <c r="CK72" s="402"/>
      <c r="CL72" s="402"/>
      <c r="CM72" s="402"/>
      <c r="CN72" s="402"/>
      <c r="CO72" s="402"/>
      <c r="CP72" s="402"/>
      <c r="CQ72" s="402"/>
      <c r="CR72" s="402"/>
      <c r="CS72" s="402"/>
      <c r="CT72" s="402"/>
      <c r="CU72" s="402"/>
      <c r="CV72" s="402"/>
      <c r="CW72" s="402"/>
      <c r="CX72" s="402"/>
      <c r="CY72" s="402"/>
      <c r="CZ72" s="402"/>
    </row>
    <row r="73" spans="2:106">
      <c r="C73" s="300" t="s">
        <v>271</v>
      </c>
      <c r="D73" s="403"/>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4"/>
      <c r="AY73" s="404"/>
      <c r="AZ73" s="404"/>
      <c r="BA73" s="404"/>
      <c r="BB73" s="404"/>
      <c r="BC73" s="404"/>
      <c r="BD73" s="404"/>
      <c r="BE73" s="404"/>
      <c r="BF73" s="404"/>
      <c r="BG73" s="404"/>
      <c r="BH73" s="404"/>
      <c r="BI73" s="404"/>
      <c r="BJ73" s="404"/>
      <c r="BK73" s="404"/>
      <c r="BL73" s="404"/>
      <c r="BM73" s="404"/>
      <c r="BN73" s="404"/>
      <c r="BO73" s="404"/>
      <c r="BP73" s="404"/>
      <c r="BQ73" s="404"/>
      <c r="BR73" s="404"/>
      <c r="BS73" s="404"/>
      <c r="BT73" s="404"/>
      <c r="BU73" s="404"/>
      <c r="BV73" s="404"/>
      <c r="BW73" s="404"/>
      <c r="BX73" s="404"/>
      <c r="BY73" s="404"/>
      <c r="BZ73" s="404"/>
      <c r="CA73" s="404"/>
      <c r="CB73" s="404"/>
      <c r="CC73" s="404"/>
      <c r="CD73" s="404"/>
      <c r="CE73" s="404"/>
      <c r="CF73" s="404"/>
      <c r="CG73" s="404"/>
      <c r="CH73" s="404"/>
      <c r="CI73" s="404"/>
      <c r="CJ73" s="404"/>
      <c r="CK73" s="404"/>
      <c r="CL73" s="404"/>
      <c r="CM73" s="404"/>
      <c r="CN73" s="404"/>
      <c r="CO73" s="404"/>
      <c r="CP73" s="404"/>
      <c r="CQ73" s="404"/>
      <c r="CR73" s="404"/>
      <c r="CS73" s="404"/>
      <c r="CT73" s="404"/>
      <c r="CU73" s="404"/>
      <c r="CV73" s="404"/>
      <c r="CW73" s="404"/>
      <c r="CX73" s="404"/>
      <c r="CY73" s="404"/>
      <c r="CZ73" s="404"/>
    </row>
    <row r="74" spans="2:106" ht="31.5">
      <c r="C74" s="303" t="s">
        <v>372</v>
      </c>
      <c r="D74" s="405">
        <f>I28</f>
        <v>0</v>
      </c>
      <c r="E74" s="406">
        <f>$D$74</f>
        <v>0</v>
      </c>
      <c r="F74" s="406">
        <f t="shared" ref="F74:BQ74" si="10">$D$74</f>
        <v>0</v>
      </c>
      <c r="G74" s="406">
        <f t="shared" si="10"/>
        <v>0</v>
      </c>
      <c r="H74" s="406">
        <f t="shared" si="10"/>
        <v>0</v>
      </c>
      <c r="I74" s="406">
        <f t="shared" si="10"/>
        <v>0</v>
      </c>
      <c r="J74" s="406">
        <f t="shared" si="10"/>
        <v>0</v>
      </c>
      <c r="K74" s="406">
        <f t="shared" si="10"/>
        <v>0</v>
      </c>
      <c r="L74" s="406">
        <f t="shared" si="10"/>
        <v>0</v>
      </c>
      <c r="M74" s="406">
        <f t="shared" si="10"/>
        <v>0</v>
      </c>
      <c r="N74" s="406">
        <f t="shared" si="10"/>
        <v>0</v>
      </c>
      <c r="O74" s="406">
        <f t="shared" si="10"/>
        <v>0</v>
      </c>
      <c r="P74" s="406">
        <f t="shared" si="10"/>
        <v>0</v>
      </c>
      <c r="Q74" s="406">
        <f t="shared" si="10"/>
        <v>0</v>
      </c>
      <c r="R74" s="406">
        <f t="shared" si="10"/>
        <v>0</v>
      </c>
      <c r="S74" s="406">
        <f t="shared" si="10"/>
        <v>0</v>
      </c>
      <c r="T74" s="406">
        <f t="shared" si="10"/>
        <v>0</v>
      </c>
      <c r="U74" s="406">
        <f t="shared" si="10"/>
        <v>0</v>
      </c>
      <c r="V74" s="406">
        <f t="shared" si="10"/>
        <v>0</v>
      </c>
      <c r="W74" s="406">
        <f t="shared" si="10"/>
        <v>0</v>
      </c>
      <c r="X74" s="406">
        <f t="shared" si="10"/>
        <v>0</v>
      </c>
      <c r="Y74" s="406">
        <f t="shared" si="10"/>
        <v>0</v>
      </c>
      <c r="Z74" s="406">
        <f t="shared" si="10"/>
        <v>0</v>
      </c>
      <c r="AA74" s="406">
        <f t="shared" si="10"/>
        <v>0</v>
      </c>
      <c r="AB74" s="406">
        <f t="shared" si="10"/>
        <v>0</v>
      </c>
      <c r="AC74" s="406">
        <f t="shared" si="10"/>
        <v>0</v>
      </c>
      <c r="AD74" s="406">
        <f t="shared" si="10"/>
        <v>0</v>
      </c>
      <c r="AE74" s="406">
        <f t="shared" si="10"/>
        <v>0</v>
      </c>
      <c r="AF74" s="406">
        <f t="shared" si="10"/>
        <v>0</v>
      </c>
      <c r="AG74" s="406">
        <f t="shared" si="10"/>
        <v>0</v>
      </c>
      <c r="AH74" s="406">
        <f t="shared" si="10"/>
        <v>0</v>
      </c>
      <c r="AI74" s="406">
        <f t="shared" si="10"/>
        <v>0</v>
      </c>
      <c r="AJ74" s="406">
        <f t="shared" si="10"/>
        <v>0</v>
      </c>
      <c r="AK74" s="406">
        <f t="shared" si="10"/>
        <v>0</v>
      </c>
      <c r="AL74" s="406">
        <f t="shared" si="10"/>
        <v>0</v>
      </c>
      <c r="AM74" s="406">
        <f t="shared" si="10"/>
        <v>0</v>
      </c>
      <c r="AN74" s="406">
        <f t="shared" si="10"/>
        <v>0</v>
      </c>
      <c r="AO74" s="406">
        <f t="shared" si="10"/>
        <v>0</v>
      </c>
      <c r="AP74" s="406">
        <f t="shared" si="10"/>
        <v>0</v>
      </c>
      <c r="AQ74" s="406">
        <f t="shared" si="10"/>
        <v>0</v>
      </c>
      <c r="AR74" s="406">
        <f t="shared" si="10"/>
        <v>0</v>
      </c>
      <c r="AS74" s="406">
        <f t="shared" si="10"/>
        <v>0</v>
      </c>
      <c r="AT74" s="406">
        <f t="shared" si="10"/>
        <v>0</v>
      </c>
      <c r="AU74" s="406">
        <f t="shared" si="10"/>
        <v>0</v>
      </c>
      <c r="AV74" s="406">
        <f t="shared" si="10"/>
        <v>0</v>
      </c>
      <c r="AW74" s="406">
        <f t="shared" si="10"/>
        <v>0</v>
      </c>
      <c r="AX74" s="406">
        <f t="shared" si="10"/>
        <v>0</v>
      </c>
      <c r="AY74" s="406">
        <f t="shared" si="10"/>
        <v>0</v>
      </c>
      <c r="AZ74" s="406">
        <f t="shared" si="10"/>
        <v>0</v>
      </c>
      <c r="BA74" s="406">
        <f t="shared" si="10"/>
        <v>0</v>
      </c>
      <c r="BB74" s="406">
        <f t="shared" si="10"/>
        <v>0</v>
      </c>
      <c r="BC74" s="406">
        <f t="shared" si="10"/>
        <v>0</v>
      </c>
      <c r="BD74" s="406">
        <f t="shared" si="10"/>
        <v>0</v>
      </c>
      <c r="BE74" s="406">
        <f t="shared" si="10"/>
        <v>0</v>
      </c>
      <c r="BF74" s="406">
        <f t="shared" si="10"/>
        <v>0</v>
      </c>
      <c r="BG74" s="406">
        <f t="shared" si="10"/>
        <v>0</v>
      </c>
      <c r="BH74" s="406">
        <f t="shared" si="10"/>
        <v>0</v>
      </c>
      <c r="BI74" s="406">
        <f t="shared" si="10"/>
        <v>0</v>
      </c>
      <c r="BJ74" s="406">
        <f t="shared" si="10"/>
        <v>0</v>
      </c>
      <c r="BK74" s="406">
        <f t="shared" si="10"/>
        <v>0</v>
      </c>
      <c r="BL74" s="406">
        <f t="shared" si="10"/>
        <v>0</v>
      </c>
      <c r="BM74" s="406">
        <f t="shared" si="10"/>
        <v>0</v>
      </c>
      <c r="BN74" s="406">
        <f t="shared" si="10"/>
        <v>0</v>
      </c>
      <c r="BO74" s="406">
        <f t="shared" si="10"/>
        <v>0</v>
      </c>
      <c r="BP74" s="406">
        <f t="shared" si="10"/>
        <v>0</v>
      </c>
      <c r="BQ74" s="406">
        <f t="shared" si="10"/>
        <v>0</v>
      </c>
      <c r="BR74" s="406">
        <f t="shared" ref="BR74:CZ74" si="11">$D$74</f>
        <v>0</v>
      </c>
      <c r="BS74" s="406">
        <f t="shared" si="11"/>
        <v>0</v>
      </c>
      <c r="BT74" s="406">
        <f t="shared" si="11"/>
        <v>0</v>
      </c>
      <c r="BU74" s="406">
        <f t="shared" si="11"/>
        <v>0</v>
      </c>
      <c r="BV74" s="406">
        <f t="shared" si="11"/>
        <v>0</v>
      </c>
      <c r="BW74" s="406">
        <f t="shared" si="11"/>
        <v>0</v>
      </c>
      <c r="BX74" s="406">
        <f t="shared" si="11"/>
        <v>0</v>
      </c>
      <c r="BY74" s="406">
        <f t="shared" si="11"/>
        <v>0</v>
      </c>
      <c r="BZ74" s="406">
        <f t="shared" si="11"/>
        <v>0</v>
      </c>
      <c r="CA74" s="406">
        <f t="shared" si="11"/>
        <v>0</v>
      </c>
      <c r="CB74" s="406">
        <f t="shared" si="11"/>
        <v>0</v>
      </c>
      <c r="CC74" s="406">
        <f t="shared" si="11"/>
        <v>0</v>
      </c>
      <c r="CD74" s="406">
        <f t="shared" si="11"/>
        <v>0</v>
      </c>
      <c r="CE74" s="406">
        <f t="shared" si="11"/>
        <v>0</v>
      </c>
      <c r="CF74" s="406">
        <f t="shared" si="11"/>
        <v>0</v>
      </c>
      <c r="CG74" s="406">
        <f t="shared" si="11"/>
        <v>0</v>
      </c>
      <c r="CH74" s="406">
        <f t="shared" si="11"/>
        <v>0</v>
      </c>
      <c r="CI74" s="406">
        <f t="shared" si="11"/>
        <v>0</v>
      </c>
      <c r="CJ74" s="406">
        <f t="shared" si="11"/>
        <v>0</v>
      </c>
      <c r="CK74" s="406">
        <f t="shared" si="11"/>
        <v>0</v>
      </c>
      <c r="CL74" s="406">
        <f t="shared" si="11"/>
        <v>0</v>
      </c>
      <c r="CM74" s="406">
        <f t="shared" si="11"/>
        <v>0</v>
      </c>
      <c r="CN74" s="406">
        <f t="shared" si="11"/>
        <v>0</v>
      </c>
      <c r="CO74" s="406">
        <f t="shared" si="11"/>
        <v>0</v>
      </c>
      <c r="CP74" s="406">
        <f t="shared" si="11"/>
        <v>0</v>
      </c>
      <c r="CQ74" s="406">
        <f t="shared" si="11"/>
        <v>0</v>
      </c>
      <c r="CR74" s="406">
        <f t="shared" si="11"/>
        <v>0</v>
      </c>
      <c r="CS74" s="406">
        <f t="shared" si="11"/>
        <v>0</v>
      </c>
      <c r="CT74" s="406">
        <f t="shared" si="11"/>
        <v>0</v>
      </c>
      <c r="CU74" s="406">
        <f t="shared" si="11"/>
        <v>0</v>
      </c>
      <c r="CV74" s="406">
        <f t="shared" si="11"/>
        <v>0</v>
      </c>
      <c r="CW74" s="406">
        <f t="shared" si="11"/>
        <v>0</v>
      </c>
      <c r="CX74" s="406">
        <f t="shared" si="11"/>
        <v>0</v>
      </c>
      <c r="CY74" s="406">
        <f t="shared" si="11"/>
        <v>0</v>
      </c>
      <c r="CZ74" s="406">
        <f t="shared" si="11"/>
        <v>0</v>
      </c>
    </row>
    <row r="75" spans="2:106" ht="15.75">
      <c r="C75" s="304" t="s">
        <v>98</v>
      </c>
      <c r="D75" s="407">
        <f>D74*$G$47</f>
        <v>0</v>
      </c>
      <c r="E75" s="407">
        <f t="shared" ref="E75:BP75" si="12">E74*$G$47</f>
        <v>0</v>
      </c>
      <c r="F75" s="407">
        <f t="shared" si="12"/>
        <v>0</v>
      </c>
      <c r="G75" s="407">
        <f t="shared" si="12"/>
        <v>0</v>
      </c>
      <c r="H75" s="407">
        <f t="shared" si="12"/>
        <v>0</v>
      </c>
      <c r="I75" s="407">
        <f t="shared" si="12"/>
        <v>0</v>
      </c>
      <c r="J75" s="407">
        <f t="shared" si="12"/>
        <v>0</v>
      </c>
      <c r="K75" s="407">
        <f t="shared" si="12"/>
        <v>0</v>
      </c>
      <c r="L75" s="407">
        <f t="shared" si="12"/>
        <v>0</v>
      </c>
      <c r="M75" s="407">
        <f t="shared" si="12"/>
        <v>0</v>
      </c>
      <c r="N75" s="407">
        <f t="shared" si="12"/>
        <v>0</v>
      </c>
      <c r="O75" s="407">
        <f t="shared" si="12"/>
        <v>0</v>
      </c>
      <c r="P75" s="407">
        <f t="shared" si="12"/>
        <v>0</v>
      </c>
      <c r="Q75" s="407">
        <f t="shared" si="12"/>
        <v>0</v>
      </c>
      <c r="R75" s="407">
        <f t="shared" si="12"/>
        <v>0</v>
      </c>
      <c r="S75" s="407">
        <f t="shared" si="12"/>
        <v>0</v>
      </c>
      <c r="T75" s="407">
        <f t="shared" si="12"/>
        <v>0</v>
      </c>
      <c r="U75" s="407">
        <f t="shared" si="12"/>
        <v>0</v>
      </c>
      <c r="V75" s="407">
        <f t="shared" si="12"/>
        <v>0</v>
      </c>
      <c r="W75" s="407">
        <f t="shared" si="12"/>
        <v>0</v>
      </c>
      <c r="X75" s="407">
        <f t="shared" si="12"/>
        <v>0</v>
      </c>
      <c r="Y75" s="407">
        <f t="shared" si="12"/>
        <v>0</v>
      </c>
      <c r="Z75" s="407">
        <f t="shared" si="12"/>
        <v>0</v>
      </c>
      <c r="AA75" s="407">
        <f t="shared" si="12"/>
        <v>0</v>
      </c>
      <c r="AB75" s="407">
        <f t="shared" si="12"/>
        <v>0</v>
      </c>
      <c r="AC75" s="407">
        <f t="shared" si="12"/>
        <v>0</v>
      </c>
      <c r="AD75" s="407">
        <f t="shared" si="12"/>
        <v>0</v>
      </c>
      <c r="AE75" s="407">
        <f t="shared" si="12"/>
        <v>0</v>
      </c>
      <c r="AF75" s="407">
        <f t="shared" si="12"/>
        <v>0</v>
      </c>
      <c r="AG75" s="407">
        <f t="shared" si="12"/>
        <v>0</v>
      </c>
      <c r="AH75" s="407">
        <f t="shared" si="12"/>
        <v>0</v>
      </c>
      <c r="AI75" s="407">
        <f t="shared" si="12"/>
        <v>0</v>
      </c>
      <c r="AJ75" s="407">
        <f t="shared" si="12"/>
        <v>0</v>
      </c>
      <c r="AK75" s="407">
        <f t="shared" si="12"/>
        <v>0</v>
      </c>
      <c r="AL75" s="407">
        <f t="shared" si="12"/>
        <v>0</v>
      </c>
      <c r="AM75" s="407">
        <f t="shared" si="12"/>
        <v>0</v>
      </c>
      <c r="AN75" s="407">
        <f t="shared" si="12"/>
        <v>0</v>
      </c>
      <c r="AO75" s="407">
        <f t="shared" si="12"/>
        <v>0</v>
      </c>
      <c r="AP75" s="407">
        <f t="shared" si="12"/>
        <v>0</v>
      </c>
      <c r="AQ75" s="407">
        <f t="shared" si="12"/>
        <v>0</v>
      </c>
      <c r="AR75" s="407">
        <f t="shared" si="12"/>
        <v>0</v>
      </c>
      <c r="AS75" s="407">
        <f t="shared" si="12"/>
        <v>0</v>
      </c>
      <c r="AT75" s="407">
        <f t="shared" si="12"/>
        <v>0</v>
      </c>
      <c r="AU75" s="407">
        <f t="shared" si="12"/>
        <v>0</v>
      </c>
      <c r="AV75" s="407">
        <f t="shared" si="12"/>
        <v>0</v>
      </c>
      <c r="AW75" s="407">
        <f t="shared" si="12"/>
        <v>0</v>
      </c>
      <c r="AX75" s="407">
        <f t="shared" si="12"/>
        <v>0</v>
      </c>
      <c r="AY75" s="407">
        <f t="shared" si="12"/>
        <v>0</v>
      </c>
      <c r="AZ75" s="407">
        <f t="shared" si="12"/>
        <v>0</v>
      </c>
      <c r="BA75" s="407">
        <f t="shared" si="12"/>
        <v>0</v>
      </c>
      <c r="BB75" s="407">
        <f t="shared" si="12"/>
        <v>0</v>
      </c>
      <c r="BC75" s="407">
        <f t="shared" si="12"/>
        <v>0</v>
      </c>
      <c r="BD75" s="407">
        <f t="shared" si="12"/>
        <v>0</v>
      </c>
      <c r="BE75" s="407">
        <f t="shared" si="12"/>
        <v>0</v>
      </c>
      <c r="BF75" s="407">
        <f t="shared" si="12"/>
        <v>0</v>
      </c>
      <c r="BG75" s="407">
        <f t="shared" si="12"/>
        <v>0</v>
      </c>
      <c r="BH75" s="407">
        <f t="shared" si="12"/>
        <v>0</v>
      </c>
      <c r="BI75" s="407">
        <f t="shared" si="12"/>
        <v>0</v>
      </c>
      <c r="BJ75" s="407">
        <f t="shared" si="12"/>
        <v>0</v>
      </c>
      <c r="BK75" s="407">
        <f t="shared" si="12"/>
        <v>0</v>
      </c>
      <c r="BL75" s="407">
        <f t="shared" si="12"/>
        <v>0</v>
      </c>
      <c r="BM75" s="407">
        <f t="shared" si="12"/>
        <v>0</v>
      </c>
      <c r="BN75" s="407">
        <f t="shared" si="12"/>
        <v>0</v>
      </c>
      <c r="BO75" s="407">
        <f t="shared" si="12"/>
        <v>0</v>
      </c>
      <c r="BP75" s="407">
        <f t="shared" si="12"/>
        <v>0</v>
      </c>
      <c r="BQ75" s="407">
        <f t="shared" ref="BQ75:CZ75" si="13">BQ74*$G$47</f>
        <v>0</v>
      </c>
      <c r="BR75" s="407">
        <f t="shared" si="13"/>
        <v>0</v>
      </c>
      <c r="BS75" s="407">
        <f t="shared" si="13"/>
        <v>0</v>
      </c>
      <c r="BT75" s="407">
        <f t="shared" si="13"/>
        <v>0</v>
      </c>
      <c r="BU75" s="407">
        <f t="shared" si="13"/>
        <v>0</v>
      </c>
      <c r="BV75" s="407">
        <f t="shared" si="13"/>
        <v>0</v>
      </c>
      <c r="BW75" s="407">
        <f t="shared" si="13"/>
        <v>0</v>
      </c>
      <c r="BX75" s="407">
        <f t="shared" si="13"/>
        <v>0</v>
      </c>
      <c r="BY75" s="407">
        <f t="shared" si="13"/>
        <v>0</v>
      </c>
      <c r="BZ75" s="407">
        <f t="shared" si="13"/>
        <v>0</v>
      </c>
      <c r="CA75" s="407">
        <f t="shared" si="13"/>
        <v>0</v>
      </c>
      <c r="CB75" s="407">
        <f t="shared" si="13"/>
        <v>0</v>
      </c>
      <c r="CC75" s="407">
        <f t="shared" si="13"/>
        <v>0</v>
      </c>
      <c r="CD75" s="407">
        <f t="shared" si="13"/>
        <v>0</v>
      </c>
      <c r="CE75" s="407">
        <f t="shared" si="13"/>
        <v>0</v>
      </c>
      <c r="CF75" s="407">
        <f t="shared" si="13"/>
        <v>0</v>
      </c>
      <c r="CG75" s="407">
        <f t="shared" si="13"/>
        <v>0</v>
      </c>
      <c r="CH75" s="407">
        <f t="shared" si="13"/>
        <v>0</v>
      </c>
      <c r="CI75" s="407">
        <f t="shared" si="13"/>
        <v>0</v>
      </c>
      <c r="CJ75" s="407">
        <f t="shared" si="13"/>
        <v>0</v>
      </c>
      <c r="CK75" s="407">
        <f t="shared" si="13"/>
        <v>0</v>
      </c>
      <c r="CL75" s="407">
        <f t="shared" si="13"/>
        <v>0</v>
      </c>
      <c r="CM75" s="407">
        <f t="shared" si="13"/>
        <v>0</v>
      </c>
      <c r="CN75" s="407">
        <f t="shared" si="13"/>
        <v>0</v>
      </c>
      <c r="CO75" s="407">
        <f t="shared" si="13"/>
        <v>0</v>
      </c>
      <c r="CP75" s="407">
        <f t="shared" si="13"/>
        <v>0</v>
      </c>
      <c r="CQ75" s="407">
        <f t="shared" si="13"/>
        <v>0</v>
      </c>
      <c r="CR75" s="407">
        <f t="shared" si="13"/>
        <v>0</v>
      </c>
      <c r="CS75" s="407">
        <f t="shared" si="13"/>
        <v>0</v>
      </c>
      <c r="CT75" s="407">
        <f t="shared" si="13"/>
        <v>0</v>
      </c>
      <c r="CU75" s="407">
        <f t="shared" si="13"/>
        <v>0</v>
      </c>
      <c r="CV75" s="407">
        <f t="shared" si="13"/>
        <v>0</v>
      </c>
      <c r="CW75" s="407">
        <f t="shared" si="13"/>
        <v>0</v>
      </c>
      <c r="CX75" s="407">
        <f t="shared" si="13"/>
        <v>0</v>
      </c>
      <c r="CY75" s="407">
        <f t="shared" si="13"/>
        <v>0</v>
      </c>
      <c r="CZ75" s="407">
        <f t="shared" si="13"/>
        <v>0</v>
      </c>
    </row>
    <row r="76" spans="2:106" ht="47.25">
      <c r="C76" s="305" t="s">
        <v>97</v>
      </c>
      <c r="D76" s="407">
        <f>D75*D66</f>
        <v>0</v>
      </c>
      <c r="E76" s="407">
        <f t="shared" ref="E76:BP76" si="14">E75*E66</f>
        <v>0</v>
      </c>
      <c r="F76" s="407">
        <f t="shared" si="14"/>
        <v>0</v>
      </c>
      <c r="G76" s="407">
        <f t="shared" si="14"/>
        <v>0</v>
      </c>
      <c r="H76" s="407">
        <f t="shared" si="14"/>
        <v>0</v>
      </c>
      <c r="I76" s="407">
        <f t="shared" si="14"/>
        <v>0</v>
      </c>
      <c r="J76" s="407">
        <f t="shared" si="14"/>
        <v>0</v>
      </c>
      <c r="K76" s="407">
        <f t="shared" si="14"/>
        <v>0</v>
      </c>
      <c r="L76" s="407">
        <f t="shared" si="14"/>
        <v>0</v>
      </c>
      <c r="M76" s="407">
        <f t="shared" si="14"/>
        <v>0</v>
      </c>
      <c r="N76" s="407">
        <f t="shared" si="14"/>
        <v>0</v>
      </c>
      <c r="O76" s="407">
        <f t="shared" si="14"/>
        <v>0</v>
      </c>
      <c r="P76" s="407">
        <f t="shared" si="14"/>
        <v>0</v>
      </c>
      <c r="Q76" s="407">
        <f t="shared" si="14"/>
        <v>0</v>
      </c>
      <c r="R76" s="407">
        <f t="shared" si="14"/>
        <v>0</v>
      </c>
      <c r="S76" s="407">
        <f t="shared" si="14"/>
        <v>0</v>
      </c>
      <c r="T76" s="407">
        <f t="shared" si="14"/>
        <v>0</v>
      </c>
      <c r="U76" s="407">
        <f t="shared" si="14"/>
        <v>0</v>
      </c>
      <c r="V76" s="407">
        <f t="shared" si="14"/>
        <v>0</v>
      </c>
      <c r="W76" s="407">
        <f t="shared" si="14"/>
        <v>0</v>
      </c>
      <c r="X76" s="407">
        <f t="shared" si="14"/>
        <v>0</v>
      </c>
      <c r="Y76" s="407">
        <f t="shared" si="14"/>
        <v>0</v>
      </c>
      <c r="Z76" s="407">
        <f t="shared" si="14"/>
        <v>0</v>
      </c>
      <c r="AA76" s="407">
        <f t="shared" si="14"/>
        <v>0</v>
      </c>
      <c r="AB76" s="407">
        <f t="shared" si="14"/>
        <v>0</v>
      </c>
      <c r="AC76" s="407">
        <f t="shared" si="14"/>
        <v>0</v>
      </c>
      <c r="AD76" s="407">
        <f t="shared" si="14"/>
        <v>0</v>
      </c>
      <c r="AE76" s="407">
        <f t="shared" si="14"/>
        <v>0</v>
      </c>
      <c r="AF76" s="407">
        <f t="shared" si="14"/>
        <v>0</v>
      </c>
      <c r="AG76" s="407">
        <f t="shared" si="14"/>
        <v>0</v>
      </c>
      <c r="AH76" s="407">
        <f t="shared" si="14"/>
        <v>0</v>
      </c>
      <c r="AI76" s="407">
        <f t="shared" si="14"/>
        <v>0</v>
      </c>
      <c r="AJ76" s="407">
        <f t="shared" si="14"/>
        <v>0</v>
      </c>
      <c r="AK76" s="407">
        <f t="shared" si="14"/>
        <v>0</v>
      </c>
      <c r="AL76" s="407">
        <f t="shared" si="14"/>
        <v>0</v>
      </c>
      <c r="AM76" s="407">
        <f t="shared" si="14"/>
        <v>0</v>
      </c>
      <c r="AN76" s="407">
        <f t="shared" si="14"/>
        <v>0</v>
      </c>
      <c r="AO76" s="407">
        <f t="shared" si="14"/>
        <v>0</v>
      </c>
      <c r="AP76" s="407">
        <f t="shared" si="14"/>
        <v>0</v>
      </c>
      <c r="AQ76" s="407">
        <f t="shared" si="14"/>
        <v>0</v>
      </c>
      <c r="AR76" s="407">
        <f t="shared" si="14"/>
        <v>0</v>
      </c>
      <c r="AS76" s="407">
        <f t="shared" si="14"/>
        <v>0</v>
      </c>
      <c r="AT76" s="407">
        <f t="shared" si="14"/>
        <v>0</v>
      </c>
      <c r="AU76" s="407">
        <f t="shared" si="14"/>
        <v>0</v>
      </c>
      <c r="AV76" s="407">
        <f t="shared" si="14"/>
        <v>0</v>
      </c>
      <c r="AW76" s="407">
        <f t="shared" si="14"/>
        <v>0</v>
      </c>
      <c r="AX76" s="407">
        <f t="shared" si="14"/>
        <v>0</v>
      </c>
      <c r="AY76" s="407">
        <f t="shared" si="14"/>
        <v>0</v>
      </c>
      <c r="AZ76" s="407">
        <f t="shared" si="14"/>
        <v>0</v>
      </c>
      <c r="BA76" s="407">
        <f t="shared" si="14"/>
        <v>0</v>
      </c>
      <c r="BB76" s="407">
        <f t="shared" si="14"/>
        <v>0</v>
      </c>
      <c r="BC76" s="407">
        <f t="shared" si="14"/>
        <v>0</v>
      </c>
      <c r="BD76" s="407">
        <f t="shared" si="14"/>
        <v>0</v>
      </c>
      <c r="BE76" s="407">
        <f t="shared" si="14"/>
        <v>0</v>
      </c>
      <c r="BF76" s="407">
        <f t="shared" si="14"/>
        <v>0</v>
      </c>
      <c r="BG76" s="407">
        <f t="shared" si="14"/>
        <v>0</v>
      </c>
      <c r="BH76" s="407">
        <f t="shared" si="14"/>
        <v>0</v>
      </c>
      <c r="BI76" s="407">
        <f t="shared" si="14"/>
        <v>0</v>
      </c>
      <c r="BJ76" s="407">
        <f t="shared" si="14"/>
        <v>0</v>
      </c>
      <c r="BK76" s="407">
        <f t="shared" si="14"/>
        <v>0</v>
      </c>
      <c r="BL76" s="407">
        <f t="shared" si="14"/>
        <v>0</v>
      </c>
      <c r="BM76" s="407">
        <f t="shared" si="14"/>
        <v>0</v>
      </c>
      <c r="BN76" s="407">
        <f t="shared" si="14"/>
        <v>0</v>
      </c>
      <c r="BO76" s="407">
        <f t="shared" si="14"/>
        <v>0</v>
      </c>
      <c r="BP76" s="407">
        <f t="shared" si="14"/>
        <v>0</v>
      </c>
      <c r="BQ76" s="407">
        <f t="shared" ref="BQ76:CZ76" si="15">BQ75*BQ66</f>
        <v>0</v>
      </c>
      <c r="BR76" s="407">
        <f t="shared" si="15"/>
        <v>0</v>
      </c>
      <c r="BS76" s="407">
        <f t="shared" si="15"/>
        <v>0</v>
      </c>
      <c r="BT76" s="407">
        <f t="shared" si="15"/>
        <v>0</v>
      </c>
      <c r="BU76" s="407">
        <f t="shared" si="15"/>
        <v>0</v>
      </c>
      <c r="BV76" s="407">
        <f t="shared" si="15"/>
        <v>0</v>
      </c>
      <c r="BW76" s="407">
        <f t="shared" si="15"/>
        <v>0</v>
      </c>
      <c r="BX76" s="407">
        <f t="shared" si="15"/>
        <v>0</v>
      </c>
      <c r="BY76" s="407">
        <f t="shared" si="15"/>
        <v>0</v>
      </c>
      <c r="BZ76" s="407">
        <f t="shared" si="15"/>
        <v>0</v>
      </c>
      <c r="CA76" s="407">
        <f t="shared" si="15"/>
        <v>0</v>
      </c>
      <c r="CB76" s="407">
        <f t="shared" si="15"/>
        <v>0</v>
      </c>
      <c r="CC76" s="407">
        <f t="shared" si="15"/>
        <v>0</v>
      </c>
      <c r="CD76" s="407">
        <f t="shared" si="15"/>
        <v>0</v>
      </c>
      <c r="CE76" s="407">
        <f t="shared" si="15"/>
        <v>0</v>
      </c>
      <c r="CF76" s="407">
        <f t="shared" si="15"/>
        <v>0</v>
      </c>
      <c r="CG76" s="407">
        <f t="shared" si="15"/>
        <v>0</v>
      </c>
      <c r="CH76" s="407">
        <f t="shared" si="15"/>
        <v>0</v>
      </c>
      <c r="CI76" s="407">
        <f t="shared" si="15"/>
        <v>0</v>
      </c>
      <c r="CJ76" s="407">
        <f t="shared" si="15"/>
        <v>0</v>
      </c>
      <c r="CK76" s="407">
        <f t="shared" si="15"/>
        <v>0</v>
      </c>
      <c r="CL76" s="407">
        <f t="shared" si="15"/>
        <v>0</v>
      </c>
      <c r="CM76" s="407">
        <f t="shared" si="15"/>
        <v>0</v>
      </c>
      <c r="CN76" s="407">
        <f t="shared" si="15"/>
        <v>0</v>
      </c>
      <c r="CO76" s="407">
        <f t="shared" si="15"/>
        <v>0</v>
      </c>
      <c r="CP76" s="407">
        <f t="shared" si="15"/>
        <v>0</v>
      </c>
      <c r="CQ76" s="407">
        <f t="shared" si="15"/>
        <v>0</v>
      </c>
      <c r="CR76" s="407">
        <f t="shared" si="15"/>
        <v>0</v>
      </c>
      <c r="CS76" s="407">
        <f t="shared" si="15"/>
        <v>0</v>
      </c>
      <c r="CT76" s="407">
        <f t="shared" si="15"/>
        <v>0</v>
      </c>
      <c r="CU76" s="407">
        <f t="shared" si="15"/>
        <v>0</v>
      </c>
      <c r="CV76" s="407">
        <f t="shared" si="15"/>
        <v>0</v>
      </c>
      <c r="CW76" s="407">
        <f t="shared" si="15"/>
        <v>0</v>
      </c>
      <c r="CX76" s="407">
        <f t="shared" si="15"/>
        <v>0</v>
      </c>
      <c r="CY76" s="407">
        <f t="shared" si="15"/>
        <v>0</v>
      </c>
      <c r="CZ76" s="407">
        <f t="shared" si="15"/>
        <v>0</v>
      </c>
    </row>
    <row r="77" spans="2:106" ht="31.5">
      <c r="C77" s="304" t="s">
        <v>394</v>
      </c>
      <c r="D77" s="408">
        <f>SUM(D76:CZ76)</f>
        <v>0</v>
      </c>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9"/>
      <c r="BN77" s="409"/>
      <c r="BO77" s="409"/>
      <c r="BP77" s="409"/>
      <c r="BQ77" s="409"/>
      <c r="BR77" s="409"/>
      <c r="BS77" s="409"/>
      <c r="BT77" s="409"/>
      <c r="BU77" s="409"/>
      <c r="BV77" s="409"/>
      <c r="BW77" s="409"/>
      <c r="BX77" s="409"/>
      <c r="BY77" s="409"/>
      <c r="BZ77" s="409"/>
      <c r="CA77" s="409"/>
      <c r="CB77" s="409"/>
      <c r="CC77" s="409"/>
      <c r="CD77" s="409"/>
      <c r="CE77" s="409"/>
      <c r="CF77" s="409"/>
      <c r="CG77" s="409"/>
      <c r="CH77" s="409"/>
      <c r="CI77" s="409"/>
      <c r="CJ77" s="409"/>
      <c r="CK77" s="409"/>
      <c r="CL77" s="409"/>
      <c r="CM77" s="409"/>
      <c r="CN77" s="409"/>
      <c r="CO77" s="409"/>
      <c r="CP77" s="409"/>
      <c r="CQ77" s="409"/>
      <c r="CR77" s="409"/>
      <c r="CS77" s="409"/>
      <c r="CT77" s="409"/>
      <c r="CU77" s="409"/>
      <c r="CV77" s="409"/>
      <c r="CW77" s="409"/>
      <c r="CX77" s="409"/>
      <c r="CY77" s="409"/>
      <c r="CZ77" s="409"/>
    </row>
    <row r="78" spans="2:106">
      <c r="C78" s="300" t="s">
        <v>272</v>
      </c>
      <c r="D78" s="403"/>
      <c r="E78" s="404"/>
      <c r="F78" s="404"/>
      <c r="G78" s="404"/>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4"/>
      <c r="AY78" s="404"/>
      <c r="AZ78" s="404"/>
      <c r="BA78" s="404"/>
      <c r="BB78" s="404"/>
      <c r="BC78" s="404"/>
      <c r="BD78" s="404"/>
      <c r="BE78" s="404"/>
      <c r="BF78" s="404"/>
      <c r="BG78" s="404"/>
      <c r="BH78" s="404"/>
      <c r="BI78" s="404"/>
      <c r="BJ78" s="404"/>
      <c r="BK78" s="404"/>
      <c r="BL78" s="404"/>
      <c r="BM78" s="404"/>
      <c r="BN78" s="404"/>
      <c r="BO78" s="404"/>
      <c r="BP78" s="404"/>
      <c r="BQ78" s="404"/>
      <c r="BR78" s="404"/>
      <c r="BS78" s="404"/>
      <c r="BT78" s="404"/>
      <c r="BU78" s="404"/>
      <c r="BV78" s="404"/>
      <c r="BW78" s="404"/>
      <c r="BX78" s="404"/>
      <c r="BY78" s="404"/>
      <c r="BZ78" s="404"/>
      <c r="CA78" s="404"/>
      <c r="CB78" s="404"/>
      <c r="CC78" s="404"/>
      <c r="CD78" s="404"/>
      <c r="CE78" s="404"/>
      <c r="CF78" s="404"/>
      <c r="CG78" s="404"/>
      <c r="CH78" s="404"/>
      <c r="CI78" s="404"/>
      <c r="CJ78" s="404"/>
      <c r="CK78" s="404"/>
      <c r="CL78" s="404"/>
      <c r="CM78" s="404"/>
      <c r="CN78" s="404"/>
      <c r="CO78" s="404"/>
      <c r="CP78" s="404"/>
      <c r="CQ78" s="404"/>
      <c r="CR78" s="404"/>
      <c r="CS78" s="404"/>
      <c r="CT78" s="404"/>
      <c r="CU78" s="404"/>
      <c r="CV78" s="404"/>
      <c r="CW78" s="404"/>
      <c r="CX78" s="404"/>
      <c r="CY78" s="404"/>
      <c r="CZ78" s="404"/>
    </row>
    <row r="79" spans="2:106" ht="31.5">
      <c r="C79" s="306" t="s">
        <v>372</v>
      </c>
      <c r="D79" s="709">
        <f>I28</f>
        <v>0</v>
      </c>
      <c r="E79" s="709">
        <f t="shared" ref="E79:AJ79" si="16">$D$79</f>
        <v>0</v>
      </c>
      <c r="F79" s="709">
        <f t="shared" si="16"/>
        <v>0</v>
      </c>
      <c r="G79" s="709">
        <f t="shared" si="16"/>
        <v>0</v>
      </c>
      <c r="H79" s="709">
        <f t="shared" si="16"/>
        <v>0</v>
      </c>
      <c r="I79" s="709">
        <f t="shared" si="16"/>
        <v>0</v>
      </c>
      <c r="J79" s="709">
        <f t="shared" si="16"/>
        <v>0</v>
      </c>
      <c r="K79" s="709">
        <f t="shared" si="16"/>
        <v>0</v>
      </c>
      <c r="L79" s="709">
        <f t="shared" si="16"/>
        <v>0</v>
      </c>
      <c r="M79" s="709">
        <f t="shared" si="16"/>
        <v>0</v>
      </c>
      <c r="N79" s="709">
        <f t="shared" si="16"/>
        <v>0</v>
      </c>
      <c r="O79" s="709">
        <f t="shared" si="16"/>
        <v>0</v>
      </c>
      <c r="P79" s="709">
        <f t="shared" si="16"/>
        <v>0</v>
      </c>
      <c r="Q79" s="709">
        <f t="shared" si="16"/>
        <v>0</v>
      </c>
      <c r="R79" s="709">
        <f t="shared" si="16"/>
        <v>0</v>
      </c>
      <c r="S79" s="709">
        <f t="shared" si="16"/>
        <v>0</v>
      </c>
      <c r="T79" s="709">
        <f t="shared" si="16"/>
        <v>0</v>
      </c>
      <c r="U79" s="709">
        <f t="shared" si="16"/>
        <v>0</v>
      </c>
      <c r="V79" s="709">
        <f t="shared" si="16"/>
        <v>0</v>
      </c>
      <c r="W79" s="709">
        <f t="shared" si="16"/>
        <v>0</v>
      </c>
      <c r="X79" s="709">
        <f t="shared" si="16"/>
        <v>0</v>
      </c>
      <c r="Y79" s="709">
        <f t="shared" si="16"/>
        <v>0</v>
      </c>
      <c r="Z79" s="709">
        <f t="shared" si="16"/>
        <v>0</v>
      </c>
      <c r="AA79" s="709">
        <f t="shared" si="16"/>
        <v>0</v>
      </c>
      <c r="AB79" s="709">
        <f t="shared" si="16"/>
        <v>0</v>
      </c>
      <c r="AC79" s="709">
        <f t="shared" si="16"/>
        <v>0</v>
      </c>
      <c r="AD79" s="709">
        <f t="shared" si="16"/>
        <v>0</v>
      </c>
      <c r="AE79" s="709">
        <f t="shared" si="16"/>
        <v>0</v>
      </c>
      <c r="AF79" s="709">
        <f t="shared" si="16"/>
        <v>0</v>
      </c>
      <c r="AG79" s="709">
        <f t="shared" si="16"/>
        <v>0</v>
      </c>
      <c r="AH79" s="709">
        <f t="shared" si="16"/>
        <v>0</v>
      </c>
      <c r="AI79" s="709">
        <f t="shared" si="16"/>
        <v>0</v>
      </c>
      <c r="AJ79" s="709">
        <f t="shared" si="16"/>
        <v>0</v>
      </c>
      <c r="AK79" s="709">
        <f t="shared" ref="AK79:BP79" si="17">$D$79</f>
        <v>0</v>
      </c>
      <c r="AL79" s="709">
        <f t="shared" si="17"/>
        <v>0</v>
      </c>
      <c r="AM79" s="709">
        <f t="shared" si="17"/>
        <v>0</v>
      </c>
      <c r="AN79" s="709">
        <f t="shared" si="17"/>
        <v>0</v>
      </c>
      <c r="AO79" s="709">
        <f t="shared" si="17"/>
        <v>0</v>
      </c>
      <c r="AP79" s="709">
        <f t="shared" si="17"/>
        <v>0</v>
      </c>
      <c r="AQ79" s="709">
        <f t="shared" si="17"/>
        <v>0</v>
      </c>
      <c r="AR79" s="709">
        <f t="shared" si="17"/>
        <v>0</v>
      </c>
      <c r="AS79" s="709">
        <f t="shared" si="17"/>
        <v>0</v>
      </c>
      <c r="AT79" s="709">
        <f t="shared" si="17"/>
        <v>0</v>
      </c>
      <c r="AU79" s="709">
        <f t="shared" si="17"/>
        <v>0</v>
      </c>
      <c r="AV79" s="709">
        <f t="shared" si="17"/>
        <v>0</v>
      </c>
      <c r="AW79" s="709">
        <f t="shared" si="17"/>
        <v>0</v>
      </c>
      <c r="AX79" s="709">
        <f t="shared" si="17"/>
        <v>0</v>
      </c>
      <c r="AY79" s="709">
        <f t="shared" si="17"/>
        <v>0</v>
      </c>
      <c r="AZ79" s="709">
        <f t="shared" si="17"/>
        <v>0</v>
      </c>
      <c r="BA79" s="709">
        <f t="shared" si="17"/>
        <v>0</v>
      </c>
      <c r="BB79" s="709">
        <f t="shared" si="17"/>
        <v>0</v>
      </c>
      <c r="BC79" s="709">
        <f t="shared" si="17"/>
        <v>0</v>
      </c>
      <c r="BD79" s="709">
        <f t="shared" si="17"/>
        <v>0</v>
      </c>
      <c r="BE79" s="709">
        <f t="shared" si="17"/>
        <v>0</v>
      </c>
      <c r="BF79" s="709">
        <f t="shared" si="17"/>
        <v>0</v>
      </c>
      <c r="BG79" s="709">
        <f t="shared" si="17"/>
        <v>0</v>
      </c>
      <c r="BH79" s="709">
        <f t="shared" si="17"/>
        <v>0</v>
      </c>
      <c r="BI79" s="709">
        <f t="shared" si="17"/>
        <v>0</v>
      </c>
      <c r="BJ79" s="709">
        <f t="shared" si="17"/>
        <v>0</v>
      </c>
      <c r="BK79" s="709">
        <f t="shared" si="17"/>
        <v>0</v>
      </c>
      <c r="BL79" s="709">
        <f t="shared" si="17"/>
        <v>0</v>
      </c>
      <c r="BM79" s="709">
        <f t="shared" si="17"/>
        <v>0</v>
      </c>
      <c r="BN79" s="709">
        <f t="shared" si="17"/>
        <v>0</v>
      </c>
      <c r="BO79" s="709">
        <f t="shared" si="17"/>
        <v>0</v>
      </c>
      <c r="BP79" s="709">
        <f t="shared" si="17"/>
        <v>0</v>
      </c>
      <c r="BQ79" s="709">
        <f t="shared" ref="BQ79:CZ79" si="18">$D$79</f>
        <v>0</v>
      </c>
      <c r="BR79" s="709">
        <f t="shared" si="18"/>
        <v>0</v>
      </c>
      <c r="BS79" s="709">
        <f t="shared" si="18"/>
        <v>0</v>
      </c>
      <c r="BT79" s="709">
        <f t="shared" si="18"/>
        <v>0</v>
      </c>
      <c r="BU79" s="709">
        <f t="shared" si="18"/>
        <v>0</v>
      </c>
      <c r="BV79" s="709">
        <f t="shared" si="18"/>
        <v>0</v>
      </c>
      <c r="BW79" s="709">
        <f t="shared" si="18"/>
        <v>0</v>
      </c>
      <c r="BX79" s="709">
        <f t="shared" si="18"/>
        <v>0</v>
      </c>
      <c r="BY79" s="709">
        <f t="shared" si="18"/>
        <v>0</v>
      </c>
      <c r="BZ79" s="709">
        <f t="shared" si="18"/>
        <v>0</v>
      </c>
      <c r="CA79" s="709">
        <f t="shared" si="18"/>
        <v>0</v>
      </c>
      <c r="CB79" s="709">
        <f t="shared" si="18"/>
        <v>0</v>
      </c>
      <c r="CC79" s="709">
        <f t="shared" si="18"/>
        <v>0</v>
      </c>
      <c r="CD79" s="709">
        <f t="shared" si="18"/>
        <v>0</v>
      </c>
      <c r="CE79" s="709">
        <f t="shared" si="18"/>
        <v>0</v>
      </c>
      <c r="CF79" s="709">
        <f t="shared" si="18"/>
        <v>0</v>
      </c>
      <c r="CG79" s="709">
        <f t="shared" si="18"/>
        <v>0</v>
      </c>
      <c r="CH79" s="709">
        <f t="shared" si="18"/>
        <v>0</v>
      </c>
      <c r="CI79" s="709">
        <f t="shared" si="18"/>
        <v>0</v>
      </c>
      <c r="CJ79" s="709">
        <f t="shared" si="18"/>
        <v>0</v>
      </c>
      <c r="CK79" s="709">
        <f t="shared" si="18"/>
        <v>0</v>
      </c>
      <c r="CL79" s="709">
        <f t="shared" si="18"/>
        <v>0</v>
      </c>
      <c r="CM79" s="709">
        <f t="shared" si="18"/>
        <v>0</v>
      </c>
      <c r="CN79" s="709">
        <f t="shared" si="18"/>
        <v>0</v>
      </c>
      <c r="CO79" s="709">
        <f t="shared" si="18"/>
        <v>0</v>
      </c>
      <c r="CP79" s="709">
        <f t="shared" si="18"/>
        <v>0</v>
      </c>
      <c r="CQ79" s="709">
        <f t="shared" si="18"/>
        <v>0</v>
      </c>
      <c r="CR79" s="709">
        <f t="shared" si="18"/>
        <v>0</v>
      </c>
      <c r="CS79" s="709">
        <f t="shared" si="18"/>
        <v>0</v>
      </c>
      <c r="CT79" s="709">
        <f t="shared" si="18"/>
        <v>0</v>
      </c>
      <c r="CU79" s="709">
        <f t="shared" si="18"/>
        <v>0</v>
      </c>
      <c r="CV79" s="709">
        <f t="shared" si="18"/>
        <v>0</v>
      </c>
      <c r="CW79" s="709">
        <f t="shared" si="18"/>
        <v>0</v>
      </c>
      <c r="CX79" s="709">
        <f t="shared" si="18"/>
        <v>0</v>
      </c>
      <c r="CY79" s="709">
        <f t="shared" si="18"/>
        <v>0</v>
      </c>
      <c r="CZ79" s="709">
        <f t="shared" si="18"/>
        <v>0</v>
      </c>
    </row>
    <row r="80" spans="2:106" ht="15.75">
      <c r="C80" s="307" t="s">
        <v>98</v>
      </c>
      <c r="D80" s="411">
        <f>D79*$I$47</f>
        <v>0</v>
      </c>
      <c r="E80" s="411">
        <f t="shared" ref="E80:BP80" si="19">E79*$I$47</f>
        <v>0</v>
      </c>
      <c r="F80" s="411">
        <f t="shared" si="19"/>
        <v>0</v>
      </c>
      <c r="G80" s="411">
        <f t="shared" si="19"/>
        <v>0</v>
      </c>
      <c r="H80" s="411">
        <f t="shared" si="19"/>
        <v>0</v>
      </c>
      <c r="I80" s="411">
        <f t="shared" si="19"/>
        <v>0</v>
      </c>
      <c r="J80" s="411">
        <f t="shared" si="19"/>
        <v>0</v>
      </c>
      <c r="K80" s="411">
        <f t="shared" si="19"/>
        <v>0</v>
      </c>
      <c r="L80" s="411">
        <f t="shared" si="19"/>
        <v>0</v>
      </c>
      <c r="M80" s="411">
        <f t="shared" si="19"/>
        <v>0</v>
      </c>
      <c r="N80" s="411">
        <f t="shared" si="19"/>
        <v>0</v>
      </c>
      <c r="O80" s="411">
        <f t="shared" si="19"/>
        <v>0</v>
      </c>
      <c r="P80" s="411">
        <f t="shared" si="19"/>
        <v>0</v>
      </c>
      <c r="Q80" s="411">
        <f t="shared" si="19"/>
        <v>0</v>
      </c>
      <c r="R80" s="411">
        <f t="shared" si="19"/>
        <v>0</v>
      </c>
      <c r="S80" s="411">
        <f t="shared" si="19"/>
        <v>0</v>
      </c>
      <c r="T80" s="411">
        <f t="shared" si="19"/>
        <v>0</v>
      </c>
      <c r="U80" s="411">
        <f t="shared" si="19"/>
        <v>0</v>
      </c>
      <c r="V80" s="411">
        <f t="shared" si="19"/>
        <v>0</v>
      </c>
      <c r="W80" s="411">
        <f t="shared" si="19"/>
        <v>0</v>
      </c>
      <c r="X80" s="411">
        <f t="shared" si="19"/>
        <v>0</v>
      </c>
      <c r="Y80" s="411">
        <f t="shared" si="19"/>
        <v>0</v>
      </c>
      <c r="Z80" s="411">
        <f t="shared" si="19"/>
        <v>0</v>
      </c>
      <c r="AA80" s="411">
        <f t="shared" si="19"/>
        <v>0</v>
      </c>
      <c r="AB80" s="411">
        <f t="shared" si="19"/>
        <v>0</v>
      </c>
      <c r="AC80" s="411">
        <f t="shared" si="19"/>
        <v>0</v>
      </c>
      <c r="AD80" s="411">
        <f t="shared" si="19"/>
        <v>0</v>
      </c>
      <c r="AE80" s="411">
        <f t="shared" si="19"/>
        <v>0</v>
      </c>
      <c r="AF80" s="411">
        <f t="shared" si="19"/>
        <v>0</v>
      </c>
      <c r="AG80" s="411">
        <f t="shared" si="19"/>
        <v>0</v>
      </c>
      <c r="AH80" s="411">
        <f t="shared" si="19"/>
        <v>0</v>
      </c>
      <c r="AI80" s="411">
        <f t="shared" si="19"/>
        <v>0</v>
      </c>
      <c r="AJ80" s="411">
        <f t="shared" si="19"/>
        <v>0</v>
      </c>
      <c r="AK80" s="411">
        <f t="shared" si="19"/>
        <v>0</v>
      </c>
      <c r="AL80" s="411">
        <f t="shared" si="19"/>
        <v>0</v>
      </c>
      <c r="AM80" s="411">
        <f t="shared" si="19"/>
        <v>0</v>
      </c>
      <c r="AN80" s="411">
        <f t="shared" si="19"/>
        <v>0</v>
      </c>
      <c r="AO80" s="411">
        <f t="shared" si="19"/>
        <v>0</v>
      </c>
      <c r="AP80" s="411">
        <f t="shared" si="19"/>
        <v>0</v>
      </c>
      <c r="AQ80" s="411">
        <f t="shared" si="19"/>
        <v>0</v>
      </c>
      <c r="AR80" s="411">
        <f t="shared" si="19"/>
        <v>0</v>
      </c>
      <c r="AS80" s="411">
        <f t="shared" si="19"/>
        <v>0</v>
      </c>
      <c r="AT80" s="411">
        <f t="shared" si="19"/>
        <v>0</v>
      </c>
      <c r="AU80" s="411">
        <f t="shared" si="19"/>
        <v>0</v>
      </c>
      <c r="AV80" s="411">
        <f t="shared" si="19"/>
        <v>0</v>
      </c>
      <c r="AW80" s="411">
        <f t="shared" si="19"/>
        <v>0</v>
      </c>
      <c r="AX80" s="411">
        <f t="shared" si="19"/>
        <v>0</v>
      </c>
      <c r="AY80" s="411">
        <f t="shared" si="19"/>
        <v>0</v>
      </c>
      <c r="AZ80" s="411">
        <f t="shared" si="19"/>
        <v>0</v>
      </c>
      <c r="BA80" s="411">
        <f t="shared" si="19"/>
        <v>0</v>
      </c>
      <c r="BB80" s="411">
        <f t="shared" si="19"/>
        <v>0</v>
      </c>
      <c r="BC80" s="411">
        <f t="shared" si="19"/>
        <v>0</v>
      </c>
      <c r="BD80" s="411">
        <f t="shared" si="19"/>
        <v>0</v>
      </c>
      <c r="BE80" s="411">
        <f t="shared" si="19"/>
        <v>0</v>
      </c>
      <c r="BF80" s="411">
        <f t="shared" si="19"/>
        <v>0</v>
      </c>
      <c r="BG80" s="411">
        <f t="shared" si="19"/>
        <v>0</v>
      </c>
      <c r="BH80" s="411">
        <f t="shared" si="19"/>
        <v>0</v>
      </c>
      <c r="BI80" s="411">
        <f t="shared" si="19"/>
        <v>0</v>
      </c>
      <c r="BJ80" s="411">
        <f t="shared" si="19"/>
        <v>0</v>
      </c>
      <c r="BK80" s="411">
        <f t="shared" si="19"/>
        <v>0</v>
      </c>
      <c r="BL80" s="411">
        <f t="shared" si="19"/>
        <v>0</v>
      </c>
      <c r="BM80" s="411">
        <f t="shared" si="19"/>
        <v>0</v>
      </c>
      <c r="BN80" s="411">
        <f t="shared" si="19"/>
        <v>0</v>
      </c>
      <c r="BO80" s="411">
        <f t="shared" si="19"/>
        <v>0</v>
      </c>
      <c r="BP80" s="411">
        <f t="shared" si="19"/>
        <v>0</v>
      </c>
      <c r="BQ80" s="411">
        <f t="shared" ref="BQ80:CZ80" si="20">BQ79*$I$47</f>
        <v>0</v>
      </c>
      <c r="BR80" s="411">
        <f t="shared" si="20"/>
        <v>0</v>
      </c>
      <c r="BS80" s="411">
        <f t="shared" si="20"/>
        <v>0</v>
      </c>
      <c r="BT80" s="411">
        <f t="shared" si="20"/>
        <v>0</v>
      </c>
      <c r="BU80" s="411">
        <f t="shared" si="20"/>
        <v>0</v>
      </c>
      <c r="BV80" s="411">
        <f t="shared" si="20"/>
        <v>0</v>
      </c>
      <c r="BW80" s="411">
        <f t="shared" si="20"/>
        <v>0</v>
      </c>
      <c r="BX80" s="411">
        <f t="shared" si="20"/>
        <v>0</v>
      </c>
      <c r="BY80" s="411">
        <f t="shared" si="20"/>
        <v>0</v>
      </c>
      <c r="BZ80" s="411">
        <f t="shared" si="20"/>
        <v>0</v>
      </c>
      <c r="CA80" s="411">
        <f t="shared" si="20"/>
        <v>0</v>
      </c>
      <c r="CB80" s="411">
        <f t="shared" si="20"/>
        <v>0</v>
      </c>
      <c r="CC80" s="411">
        <f t="shared" si="20"/>
        <v>0</v>
      </c>
      <c r="CD80" s="411">
        <f t="shared" si="20"/>
        <v>0</v>
      </c>
      <c r="CE80" s="411">
        <f t="shared" si="20"/>
        <v>0</v>
      </c>
      <c r="CF80" s="411">
        <f t="shared" si="20"/>
        <v>0</v>
      </c>
      <c r="CG80" s="411">
        <f t="shared" si="20"/>
        <v>0</v>
      </c>
      <c r="CH80" s="411">
        <f t="shared" si="20"/>
        <v>0</v>
      </c>
      <c r="CI80" s="411">
        <f t="shared" si="20"/>
        <v>0</v>
      </c>
      <c r="CJ80" s="411">
        <f t="shared" si="20"/>
        <v>0</v>
      </c>
      <c r="CK80" s="411">
        <f t="shared" si="20"/>
        <v>0</v>
      </c>
      <c r="CL80" s="411">
        <f t="shared" si="20"/>
        <v>0</v>
      </c>
      <c r="CM80" s="411">
        <f t="shared" si="20"/>
        <v>0</v>
      </c>
      <c r="CN80" s="411">
        <f t="shared" si="20"/>
        <v>0</v>
      </c>
      <c r="CO80" s="411">
        <f t="shared" si="20"/>
        <v>0</v>
      </c>
      <c r="CP80" s="411">
        <f t="shared" si="20"/>
        <v>0</v>
      </c>
      <c r="CQ80" s="411">
        <f t="shared" si="20"/>
        <v>0</v>
      </c>
      <c r="CR80" s="411">
        <f t="shared" si="20"/>
        <v>0</v>
      </c>
      <c r="CS80" s="411">
        <f t="shared" si="20"/>
        <v>0</v>
      </c>
      <c r="CT80" s="411">
        <f t="shared" si="20"/>
        <v>0</v>
      </c>
      <c r="CU80" s="411">
        <f t="shared" si="20"/>
        <v>0</v>
      </c>
      <c r="CV80" s="411">
        <f t="shared" si="20"/>
        <v>0</v>
      </c>
      <c r="CW80" s="411">
        <f t="shared" si="20"/>
        <v>0</v>
      </c>
      <c r="CX80" s="411">
        <f t="shared" si="20"/>
        <v>0</v>
      </c>
      <c r="CY80" s="411">
        <f t="shared" si="20"/>
        <v>0</v>
      </c>
      <c r="CZ80" s="411">
        <f t="shared" si="20"/>
        <v>0</v>
      </c>
    </row>
    <row r="81" spans="3:104" ht="47.25">
      <c r="C81" s="308" t="s">
        <v>97</v>
      </c>
      <c r="D81" s="411">
        <f t="shared" ref="D81:AI81" si="21">D80*D66</f>
        <v>0</v>
      </c>
      <c r="E81" s="411">
        <f t="shared" si="21"/>
        <v>0</v>
      </c>
      <c r="F81" s="411">
        <f t="shared" si="21"/>
        <v>0</v>
      </c>
      <c r="G81" s="411">
        <f t="shared" si="21"/>
        <v>0</v>
      </c>
      <c r="H81" s="411">
        <f t="shared" si="21"/>
        <v>0</v>
      </c>
      <c r="I81" s="411">
        <f t="shared" si="21"/>
        <v>0</v>
      </c>
      <c r="J81" s="411">
        <f t="shared" si="21"/>
        <v>0</v>
      </c>
      <c r="K81" s="411">
        <f t="shared" si="21"/>
        <v>0</v>
      </c>
      <c r="L81" s="411">
        <f t="shared" si="21"/>
        <v>0</v>
      </c>
      <c r="M81" s="411">
        <f t="shared" si="21"/>
        <v>0</v>
      </c>
      <c r="N81" s="411">
        <f t="shared" si="21"/>
        <v>0</v>
      </c>
      <c r="O81" s="411">
        <f t="shared" si="21"/>
        <v>0</v>
      </c>
      <c r="P81" s="411">
        <f t="shared" si="21"/>
        <v>0</v>
      </c>
      <c r="Q81" s="411">
        <f t="shared" si="21"/>
        <v>0</v>
      </c>
      <c r="R81" s="411">
        <f t="shared" si="21"/>
        <v>0</v>
      </c>
      <c r="S81" s="411">
        <f t="shared" si="21"/>
        <v>0</v>
      </c>
      <c r="T81" s="411">
        <f t="shared" si="21"/>
        <v>0</v>
      </c>
      <c r="U81" s="411">
        <f t="shared" si="21"/>
        <v>0</v>
      </c>
      <c r="V81" s="411">
        <f t="shared" si="21"/>
        <v>0</v>
      </c>
      <c r="W81" s="411">
        <f t="shared" si="21"/>
        <v>0</v>
      </c>
      <c r="X81" s="411">
        <f t="shared" si="21"/>
        <v>0</v>
      </c>
      <c r="Y81" s="411">
        <f t="shared" si="21"/>
        <v>0</v>
      </c>
      <c r="Z81" s="411">
        <f t="shared" si="21"/>
        <v>0</v>
      </c>
      <c r="AA81" s="411">
        <f t="shared" si="21"/>
        <v>0</v>
      </c>
      <c r="AB81" s="411">
        <f t="shared" si="21"/>
        <v>0</v>
      </c>
      <c r="AC81" s="411">
        <f t="shared" si="21"/>
        <v>0</v>
      </c>
      <c r="AD81" s="411">
        <f t="shared" si="21"/>
        <v>0</v>
      </c>
      <c r="AE81" s="411">
        <f t="shared" si="21"/>
        <v>0</v>
      </c>
      <c r="AF81" s="411">
        <f t="shared" si="21"/>
        <v>0</v>
      </c>
      <c r="AG81" s="411">
        <f t="shared" si="21"/>
        <v>0</v>
      </c>
      <c r="AH81" s="411">
        <f t="shared" si="21"/>
        <v>0</v>
      </c>
      <c r="AI81" s="411">
        <f t="shared" si="21"/>
        <v>0</v>
      </c>
      <c r="AJ81" s="411">
        <f t="shared" ref="AJ81:BO81" si="22">AJ80*AJ66</f>
        <v>0</v>
      </c>
      <c r="AK81" s="411">
        <f t="shared" si="22"/>
        <v>0</v>
      </c>
      <c r="AL81" s="411">
        <f t="shared" si="22"/>
        <v>0</v>
      </c>
      <c r="AM81" s="411">
        <f t="shared" si="22"/>
        <v>0</v>
      </c>
      <c r="AN81" s="411">
        <f t="shared" si="22"/>
        <v>0</v>
      </c>
      <c r="AO81" s="411">
        <f t="shared" si="22"/>
        <v>0</v>
      </c>
      <c r="AP81" s="411">
        <f t="shared" si="22"/>
        <v>0</v>
      </c>
      <c r="AQ81" s="411">
        <f t="shared" si="22"/>
        <v>0</v>
      </c>
      <c r="AR81" s="411">
        <f t="shared" si="22"/>
        <v>0</v>
      </c>
      <c r="AS81" s="411">
        <f t="shared" si="22"/>
        <v>0</v>
      </c>
      <c r="AT81" s="411">
        <f t="shared" si="22"/>
        <v>0</v>
      </c>
      <c r="AU81" s="411">
        <f t="shared" si="22"/>
        <v>0</v>
      </c>
      <c r="AV81" s="411">
        <f t="shared" si="22"/>
        <v>0</v>
      </c>
      <c r="AW81" s="411">
        <f t="shared" si="22"/>
        <v>0</v>
      </c>
      <c r="AX81" s="411">
        <f t="shared" si="22"/>
        <v>0</v>
      </c>
      <c r="AY81" s="411">
        <f t="shared" si="22"/>
        <v>0</v>
      </c>
      <c r="AZ81" s="411">
        <f t="shared" si="22"/>
        <v>0</v>
      </c>
      <c r="BA81" s="411">
        <f t="shared" si="22"/>
        <v>0</v>
      </c>
      <c r="BB81" s="411">
        <f t="shared" si="22"/>
        <v>0</v>
      </c>
      <c r="BC81" s="411">
        <f t="shared" si="22"/>
        <v>0</v>
      </c>
      <c r="BD81" s="411">
        <f t="shared" si="22"/>
        <v>0</v>
      </c>
      <c r="BE81" s="411">
        <f t="shared" si="22"/>
        <v>0</v>
      </c>
      <c r="BF81" s="411">
        <f t="shared" si="22"/>
        <v>0</v>
      </c>
      <c r="BG81" s="411">
        <f t="shared" si="22"/>
        <v>0</v>
      </c>
      <c r="BH81" s="411">
        <f t="shared" si="22"/>
        <v>0</v>
      </c>
      <c r="BI81" s="411">
        <f t="shared" si="22"/>
        <v>0</v>
      </c>
      <c r="BJ81" s="411">
        <f t="shared" si="22"/>
        <v>0</v>
      </c>
      <c r="BK81" s="411">
        <f t="shared" si="22"/>
        <v>0</v>
      </c>
      <c r="BL81" s="411">
        <f t="shared" si="22"/>
        <v>0</v>
      </c>
      <c r="BM81" s="411">
        <f t="shared" si="22"/>
        <v>0</v>
      </c>
      <c r="BN81" s="411">
        <f t="shared" si="22"/>
        <v>0</v>
      </c>
      <c r="BO81" s="411">
        <f t="shared" si="22"/>
        <v>0</v>
      </c>
      <c r="BP81" s="411">
        <f t="shared" ref="BP81:CU81" si="23">BP80*BP66</f>
        <v>0</v>
      </c>
      <c r="BQ81" s="411">
        <f t="shared" si="23"/>
        <v>0</v>
      </c>
      <c r="BR81" s="411">
        <f t="shared" si="23"/>
        <v>0</v>
      </c>
      <c r="BS81" s="411">
        <f t="shared" si="23"/>
        <v>0</v>
      </c>
      <c r="BT81" s="411">
        <f t="shared" si="23"/>
        <v>0</v>
      </c>
      <c r="BU81" s="411">
        <f t="shared" si="23"/>
        <v>0</v>
      </c>
      <c r="BV81" s="411">
        <f t="shared" si="23"/>
        <v>0</v>
      </c>
      <c r="BW81" s="411">
        <f t="shared" si="23"/>
        <v>0</v>
      </c>
      <c r="BX81" s="411">
        <f t="shared" si="23"/>
        <v>0</v>
      </c>
      <c r="BY81" s="411">
        <f t="shared" si="23"/>
        <v>0</v>
      </c>
      <c r="BZ81" s="411">
        <f t="shared" si="23"/>
        <v>0</v>
      </c>
      <c r="CA81" s="411">
        <f t="shared" si="23"/>
        <v>0</v>
      </c>
      <c r="CB81" s="411">
        <f t="shared" si="23"/>
        <v>0</v>
      </c>
      <c r="CC81" s="411">
        <f t="shared" si="23"/>
        <v>0</v>
      </c>
      <c r="CD81" s="411">
        <f t="shared" si="23"/>
        <v>0</v>
      </c>
      <c r="CE81" s="411">
        <f t="shared" si="23"/>
        <v>0</v>
      </c>
      <c r="CF81" s="411">
        <f t="shared" si="23"/>
        <v>0</v>
      </c>
      <c r="CG81" s="411">
        <f t="shared" si="23"/>
        <v>0</v>
      </c>
      <c r="CH81" s="411">
        <f t="shared" si="23"/>
        <v>0</v>
      </c>
      <c r="CI81" s="411">
        <f t="shared" si="23"/>
        <v>0</v>
      </c>
      <c r="CJ81" s="411">
        <f t="shared" si="23"/>
        <v>0</v>
      </c>
      <c r="CK81" s="411">
        <f t="shared" si="23"/>
        <v>0</v>
      </c>
      <c r="CL81" s="411">
        <f t="shared" si="23"/>
        <v>0</v>
      </c>
      <c r="CM81" s="411">
        <f t="shared" si="23"/>
        <v>0</v>
      </c>
      <c r="CN81" s="411">
        <f t="shared" si="23"/>
        <v>0</v>
      </c>
      <c r="CO81" s="411">
        <f t="shared" si="23"/>
        <v>0</v>
      </c>
      <c r="CP81" s="411">
        <f t="shared" si="23"/>
        <v>0</v>
      </c>
      <c r="CQ81" s="411">
        <f t="shared" si="23"/>
        <v>0</v>
      </c>
      <c r="CR81" s="411">
        <f t="shared" si="23"/>
        <v>0</v>
      </c>
      <c r="CS81" s="411">
        <f t="shared" si="23"/>
        <v>0</v>
      </c>
      <c r="CT81" s="411">
        <f t="shared" si="23"/>
        <v>0</v>
      </c>
      <c r="CU81" s="411">
        <f t="shared" si="23"/>
        <v>0</v>
      </c>
      <c r="CV81" s="411">
        <f t="shared" ref="CV81:CZ81" si="24">CV80*CV66</f>
        <v>0</v>
      </c>
      <c r="CW81" s="411">
        <f t="shared" si="24"/>
        <v>0</v>
      </c>
      <c r="CX81" s="411">
        <f t="shared" si="24"/>
        <v>0</v>
      </c>
      <c r="CY81" s="411">
        <f t="shared" si="24"/>
        <v>0</v>
      </c>
      <c r="CZ81" s="411">
        <f t="shared" si="24"/>
        <v>0</v>
      </c>
    </row>
    <row r="82" spans="3:104" ht="31.5">
      <c r="C82" s="307" t="s">
        <v>394</v>
      </c>
      <c r="D82" s="412">
        <f>SUM(D81:CZ81)</f>
        <v>0</v>
      </c>
      <c r="E82" s="402"/>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9"/>
      <c r="BN82" s="409"/>
      <c r="BO82" s="409"/>
      <c r="BP82" s="409"/>
      <c r="BQ82" s="409"/>
      <c r="BR82" s="409"/>
      <c r="BS82" s="409"/>
      <c r="BT82" s="409"/>
      <c r="BU82" s="409"/>
      <c r="BV82" s="409"/>
      <c r="BW82" s="409"/>
      <c r="BX82" s="409"/>
      <c r="BY82" s="409"/>
      <c r="BZ82" s="409"/>
      <c r="CA82" s="409"/>
      <c r="CB82" s="409"/>
      <c r="CC82" s="409"/>
      <c r="CD82" s="409"/>
      <c r="CE82" s="409"/>
      <c r="CF82" s="409"/>
      <c r="CG82" s="409"/>
      <c r="CH82" s="409"/>
      <c r="CI82" s="409"/>
      <c r="CJ82" s="409"/>
      <c r="CK82" s="409"/>
      <c r="CL82" s="409"/>
      <c r="CM82" s="409"/>
      <c r="CN82" s="409"/>
      <c r="CO82" s="409"/>
      <c r="CP82" s="409"/>
      <c r="CQ82" s="409"/>
      <c r="CR82" s="409"/>
      <c r="CS82" s="409"/>
      <c r="CT82" s="409"/>
      <c r="CU82" s="409"/>
      <c r="CV82" s="409"/>
      <c r="CW82" s="409"/>
      <c r="CX82" s="409"/>
      <c r="CY82" s="409"/>
      <c r="CZ82" s="409"/>
    </row>
    <row r="83" spans="3:104">
      <c r="D83" s="403"/>
      <c r="E83" s="404"/>
      <c r="F83" s="404"/>
      <c r="G83" s="404"/>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4"/>
      <c r="AY83" s="404"/>
      <c r="AZ83" s="404"/>
      <c r="BA83" s="404"/>
      <c r="BB83" s="404"/>
      <c r="BC83" s="404"/>
      <c r="BD83" s="404"/>
      <c r="BE83" s="404"/>
      <c r="BF83" s="404"/>
      <c r="BG83" s="404"/>
      <c r="BH83" s="404"/>
      <c r="BI83" s="404"/>
      <c r="BJ83" s="404"/>
      <c r="BK83" s="404"/>
      <c r="BL83" s="404"/>
      <c r="BM83" s="404"/>
      <c r="BN83" s="404"/>
      <c r="BO83" s="404"/>
      <c r="BP83" s="404"/>
      <c r="BQ83" s="404"/>
      <c r="BR83" s="404"/>
      <c r="BS83" s="404"/>
      <c r="BT83" s="404"/>
      <c r="BU83" s="404"/>
      <c r="BV83" s="404"/>
      <c r="BW83" s="404"/>
      <c r="BX83" s="404"/>
      <c r="BY83" s="404"/>
      <c r="BZ83" s="404"/>
      <c r="CA83" s="404"/>
      <c r="CB83" s="404"/>
      <c r="CC83" s="404"/>
      <c r="CD83" s="404"/>
      <c r="CE83" s="404"/>
      <c r="CF83" s="404"/>
      <c r="CG83" s="404"/>
      <c r="CH83" s="404"/>
      <c r="CI83" s="404"/>
      <c r="CJ83" s="404"/>
      <c r="CK83" s="404"/>
      <c r="CL83" s="404"/>
      <c r="CM83" s="404"/>
      <c r="CN83" s="404"/>
      <c r="CO83" s="404"/>
      <c r="CP83" s="404"/>
      <c r="CQ83" s="404"/>
      <c r="CR83" s="404"/>
      <c r="CS83" s="404"/>
      <c r="CT83" s="404"/>
      <c r="CU83" s="404"/>
      <c r="CV83" s="404"/>
      <c r="CW83" s="404"/>
      <c r="CX83" s="404"/>
      <c r="CY83" s="404"/>
      <c r="CZ83" s="404"/>
    </row>
    <row r="84" spans="3:104"/>
    <row r="85" spans="3:104"/>
    <row r="86" spans="3:104"/>
    <row r="87" spans="3:104"/>
    <row r="88" spans="3:104"/>
    <row r="89" spans="3:104"/>
    <row r="90" spans="3:104"/>
    <row r="91" spans="3:104"/>
    <row r="92" spans="3:104"/>
    <row r="93" spans="3:104"/>
    <row r="94" spans="3:104"/>
    <row r="95" spans="3:104"/>
    <row r="96" spans="3:104"/>
    <row r="97"/>
    <row r="98"/>
    <row r="99"/>
    <row r="100"/>
    <row r="101"/>
    <row r="102"/>
    <row r="103"/>
    <row r="104"/>
    <row r="105"/>
    <row r="106"/>
    <row r="107"/>
    <row r="108"/>
    <row r="109"/>
    <row r="110"/>
    <row r="111"/>
    <row r="112"/>
    <row r="113"/>
    <row r="114"/>
    <row r="115"/>
  </sheetData>
  <mergeCells count="55">
    <mergeCell ref="B45:B47"/>
    <mergeCell ref="C45:D47"/>
    <mergeCell ref="E45:E47"/>
    <mergeCell ref="J45:M47"/>
    <mergeCell ref="J44:M44"/>
    <mergeCell ref="B66:C66"/>
    <mergeCell ref="C53:D53"/>
    <mergeCell ref="F53:M53"/>
    <mergeCell ref="F50:P50"/>
    <mergeCell ref="F55:P55"/>
    <mergeCell ref="C57:D57"/>
    <mergeCell ref="F57:P57"/>
    <mergeCell ref="C56:D56"/>
    <mergeCell ref="F56:P56"/>
    <mergeCell ref="E51:E53"/>
    <mergeCell ref="F52:M52"/>
    <mergeCell ref="C52:D52"/>
    <mergeCell ref="B5:D5"/>
    <mergeCell ref="B6:D6"/>
    <mergeCell ref="F37:P37"/>
    <mergeCell ref="F38:P38"/>
    <mergeCell ref="C37:D37"/>
    <mergeCell ref="G18:I18"/>
    <mergeCell ref="J19:L27"/>
    <mergeCell ref="J18:L18"/>
    <mergeCell ref="C38:D38"/>
    <mergeCell ref="E19:E28"/>
    <mergeCell ref="C19:D27"/>
    <mergeCell ref="C32:D32"/>
    <mergeCell ref="F33:M33"/>
    <mergeCell ref="C34:D34"/>
    <mergeCell ref="F34:M34"/>
    <mergeCell ref="C31:D31"/>
    <mergeCell ref="F31:P31"/>
    <mergeCell ref="C44:D44"/>
    <mergeCell ref="C50:D50"/>
    <mergeCell ref="C51:D51"/>
    <mergeCell ref="F51:P51"/>
    <mergeCell ref="C39:D39"/>
    <mergeCell ref="B4:D4"/>
    <mergeCell ref="B8:D8"/>
    <mergeCell ref="B12:D12"/>
    <mergeCell ref="F44:I44"/>
    <mergeCell ref="B67:C67"/>
    <mergeCell ref="B62:C62"/>
    <mergeCell ref="B63:C63"/>
    <mergeCell ref="C58:D58"/>
    <mergeCell ref="F58:P58"/>
    <mergeCell ref="B64:C64"/>
    <mergeCell ref="B65:C65"/>
    <mergeCell ref="B61:C61"/>
    <mergeCell ref="F32:P32"/>
    <mergeCell ref="C18:D18"/>
    <mergeCell ref="B19:B27"/>
    <mergeCell ref="C55:D55"/>
  </mergeCells>
  <dataValidations count="1">
    <dataValidation type="list" allowBlank="1" showInputMessage="1" showErrorMessage="1" sqref="WVV982877:WVV982878 WLZ982877:WLZ982878 WCD982877:WCD982878 VSH982877:VSH982878 VIL982877:VIL982878 UYP982877:UYP982878 UOT982877:UOT982878 UEX982877:UEX982878 TVB982877:TVB982878 TLF982877:TLF982878 TBJ982877:TBJ982878 SRN982877:SRN982878 SHR982877:SHR982878 RXV982877:RXV982878 RNZ982877:RNZ982878 RED982877:RED982878 QUH982877:QUH982878 QKL982877:QKL982878 QAP982877:QAP982878 PQT982877:PQT982878 PGX982877:PGX982878 OXB982877:OXB982878 ONF982877:ONF982878 ODJ982877:ODJ982878 NTN982877:NTN982878 NJR982877:NJR982878 MZV982877:MZV982878 MPZ982877:MPZ982878 MGD982877:MGD982878 LWH982877:LWH982878 LML982877:LML982878 LCP982877:LCP982878 KST982877:KST982878 KIX982877:KIX982878 JZB982877:JZB982878 JPF982877:JPF982878 JFJ982877:JFJ982878 IVN982877:IVN982878 ILR982877:ILR982878 IBV982877:IBV982878 HRZ982877:HRZ982878 HID982877:HID982878 GYH982877:GYH982878 GOL982877:GOL982878 GEP982877:GEP982878 FUT982877:FUT982878 FKX982877:FKX982878 FBB982877:FBB982878 ERF982877:ERF982878 EHJ982877:EHJ982878 DXN982877:DXN982878 DNR982877:DNR982878 DDV982877:DDV982878 CTZ982877:CTZ982878 CKD982877:CKD982878 CAH982877:CAH982878 BQL982877:BQL982878 BGP982877:BGP982878 AWT982877:AWT982878 AMX982877:AMX982878 ADB982877:ADB982878 TF982877:TF982878 JJ982877:JJ982878 E982877:G982878 WVV917341:WVV917342 WLZ917341:WLZ917342 WCD917341:WCD917342 VSH917341:VSH917342 VIL917341:VIL917342 UYP917341:UYP917342 UOT917341:UOT917342 UEX917341:UEX917342 TVB917341:TVB917342 TLF917341:TLF917342 TBJ917341:TBJ917342 SRN917341:SRN917342 SHR917341:SHR917342 RXV917341:RXV917342 RNZ917341:RNZ917342 RED917341:RED917342 QUH917341:QUH917342 QKL917341:QKL917342 QAP917341:QAP917342 PQT917341:PQT917342 PGX917341:PGX917342 OXB917341:OXB917342 ONF917341:ONF917342 ODJ917341:ODJ917342 NTN917341:NTN917342 NJR917341:NJR917342 MZV917341:MZV917342 MPZ917341:MPZ917342 MGD917341:MGD917342 LWH917341:LWH917342 LML917341:LML917342 LCP917341:LCP917342 KST917341:KST917342 KIX917341:KIX917342 JZB917341:JZB917342 JPF917341:JPF917342 JFJ917341:JFJ917342 IVN917341:IVN917342 ILR917341:ILR917342 IBV917341:IBV917342 HRZ917341:HRZ917342 HID917341:HID917342 GYH917341:GYH917342 GOL917341:GOL917342 GEP917341:GEP917342 FUT917341:FUT917342 FKX917341:FKX917342 FBB917341:FBB917342 ERF917341:ERF917342 EHJ917341:EHJ917342 DXN917341:DXN917342 DNR917341:DNR917342 DDV917341:DDV917342 CTZ917341:CTZ917342 CKD917341:CKD917342 CAH917341:CAH917342 BQL917341:BQL917342 BGP917341:BGP917342 AWT917341:AWT917342 AMX917341:AMX917342 ADB917341:ADB917342 TF917341:TF917342 JJ917341:JJ917342 E917341:G917342 WVV851805:WVV851806 WLZ851805:WLZ851806 WCD851805:WCD851806 VSH851805:VSH851806 VIL851805:VIL851806 UYP851805:UYP851806 UOT851805:UOT851806 UEX851805:UEX851806 TVB851805:TVB851806 TLF851805:TLF851806 TBJ851805:TBJ851806 SRN851805:SRN851806 SHR851805:SHR851806 RXV851805:RXV851806 RNZ851805:RNZ851806 RED851805:RED851806 QUH851805:QUH851806 QKL851805:QKL851806 QAP851805:QAP851806 PQT851805:PQT851806 PGX851805:PGX851806 OXB851805:OXB851806 ONF851805:ONF851806 ODJ851805:ODJ851806 NTN851805:NTN851806 NJR851805:NJR851806 MZV851805:MZV851806 MPZ851805:MPZ851806 MGD851805:MGD851806 LWH851805:LWH851806 LML851805:LML851806 LCP851805:LCP851806 KST851805:KST851806 KIX851805:KIX851806 JZB851805:JZB851806 JPF851805:JPF851806 JFJ851805:JFJ851806 IVN851805:IVN851806 ILR851805:ILR851806 IBV851805:IBV851806 HRZ851805:HRZ851806 HID851805:HID851806 GYH851805:GYH851806 GOL851805:GOL851806 GEP851805:GEP851806 FUT851805:FUT851806 FKX851805:FKX851806 FBB851805:FBB851806 ERF851805:ERF851806 EHJ851805:EHJ851806 DXN851805:DXN851806 DNR851805:DNR851806 DDV851805:DDV851806 CTZ851805:CTZ851806 CKD851805:CKD851806 CAH851805:CAH851806 BQL851805:BQL851806 BGP851805:BGP851806 AWT851805:AWT851806 AMX851805:AMX851806 ADB851805:ADB851806 TF851805:TF851806 JJ851805:JJ851806 E851805:G851806 WVV786269:WVV786270 WLZ786269:WLZ786270 WCD786269:WCD786270 VSH786269:VSH786270 VIL786269:VIL786270 UYP786269:UYP786270 UOT786269:UOT786270 UEX786269:UEX786270 TVB786269:TVB786270 TLF786269:TLF786270 TBJ786269:TBJ786270 SRN786269:SRN786270 SHR786269:SHR786270 RXV786269:RXV786270 RNZ786269:RNZ786270 RED786269:RED786270 QUH786269:QUH786270 QKL786269:QKL786270 QAP786269:QAP786270 PQT786269:PQT786270 PGX786269:PGX786270 OXB786269:OXB786270 ONF786269:ONF786270 ODJ786269:ODJ786270 NTN786269:NTN786270 NJR786269:NJR786270 MZV786269:MZV786270 MPZ786269:MPZ786270 MGD786269:MGD786270 LWH786269:LWH786270 LML786269:LML786270 LCP786269:LCP786270 KST786269:KST786270 KIX786269:KIX786270 JZB786269:JZB786270 JPF786269:JPF786270 JFJ786269:JFJ786270 IVN786269:IVN786270 ILR786269:ILR786270 IBV786269:IBV786270 HRZ786269:HRZ786270 HID786269:HID786270 GYH786269:GYH786270 GOL786269:GOL786270 GEP786269:GEP786270 FUT786269:FUT786270 FKX786269:FKX786270 FBB786269:FBB786270 ERF786269:ERF786270 EHJ786269:EHJ786270 DXN786269:DXN786270 DNR786269:DNR786270 DDV786269:DDV786270 CTZ786269:CTZ786270 CKD786269:CKD786270 CAH786269:CAH786270 BQL786269:BQL786270 BGP786269:BGP786270 AWT786269:AWT786270 AMX786269:AMX786270 ADB786269:ADB786270 TF786269:TF786270 JJ786269:JJ786270 E786269:G786270 WVV720733:WVV720734 WLZ720733:WLZ720734 WCD720733:WCD720734 VSH720733:VSH720734 VIL720733:VIL720734 UYP720733:UYP720734 UOT720733:UOT720734 UEX720733:UEX720734 TVB720733:TVB720734 TLF720733:TLF720734 TBJ720733:TBJ720734 SRN720733:SRN720734 SHR720733:SHR720734 RXV720733:RXV720734 RNZ720733:RNZ720734 RED720733:RED720734 QUH720733:QUH720734 QKL720733:QKL720734 QAP720733:QAP720734 PQT720733:PQT720734 PGX720733:PGX720734 OXB720733:OXB720734 ONF720733:ONF720734 ODJ720733:ODJ720734 NTN720733:NTN720734 NJR720733:NJR720734 MZV720733:MZV720734 MPZ720733:MPZ720734 MGD720733:MGD720734 LWH720733:LWH720734 LML720733:LML720734 LCP720733:LCP720734 KST720733:KST720734 KIX720733:KIX720734 JZB720733:JZB720734 JPF720733:JPF720734 JFJ720733:JFJ720734 IVN720733:IVN720734 ILR720733:ILR720734 IBV720733:IBV720734 HRZ720733:HRZ720734 HID720733:HID720734 GYH720733:GYH720734 GOL720733:GOL720734 GEP720733:GEP720734 FUT720733:FUT720734 FKX720733:FKX720734 FBB720733:FBB720734 ERF720733:ERF720734 EHJ720733:EHJ720734 DXN720733:DXN720734 DNR720733:DNR720734 DDV720733:DDV720734 CTZ720733:CTZ720734 CKD720733:CKD720734 CAH720733:CAH720734 BQL720733:BQL720734 BGP720733:BGP720734 AWT720733:AWT720734 AMX720733:AMX720734 ADB720733:ADB720734 TF720733:TF720734 JJ720733:JJ720734 E720733:G720734 WVV655197:WVV655198 WLZ655197:WLZ655198 WCD655197:WCD655198 VSH655197:VSH655198 VIL655197:VIL655198 UYP655197:UYP655198 UOT655197:UOT655198 UEX655197:UEX655198 TVB655197:TVB655198 TLF655197:TLF655198 TBJ655197:TBJ655198 SRN655197:SRN655198 SHR655197:SHR655198 RXV655197:RXV655198 RNZ655197:RNZ655198 RED655197:RED655198 QUH655197:QUH655198 QKL655197:QKL655198 QAP655197:QAP655198 PQT655197:PQT655198 PGX655197:PGX655198 OXB655197:OXB655198 ONF655197:ONF655198 ODJ655197:ODJ655198 NTN655197:NTN655198 NJR655197:NJR655198 MZV655197:MZV655198 MPZ655197:MPZ655198 MGD655197:MGD655198 LWH655197:LWH655198 LML655197:LML655198 LCP655197:LCP655198 KST655197:KST655198 KIX655197:KIX655198 JZB655197:JZB655198 JPF655197:JPF655198 JFJ655197:JFJ655198 IVN655197:IVN655198 ILR655197:ILR655198 IBV655197:IBV655198 HRZ655197:HRZ655198 HID655197:HID655198 GYH655197:GYH655198 GOL655197:GOL655198 GEP655197:GEP655198 FUT655197:FUT655198 FKX655197:FKX655198 FBB655197:FBB655198 ERF655197:ERF655198 EHJ655197:EHJ655198 DXN655197:DXN655198 DNR655197:DNR655198 DDV655197:DDV655198 CTZ655197:CTZ655198 CKD655197:CKD655198 CAH655197:CAH655198 BQL655197:BQL655198 BGP655197:BGP655198 AWT655197:AWT655198 AMX655197:AMX655198 ADB655197:ADB655198 TF655197:TF655198 JJ655197:JJ655198 E655197:G655198 WVV589661:WVV589662 WLZ589661:WLZ589662 WCD589661:WCD589662 VSH589661:VSH589662 VIL589661:VIL589662 UYP589661:UYP589662 UOT589661:UOT589662 UEX589661:UEX589662 TVB589661:TVB589662 TLF589661:TLF589662 TBJ589661:TBJ589662 SRN589661:SRN589662 SHR589661:SHR589662 RXV589661:RXV589662 RNZ589661:RNZ589662 RED589661:RED589662 QUH589661:QUH589662 QKL589661:QKL589662 QAP589661:QAP589662 PQT589661:PQT589662 PGX589661:PGX589662 OXB589661:OXB589662 ONF589661:ONF589662 ODJ589661:ODJ589662 NTN589661:NTN589662 NJR589661:NJR589662 MZV589661:MZV589662 MPZ589661:MPZ589662 MGD589661:MGD589662 LWH589661:LWH589662 LML589661:LML589662 LCP589661:LCP589662 KST589661:KST589662 KIX589661:KIX589662 JZB589661:JZB589662 JPF589661:JPF589662 JFJ589661:JFJ589662 IVN589661:IVN589662 ILR589661:ILR589662 IBV589661:IBV589662 HRZ589661:HRZ589662 HID589661:HID589662 GYH589661:GYH589662 GOL589661:GOL589662 GEP589661:GEP589662 FUT589661:FUT589662 FKX589661:FKX589662 FBB589661:FBB589662 ERF589661:ERF589662 EHJ589661:EHJ589662 DXN589661:DXN589662 DNR589661:DNR589662 DDV589661:DDV589662 CTZ589661:CTZ589662 CKD589661:CKD589662 CAH589661:CAH589662 BQL589661:BQL589662 BGP589661:BGP589662 AWT589661:AWT589662 AMX589661:AMX589662 ADB589661:ADB589662 TF589661:TF589662 JJ589661:JJ589662 E589661:G589662 WVV524125:WVV524126 WLZ524125:WLZ524126 WCD524125:WCD524126 VSH524125:VSH524126 VIL524125:VIL524126 UYP524125:UYP524126 UOT524125:UOT524126 UEX524125:UEX524126 TVB524125:TVB524126 TLF524125:TLF524126 TBJ524125:TBJ524126 SRN524125:SRN524126 SHR524125:SHR524126 RXV524125:RXV524126 RNZ524125:RNZ524126 RED524125:RED524126 QUH524125:QUH524126 QKL524125:QKL524126 QAP524125:QAP524126 PQT524125:PQT524126 PGX524125:PGX524126 OXB524125:OXB524126 ONF524125:ONF524126 ODJ524125:ODJ524126 NTN524125:NTN524126 NJR524125:NJR524126 MZV524125:MZV524126 MPZ524125:MPZ524126 MGD524125:MGD524126 LWH524125:LWH524126 LML524125:LML524126 LCP524125:LCP524126 KST524125:KST524126 KIX524125:KIX524126 JZB524125:JZB524126 JPF524125:JPF524126 JFJ524125:JFJ524126 IVN524125:IVN524126 ILR524125:ILR524126 IBV524125:IBV524126 HRZ524125:HRZ524126 HID524125:HID524126 GYH524125:GYH524126 GOL524125:GOL524126 GEP524125:GEP524126 FUT524125:FUT524126 FKX524125:FKX524126 FBB524125:FBB524126 ERF524125:ERF524126 EHJ524125:EHJ524126 DXN524125:DXN524126 DNR524125:DNR524126 DDV524125:DDV524126 CTZ524125:CTZ524126 CKD524125:CKD524126 CAH524125:CAH524126 BQL524125:BQL524126 BGP524125:BGP524126 AWT524125:AWT524126 AMX524125:AMX524126 ADB524125:ADB524126 TF524125:TF524126 JJ524125:JJ524126 E524125:G524126 WVV458589:WVV458590 WLZ458589:WLZ458590 WCD458589:WCD458590 VSH458589:VSH458590 VIL458589:VIL458590 UYP458589:UYP458590 UOT458589:UOT458590 UEX458589:UEX458590 TVB458589:TVB458590 TLF458589:TLF458590 TBJ458589:TBJ458590 SRN458589:SRN458590 SHR458589:SHR458590 RXV458589:RXV458590 RNZ458589:RNZ458590 RED458589:RED458590 QUH458589:QUH458590 QKL458589:QKL458590 QAP458589:QAP458590 PQT458589:PQT458590 PGX458589:PGX458590 OXB458589:OXB458590 ONF458589:ONF458590 ODJ458589:ODJ458590 NTN458589:NTN458590 NJR458589:NJR458590 MZV458589:MZV458590 MPZ458589:MPZ458590 MGD458589:MGD458590 LWH458589:LWH458590 LML458589:LML458590 LCP458589:LCP458590 KST458589:KST458590 KIX458589:KIX458590 JZB458589:JZB458590 JPF458589:JPF458590 JFJ458589:JFJ458590 IVN458589:IVN458590 ILR458589:ILR458590 IBV458589:IBV458590 HRZ458589:HRZ458590 HID458589:HID458590 GYH458589:GYH458590 GOL458589:GOL458590 GEP458589:GEP458590 FUT458589:FUT458590 FKX458589:FKX458590 FBB458589:FBB458590 ERF458589:ERF458590 EHJ458589:EHJ458590 DXN458589:DXN458590 DNR458589:DNR458590 DDV458589:DDV458590 CTZ458589:CTZ458590 CKD458589:CKD458590 CAH458589:CAH458590 BQL458589:BQL458590 BGP458589:BGP458590 AWT458589:AWT458590 AMX458589:AMX458590 ADB458589:ADB458590 TF458589:TF458590 JJ458589:JJ458590 E458589:G458590 WVV393053:WVV393054 WLZ393053:WLZ393054 WCD393053:WCD393054 VSH393053:VSH393054 VIL393053:VIL393054 UYP393053:UYP393054 UOT393053:UOT393054 UEX393053:UEX393054 TVB393053:TVB393054 TLF393053:TLF393054 TBJ393053:TBJ393054 SRN393053:SRN393054 SHR393053:SHR393054 RXV393053:RXV393054 RNZ393053:RNZ393054 RED393053:RED393054 QUH393053:QUH393054 QKL393053:QKL393054 QAP393053:QAP393054 PQT393053:PQT393054 PGX393053:PGX393054 OXB393053:OXB393054 ONF393053:ONF393054 ODJ393053:ODJ393054 NTN393053:NTN393054 NJR393053:NJR393054 MZV393053:MZV393054 MPZ393053:MPZ393054 MGD393053:MGD393054 LWH393053:LWH393054 LML393053:LML393054 LCP393053:LCP393054 KST393053:KST393054 KIX393053:KIX393054 JZB393053:JZB393054 JPF393053:JPF393054 JFJ393053:JFJ393054 IVN393053:IVN393054 ILR393053:ILR393054 IBV393053:IBV393054 HRZ393053:HRZ393054 HID393053:HID393054 GYH393053:GYH393054 GOL393053:GOL393054 GEP393053:GEP393054 FUT393053:FUT393054 FKX393053:FKX393054 FBB393053:FBB393054 ERF393053:ERF393054 EHJ393053:EHJ393054 DXN393053:DXN393054 DNR393053:DNR393054 DDV393053:DDV393054 CTZ393053:CTZ393054 CKD393053:CKD393054 CAH393053:CAH393054 BQL393053:BQL393054 BGP393053:BGP393054 AWT393053:AWT393054 AMX393053:AMX393054 ADB393053:ADB393054 TF393053:TF393054 JJ393053:JJ393054 E393053:G393054 WVV327517:WVV327518 WLZ327517:WLZ327518 WCD327517:WCD327518 VSH327517:VSH327518 VIL327517:VIL327518 UYP327517:UYP327518 UOT327517:UOT327518 UEX327517:UEX327518 TVB327517:TVB327518 TLF327517:TLF327518 TBJ327517:TBJ327518 SRN327517:SRN327518 SHR327517:SHR327518 RXV327517:RXV327518 RNZ327517:RNZ327518 RED327517:RED327518 QUH327517:QUH327518 QKL327517:QKL327518 QAP327517:QAP327518 PQT327517:PQT327518 PGX327517:PGX327518 OXB327517:OXB327518 ONF327517:ONF327518 ODJ327517:ODJ327518 NTN327517:NTN327518 NJR327517:NJR327518 MZV327517:MZV327518 MPZ327517:MPZ327518 MGD327517:MGD327518 LWH327517:LWH327518 LML327517:LML327518 LCP327517:LCP327518 KST327517:KST327518 KIX327517:KIX327518 JZB327517:JZB327518 JPF327517:JPF327518 JFJ327517:JFJ327518 IVN327517:IVN327518 ILR327517:ILR327518 IBV327517:IBV327518 HRZ327517:HRZ327518 HID327517:HID327518 GYH327517:GYH327518 GOL327517:GOL327518 GEP327517:GEP327518 FUT327517:FUT327518 FKX327517:FKX327518 FBB327517:FBB327518 ERF327517:ERF327518 EHJ327517:EHJ327518 DXN327517:DXN327518 DNR327517:DNR327518 DDV327517:DDV327518 CTZ327517:CTZ327518 CKD327517:CKD327518 CAH327517:CAH327518 BQL327517:BQL327518 BGP327517:BGP327518 AWT327517:AWT327518 AMX327517:AMX327518 ADB327517:ADB327518 TF327517:TF327518 JJ327517:JJ327518 E327517:G327518 WVV261981:WVV261982 WLZ261981:WLZ261982 WCD261981:WCD261982 VSH261981:VSH261982 VIL261981:VIL261982 UYP261981:UYP261982 UOT261981:UOT261982 UEX261981:UEX261982 TVB261981:TVB261982 TLF261981:TLF261982 TBJ261981:TBJ261982 SRN261981:SRN261982 SHR261981:SHR261982 RXV261981:RXV261982 RNZ261981:RNZ261982 RED261981:RED261982 QUH261981:QUH261982 QKL261981:QKL261982 QAP261981:QAP261982 PQT261981:PQT261982 PGX261981:PGX261982 OXB261981:OXB261982 ONF261981:ONF261982 ODJ261981:ODJ261982 NTN261981:NTN261982 NJR261981:NJR261982 MZV261981:MZV261982 MPZ261981:MPZ261982 MGD261981:MGD261982 LWH261981:LWH261982 LML261981:LML261982 LCP261981:LCP261982 KST261981:KST261982 KIX261981:KIX261982 JZB261981:JZB261982 JPF261981:JPF261982 JFJ261981:JFJ261982 IVN261981:IVN261982 ILR261981:ILR261982 IBV261981:IBV261982 HRZ261981:HRZ261982 HID261981:HID261982 GYH261981:GYH261982 GOL261981:GOL261982 GEP261981:GEP261982 FUT261981:FUT261982 FKX261981:FKX261982 FBB261981:FBB261982 ERF261981:ERF261982 EHJ261981:EHJ261982 DXN261981:DXN261982 DNR261981:DNR261982 DDV261981:DDV261982 CTZ261981:CTZ261982 CKD261981:CKD261982 CAH261981:CAH261982 BQL261981:BQL261982 BGP261981:BGP261982 AWT261981:AWT261982 AMX261981:AMX261982 ADB261981:ADB261982 TF261981:TF261982 JJ261981:JJ261982 E261981:G261982 WVV196445:WVV196446 WLZ196445:WLZ196446 WCD196445:WCD196446 VSH196445:VSH196446 VIL196445:VIL196446 UYP196445:UYP196446 UOT196445:UOT196446 UEX196445:UEX196446 TVB196445:TVB196446 TLF196445:TLF196446 TBJ196445:TBJ196446 SRN196445:SRN196446 SHR196445:SHR196446 RXV196445:RXV196446 RNZ196445:RNZ196446 RED196445:RED196446 QUH196445:QUH196446 QKL196445:QKL196446 QAP196445:QAP196446 PQT196445:PQT196446 PGX196445:PGX196446 OXB196445:OXB196446 ONF196445:ONF196446 ODJ196445:ODJ196446 NTN196445:NTN196446 NJR196445:NJR196446 MZV196445:MZV196446 MPZ196445:MPZ196446 MGD196445:MGD196446 LWH196445:LWH196446 LML196445:LML196446 LCP196445:LCP196446 KST196445:KST196446 KIX196445:KIX196446 JZB196445:JZB196446 JPF196445:JPF196446 JFJ196445:JFJ196446 IVN196445:IVN196446 ILR196445:ILR196446 IBV196445:IBV196446 HRZ196445:HRZ196446 HID196445:HID196446 GYH196445:GYH196446 GOL196445:GOL196446 GEP196445:GEP196446 FUT196445:FUT196446 FKX196445:FKX196446 FBB196445:FBB196446 ERF196445:ERF196446 EHJ196445:EHJ196446 DXN196445:DXN196446 DNR196445:DNR196446 DDV196445:DDV196446 CTZ196445:CTZ196446 CKD196445:CKD196446 CAH196445:CAH196446 BQL196445:BQL196446 BGP196445:BGP196446 AWT196445:AWT196446 AMX196445:AMX196446 ADB196445:ADB196446 TF196445:TF196446 JJ196445:JJ196446 E196445:G196446 WVV130909:WVV130910 WLZ130909:WLZ130910 WCD130909:WCD130910 VSH130909:VSH130910 VIL130909:VIL130910 UYP130909:UYP130910 UOT130909:UOT130910 UEX130909:UEX130910 TVB130909:TVB130910 TLF130909:TLF130910 TBJ130909:TBJ130910 SRN130909:SRN130910 SHR130909:SHR130910 RXV130909:RXV130910 RNZ130909:RNZ130910 RED130909:RED130910 QUH130909:QUH130910 QKL130909:QKL130910 QAP130909:QAP130910 PQT130909:PQT130910 PGX130909:PGX130910 OXB130909:OXB130910 ONF130909:ONF130910 ODJ130909:ODJ130910 NTN130909:NTN130910 NJR130909:NJR130910 MZV130909:MZV130910 MPZ130909:MPZ130910 MGD130909:MGD130910 LWH130909:LWH130910 LML130909:LML130910 LCP130909:LCP130910 KST130909:KST130910 KIX130909:KIX130910 JZB130909:JZB130910 JPF130909:JPF130910 JFJ130909:JFJ130910 IVN130909:IVN130910 ILR130909:ILR130910 IBV130909:IBV130910 HRZ130909:HRZ130910 HID130909:HID130910 GYH130909:GYH130910 GOL130909:GOL130910 GEP130909:GEP130910 FUT130909:FUT130910 FKX130909:FKX130910 FBB130909:FBB130910 ERF130909:ERF130910 EHJ130909:EHJ130910 DXN130909:DXN130910 DNR130909:DNR130910 DDV130909:DDV130910 CTZ130909:CTZ130910 CKD130909:CKD130910 CAH130909:CAH130910 BQL130909:BQL130910 BGP130909:BGP130910 AWT130909:AWT130910 AMX130909:AMX130910 ADB130909:ADB130910 TF130909:TF130910 JJ130909:JJ130910 E130909:G130910 WVV65373:WVV65374 WLZ65373:WLZ65374 WCD65373:WCD65374 VSH65373:VSH65374 VIL65373:VIL65374 UYP65373:UYP65374 UOT65373:UOT65374 UEX65373:UEX65374 TVB65373:TVB65374 TLF65373:TLF65374 TBJ65373:TBJ65374 SRN65373:SRN65374 SHR65373:SHR65374 RXV65373:RXV65374 RNZ65373:RNZ65374 RED65373:RED65374 QUH65373:QUH65374 QKL65373:QKL65374 QAP65373:QAP65374 PQT65373:PQT65374 PGX65373:PGX65374 OXB65373:OXB65374 ONF65373:ONF65374 ODJ65373:ODJ65374 NTN65373:NTN65374 NJR65373:NJR65374 MZV65373:MZV65374 MPZ65373:MPZ65374 MGD65373:MGD65374 LWH65373:LWH65374 LML65373:LML65374 LCP65373:LCP65374 KST65373:KST65374 KIX65373:KIX65374 JZB65373:JZB65374 JPF65373:JPF65374 JFJ65373:JFJ65374 IVN65373:IVN65374 ILR65373:ILR65374 IBV65373:IBV65374 HRZ65373:HRZ65374 HID65373:HID65374 GYH65373:GYH65374 GOL65373:GOL65374 GEP65373:GEP65374 FUT65373:FUT65374 FKX65373:FKX65374 FBB65373:FBB65374 ERF65373:ERF65374 EHJ65373:EHJ65374 DXN65373:DXN65374 DNR65373:DNR65374 DDV65373:DDV65374 CTZ65373:CTZ65374 CKD65373:CKD65374 CAH65373:CAH65374 BQL65373:BQL65374 BGP65373:BGP65374 AWT65373:AWT65374 AMX65373:AMX65374 ADB65373:ADB65374 TF65373:TF65374 JJ65373:JJ65374 E65373:G65374">
      <formula1>#REF!</formula1>
    </dataValidation>
  </dataValidations>
  <hyperlinks>
    <hyperlink ref="E33" r:id="rId1"/>
    <hyperlink ref="E34" r:id="rId2"/>
    <hyperlink ref="E51:E53" r:id="rId3" display="Defra air quality damage cost guidance"/>
    <hyperlink ref="E45:E47" r:id="rId4" display="Defra air quality damage cost guidance"/>
    <hyperlink ref="E19" r:id="rId5"/>
  </hyperlinks>
  <pageMargins left="0.7" right="0.7" top="0.75" bottom="0.75" header="0.3" footer="0.3"/>
  <pageSetup paperSize="9" orientation="portrait"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03"/>
  <sheetViews>
    <sheetView zoomScaleNormal="100" workbookViewId="0">
      <selection activeCell="B1" sqref="B1"/>
    </sheetView>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0.44140625" style="38" bestFit="1" customWidth="1"/>
    <col min="6" max="6" width="19.77734375" style="38" bestFit="1" customWidth="1"/>
    <col min="7" max="7" width="14.33203125" style="38" customWidth="1"/>
    <col min="8" max="8" width="19.109375" style="38" bestFit="1" customWidth="1"/>
    <col min="9" max="9" width="14.109375" style="38" customWidth="1"/>
    <col min="10" max="10" width="19.109375" style="38" bestFit="1" customWidth="1"/>
    <col min="11" max="18" width="14.109375" style="38" customWidth="1"/>
    <col min="19" max="20" width="14.33203125" style="38" customWidth="1"/>
    <col min="21" max="21" width="13.109375" style="38" customWidth="1"/>
    <col min="22" max="22" width="18.77734375" style="38" customWidth="1"/>
    <col min="23" max="23" width="12" style="38" customWidth="1"/>
    <col min="24" max="42" width="11.5546875" style="38" bestFit="1" customWidth="1"/>
    <col min="43" max="104" width="10.77734375" style="38" bestFit="1" customWidth="1"/>
    <col min="105" max="16384" width="6.6640625" style="38"/>
  </cols>
  <sheetData>
    <row r="1" spans="1:29" ht="30">
      <c r="B1" s="119" t="s">
        <v>480</v>
      </c>
    </row>
    <row r="2" spans="1:29" ht="26.25" customHeight="1">
      <c r="B2" s="340" t="s">
        <v>247</v>
      </c>
    </row>
    <row r="3" spans="1:29" ht="26.25" thickBot="1">
      <c r="B3" s="120" t="s">
        <v>392</v>
      </c>
    </row>
    <row r="4" spans="1:29" ht="15" customHeight="1">
      <c r="B4" s="864" t="s">
        <v>611</v>
      </c>
      <c r="C4" s="865"/>
      <c r="D4" s="866"/>
    </row>
    <row r="5" spans="1:29" ht="15.75" thickBot="1">
      <c r="B5" s="872">
        <f>D49</f>
        <v>0</v>
      </c>
      <c r="C5" s="873"/>
      <c r="D5" s="874"/>
    </row>
    <row r="6" spans="1:29" ht="16.5" thickBot="1">
      <c r="B6" s="362"/>
      <c r="C6" s="363"/>
      <c r="D6" s="363"/>
    </row>
    <row r="7" spans="1:29">
      <c r="B7" s="875" t="s">
        <v>612</v>
      </c>
      <c r="C7" s="876"/>
      <c r="D7" s="877"/>
    </row>
    <row r="8" spans="1:29" ht="15" customHeight="1" thickBot="1">
      <c r="B8" s="867">
        <f>D50</f>
        <v>0</v>
      </c>
      <c r="C8" s="868"/>
      <c r="D8" s="869"/>
    </row>
    <row r="9" spans="1:29" ht="16.5" thickBot="1">
      <c r="B9" s="362"/>
      <c r="C9" s="363"/>
      <c r="D9" s="363"/>
    </row>
    <row r="10" spans="1:29">
      <c r="B10" s="875" t="s">
        <v>515</v>
      </c>
      <c r="C10" s="876"/>
      <c r="D10" s="877"/>
    </row>
    <row r="11" spans="1:29" ht="15.75" thickBot="1">
      <c r="B11" s="878">
        <f>D52</f>
        <v>0</v>
      </c>
      <c r="C11" s="879"/>
      <c r="D11" s="880"/>
    </row>
    <row r="12" spans="1:29" ht="19.5" customHeight="1">
      <c r="B12" s="340"/>
    </row>
    <row r="13" spans="1:29" ht="34.5" customHeight="1">
      <c r="B13" s="120" t="s">
        <v>377</v>
      </c>
      <c r="C13" s="44"/>
      <c r="D13" s="44"/>
      <c r="E13" s="39"/>
      <c r="F13" s="39"/>
      <c r="G13" s="39"/>
      <c r="H13" s="39"/>
      <c r="I13" s="39"/>
      <c r="J13" s="39"/>
      <c r="K13" s="39"/>
      <c r="L13" s="39"/>
      <c r="M13" s="39"/>
      <c r="N13" s="39"/>
      <c r="O13" s="39"/>
      <c r="P13" s="39"/>
      <c r="Q13" s="95"/>
      <c r="R13" s="95"/>
      <c r="S13" s="42"/>
      <c r="T13" s="42"/>
      <c r="U13" s="42"/>
      <c r="V13" s="42"/>
      <c r="W13" s="42"/>
      <c r="X13" s="42"/>
      <c r="Y13" s="42"/>
      <c r="Z13" s="39"/>
      <c r="AA13" s="39"/>
      <c r="AB13" s="39"/>
      <c r="AC13" s="39"/>
    </row>
    <row r="14" spans="1:29" s="39" customFormat="1" ht="15.75">
      <c r="B14" s="328" t="s">
        <v>118</v>
      </c>
      <c r="C14" s="329"/>
      <c r="D14" s="44"/>
    </row>
    <row r="15" spans="1:29" ht="18" customHeight="1">
      <c r="B15" s="509" t="s">
        <v>373</v>
      </c>
      <c r="C15" s="885" t="s">
        <v>65</v>
      </c>
      <c r="D15" s="885"/>
      <c r="E15" s="292" t="s">
        <v>113</v>
      </c>
      <c r="F15" s="885" t="s">
        <v>117</v>
      </c>
      <c r="G15" s="885"/>
      <c r="H15" s="883" t="s">
        <v>116</v>
      </c>
      <c r="I15" s="923"/>
      <c r="J15" s="884"/>
      <c r="K15" s="330"/>
      <c r="L15" s="330"/>
      <c r="M15" s="39"/>
      <c r="N15" s="330"/>
      <c r="O15" s="330"/>
      <c r="P15" s="330"/>
      <c r="Q15" s="39"/>
      <c r="R15" s="39"/>
    </row>
    <row r="16" spans="1:29" ht="47.25" customHeight="1">
      <c r="A16" s="56">
        <v>0</v>
      </c>
      <c r="B16" s="713">
        <v>1</v>
      </c>
      <c r="C16" s="895" t="s">
        <v>305</v>
      </c>
      <c r="D16" s="896"/>
      <c r="E16" s="722" t="s">
        <v>619</v>
      </c>
      <c r="F16" s="516" t="s">
        <v>639</v>
      </c>
      <c r="G16" s="295">
        <f>2642/0.42</f>
        <v>6290.4761904761908</v>
      </c>
      <c r="H16" s="1145" t="s">
        <v>306</v>
      </c>
      <c r="I16" s="1146"/>
      <c r="J16" s="1147"/>
      <c r="K16" s="711"/>
      <c r="L16" s="712"/>
      <c r="M16" s="39"/>
      <c r="N16" s="614"/>
      <c r="O16" s="614"/>
      <c r="P16" s="614"/>
      <c r="Q16" s="39"/>
      <c r="R16" s="39"/>
    </row>
    <row r="17" spans="1:29" ht="18.75" customHeight="1">
      <c r="A17" s="56"/>
      <c r="B17" s="713">
        <v>2</v>
      </c>
      <c r="C17" s="593" t="s">
        <v>544</v>
      </c>
      <c r="D17" s="593"/>
      <c r="E17" s="593" t="s">
        <v>545</v>
      </c>
      <c r="F17" s="516" t="s">
        <v>608</v>
      </c>
      <c r="G17" s="295">
        <f>'Input - Asset Register'!C15</f>
        <v>0</v>
      </c>
      <c r="H17" s="1145"/>
      <c r="I17" s="1146"/>
      <c r="J17" s="1147"/>
      <c r="K17" s="711"/>
      <c r="L17" s="712"/>
      <c r="M17" s="39"/>
      <c r="N17" s="614"/>
      <c r="O17" s="614"/>
      <c r="P17" s="614"/>
      <c r="Q17" s="39"/>
      <c r="R17" s="39"/>
    </row>
    <row r="18" spans="1:29" ht="18" customHeight="1">
      <c r="B18" s="39"/>
      <c r="C18" s="714"/>
      <c r="D18" s="714"/>
      <c r="E18" s="714"/>
      <c r="F18" s="39"/>
      <c r="G18" s="39"/>
      <c r="H18" s="39"/>
      <c r="I18" s="39"/>
      <c r="J18" s="39"/>
      <c r="K18" s="39"/>
      <c r="L18" s="39"/>
      <c r="M18" s="39"/>
      <c r="N18" s="39"/>
      <c r="O18" s="39"/>
      <c r="P18" s="39"/>
      <c r="AB18" s="39"/>
      <c r="AC18" s="39"/>
    </row>
    <row r="19" spans="1:29" ht="15.75">
      <c r="B19" s="339" t="s">
        <v>115</v>
      </c>
      <c r="C19" s="714"/>
      <c r="D19" s="714"/>
      <c r="E19" s="714"/>
      <c r="F19" s="122"/>
      <c r="G19" s="122"/>
      <c r="H19" s="122"/>
      <c r="I19" s="122"/>
      <c r="J19" s="122"/>
      <c r="K19" s="122"/>
      <c r="L19" s="122"/>
      <c r="M19" s="122"/>
      <c r="N19" s="122"/>
      <c r="O19" s="122"/>
      <c r="P19" s="122"/>
      <c r="Y19" s="39"/>
      <c r="Z19" s="39"/>
      <c r="AA19" s="39"/>
      <c r="AB19" s="39"/>
    </row>
    <row r="20" spans="1:29" ht="15.75">
      <c r="B20" s="322" t="s">
        <v>373</v>
      </c>
      <c r="C20" s="885" t="s">
        <v>65</v>
      </c>
      <c r="D20" s="885"/>
      <c r="E20" s="509" t="s">
        <v>113</v>
      </c>
      <c r="F20" s="885" t="s">
        <v>108</v>
      </c>
      <c r="G20" s="885"/>
      <c r="H20" s="885"/>
      <c r="I20" s="885"/>
      <c r="J20" s="885"/>
      <c r="K20" s="885"/>
      <c r="L20" s="885"/>
      <c r="M20" s="885"/>
      <c r="N20" s="885"/>
      <c r="O20" s="885"/>
      <c r="P20" s="885"/>
    </row>
    <row r="21" spans="1:29" ht="38.25">
      <c r="B21" s="334">
        <v>1</v>
      </c>
      <c r="C21" s="895" t="s">
        <v>307</v>
      </c>
      <c r="D21" s="896"/>
      <c r="E21" s="722" t="s">
        <v>619</v>
      </c>
      <c r="F21" s="895" t="s">
        <v>308</v>
      </c>
      <c r="G21" s="896"/>
      <c r="H21" s="896"/>
      <c r="I21" s="896"/>
      <c r="J21" s="896"/>
      <c r="K21" s="896"/>
      <c r="L21" s="896"/>
      <c r="M21" s="896"/>
      <c r="N21" s="896"/>
      <c r="O21" s="896"/>
      <c r="P21" s="896"/>
    </row>
    <row r="22" spans="1:29" ht="16.5" customHeight="1">
      <c r="B22" s="40"/>
      <c r="C22" s="41"/>
      <c r="D22" s="41"/>
      <c r="E22" s="40"/>
      <c r="F22" s="41"/>
      <c r="G22" s="41"/>
      <c r="H22" s="41"/>
      <c r="I22" s="41"/>
      <c r="J22" s="41"/>
      <c r="K22" s="41"/>
      <c r="L22" s="41"/>
      <c r="M22" s="41"/>
      <c r="N22" s="41"/>
      <c r="O22" s="41"/>
      <c r="P22" s="41"/>
      <c r="Q22" s="39"/>
      <c r="R22" s="39"/>
      <c r="S22" s="39"/>
      <c r="T22" s="39"/>
    </row>
    <row r="23" spans="1:29" s="39" customFormat="1">
      <c r="B23" s="333" t="s">
        <v>74</v>
      </c>
      <c r="C23" s="41"/>
      <c r="D23" s="41"/>
      <c r="E23" s="40"/>
      <c r="F23" s="41"/>
      <c r="G23" s="41"/>
      <c r="H23" s="41"/>
      <c r="I23" s="41"/>
      <c r="J23" s="41"/>
      <c r="K23" s="41"/>
      <c r="L23" s="41"/>
      <c r="M23" s="41"/>
      <c r="N23" s="41"/>
      <c r="O23" s="41"/>
      <c r="P23" s="41"/>
    </row>
    <row r="24" spans="1:29" ht="15.75">
      <c r="B24" s="322" t="s">
        <v>374</v>
      </c>
      <c r="C24" s="883" t="s">
        <v>65</v>
      </c>
      <c r="D24" s="884"/>
      <c r="E24" s="509" t="s">
        <v>109</v>
      </c>
      <c r="F24" s="927" t="s">
        <v>108</v>
      </c>
      <c r="G24" s="928"/>
      <c r="H24" s="928"/>
      <c r="I24" s="928"/>
      <c r="J24" s="928"/>
      <c r="K24" s="928"/>
      <c r="L24" s="928"/>
      <c r="M24" s="928"/>
      <c r="N24" s="928"/>
      <c r="O24" s="928"/>
      <c r="P24" s="929"/>
    </row>
    <row r="25" spans="1:29">
      <c r="B25" s="592">
        <v>1</v>
      </c>
      <c r="C25" s="886" t="s">
        <v>309</v>
      </c>
      <c r="D25" s="886"/>
      <c r="E25" s="515" t="s">
        <v>640</v>
      </c>
      <c r="F25" s="895" t="s">
        <v>310</v>
      </c>
      <c r="G25" s="896"/>
      <c r="H25" s="896"/>
      <c r="I25" s="896"/>
      <c r="J25" s="896"/>
      <c r="K25" s="896"/>
      <c r="L25" s="896"/>
      <c r="M25" s="896"/>
      <c r="N25" s="896"/>
      <c r="O25" s="896"/>
      <c r="P25" s="896"/>
    </row>
    <row r="26" spans="1:29" s="42" customFormat="1">
      <c r="Q26" s="38"/>
    </row>
    <row r="27" spans="1:29" s="42" customFormat="1" ht="25.5">
      <c r="B27" s="120" t="s">
        <v>378</v>
      </c>
      <c r="Q27" s="38"/>
    </row>
    <row r="28" spans="1:29" s="39" customFormat="1" ht="15.75">
      <c r="B28" s="328" t="s">
        <v>118</v>
      </c>
      <c r="C28" s="329"/>
      <c r="D28" s="44"/>
    </row>
    <row r="29" spans="1:29" ht="15.75">
      <c r="B29" s="512" t="s">
        <v>373</v>
      </c>
      <c r="C29" s="887" t="s">
        <v>65</v>
      </c>
      <c r="D29" s="887"/>
      <c r="E29" s="342" t="s">
        <v>113</v>
      </c>
      <c r="F29" s="904" t="s">
        <v>117</v>
      </c>
      <c r="G29" s="905"/>
      <c r="H29" s="898" t="s">
        <v>116</v>
      </c>
      <c r="I29" s="899"/>
      <c r="J29" s="900"/>
      <c r="K29" s="330"/>
      <c r="L29" s="330"/>
      <c r="M29" s="330"/>
      <c r="N29" s="330"/>
      <c r="O29" s="330"/>
      <c r="P29" s="330"/>
      <c r="Q29" s="39"/>
    </row>
    <row r="30" spans="1:29" ht="43.5" customHeight="1">
      <c r="B30" s="514">
        <v>1</v>
      </c>
      <c r="C30" s="881" t="s">
        <v>641</v>
      </c>
      <c r="D30" s="882"/>
      <c r="E30" s="723" t="s">
        <v>619</v>
      </c>
      <c r="F30" s="552" t="s">
        <v>311</v>
      </c>
      <c r="G30" s="552">
        <v>0.42</v>
      </c>
      <c r="H30" s="1142"/>
      <c r="I30" s="1143"/>
      <c r="J30" s="1144"/>
      <c r="K30" s="41"/>
      <c r="L30" s="41"/>
      <c r="M30" s="331"/>
      <c r="N30" s="331"/>
      <c r="O30" s="331"/>
      <c r="P30" s="331"/>
      <c r="Q30" s="39"/>
    </row>
    <row r="31" spans="1:29">
      <c r="B31" s="39"/>
      <c r="C31" s="95"/>
      <c r="D31" s="95"/>
      <c r="E31" s="95"/>
      <c r="F31" s="95"/>
      <c r="G31" s="95"/>
      <c r="H31" s="39"/>
      <c r="I31" s="39"/>
      <c r="J31" s="39"/>
      <c r="K31" s="39"/>
      <c r="L31" s="39"/>
      <c r="M31" s="39"/>
      <c r="N31" s="39"/>
      <c r="O31" s="39"/>
      <c r="P31" s="39"/>
      <c r="Q31" s="39"/>
      <c r="R31" s="39"/>
    </row>
    <row r="32" spans="1:29" s="39" customFormat="1" ht="15.75">
      <c r="B32" s="339" t="s">
        <v>115</v>
      </c>
      <c r="C32" s="122"/>
      <c r="D32" s="122"/>
      <c r="E32" s="122"/>
      <c r="F32" s="122"/>
      <c r="G32" s="122"/>
      <c r="H32" s="122"/>
      <c r="I32" s="122"/>
      <c r="J32" s="122"/>
      <c r="K32" s="122"/>
      <c r="L32" s="122"/>
      <c r="M32" s="122"/>
      <c r="N32" s="122"/>
      <c r="O32" s="122"/>
      <c r="P32" s="122"/>
    </row>
    <row r="33" spans="2:104" ht="15.75">
      <c r="B33" s="345" t="s">
        <v>373</v>
      </c>
      <c r="C33" s="887" t="s">
        <v>65</v>
      </c>
      <c r="D33" s="887"/>
      <c r="E33" s="512" t="s">
        <v>113</v>
      </c>
      <c r="F33" s="898" t="s">
        <v>112</v>
      </c>
      <c r="G33" s="899"/>
      <c r="H33" s="899"/>
      <c r="I33" s="899"/>
      <c r="J33" s="900"/>
      <c r="K33" s="330"/>
      <c r="L33" s="330"/>
      <c r="M33" s="330"/>
      <c r="N33" s="330"/>
      <c r="O33" s="330"/>
      <c r="P33" s="330"/>
      <c r="Q33" s="39"/>
    </row>
    <row r="34" spans="2:104">
      <c r="B34" s="514">
        <v>1</v>
      </c>
      <c r="C34" s="894" t="s">
        <v>609</v>
      </c>
      <c r="D34" s="894"/>
      <c r="E34" s="514" t="s">
        <v>543</v>
      </c>
      <c r="F34" s="1102" t="s">
        <v>610</v>
      </c>
      <c r="G34" s="1103"/>
      <c r="H34" s="1103"/>
      <c r="I34" s="1103"/>
      <c r="J34" s="1104"/>
      <c r="K34" s="40"/>
      <c r="L34" s="40"/>
      <c r="M34" s="40"/>
      <c r="N34" s="40"/>
      <c r="O34" s="40"/>
      <c r="P34" s="40"/>
      <c r="Q34" s="39"/>
    </row>
    <row r="35" spans="2:104">
      <c r="B35" s="40"/>
      <c r="C35" s="41"/>
      <c r="D35" s="41"/>
      <c r="E35" s="40"/>
      <c r="F35" s="41"/>
      <c r="G35" s="41"/>
      <c r="H35" s="41"/>
      <c r="I35" s="41"/>
      <c r="J35" s="41"/>
      <c r="K35" s="41"/>
      <c r="L35" s="41"/>
      <c r="M35" s="41"/>
      <c r="N35" s="41"/>
      <c r="O35" s="41"/>
      <c r="P35" s="41"/>
      <c r="Q35" s="39"/>
      <c r="R35" s="39"/>
    </row>
    <row r="36" spans="2:104" s="39" customFormat="1" ht="15" customHeight="1">
      <c r="B36" s="333" t="s">
        <v>74</v>
      </c>
      <c r="C36" s="41"/>
      <c r="D36" s="41"/>
      <c r="E36" s="40"/>
      <c r="G36" s="341"/>
      <c r="H36" s="341"/>
      <c r="I36" s="341"/>
      <c r="J36" s="341"/>
      <c r="K36" s="41"/>
      <c r="L36" s="41"/>
      <c r="M36" s="41"/>
      <c r="N36" s="41"/>
      <c r="O36" s="41"/>
      <c r="P36" s="41"/>
    </row>
    <row r="37" spans="2:104" ht="15.75">
      <c r="B37" s="345" t="s">
        <v>374</v>
      </c>
      <c r="C37" s="887" t="s">
        <v>65</v>
      </c>
      <c r="D37" s="887"/>
      <c r="E37" s="512" t="s">
        <v>109</v>
      </c>
      <c r="F37" s="1105" t="s">
        <v>108</v>
      </c>
      <c r="G37" s="1106"/>
      <c r="H37" s="1106"/>
      <c r="I37" s="1106"/>
      <c r="J37" s="1107"/>
      <c r="K37" s="341"/>
      <c r="L37" s="341"/>
      <c r="M37" s="341"/>
      <c r="N37" s="341"/>
      <c r="O37" s="341"/>
      <c r="P37" s="341"/>
      <c r="Q37" s="39"/>
    </row>
    <row r="38" spans="2:104" ht="25.5" customHeight="1">
      <c r="B38" s="348">
        <v>1</v>
      </c>
      <c r="C38" s="894" t="s">
        <v>312</v>
      </c>
      <c r="D38" s="894"/>
      <c r="E38" s="514" t="s">
        <v>642</v>
      </c>
      <c r="F38" s="969" t="s">
        <v>313</v>
      </c>
      <c r="G38" s="970"/>
      <c r="H38" s="970"/>
      <c r="I38" s="970"/>
      <c r="J38" s="970"/>
      <c r="K38" s="620"/>
      <c r="L38" s="620"/>
      <c r="M38" s="620"/>
      <c r="N38" s="620"/>
      <c r="O38" s="620"/>
      <c r="P38" s="620"/>
      <c r="Q38" s="39"/>
    </row>
    <row r="39" spans="2:104">
      <c r="B39" s="38"/>
      <c r="C39" s="38"/>
      <c r="D39" s="38"/>
      <c r="N39" s="39"/>
      <c r="O39" s="39"/>
      <c r="P39" s="39"/>
      <c r="Q39" s="39"/>
      <c r="R39" s="39"/>
    </row>
    <row r="40" spans="2:104" s="39" customFormat="1">
      <c r="B40" s="347" t="s">
        <v>382</v>
      </c>
      <c r="C40" s="44"/>
      <c r="D40" s="44"/>
    </row>
    <row r="41" spans="2:104" ht="16.5" customHeight="1">
      <c r="B41" s="870" t="s">
        <v>105</v>
      </c>
      <c r="C41" s="871"/>
      <c r="D41" s="715">
        <f>'Discount rates'!D4</f>
        <v>3.5000000000000003E-2</v>
      </c>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row>
    <row r="42" spans="2:104" ht="16.5" customHeight="1">
      <c r="B42" s="870" t="s">
        <v>624</v>
      </c>
      <c r="C42" s="871"/>
      <c r="D42" s="715">
        <f>'Discount rates'!D5</f>
        <v>0.03</v>
      </c>
    </row>
    <row r="43" spans="2:104" ht="16.5" customHeight="1">
      <c r="B43" s="870" t="s">
        <v>625</v>
      </c>
      <c r="C43" s="871"/>
      <c r="D43" s="715">
        <f>'Discount rates'!D6</f>
        <v>2.5000000000000001E-2</v>
      </c>
    </row>
    <row r="44" spans="2:104" ht="15.75">
      <c r="B44" s="870" t="s">
        <v>385</v>
      </c>
      <c r="C44" s="871"/>
      <c r="D44" s="566">
        <v>2019</v>
      </c>
      <c r="E44" s="566">
        <v>2020</v>
      </c>
      <c r="F44" s="566">
        <v>2021</v>
      </c>
      <c r="G44" s="566">
        <v>2022</v>
      </c>
      <c r="H44" s="566">
        <v>2023</v>
      </c>
      <c r="I44" s="566">
        <v>2024</v>
      </c>
      <c r="J44" s="566">
        <v>2025</v>
      </c>
      <c r="K44" s="566">
        <v>2026</v>
      </c>
      <c r="L44" s="566">
        <v>2027</v>
      </c>
      <c r="M44" s="566">
        <v>2028</v>
      </c>
      <c r="N44" s="566">
        <v>2029</v>
      </c>
      <c r="O44" s="566">
        <v>2030</v>
      </c>
      <c r="P44" s="566">
        <v>2031</v>
      </c>
      <c r="Q44" s="566">
        <v>2032</v>
      </c>
      <c r="R44" s="566">
        <v>2033</v>
      </c>
      <c r="S44" s="566">
        <v>2034</v>
      </c>
      <c r="T44" s="566">
        <v>2035</v>
      </c>
      <c r="U44" s="566">
        <v>2036</v>
      </c>
      <c r="V44" s="566">
        <v>2037</v>
      </c>
      <c r="W44" s="566">
        <v>2038</v>
      </c>
      <c r="X44" s="566">
        <v>2039</v>
      </c>
      <c r="Y44" s="566">
        <v>2040</v>
      </c>
      <c r="Z44" s="566">
        <v>2041</v>
      </c>
      <c r="AA44" s="566">
        <v>2042</v>
      </c>
      <c r="AB44" s="566">
        <v>2043</v>
      </c>
      <c r="AC44" s="566">
        <v>2044</v>
      </c>
      <c r="AD44" s="566">
        <v>2045</v>
      </c>
      <c r="AE44" s="566">
        <v>2046</v>
      </c>
      <c r="AF44" s="566">
        <v>2047</v>
      </c>
      <c r="AG44" s="566">
        <v>2048</v>
      </c>
      <c r="AH44" s="566">
        <v>2049</v>
      </c>
      <c r="AI44" s="566">
        <v>2050</v>
      </c>
      <c r="AJ44" s="566">
        <v>2051</v>
      </c>
      <c r="AK44" s="566">
        <v>2052</v>
      </c>
      <c r="AL44" s="566">
        <v>2053</v>
      </c>
      <c r="AM44" s="566">
        <v>2054</v>
      </c>
      <c r="AN44" s="566">
        <v>2055</v>
      </c>
      <c r="AO44" s="566">
        <v>2056</v>
      </c>
      <c r="AP44" s="566">
        <v>2057</v>
      </c>
      <c r="AQ44" s="566">
        <v>2058</v>
      </c>
      <c r="AR44" s="566">
        <v>2059</v>
      </c>
      <c r="AS44" s="566">
        <v>2060</v>
      </c>
      <c r="AT44" s="566">
        <v>2061</v>
      </c>
      <c r="AU44" s="566">
        <v>2062</v>
      </c>
      <c r="AV44" s="566">
        <v>2063</v>
      </c>
      <c r="AW44" s="566">
        <v>2064</v>
      </c>
      <c r="AX44" s="566">
        <v>2065</v>
      </c>
      <c r="AY44" s="566">
        <v>2066</v>
      </c>
      <c r="AZ44" s="566">
        <v>2067</v>
      </c>
      <c r="BA44" s="566">
        <v>2068</v>
      </c>
      <c r="BB44" s="566">
        <v>2069</v>
      </c>
      <c r="BC44" s="566">
        <v>2070</v>
      </c>
      <c r="BD44" s="566">
        <v>2071</v>
      </c>
      <c r="BE44" s="566">
        <v>2072</v>
      </c>
      <c r="BF44" s="566">
        <v>2073</v>
      </c>
      <c r="BG44" s="566">
        <v>2074</v>
      </c>
      <c r="BH44" s="566">
        <v>2075</v>
      </c>
      <c r="BI44" s="566">
        <v>2076</v>
      </c>
      <c r="BJ44" s="566">
        <v>2077</v>
      </c>
      <c r="BK44" s="566">
        <v>2078</v>
      </c>
      <c r="BL44" s="566">
        <v>2079</v>
      </c>
      <c r="BM44" s="566">
        <v>2080</v>
      </c>
      <c r="BN44" s="566">
        <v>2081</v>
      </c>
      <c r="BO44" s="566">
        <v>2082</v>
      </c>
      <c r="BP44" s="566">
        <v>2083</v>
      </c>
      <c r="BQ44" s="566">
        <v>2084</v>
      </c>
      <c r="BR44" s="566">
        <v>2085</v>
      </c>
      <c r="BS44" s="566">
        <v>2086</v>
      </c>
      <c r="BT44" s="566">
        <v>2087</v>
      </c>
      <c r="BU44" s="566">
        <v>2088</v>
      </c>
      <c r="BV44" s="566">
        <v>2089</v>
      </c>
      <c r="BW44" s="566">
        <v>2090</v>
      </c>
      <c r="BX44" s="566">
        <v>2091</v>
      </c>
      <c r="BY44" s="566">
        <v>2092</v>
      </c>
      <c r="BZ44" s="566">
        <v>2093</v>
      </c>
      <c r="CA44" s="566">
        <v>2094</v>
      </c>
      <c r="CB44" s="566">
        <v>2095</v>
      </c>
      <c r="CC44" s="566">
        <v>2096</v>
      </c>
      <c r="CD44" s="566">
        <v>2097</v>
      </c>
      <c r="CE44" s="566">
        <v>2098</v>
      </c>
      <c r="CF44" s="566">
        <v>2099</v>
      </c>
      <c r="CG44" s="566">
        <v>2100</v>
      </c>
      <c r="CH44" s="566">
        <v>2101</v>
      </c>
      <c r="CI44" s="566">
        <v>2102</v>
      </c>
      <c r="CJ44" s="566">
        <v>2103</v>
      </c>
      <c r="CK44" s="566">
        <v>2104</v>
      </c>
      <c r="CL44" s="566">
        <v>2105</v>
      </c>
      <c r="CM44" s="566">
        <v>2106</v>
      </c>
      <c r="CN44" s="566">
        <v>2107</v>
      </c>
      <c r="CO44" s="566">
        <v>2108</v>
      </c>
      <c r="CP44" s="566">
        <v>2109</v>
      </c>
      <c r="CQ44" s="566">
        <v>2110</v>
      </c>
      <c r="CR44" s="566">
        <v>2111</v>
      </c>
      <c r="CS44" s="566">
        <v>2112</v>
      </c>
      <c r="CT44" s="566">
        <v>2113</v>
      </c>
      <c r="CU44" s="566">
        <v>2114</v>
      </c>
      <c r="CV44" s="566">
        <v>2115</v>
      </c>
      <c r="CW44" s="566">
        <v>2116</v>
      </c>
      <c r="CX44" s="566">
        <v>2117</v>
      </c>
      <c r="CY44" s="566">
        <v>2118</v>
      </c>
      <c r="CZ44" s="566">
        <v>2119</v>
      </c>
    </row>
    <row r="45" spans="2:104" ht="15.75">
      <c r="B45" s="870" t="s">
        <v>380</v>
      </c>
      <c r="C45" s="871"/>
      <c r="D45" s="566">
        <v>0</v>
      </c>
      <c r="E45" s="566">
        <v>1</v>
      </c>
      <c r="F45" s="566">
        <v>2</v>
      </c>
      <c r="G45" s="566">
        <v>3</v>
      </c>
      <c r="H45" s="566">
        <v>4</v>
      </c>
      <c r="I45" s="566">
        <v>5</v>
      </c>
      <c r="J45" s="566">
        <v>6</v>
      </c>
      <c r="K45" s="566">
        <v>7</v>
      </c>
      <c r="L45" s="566">
        <v>8</v>
      </c>
      <c r="M45" s="566">
        <v>9</v>
      </c>
      <c r="N45" s="566">
        <v>10</v>
      </c>
      <c r="O45" s="566">
        <v>11</v>
      </c>
      <c r="P45" s="566">
        <v>12</v>
      </c>
      <c r="Q45" s="566">
        <v>13</v>
      </c>
      <c r="R45" s="566">
        <v>14</v>
      </c>
      <c r="S45" s="566">
        <v>15</v>
      </c>
      <c r="T45" s="566">
        <v>16</v>
      </c>
      <c r="U45" s="566">
        <v>17</v>
      </c>
      <c r="V45" s="566">
        <v>18</v>
      </c>
      <c r="W45" s="566">
        <v>19</v>
      </c>
      <c r="X45" s="566">
        <v>20</v>
      </c>
      <c r="Y45" s="566">
        <v>21</v>
      </c>
      <c r="Z45" s="566">
        <v>22</v>
      </c>
      <c r="AA45" s="566">
        <v>23</v>
      </c>
      <c r="AB45" s="566">
        <v>24</v>
      </c>
      <c r="AC45" s="566">
        <v>25</v>
      </c>
      <c r="AD45" s="566">
        <v>26</v>
      </c>
      <c r="AE45" s="566">
        <v>27</v>
      </c>
      <c r="AF45" s="566">
        <v>28</v>
      </c>
      <c r="AG45" s="566">
        <v>29</v>
      </c>
      <c r="AH45" s="566">
        <v>30</v>
      </c>
      <c r="AI45" s="566">
        <v>31</v>
      </c>
      <c r="AJ45" s="566">
        <v>32</v>
      </c>
      <c r="AK45" s="566">
        <v>33</v>
      </c>
      <c r="AL45" s="566">
        <v>34</v>
      </c>
      <c r="AM45" s="566">
        <v>35</v>
      </c>
      <c r="AN45" s="566">
        <v>36</v>
      </c>
      <c r="AO45" s="566">
        <v>37</v>
      </c>
      <c r="AP45" s="566">
        <v>38</v>
      </c>
      <c r="AQ45" s="566">
        <v>39</v>
      </c>
      <c r="AR45" s="566">
        <v>40</v>
      </c>
      <c r="AS45" s="566">
        <v>41</v>
      </c>
      <c r="AT45" s="566">
        <v>42</v>
      </c>
      <c r="AU45" s="566">
        <v>43</v>
      </c>
      <c r="AV45" s="566">
        <v>44</v>
      </c>
      <c r="AW45" s="566">
        <v>45</v>
      </c>
      <c r="AX45" s="566">
        <v>46</v>
      </c>
      <c r="AY45" s="566">
        <v>47</v>
      </c>
      <c r="AZ45" s="566">
        <v>48</v>
      </c>
      <c r="BA45" s="566">
        <v>49</v>
      </c>
      <c r="BB45" s="566">
        <v>50</v>
      </c>
      <c r="BC45" s="566">
        <v>51</v>
      </c>
      <c r="BD45" s="566">
        <v>52</v>
      </c>
      <c r="BE45" s="566">
        <v>53</v>
      </c>
      <c r="BF45" s="566">
        <v>54</v>
      </c>
      <c r="BG45" s="566">
        <v>55</v>
      </c>
      <c r="BH45" s="566">
        <v>56</v>
      </c>
      <c r="BI45" s="566">
        <v>57</v>
      </c>
      <c r="BJ45" s="566">
        <v>58</v>
      </c>
      <c r="BK45" s="566">
        <v>59</v>
      </c>
      <c r="BL45" s="566">
        <v>60</v>
      </c>
      <c r="BM45" s="566">
        <v>61</v>
      </c>
      <c r="BN45" s="566">
        <v>62</v>
      </c>
      <c r="BO45" s="566">
        <v>63</v>
      </c>
      <c r="BP45" s="566">
        <v>64</v>
      </c>
      <c r="BQ45" s="566">
        <v>65</v>
      </c>
      <c r="BR45" s="566">
        <v>66</v>
      </c>
      <c r="BS45" s="566">
        <v>67</v>
      </c>
      <c r="BT45" s="566">
        <v>68</v>
      </c>
      <c r="BU45" s="566">
        <v>69</v>
      </c>
      <c r="BV45" s="566">
        <v>70</v>
      </c>
      <c r="BW45" s="566">
        <v>71</v>
      </c>
      <c r="BX45" s="566">
        <v>72</v>
      </c>
      <c r="BY45" s="566">
        <v>73</v>
      </c>
      <c r="BZ45" s="566">
        <v>74</v>
      </c>
      <c r="CA45" s="566">
        <v>75</v>
      </c>
      <c r="CB45" s="566">
        <v>76</v>
      </c>
      <c r="CC45" s="566">
        <v>77</v>
      </c>
      <c r="CD45" s="566">
        <v>78</v>
      </c>
      <c r="CE45" s="566">
        <v>79</v>
      </c>
      <c r="CF45" s="566">
        <v>80</v>
      </c>
      <c r="CG45" s="566">
        <v>81</v>
      </c>
      <c r="CH45" s="566">
        <v>82</v>
      </c>
      <c r="CI45" s="566">
        <v>83</v>
      </c>
      <c r="CJ45" s="566">
        <v>84</v>
      </c>
      <c r="CK45" s="566">
        <v>85</v>
      </c>
      <c r="CL45" s="566">
        <v>86</v>
      </c>
      <c r="CM45" s="566">
        <v>87</v>
      </c>
      <c r="CN45" s="566">
        <v>88</v>
      </c>
      <c r="CO45" s="566">
        <v>89</v>
      </c>
      <c r="CP45" s="566">
        <v>90</v>
      </c>
      <c r="CQ45" s="566">
        <v>91</v>
      </c>
      <c r="CR45" s="566">
        <v>92</v>
      </c>
      <c r="CS45" s="566">
        <v>93</v>
      </c>
      <c r="CT45" s="566">
        <v>94</v>
      </c>
      <c r="CU45" s="566">
        <v>95</v>
      </c>
      <c r="CV45" s="566">
        <v>96</v>
      </c>
      <c r="CW45" s="566">
        <v>97</v>
      </c>
      <c r="CX45" s="566">
        <v>98</v>
      </c>
      <c r="CY45" s="566">
        <v>99</v>
      </c>
      <c r="CZ45" s="566">
        <v>100</v>
      </c>
    </row>
    <row r="46" spans="2:104" ht="39.75" customHeight="1">
      <c r="B46" s="870" t="s">
        <v>631</v>
      </c>
      <c r="C46" s="871"/>
      <c r="D46" s="566">
        <v>1</v>
      </c>
      <c r="E46" s="569">
        <f>D46/(1+$D$41)</f>
        <v>0.96618357487922713</v>
      </c>
      <c r="F46" s="569">
        <f t="shared" ref="F46:AH46" si="0">E46/(1+$D$41)</f>
        <v>0.93351070036640305</v>
      </c>
      <c r="G46" s="569">
        <f t="shared" si="0"/>
        <v>0.90194270566802237</v>
      </c>
      <c r="H46" s="569">
        <f t="shared" si="0"/>
        <v>0.87144222769857238</v>
      </c>
      <c r="I46" s="569">
        <f t="shared" si="0"/>
        <v>0.84197316685852408</v>
      </c>
      <c r="J46" s="569">
        <f t="shared" si="0"/>
        <v>0.81350064430775282</v>
      </c>
      <c r="K46" s="569">
        <f t="shared" si="0"/>
        <v>0.78599096068381924</v>
      </c>
      <c r="L46" s="569">
        <f t="shared" si="0"/>
        <v>0.75941155621625056</v>
      </c>
      <c r="M46" s="569">
        <f t="shared" si="0"/>
        <v>0.73373097218961414</v>
      </c>
      <c r="N46" s="569">
        <f t="shared" si="0"/>
        <v>0.70891881370977217</v>
      </c>
      <c r="O46" s="569">
        <f t="shared" si="0"/>
        <v>0.68494571372924851</v>
      </c>
      <c r="P46" s="569">
        <f t="shared" si="0"/>
        <v>0.66178329828912907</v>
      </c>
      <c r="Q46" s="569">
        <f t="shared" si="0"/>
        <v>0.63940415293635666</v>
      </c>
      <c r="R46" s="569">
        <f t="shared" si="0"/>
        <v>0.61778179027667313</v>
      </c>
      <c r="S46" s="569">
        <f t="shared" si="0"/>
        <v>0.59689061862480497</v>
      </c>
      <c r="T46" s="569">
        <f t="shared" si="0"/>
        <v>0.57670591171478747</v>
      </c>
      <c r="U46" s="569">
        <f t="shared" si="0"/>
        <v>0.55720377943457733</v>
      </c>
      <c r="V46" s="569">
        <f t="shared" si="0"/>
        <v>0.53836113955031628</v>
      </c>
      <c r="W46" s="569">
        <f t="shared" si="0"/>
        <v>0.520155690386779</v>
      </c>
      <c r="X46" s="569">
        <f t="shared" si="0"/>
        <v>0.50256588443167061</v>
      </c>
      <c r="Y46" s="569">
        <f t="shared" si="0"/>
        <v>0.48557090283253201</v>
      </c>
      <c r="Z46" s="569">
        <f t="shared" si="0"/>
        <v>0.46915063075606961</v>
      </c>
      <c r="AA46" s="569">
        <f t="shared" si="0"/>
        <v>0.45328563358074364</v>
      </c>
      <c r="AB46" s="569">
        <f t="shared" si="0"/>
        <v>0.43795713389443836</v>
      </c>
      <c r="AC46" s="569">
        <f t="shared" si="0"/>
        <v>0.42314698926998878</v>
      </c>
      <c r="AD46" s="569">
        <f t="shared" si="0"/>
        <v>0.40883767079225974</v>
      </c>
      <c r="AE46" s="569">
        <f t="shared" si="0"/>
        <v>0.39501224231136212</v>
      </c>
      <c r="AF46" s="569">
        <f t="shared" si="0"/>
        <v>0.38165434039745133</v>
      </c>
      <c r="AG46" s="569">
        <f t="shared" si="0"/>
        <v>0.36874815497338298</v>
      </c>
      <c r="AH46" s="569">
        <f t="shared" si="0"/>
        <v>0.35627841060230242</v>
      </c>
      <c r="AI46" s="569">
        <f>AH46/(1+$D$42)</f>
        <v>0.34590136951679845</v>
      </c>
      <c r="AJ46" s="569">
        <f t="shared" ref="AJ46:BZ46" si="1">AI46/(1+$D$42)</f>
        <v>0.33582657234640628</v>
      </c>
      <c r="AK46" s="569">
        <f t="shared" si="1"/>
        <v>0.32604521587029733</v>
      </c>
      <c r="AL46" s="569">
        <f t="shared" si="1"/>
        <v>0.31654875327213333</v>
      </c>
      <c r="AM46" s="569">
        <f t="shared" si="1"/>
        <v>0.30732888667197411</v>
      </c>
      <c r="AN46" s="569">
        <f t="shared" si="1"/>
        <v>0.29837755987570302</v>
      </c>
      <c r="AO46" s="569">
        <f t="shared" si="1"/>
        <v>0.28968695133563399</v>
      </c>
      <c r="AP46" s="569">
        <f t="shared" si="1"/>
        <v>0.28124946731614953</v>
      </c>
      <c r="AQ46" s="569">
        <f t="shared" si="1"/>
        <v>0.2730577352583976</v>
      </c>
      <c r="AR46" s="569">
        <f t="shared" si="1"/>
        <v>0.26510459733825009</v>
      </c>
      <c r="AS46" s="569">
        <f t="shared" si="1"/>
        <v>0.25738310421189331</v>
      </c>
      <c r="AT46" s="569">
        <f t="shared" si="1"/>
        <v>0.24988650894358574</v>
      </c>
      <c r="AU46" s="569">
        <f t="shared" si="1"/>
        <v>0.24260826111027742</v>
      </c>
      <c r="AV46" s="569">
        <f t="shared" si="1"/>
        <v>0.23554200107793924</v>
      </c>
      <c r="AW46" s="569">
        <f t="shared" si="1"/>
        <v>0.2286815544446012</v>
      </c>
      <c r="AX46" s="569">
        <f t="shared" si="1"/>
        <v>0.22202092664524387</v>
      </c>
      <c r="AY46" s="569">
        <f t="shared" si="1"/>
        <v>0.215554297713829</v>
      </c>
      <c r="AZ46" s="569">
        <f t="shared" si="1"/>
        <v>0.20927601719789224</v>
      </c>
      <c r="BA46" s="569">
        <f t="shared" si="1"/>
        <v>0.20318059922125459</v>
      </c>
      <c r="BB46" s="569">
        <f t="shared" si="1"/>
        <v>0.19726271769053844</v>
      </c>
      <c r="BC46" s="569">
        <f t="shared" si="1"/>
        <v>0.19151720164129946</v>
      </c>
      <c r="BD46" s="569">
        <f t="shared" si="1"/>
        <v>0.18593903071970821</v>
      </c>
      <c r="BE46" s="569">
        <f t="shared" si="1"/>
        <v>0.18052333079583321</v>
      </c>
      <c r="BF46" s="569">
        <f t="shared" si="1"/>
        <v>0.17526536970469245</v>
      </c>
      <c r="BG46" s="569">
        <f t="shared" si="1"/>
        <v>0.17016055311135189</v>
      </c>
      <c r="BH46" s="569">
        <f t="shared" si="1"/>
        <v>0.16520442049645814</v>
      </c>
      <c r="BI46" s="569">
        <f t="shared" si="1"/>
        <v>0.16039264125869723</v>
      </c>
      <c r="BJ46" s="569">
        <f t="shared" si="1"/>
        <v>0.15572101093077401</v>
      </c>
      <c r="BK46" s="569">
        <f t="shared" si="1"/>
        <v>0.15118544750560584</v>
      </c>
      <c r="BL46" s="569">
        <f t="shared" si="1"/>
        <v>0.14678198786952024</v>
      </c>
      <c r="BM46" s="569">
        <f t="shared" si="1"/>
        <v>0.14250678433934003</v>
      </c>
      <c r="BN46" s="569">
        <f t="shared" si="1"/>
        <v>0.13835610130033013</v>
      </c>
      <c r="BO46" s="569">
        <f t="shared" si="1"/>
        <v>0.13432631194206809</v>
      </c>
      <c r="BP46" s="569">
        <f t="shared" si="1"/>
        <v>0.1304138950893865</v>
      </c>
      <c r="BQ46" s="569">
        <f t="shared" si="1"/>
        <v>0.12661543212561796</v>
      </c>
      <c r="BR46" s="569">
        <f t="shared" si="1"/>
        <v>0.12292760400545433</v>
      </c>
      <c r="BS46" s="569">
        <f t="shared" si="1"/>
        <v>0.11934718835481002</v>
      </c>
      <c r="BT46" s="569">
        <f t="shared" si="1"/>
        <v>0.11587105665515536</v>
      </c>
      <c r="BU46" s="569">
        <f t="shared" si="1"/>
        <v>0.11249617150985958</v>
      </c>
      <c r="BV46" s="569">
        <f t="shared" si="1"/>
        <v>0.10921958399015493</v>
      </c>
      <c r="BW46" s="569">
        <f t="shared" si="1"/>
        <v>0.10603843105840284</v>
      </c>
      <c r="BX46" s="569">
        <f t="shared" si="1"/>
        <v>0.10294993306641052</v>
      </c>
      <c r="BY46" s="569">
        <f t="shared" si="1"/>
        <v>9.9951391326612155E-2</v>
      </c>
      <c r="BZ46" s="569">
        <f t="shared" si="1"/>
        <v>9.7040185753992383E-2</v>
      </c>
      <c r="CA46" s="569">
        <f t="shared" ref="CA46:CZ46" si="2">BZ46/(1+$D$43)</f>
        <v>9.4673351955114532E-2</v>
      </c>
      <c r="CB46" s="569">
        <f t="shared" si="2"/>
        <v>9.2364245809867851E-2</v>
      </c>
      <c r="CC46" s="569">
        <f t="shared" si="2"/>
        <v>9.0111459326700352E-2</v>
      </c>
      <c r="CD46" s="569">
        <f t="shared" si="2"/>
        <v>8.7913618855317427E-2</v>
      </c>
      <c r="CE46" s="569">
        <f t="shared" si="2"/>
        <v>8.5769384249090183E-2</v>
      </c>
      <c r="CF46" s="569">
        <f t="shared" si="2"/>
        <v>8.3677448047892872E-2</v>
      </c>
      <c r="CG46" s="569">
        <f t="shared" si="2"/>
        <v>8.1636534680871106E-2</v>
      </c>
      <c r="CH46" s="569">
        <f t="shared" si="2"/>
        <v>7.964539968865475E-2</v>
      </c>
      <c r="CI46" s="569">
        <f t="shared" si="2"/>
        <v>7.7702828964541226E-2</v>
      </c>
      <c r="CJ46" s="569">
        <f t="shared" si="2"/>
        <v>7.5807638014186565E-2</v>
      </c>
      <c r="CK46" s="569">
        <f t="shared" si="2"/>
        <v>7.3958671233352757E-2</v>
      </c>
      <c r="CL46" s="569">
        <f t="shared" si="2"/>
        <v>7.2154801203270988E-2</v>
      </c>
      <c r="CM46" s="569">
        <f t="shared" si="2"/>
        <v>7.0394928003191221E-2</v>
      </c>
      <c r="CN46" s="569">
        <f t="shared" si="2"/>
        <v>6.8677978539698759E-2</v>
      </c>
      <c r="CO46" s="569">
        <f t="shared" si="2"/>
        <v>6.7002905892389039E-2</v>
      </c>
      <c r="CP46" s="569">
        <f t="shared" si="2"/>
        <v>6.536868867550151E-2</v>
      </c>
      <c r="CQ46" s="569">
        <f t="shared" si="2"/>
        <v>6.3774330415123426E-2</v>
      </c>
      <c r="CR46" s="569">
        <f t="shared" si="2"/>
        <v>6.2218858941583834E-2</v>
      </c>
      <c r="CS46" s="569">
        <f t="shared" si="2"/>
        <v>6.0701325796667163E-2</v>
      </c>
      <c r="CT46" s="569">
        <f t="shared" si="2"/>
        <v>5.9220805655285043E-2</v>
      </c>
      <c r="CU46" s="569">
        <f t="shared" si="2"/>
        <v>5.7776395761253707E-2</v>
      </c>
      <c r="CV46" s="569">
        <f t="shared" si="2"/>
        <v>5.636721537683289E-2</v>
      </c>
      <c r="CW46" s="569">
        <f t="shared" si="2"/>
        <v>5.4992405245690629E-2</v>
      </c>
      <c r="CX46" s="569">
        <f t="shared" si="2"/>
        <v>5.3651127068966471E-2</v>
      </c>
      <c r="CY46" s="569">
        <f t="shared" si="2"/>
        <v>5.2342562994113634E-2</v>
      </c>
      <c r="CZ46" s="569">
        <f t="shared" si="2"/>
        <v>5.1065915116208428E-2</v>
      </c>
    </row>
    <row r="47" spans="2:104" ht="15.75">
      <c r="B47" s="870" t="s">
        <v>381</v>
      </c>
      <c r="C47" s="871"/>
      <c r="D47" s="565">
        <v>100</v>
      </c>
    </row>
    <row r="48" spans="2:104" ht="18" customHeight="1">
      <c r="B48" s="42"/>
      <c r="C48" s="299"/>
      <c r="D48" s="42"/>
    </row>
    <row r="49" spans="3:104" ht="25.5">
      <c r="C49" s="356" t="s">
        <v>314</v>
      </c>
      <c r="D49" s="357">
        <f>G16*G17</f>
        <v>0</v>
      </c>
      <c r="E49" s="357">
        <f>$G$16*'Input - Asset Register'!$C$15</f>
        <v>0</v>
      </c>
      <c r="F49" s="357">
        <f>$G$16*'Input - Asset Register'!$C$15</f>
        <v>0</v>
      </c>
      <c r="G49" s="357">
        <f>$G$16*'Input - Asset Register'!$C$15</f>
        <v>0</v>
      </c>
      <c r="H49" s="357">
        <f>$G$16*'Input - Asset Register'!$C$15</f>
        <v>0</v>
      </c>
      <c r="I49" s="357">
        <f>$G$16*'Input - Asset Register'!$C$15</f>
        <v>0</v>
      </c>
      <c r="J49" s="357">
        <f>$G$16*'Input - Asset Register'!$C$15</f>
        <v>0</v>
      </c>
      <c r="K49" s="357">
        <f>$G$16*'Input - Asset Register'!$C$15</f>
        <v>0</v>
      </c>
      <c r="L49" s="357">
        <f>$G$16*'Input - Asset Register'!$C$15</f>
        <v>0</v>
      </c>
      <c r="M49" s="357">
        <f>$G$16*'Input - Asset Register'!$C$15</f>
        <v>0</v>
      </c>
      <c r="N49" s="357">
        <f>$G$16*'Input - Asset Register'!$C$15</f>
        <v>0</v>
      </c>
      <c r="O49" s="357">
        <f>$G$16*'Input - Asset Register'!$C$15</f>
        <v>0</v>
      </c>
      <c r="P49" s="357">
        <f>$G$16*'Input - Asset Register'!$C$15</f>
        <v>0</v>
      </c>
      <c r="Q49" s="357">
        <f>$G$16*'Input - Asset Register'!$C$15</f>
        <v>0</v>
      </c>
      <c r="R49" s="357">
        <f>$G$16*'Input - Asset Register'!$C$15</f>
        <v>0</v>
      </c>
      <c r="S49" s="357">
        <f>$G$16*'Input - Asset Register'!$C$15</f>
        <v>0</v>
      </c>
      <c r="T49" s="357">
        <f>$G$16*'Input - Asset Register'!$C$15</f>
        <v>0</v>
      </c>
      <c r="U49" s="357">
        <f>$G$16*'Input - Asset Register'!$C$15</f>
        <v>0</v>
      </c>
      <c r="V49" s="357">
        <f>$G$16*'Input - Asset Register'!$C$15</f>
        <v>0</v>
      </c>
      <c r="W49" s="357">
        <f>$G$16*'Input - Asset Register'!$C$15</f>
        <v>0</v>
      </c>
      <c r="X49" s="357">
        <f>$G$16*'Input - Asset Register'!$C$15</f>
        <v>0</v>
      </c>
      <c r="Y49" s="357">
        <f>$G$16*'Input - Asset Register'!$C$15</f>
        <v>0</v>
      </c>
      <c r="Z49" s="357">
        <f>$G$16*'Input - Asset Register'!$C$15</f>
        <v>0</v>
      </c>
      <c r="AA49" s="357">
        <f>$G$16*'Input - Asset Register'!$C$15</f>
        <v>0</v>
      </c>
      <c r="AB49" s="357">
        <f>$G$16*'Input - Asset Register'!$C$15</f>
        <v>0</v>
      </c>
      <c r="AC49" s="357">
        <f>$G$16*'Input - Asset Register'!$C$15</f>
        <v>0</v>
      </c>
      <c r="AD49" s="357">
        <f>$G$16*'Input - Asset Register'!$C$15</f>
        <v>0</v>
      </c>
      <c r="AE49" s="357">
        <f>$G$16*'Input - Asset Register'!$C$15</f>
        <v>0</v>
      </c>
      <c r="AF49" s="357">
        <f>$G$16*'Input - Asset Register'!$C$15</f>
        <v>0</v>
      </c>
      <c r="AG49" s="357">
        <f>$G$16*'Input - Asset Register'!$C$15</f>
        <v>0</v>
      </c>
      <c r="AH49" s="357">
        <f>$G$16*'Input - Asset Register'!$C$15</f>
        <v>0</v>
      </c>
      <c r="AI49" s="357">
        <f>$G$16*'Input - Asset Register'!$C$15</f>
        <v>0</v>
      </c>
      <c r="AJ49" s="357">
        <f>$G$16*'Input - Asset Register'!$C$15</f>
        <v>0</v>
      </c>
      <c r="AK49" s="357">
        <f>$G$16*'Input - Asset Register'!$C$15</f>
        <v>0</v>
      </c>
      <c r="AL49" s="357">
        <f>$G$16*'Input - Asset Register'!$C$15</f>
        <v>0</v>
      </c>
      <c r="AM49" s="357">
        <f>$G$16*'Input - Asset Register'!$C$15</f>
        <v>0</v>
      </c>
      <c r="AN49" s="357">
        <f>$G$16*'Input - Asset Register'!$C$15</f>
        <v>0</v>
      </c>
      <c r="AO49" s="357">
        <f>$G$16*'Input - Asset Register'!$C$15</f>
        <v>0</v>
      </c>
      <c r="AP49" s="357">
        <f>$G$16*'Input - Asset Register'!$C$15</f>
        <v>0</v>
      </c>
      <c r="AQ49" s="357">
        <f>$G$16*'Input - Asset Register'!$C$15</f>
        <v>0</v>
      </c>
      <c r="AR49" s="357">
        <f>$G$16*'Input - Asset Register'!$C$15</f>
        <v>0</v>
      </c>
      <c r="AS49" s="357">
        <f>$G$16*'Input - Asset Register'!$C$15</f>
        <v>0</v>
      </c>
      <c r="AT49" s="357">
        <f>$G$16*'Input - Asset Register'!$C$15</f>
        <v>0</v>
      </c>
      <c r="AU49" s="357">
        <f>$G$16*'Input - Asset Register'!$C$15</f>
        <v>0</v>
      </c>
      <c r="AV49" s="357">
        <f>$G$16*'Input - Asset Register'!$C$15</f>
        <v>0</v>
      </c>
      <c r="AW49" s="357">
        <f>$G$16*'Input - Asset Register'!$C$15</f>
        <v>0</v>
      </c>
      <c r="AX49" s="357">
        <f>$G$16*'Input - Asset Register'!$C$15</f>
        <v>0</v>
      </c>
      <c r="AY49" s="357">
        <f>$G$16*'Input - Asset Register'!$C$15</f>
        <v>0</v>
      </c>
      <c r="AZ49" s="357">
        <f>$G$16*'Input - Asset Register'!$C$15</f>
        <v>0</v>
      </c>
      <c r="BA49" s="357">
        <f>$G$16*'Input - Asset Register'!$C$15</f>
        <v>0</v>
      </c>
      <c r="BB49" s="357">
        <f>$G$16*'Input - Asset Register'!$C$15</f>
        <v>0</v>
      </c>
      <c r="BC49" s="357">
        <f>$G$16*'Input - Asset Register'!$C$15</f>
        <v>0</v>
      </c>
      <c r="BD49" s="357">
        <f>$G$16*'Input - Asset Register'!$C$15</f>
        <v>0</v>
      </c>
      <c r="BE49" s="357">
        <f>$G$16*'Input - Asset Register'!$C$15</f>
        <v>0</v>
      </c>
      <c r="BF49" s="357">
        <f>$G$16*'Input - Asset Register'!$C$15</f>
        <v>0</v>
      </c>
      <c r="BG49" s="357">
        <f>$G$16*'Input - Asset Register'!$C$15</f>
        <v>0</v>
      </c>
      <c r="BH49" s="357">
        <f>$G$16*'Input - Asset Register'!$C$15</f>
        <v>0</v>
      </c>
      <c r="BI49" s="357">
        <f>$G$16*'Input - Asset Register'!$C$15</f>
        <v>0</v>
      </c>
      <c r="BJ49" s="357">
        <f>$G$16*'Input - Asset Register'!$C$15</f>
        <v>0</v>
      </c>
      <c r="BK49" s="357">
        <f>$G$16*'Input - Asset Register'!$C$15</f>
        <v>0</v>
      </c>
      <c r="BL49" s="357">
        <f>$G$16*'Input - Asset Register'!$C$15</f>
        <v>0</v>
      </c>
      <c r="BM49" s="357">
        <f>$G$16*'Input - Asset Register'!$C$15</f>
        <v>0</v>
      </c>
      <c r="BN49" s="357">
        <f>$G$16*'Input - Asset Register'!$C$15</f>
        <v>0</v>
      </c>
      <c r="BO49" s="357">
        <f>$G$16*'Input - Asset Register'!$C$15</f>
        <v>0</v>
      </c>
      <c r="BP49" s="357">
        <f>$G$16*'Input - Asset Register'!$C$15</f>
        <v>0</v>
      </c>
      <c r="BQ49" s="357">
        <f>$G$16*'Input - Asset Register'!$C$15</f>
        <v>0</v>
      </c>
      <c r="BR49" s="357">
        <f>$G$16*'Input - Asset Register'!$C$15</f>
        <v>0</v>
      </c>
      <c r="BS49" s="357">
        <f>$G$16*'Input - Asset Register'!$C$15</f>
        <v>0</v>
      </c>
      <c r="BT49" s="357">
        <f>$G$16*'Input - Asset Register'!$C$15</f>
        <v>0</v>
      </c>
      <c r="BU49" s="357">
        <f>$G$16*'Input - Asset Register'!$C$15</f>
        <v>0</v>
      </c>
      <c r="BV49" s="357">
        <f>$G$16*'Input - Asset Register'!$C$15</f>
        <v>0</v>
      </c>
      <c r="BW49" s="357">
        <f>$G$16*'Input - Asset Register'!$C$15</f>
        <v>0</v>
      </c>
      <c r="BX49" s="357">
        <f>$G$16*'Input - Asset Register'!$C$15</f>
        <v>0</v>
      </c>
      <c r="BY49" s="357">
        <f>$G$16*'Input - Asset Register'!$C$15</f>
        <v>0</v>
      </c>
      <c r="BZ49" s="357">
        <f>$G$16*'Input - Asset Register'!$C$15</f>
        <v>0</v>
      </c>
      <c r="CA49" s="357">
        <f>$G$16*'Input - Asset Register'!$C$15</f>
        <v>0</v>
      </c>
      <c r="CB49" s="357">
        <f>$G$16*'Input - Asset Register'!$C$15</f>
        <v>0</v>
      </c>
      <c r="CC49" s="357">
        <f>$G$16*'Input - Asset Register'!$C$15</f>
        <v>0</v>
      </c>
      <c r="CD49" s="357">
        <f>$G$16*'Input - Asset Register'!$C$15</f>
        <v>0</v>
      </c>
      <c r="CE49" s="357">
        <f>$G$16*'Input - Asset Register'!$C$15</f>
        <v>0</v>
      </c>
      <c r="CF49" s="357">
        <f>$G$16*'Input - Asset Register'!$C$15</f>
        <v>0</v>
      </c>
      <c r="CG49" s="357">
        <f>$G$16*'Input - Asset Register'!$C$15</f>
        <v>0</v>
      </c>
      <c r="CH49" s="357">
        <f>$G$16*'Input - Asset Register'!$C$15</f>
        <v>0</v>
      </c>
      <c r="CI49" s="357">
        <f>$G$16*'Input - Asset Register'!$C$15</f>
        <v>0</v>
      </c>
      <c r="CJ49" s="357">
        <f>$G$16*'Input - Asset Register'!$C$15</f>
        <v>0</v>
      </c>
      <c r="CK49" s="357">
        <f>$G$16*'Input - Asset Register'!$C$15</f>
        <v>0</v>
      </c>
      <c r="CL49" s="357">
        <f>$G$16*'Input - Asset Register'!$C$15</f>
        <v>0</v>
      </c>
      <c r="CM49" s="357">
        <f>$G$16*'Input - Asset Register'!$C$15</f>
        <v>0</v>
      </c>
      <c r="CN49" s="357">
        <f>$G$16*'Input - Asset Register'!$C$15</f>
        <v>0</v>
      </c>
      <c r="CO49" s="357">
        <f>$G$16*'Input - Asset Register'!$C$15</f>
        <v>0</v>
      </c>
      <c r="CP49" s="357">
        <f>$G$16*'Input - Asset Register'!$C$15</f>
        <v>0</v>
      </c>
      <c r="CQ49" s="357">
        <f>$G$16*'Input - Asset Register'!$C$15</f>
        <v>0</v>
      </c>
      <c r="CR49" s="357">
        <f>$G$16*'Input - Asset Register'!$C$15</f>
        <v>0</v>
      </c>
      <c r="CS49" s="357">
        <f>$G$16*'Input - Asset Register'!$C$15</f>
        <v>0</v>
      </c>
      <c r="CT49" s="357">
        <f>$G$16*'Input - Asset Register'!$C$15</f>
        <v>0</v>
      </c>
      <c r="CU49" s="357">
        <f>$G$16*'Input - Asset Register'!$C$15</f>
        <v>0</v>
      </c>
      <c r="CV49" s="357">
        <f>$G$16*'Input - Asset Register'!$C$15</f>
        <v>0</v>
      </c>
      <c r="CW49" s="357">
        <f>$G$16*'Input - Asset Register'!$C$15</f>
        <v>0</v>
      </c>
      <c r="CX49" s="357">
        <f>$G$16*'Input - Asset Register'!$C$15</f>
        <v>0</v>
      </c>
      <c r="CY49" s="357">
        <f>$G$16*'Input - Asset Register'!$C$15</f>
        <v>0</v>
      </c>
      <c r="CZ49" s="357">
        <f>$G$16*'Input - Asset Register'!$C$15</f>
        <v>0</v>
      </c>
    </row>
    <row r="50" spans="3:104">
      <c r="C50" s="356" t="s">
        <v>98</v>
      </c>
      <c r="D50" s="358">
        <f>D49*$G$30</f>
        <v>0</v>
      </c>
      <c r="E50" s="358">
        <f t="shared" ref="E50:BP50" si="3">E49*$G$30</f>
        <v>0</v>
      </c>
      <c r="F50" s="358">
        <f t="shared" si="3"/>
        <v>0</v>
      </c>
      <c r="G50" s="358">
        <f t="shared" si="3"/>
        <v>0</v>
      </c>
      <c r="H50" s="358">
        <f t="shared" si="3"/>
        <v>0</v>
      </c>
      <c r="I50" s="358">
        <f t="shared" si="3"/>
        <v>0</v>
      </c>
      <c r="J50" s="358">
        <f t="shared" si="3"/>
        <v>0</v>
      </c>
      <c r="K50" s="358">
        <f t="shared" si="3"/>
        <v>0</v>
      </c>
      <c r="L50" s="358">
        <f t="shared" si="3"/>
        <v>0</v>
      </c>
      <c r="M50" s="358">
        <f t="shared" si="3"/>
        <v>0</v>
      </c>
      <c r="N50" s="358">
        <f t="shared" si="3"/>
        <v>0</v>
      </c>
      <c r="O50" s="358">
        <f t="shared" si="3"/>
        <v>0</v>
      </c>
      <c r="P50" s="358">
        <f t="shared" si="3"/>
        <v>0</v>
      </c>
      <c r="Q50" s="358">
        <f t="shared" si="3"/>
        <v>0</v>
      </c>
      <c r="R50" s="358">
        <f t="shared" si="3"/>
        <v>0</v>
      </c>
      <c r="S50" s="358">
        <f t="shared" si="3"/>
        <v>0</v>
      </c>
      <c r="T50" s="358">
        <f t="shared" si="3"/>
        <v>0</v>
      </c>
      <c r="U50" s="358">
        <f t="shared" si="3"/>
        <v>0</v>
      </c>
      <c r="V50" s="358">
        <f t="shared" si="3"/>
        <v>0</v>
      </c>
      <c r="W50" s="358">
        <f t="shared" si="3"/>
        <v>0</v>
      </c>
      <c r="X50" s="358">
        <f t="shared" si="3"/>
        <v>0</v>
      </c>
      <c r="Y50" s="358">
        <f t="shared" si="3"/>
        <v>0</v>
      </c>
      <c r="Z50" s="358">
        <f t="shared" si="3"/>
        <v>0</v>
      </c>
      <c r="AA50" s="358">
        <f t="shared" si="3"/>
        <v>0</v>
      </c>
      <c r="AB50" s="358">
        <f t="shared" si="3"/>
        <v>0</v>
      </c>
      <c r="AC50" s="358">
        <f t="shared" si="3"/>
        <v>0</v>
      </c>
      <c r="AD50" s="358">
        <f t="shared" si="3"/>
        <v>0</v>
      </c>
      <c r="AE50" s="358">
        <f t="shared" si="3"/>
        <v>0</v>
      </c>
      <c r="AF50" s="358">
        <f t="shared" si="3"/>
        <v>0</v>
      </c>
      <c r="AG50" s="358">
        <f t="shared" si="3"/>
        <v>0</v>
      </c>
      <c r="AH50" s="358">
        <f t="shared" si="3"/>
        <v>0</v>
      </c>
      <c r="AI50" s="358">
        <f t="shared" si="3"/>
        <v>0</v>
      </c>
      <c r="AJ50" s="358">
        <f t="shared" si="3"/>
        <v>0</v>
      </c>
      <c r="AK50" s="358">
        <f t="shared" si="3"/>
        <v>0</v>
      </c>
      <c r="AL50" s="358">
        <f t="shared" si="3"/>
        <v>0</v>
      </c>
      <c r="AM50" s="358">
        <f t="shared" si="3"/>
        <v>0</v>
      </c>
      <c r="AN50" s="358">
        <f t="shared" si="3"/>
        <v>0</v>
      </c>
      <c r="AO50" s="358">
        <f t="shared" si="3"/>
        <v>0</v>
      </c>
      <c r="AP50" s="358">
        <f t="shared" si="3"/>
        <v>0</v>
      </c>
      <c r="AQ50" s="358">
        <f t="shared" si="3"/>
        <v>0</v>
      </c>
      <c r="AR50" s="358">
        <f t="shared" si="3"/>
        <v>0</v>
      </c>
      <c r="AS50" s="358">
        <f t="shared" si="3"/>
        <v>0</v>
      </c>
      <c r="AT50" s="358">
        <f t="shared" si="3"/>
        <v>0</v>
      </c>
      <c r="AU50" s="358">
        <f t="shared" si="3"/>
        <v>0</v>
      </c>
      <c r="AV50" s="358">
        <f t="shared" si="3"/>
        <v>0</v>
      </c>
      <c r="AW50" s="358">
        <f t="shared" si="3"/>
        <v>0</v>
      </c>
      <c r="AX50" s="358">
        <f t="shared" si="3"/>
        <v>0</v>
      </c>
      <c r="AY50" s="358">
        <f t="shared" si="3"/>
        <v>0</v>
      </c>
      <c r="AZ50" s="358">
        <f t="shared" si="3"/>
        <v>0</v>
      </c>
      <c r="BA50" s="358">
        <f t="shared" si="3"/>
        <v>0</v>
      </c>
      <c r="BB50" s="358">
        <f t="shared" si="3"/>
        <v>0</v>
      </c>
      <c r="BC50" s="358">
        <f t="shared" si="3"/>
        <v>0</v>
      </c>
      <c r="BD50" s="358">
        <f t="shared" si="3"/>
        <v>0</v>
      </c>
      <c r="BE50" s="358">
        <f t="shared" si="3"/>
        <v>0</v>
      </c>
      <c r="BF50" s="358">
        <f t="shared" si="3"/>
        <v>0</v>
      </c>
      <c r="BG50" s="358">
        <f t="shared" si="3"/>
        <v>0</v>
      </c>
      <c r="BH50" s="358">
        <f t="shared" si="3"/>
        <v>0</v>
      </c>
      <c r="BI50" s="358">
        <f t="shared" si="3"/>
        <v>0</v>
      </c>
      <c r="BJ50" s="358">
        <f t="shared" si="3"/>
        <v>0</v>
      </c>
      <c r="BK50" s="358">
        <f t="shared" si="3"/>
        <v>0</v>
      </c>
      <c r="BL50" s="358">
        <f t="shared" si="3"/>
        <v>0</v>
      </c>
      <c r="BM50" s="358">
        <f t="shared" si="3"/>
        <v>0</v>
      </c>
      <c r="BN50" s="358">
        <f t="shared" si="3"/>
        <v>0</v>
      </c>
      <c r="BO50" s="358">
        <f t="shared" si="3"/>
        <v>0</v>
      </c>
      <c r="BP50" s="358">
        <f t="shared" si="3"/>
        <v>0</v>
      </c>
      <c r="BQ50" s="358">
        <f t="shared" ref="BQ50:CZ50" si="4">BQ49*$G$30</f>
        <v>0</v>
      </c>
      <c r="BR50" s="358">
        <f t="shared" si="4"/>
        <v>0</v>
      </c>
      <c r="BS50" s="358">
        <f t="shared" si="4"/>
        <v>0</v>
      </c>
      <c r="BT50" s="358">
        <f t="shared" si="4"/>
        <v>0</v>
      </c>
      <c r="BU50" s="358">
        <f t="shared" si="4"/>
        <v>0</v>
      </c>
      <c r="BV50" s="358">
        <f t="shared" si="4"/>
        <v>0</v>
      </c>
      <c r="BW50" s="358">
        <f t="shared" si="4"/>
        <v>0</v>
      </c>
      <c r="BX50" s="358">
        <f t="shared" si="4"/>
        <v>0</v>
      </c>
      <c r="BY50" s="358">
        <f t="shared" si="4"/>
        <v>0</v>
      </c>
      <c r="BZ50" s="358">
        <f t="shared" si="4"/>
        <v>0</v>
      </c>
      <c r="CA50" s="358">
        <f t="shared" si="4"/>
        <v>0</v>
      </c>
      <c r="CB50" s="358">
        <f t="shared" si="4"/>
        <v>0</v>
      </c>
      <c r="CC50" s="358">
        <f t="shared" si="4"/>
        <v>0</v>
      </c>
      <c r="CD50" s="358">
        <f t="shared" si="4"/>
        <v>0</v>
      </c>
      <c r="CE50" s="358">
        <f t="shared" si="4"/>
        <v>0</v>
      </c>
      <c r="CF50" s="358">
        <f t="shared" si="4"/>
        <v>0</v>
      </c>
      <c r="CG50" s="358">
        <f t="shared" si="4"/>
        <v>0</v>
      </c>
      <c r="CH50" s="358">
        <f t="shared" si="4"/>
        <v>0</v>
      </c>
      <c r="CI50" s="358">
        <f t="shared" si="4"/>
        <v>0</v>
      </c>
      <c r="CJ50" s="358">
        <f t="shared" si="4"/>
        <v>0</v>
      </c>
      <c r="CK50" s="358">
        <f t="shared" si="4"/>
        <v>0</v>
      </c>
      <c r="CL50" s="358">
        <f t="shared" si="4"/>
        <v>0</v>
      </c>
      <c r="CM50" s="358">
        <f t="shared" si="4"/>
        <v>0</v>
      </c>
      <c r="CN50" s="358">
        <f t="shared" si="4"/>
        <v>0</v>
      </c>
      <c r="CO50" s="358">
        <f t="shared" si="4"/>
        <v>0</v>
      </c>
      <c r="CP50" s="358">
        <f t="shared" si="4"/>
        <v>0</v>
      </c>
      <c r="CQ50" s="358">
        <f t="shared" si="4"/>
        <v>0</v>
      </c>
      <c r="CR50" s="358">
        <f t="shared" si="4"/>
        <v>0</v>
      </c>
      <c r="CS50" s="358">
        <f t="shared" si="4"/>
        <v>0</v>
      </c>
      <c r="CT50" s="358">
        <f t="shared" si="4"/>
        <v>0</v>
      </c>
      <c r="CU50" s="358">
        <f t="shared" si="4"/>
        <v>0</v>
      </c>
      <c r="CV50" s="358">
        <f t="shared" si="4"/>
        <v>0</v>
      </c>
      <c r="CW50" s="358">
        <f t="shared" si="4"/>
        <v>0</v>
      </c>
      <c r="CX50" s="358">
        <f t="shared" si="4"/>
        <v>0</v>
      </c>
      <c r="CY50" s="358">
        <f t="shared" si="4"/>
        <v>0</v>
      </c>
      <c r="CZ50" s="358">
        <f t="shared" si="4"/>
        <v>0</v>
      </c>
    </row>
    <row r="51" spans="3:104" ht="25.5">
      <c r="C51" s="359" t="s">
        <v>97</v>
      </c>
      <c r="D51" s="358">
        <f t="shared" ref="D51:BO51" si="5">D50*D46</f>
        <v>0</v>
      </c>
      <c r="E51" s="360">
        <f t="shared" si="5"/>
        <v>0</v>
      </c>
      <c r="F51" s="360">
        <f t="shared" si="5"/>
        <v>0</v>
      </c>
      <c r="G51" s="360">
        <f t="shared" si="5"/>
        <v>0</v>
      </c>
      <c r="H51" s="360">
        <f t="shared" si="5"/>
        <v>0</v>
      </c>
      <c r="I51" s="360">
        <f t="shared" si="5"/>
        <v>0</v>
      </c>
      <c r="J51" s="360">
        <f t="shared" si="5"/>
        <v>0</v>
      </c>
      <c r="K51" s="360">
        <f t="shared" si="5"/>
        <v>0</v>
      </c>
      <c r="L51" s="360">
        <f t="shared" si="5"/>
        <v>0</v>
      </c>
      <c r="M51" s="360">
        <f t="shared" si="5"/>
        <v>0</v>
      </c>
      <c r="N51" s="360">
        <f t="shared" si="5"/>
        <v>0</v>
      </c>
      <c r="O51" s="360">
        <f t="shared" si="5"/>
        <v>0</v>
      </c>
      <c r="P51" s="360">
        <f t="shared" si="5"/>
        <v>0</v>
      </c>
      <c r="Q51" s="360">
        <f t="shared" si="5"/>
        <v>0</v>
      </c>
      <c r="R51" s="360">
        <f t="shared" si="5"/>
        <v>0</v>
      </c>
      <c r="S51" s="360">
        <f t="shared" si="5"/>
        <v>0</v>
      </c>
      <c r="T51" s="360">
        <f t="shared" si="5"/>
        <v>0</v>
      </c>
      <c r="U51" s="360">
        <f t="shared" si="5"/>
        <v>0</v>
      </c>
      <c r="V51" s="360">
        <f t="shared" si="5"/>
        <v>0</v>
      </c>
      <c r="W51" s="360">
        <f t="shared" si="5"/>
        <v>0</v>
      </c>
      <c r="X51" s="360">
        <f t="shared" si="5"/>
        <v>0</v>
      </c>
      <c r="Y51" s="360">
        <f t="shared" si="5"/>
        <v>0</v>
      </c>
      <c r="Z51" s="360">
        <f t="shared" si="5"/>
        <v>0</v>
      </c>
      <c r="AA51" s="360">
        <f t="shared" si="5"/>
        <v>0</v>
      </c>
      <c r="AB51" s="360">
        <f t="shared" si="5"/>
        <v>0</v>
      </c>
      <c r="AC51" s="360">
        <f t="shared" si="5"/>
        <v>0</v>
      </c>
      <c r="AD51" s="360">
        <f t="shared" si="5"/>
        <v>0</v>
      </c>
      <c r="AE51" s="360">
        <f t="shared" si="5"/>
        <v>0</v>
      </c>
      <c r="AF51" s="360">
        <f t="shared" si="5"/>
        <v>0</v>
      </c>
      <c r="AG51" s="360">
        <f t="shared" si="5"/>
        <v>0</v>
      </c>
      <c r="AH51" s="360">
        <f t="shared" si="5"/>
        <v>0</v>
      </c>
      <c r="AI51" s="360">
        <f t="shared" si="5"/>
        <v>0</v>
      </c>
      <c r="AJ51" s="360">
        <f t="shared" si="5"/>
        <v>0</v>
      </c>
      <c r="AK51" s="360">
        <f t="shared" si="5"/>
        <v>0</v>
      </c>
      <c r="AL51" s="360">
        <f t="shared" si="5"/>
        <v>0</v>
      </c>
      <c r="AM51" s="360">
        <f t="shared" si="5"/>
        <v>0</v>
      </c>
      <c r="AN51" s="360">
        <f t="shared" si="5"/>
        <v>0</v>
      </c>
      <c r="AO51" s="360">
        <f t="shared" si="5"/>
        <v>0</v>
      </c>
      <c r="AP51" s="360">
        <f t="shared" si="5"/>
        <v>0</v>
      </c>
      <c r="AQ51" s="360">
        <f t="shared" si="5"/>
        <v>0</v>
      </c>
      <c r="AR51" s="360">
        <f t="shared" si="5"/>
        <v>0</v>
      </c>
      <c r="AS51" s="360">
        <f t="shared" si="5"/>
        <v>0</v>
      </c>
      <c r="AT51" s="360">
        <f t="shared" si="5"/>
        <v>0</v>
      </c>
      <c r="AU51" s="360">
        <f t="shared" si="5"/>
        <v>0</v>
      </c>
      <c r="AV51" s="360">
        <f t="shared" si="5"/>
        <v>0</v>
      </c>
      <c r="AW51" s="360">
        <f t="shared" si="5"/>
        <v>0</v>
      </c>
      <c r="AX51" s="360">
        <f t="shared" si="5"/>
        <v>0</v>
      </c>
      <c r="AY51" s="360">
        <f t="shared" si="5"/>
        <v>0</v>
      </c>
      <c r="AZ51" s="360">
        <f t="shared" si="5"/>
        <v>0</v>
      </c>
      <c r="BA51" s="360">
        <f t="shared" si="5"/>
        <v>0</v>
      </c>
      <c r="BB51" s="360">
        <f t="shared" si="5"/>
        <v>0</v>
      </c>
      <c r="BC51" s="360">
        <f t="shared" si="5"/>
        <v>0</v>
      </c>
      <c r="BD51" s="360">
        <f t="shared" si="5"/>
        <v>0</v>
      </c>
      <c r="BE51" s="360">
        <f t="shared" si="5"/>
        <v>0</v>
      </c>
      <c r="BF51" s="360">
        <f t="shared" si="5"/>
        <v>0</v>
      </c>
      <c r="BG51" s="360">
        <f t="shared" si="5"/>
        <v>0</v>
      </c>
      <c r="BH51" s="360">
        <f t="shared" si="5"/>
        <v>0</v>
      </c>
      <c r="BI51" s="360">
        <f t="shared" si="5"/>
        <v>0</v>
      </c>
      <c r="BJ51" s="360">
        <f t="shared" si="5"/>
        <v>0</v>
      </c>
      <c r="BK51" s="360">
        <f t="shared" si="5"/>
        <v>0</v>
      </c>
      <c r="BL51" s="360">
        <f t="shared" si="5"/>
        <v>0</v>
      </c>
      <c r="BM51" s="360">
        <f t="shared" si="5"/>
        <v>0</v>
      </c>
      <c r="BN51" s="360">
        <f t="shared" si="5"/>
        <v>0</v>
      </c>
      <c r="BO51" s="360">
        <f t="shared" si="5"/>
        <v>0</v>
      </c>
      <c r="BP51" s="360">
        <f t="shared" ref="BP51:CZ51" si="6">BP50*BP46</f>
        <v>0</v>
      </c>
      <c r="BQ51" s="360">
        <f t="shared" si="6"/>
        <v>0</v>
      </c>
      <c r="BR51" s="360">
        <f t="shared" si="6"/>
        <v>0</v>
      </c>
      <c r="BS51" s="360">
        <f t="shared" si="6"/>
        <v>0</v>
      </c>
      <c r="BT51" s="360">
        <f t="shared" si="6"/>
        <v>0</v>
      </c>
      <c r="BU51" s="360">
        <f t="shared" si="6"/>
        <v>0</v>
      </c>
      <c r="BV51" s="360">
        <f t="shared" si="6"/>
        <v>0</v>
      </c>
      <c r="BW51" s="360">
        <f t="shared" si="6"/>
        <v>0</v>
      </c>
      <c r="BX51" s="360">
        <f t="shared" si="6"/>
        <v>0</v>
      </c>
      <c r="BY51" s="360">
        <f t="shared" si="6"/>
        <v>0</v>
      </c>
      <c r="BZ51" s="360">
        <f t="shared" si="6"/>
        <v>0</v>
      </c>
      <c r="CA51" s="360">
        <f t="shared" si="6"/>
        <v>0</v>
      </c>
      <c r="CB51" s="360">
        <f t="shared" si="6"/>
        <v>0</v>
      </c>
      <c r="CC51" s="360">
        <f t="shared" si="6"/>
        <v>0</v>
      </c>
      <c r="CD51" s="360">
        <f t="shared" si="6"/>
        <v>0</v>
      </c>
      <c r="CE51" s="360">
        <f t="shared" si="6"/>
        <v>0</v>
      </c>
      <c r="CF51" s="360">
        <f t="shared" si="6"/>
        <v>0</v>
      </c>
      <c r="CG51" s="360">
        <f t="shared" si="6"/>
        <v>0</v>
      </c>
      <c r="CH51" s="360">
        <f t="shared" si="6"/>
        <v>0</v>
      </c>
      <c r="CI51" s="360">
        <f t="shared" si="6"/>
        <v>0</v>
      </c>
      <c r="CJ51" s="360">
        <f t="shared" si="6"/>
        <v>0</v>
      </c>
      <c r="CK51" s="360">
        <f t="shared" si="6"/>
        <v>0</v>
      </c>
      <c r="CL51" s="360">
        <f t="shared" si="6"/>
        <v>0</v>
      </c>
      <c r="CM51" s="360">
        <f t="shared" si="6"/>
        <v>0</v>
      </c>
      <c r="CN51" s="360">
        <f t="shared" si="6"/>
        <v>0</v>
      </c>
      <c r="CO51" s="360">
        <f t="shared" si="6"/>
        <v>0</v>
      </c>
      <c r="CP51" s="360">
        <f t="shared" si="6"/>
        <v>0</v>
      </c>
      <c r="CQ51" s="360">
        <f t="shared" si="6"/>
        <v>0</v>
      </c>
      <c r="CR51" s="360">
        <f t="shared" si="6"/>
        <v>0</v>
      </c>
      <c r="CS51" s="360">
        <f t="shared" si="6"/>
        <v>0</v>
      </c>
      <c r="CT51" s="360">
        <f t="shared" si="6"/>
        <v>0</v>
      </c>
      <c r="CU51" s="360">
        <f t="shared" si="6"/>
        <v>0</v>
      </c>
      <c r="CV51" s="360">
        <f t="shared" si="6"/>
        <v>0</v>
      </c>
      <c r="CW51" s="360">
        <f t="shared" si="6"/>
        <v>0</v>
      </c>
      <c r="CX51" s="360">
        <f t="shared" si="6"/>
        <v>0</v>
      </c>
      <c r="CY51" s="360">
        <f t="shared" si="6"/>
        <v>0</v>
      </c>
      <c r="CZ51" s="360">
        <f t="shared" si="6"/>
        <v>0</v>
      </c>
    </row>
    <row r="52" spans="3:104" ht="16.5" customHeight="1">
      <c r="C52" s="351" t="s">
        <v>384</v>
      </c>
      <c r="D52" s="361">
        <f>SUM(D51:CZ51)</f>
        <v>0</v>
      </c>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row>
    <row r="53" spans="3:104"/>
    <row r="54" spans="3:104">
      <c r="D54" s="312"/>
    </row>
    <row r="55" spans="3:104"/>
    <row r="56" spans="3:104"/>
    <row r="57" spans="3:104"/>
    <row r="58" spans="3:104"/>
    <row r="59" spans="3:104"/>
    <row r="60" spans="3:104"/>
    <row r="61" spans="3:104"/>
    <row r="62" spans="3:104"/>
    <row r="63" spans="3:104"/>
    <row r="64" spans="3:10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sheetData>
  <mergeCells count="40">
    <mergeCell ref="F29:G29"/>
    <mergeCell ref="F38:J38"/>
    <mergeCell ref="F37:J37"/>
    <mergeCell ref="B47:C47"/>
    <mergeCell ref="B44:C44"/>
    <mergeCell ref="B45:C45"/>
    <mergeCell ref="B46:C46"/>
    <mergeCell ref="C37:D37"/>
    <mergeCell ref="C38:D38"/>
    <mergeCell ref="B42:C42"/>
    <mergeCell ref="B43:C43"/>
    <mergeCell ref="B41:C41"/>
    <mergeCell ref="C15:D15"/>
    <mergeCell ref="C33:D33"/>
    <mergeCell ref="C16:D16"/>
    <mergeCell ref="C21:D21"/>
    <mergeCell ref="C24:D24"/>
    <mergeCell ref="C20:D20"/>
    <mergeCell ref="C30:D30"/>
    <mergeCell ref="B4:D4"/>
    <mergeCell ref="B8:D8"/>
    <mergeCell ref="B5:D5"/>
    <mergeCell ref="B7:D7"/>
    <mergeCell ref="B10:D10"/>
    <mergeCell ref="B11:D11"/>
    <mergeCell ref="H29:J29"/>
    <mergeCell ref="H30:J30"/>
    <mergeCell ref="F33:J33"/>
    <mergeCell ref="F34:J34"/>
    <mergeCell ref="F15:G15"/>
    <mergeCell ref="H15:J15"/>
    <mergeCell ref="H16:J16"/>
    <mergeCell ref="F20:P20"/>
    <mergeCell ref="H17:J17"/>
    <mergeCell ref="F21:P21"/>
    <mergeCell ref="F25:P25"/>
    <mergeCell ref="C34:D34"/>
    <mergeCell ref="C25:D25"/>
    <mergeCell ref="C29:D29"/>
    <mergeCell ref="F24:P24"/>
  </mergeCells>
  <dataValidations count="1">
    <dataValidation type="list" allowBlank="1" showInputMessage="1" showErrorMessage="1" sqref="WVV982870:WVV982871 WLZ982870:WLZ982871 WCD982870:WCD982871 VSH982870:VSH982871 VIL982870:VIL982871 UYP982870:UYP982871 UOT982870:UOT982871 UEX982870:UEX982871 TVB982870:TVB982871 TLF982870:TLF982871 TBJ982870:TBJ982871 SRN982870:SRN982871 SHR982870:SHR982871 RXV982870:RXV982871 RNZ982870:RNZ982871 RED982870:RED982871 QUH982870:QUH982871 QKL982870:QKL982871 QAP982870:QAP982871 PQT982870:PQT982871 PGX982870:PGX982871 OXB982870:OXB982871 ONF982870:ONF982871 ODJ982870:ODJ982871 NTN982870:NTN982871 NJR982870:NJR982871 MZV982870:MZV982871 MPZ982870:MPZ982871 MGD982870:MGD982871 LWH982870:LWH982871 LML982870:LML982871 LCP982870:LCP982871 KST982870:KST982871 KIX982870:KIX982871 JZB982870:JZB982871 JPF982870:JPF982871 JFJ982870:JFJ982871 IVN982870:IVN982871 ILR982870:ILR982871 IBV982870:IBV982871 HRZ982870:HRZ982871 HID982870:HID982871 GYH982870:GYH982871 GOL982870:GOL982871 GEP982870:GEP982871 FUT982870:FUT982871 FKX982870:FKX982871 FBB982870:FBB982871 ERF982870:ERF982871 EHJ982870:EHJ982871 DXN982870:DXN982871 DNR982870:DNR982871 DDV982870:DDV982871 CTZ982870:CTZ982871 CKD982870:CKD982871 CAH982870:CAH982871 BQL982870:BQL982871 BGP982870:BGP982871 AWT982870:AWT982871 AMX982870:AMX982871 ADB982870:ADB982871 TF982870:TF982871 JJ982870:JJ982871 E982870:G982871 WVV917334:WVV917335 WLZ917334:WLZ917335 WCD917334:WCD917335 VSH917334:VSH917335 VIL917334:VIL917335 UYP917334:UYP917335 UOT917334:UOT917335 UEX917334:UEX917335 TVB917334:TVB917335 TLF917334:TLF917335 TBJ917334:TBJ917335 SRN917334:SRN917335 SHR917334:SHR917335 RXV917334:RXV917335 RNZ917334:RNZ917335 RED917334:RED917335 QUH917334:QUH917335 QKL917334:QKL917335 QAP917334:QAP917335 PQT917334:PQT917335 PGX917334:PGX917335 OXB917334:OXB917335 ONF917334:ONF917335 ODJ917334:ODJ917335 NTN917334:NTN917335 NJR917334:NJR917335 MZV917334:MZV917335 MPZ917334:MPZ917335 MGD917334:MGD917335 LWH917334:LWH917335 LML917334:LML917335 LCP917334:LCP917335 KST917334:KST917335 KIX917334:KIX917335 JZB917334:JZB917335 JPF917334:JPF917335 JFJ917334:JFJ917335 IVN917334:IVN917335 ILR917334:ILR917335 IBV917334:IBV917335 HRZ917334:HRZ917335 HID917334:HID917335 GYH917334:GYH917335 GOL917334:GOL917335 GEP917334:GEP917335 FUT917334:FUT917335 FKX917334:FKX917335 FBB917334:FBB917335 ERF917334:ERF917335 EHJ917334:EHJ917335 DXN917334:DXN917335 DNR917334:DNR917335 DDV917334:DDV917335 CTZ917334:CTZ917335 CKD917334:CKD917335 CAH917334:CAH917335 BQL917334:BQL917335 BGP917334:BGP917335 AWT917334:AWT917335 AMX917334:AMX917335 ADB917334:ADB917335 TF917334:TF917335 JJ917334:JJ917335 E917334:G917335 WVV851798:WVV851799 WLZ851798:WLZ851799 WCD851798:WCD851799 VSH851798:VSH851799 VIL851798:VIL851799 UYP851798:UYP851799 UOT851798:UOT851799 UEX851798:UEX851799 TVB851798:TVB851799 TLF851798:TLF851799 TBJ851798:TBJ851799 SRN851798:SRN851799 SHR851798:SHR851799 RXV851798:RXV851799 RNZ851798:RNZ851799 RED851798:RED851799 QUH851798:QUH851799 QKL851798:QKL851799 QAP851798:QAP851799 PQT851798:PQT851799 PGX851798:PGX851799 OXB851798:OXB851799 ONF851798:ONF851799 ODJ851798:ODJ851799 NTN851798:NTN851799 NJR851798:NJR851799 MZV851798:MZV851799 MPZ851798:MPZ851799 MGD851798:MGD851799 LWH851798:LWH851799 LML851798:LML851799 LCP851798:LCP851799 KST851798:KST851799 KIX851798:KIX851799 JZB851798:JZB851799 JPF851798:JPF851799 JFJ851798:JFJ851799 IVN851798:IVN851799 ILR851798:ILR851799 IBV851798:IBV851799 HRZ851798:HRZ851799 HID851798:HID851799 GYH851798:GYH851799 GOL851798:GOL851799 GEP851798:GEP851799 FUT851798:FUT851799 FKX851798:FKX851799 FBB851798:FBB851799 ERF851798:ERF851799 EHJ851798:EHJ851799 DXN851798:DXN851799 DNR851798:DNR851799 DDV851798:DDV851799 CTZ851798:CTZ851799 CKD851798:CKD851799 CAH851798:CAH851799 BQL851798:BQL851799 BGP851798:BGP851799 AWT851798:AWT851799 AMX851798:AMX851799 ADB851798:ADB851799 TF851798:TF851799 JJ851798:JJ851799 E851798:G851799 WVV786262:WVV786263 WLZ786262:WLZ786263 WCD786262:WCD786263 VSH786262:VSH786263 VIL786262:VIL786263 UYP786262:UYP786263 UOT786262:UOT786263 UEX786262:UEX786263 TVB786262:TVB786263 TLF786262:TLF786263 TBJ786262:TBJ786263 SRN786262:SRN786263 SHR786262:SHR786263 RXV786262:RXV786263 RNZ786262:RNZ786263 RED786262:RED786263 QUH786262:QUH786263 QKL786262:QKL786263 QAP786262:QAP786263 PQT786262:PQT786263 PGX786262:PGX786263 OXB786262:OXB786263 ONF786262:ONF786263 ODJ786262:ODJ786263 NTN786262:NTN786263 NJR786262:NJR786263 MZV786262:MZV786263 MPZ786262:MPZ786263 MGD786262:MGD786263 LWH786262:LWH786263 LML786262:LML786263 LCP786262:LCP786263 KST786262:KST786263 KIX786262:KIX786263 JZB786262:JZB786263 JPF786262:JPF786263 JFJ786262:JFJ786263 IVN786262:IVN786263 ILR786262:ILR786263 IBV786262:IBV786263 HRZ786262:HRZ786263 HID786262:HID786263 GYH786262:GYH786263 GOL786262:GOL786263 GEP786262:GEP786263 FUT786262:FUT786263 FKX786262:FKX786263 FBB786262:FBB786263 ERF786262:ERF786263 EHJ786262:EHJ786263 DXN786262:DXN786263 DNR786262:DNR786263 DDV786262:DDV786263 CTZ786262:CTZ786263 CKD786262:CKD786263 CAH786262:CAH786263 BQL786262:BQL786263 BGP786262:BGP786263 AWT786262:AWT786263 AMX786262:AMX786263 ADB786262:ADB786263 TF786262:TF786263 JJ786262:JJ786263 E786262:G786263 WVV720726:WVV720727 WLZ720726:WLZ720727 WCD720726:WCD720727 VSH720726:VSH720727 VIL720726:VIL720727 UYP720726:UYP720727 UOT720726:UOT720727 UEX720726:UEX720727 TVB720726:TVB720727 TLF720726:TLF720727 TBJ720726:TBJ720727 SRN720726:SRN720727 SHR720726:SHR720727 RXV720726:RXV720727 RNZ720726:RNZ720727 RED720726:RED720727 QUH720726:QUH720727 QKL720726:QKL720727 QAP720726:QAP720727 PQT720726:PQT720727 PGX720726:PGX720727 OXB720726:OXB720727 ONF720726:ONF720727 ODJ720726:ODJ720727 NTN720726:NTN720727 NJR720726:NJR720727 MZV720726:MZV720727 MPZ720726:MPZ720727 MGD720726:MGD720727 LWH720726:LWH720727 LML720726:LML720727 LCP720726:LCP720727 KST720726:KST720727 KIX720726:KIX720727 JZB720726:JZB720727 JPF720726:JPF720727 JFJ720726:JFJ720727 IVN720726:IVN720727 ILR720726:ILR720727 IBV720726:IBV720727 HRZ720726:HRZ720727 HID720726:HID720727 GYH720726:GYH720727 GOL720726:GOL720727 GEP720726:GEP720727 FUT720726:FUT720727 FKX720726:FKX720727 FBB720726:FBB720727 ERF720726:ERF720727 EHJ720726:EHJ720727 DXN720726:DXN720727 DNR720726:DNR720727 DDV720726:DDV720727 CTZ720726:CTZ720727 CKD720726:CKD720727 CAH720726:CAH720727 BQL720726:BQL720727 BGP720726:BGP720727 AWT720726:AWT720727 AMX720726:AMX720727 ADB720726:ADB720727 TF720726:TF720727 JJ720726:JJ720727 E720726:G720727 WVV655190:WVV655191 WLZ655190:WLZ655191 WCD655190:WCD655191 VSH655190:VSH655191 VIL655190:VIL655191 UYP655190:UYP655191 UOT655190:UOT655191 UEX655190:UEX655191 TVB655190:TVB655191 TLF655190:TLF655191 TBJ655190:TBJ655191 SRN655190:SRN655191 SHR655190:SHR655191 RXV655190:RXV655191 RNZ655190:RNZ655191 RED655190:RED655191 QUH655190:QUH655191 QKL655190:QKL655191 QAP655190:QAP655191 PQT655190:PQT655191 PGX655190:PGX655191 OXB655190:OXB655191 ONF655190:ONF655191 ODJ655190:ODJ655191 NTN655190:NTN655191 NJR655190:NJR655191 MZV655190:MZV655191 MPZ655190:MPZ655191 MGD655190:MGD655191 LWH655190:LWH655191 LML655190:LML655191 LCP655190:LCP655191 KST655190:KST655191 KIX655190:KIX655191 JZB655190:JZB655191 JPF655190:JPF655191 JFJ655190:JFJ655191 IVN655190:IVN655191 ILR655190:ILR655191 IBV655190:IBV655191 HRZ655190:HRZ655191 HID655190:HID655191 GYH655190:GYH655191 GOL655190:GOL655191 GEP655190:GEP655191 FUT655190:FUT655191 FKX655190:FKX655191 FBB655190:FBB655191 ERF655190:ERF655191 EHJ655190:EHJ655191 DXN655190:DXN655191 DNR655190:DNR655191 DDV655190:DDV655191 CTZ655190:CTZ655191 CKD655190:CKD655191 CAH655190:CAH655191 BQL655190:BQL655191 BGP655190:BGP655191 AWT655190:AWT655191 AMX655190:AMX655191 ADB655190:ADB655191 TF655190:TF655191 JJ655190:JJ655191 E655190:G655191 WVV589654:WVV589655 WLZ589654:WLZ589655 WCD589654:WCD589655 VSH589654:VSH589655 VIL589654:VIL589655 UYP589654:UYP589655 UOT589654:UOT589655 UEX589654:UEX589655 TVB589654:TVB589655 TLF589654:TLF589655 TBJ589654:TBJ589655 SRN589654:SRN589655 SHR589654:SHR589655 RXV589654:RXV589655 RNZ589654:RNZ589655 RED589654:RED589655 QUH589654:QUH589655 QKL589654:QKL589655 QAP589654:QAP589655 PQT589654:PQT589655 PGX589654:PGX589655 OXB589654:OXB589655 ONF589654:ONF589655 ODJ589654:ODJ589655 NTN589654:NTN589655 NJR589654:NJR589655 MZV589654:MZV589655 MPZ589654:MPZ589655 MGD589654:MGD589655 LWH589654:LWH589655 LML589654:LML589655 LCP589654:LCP589655 KST589654:KST589655 KIX589654:KIX589655 JZB589654:JZB589655 JPF589654:JPF589655 JFJ589654:JFJ589655 IVN589654:IVN589655 ILR589654:ILR589655 IBV589654:IBV589655 HRZ589654:HRZ589655 HID589654:HID589655 GYH589654:GYH589655 GOL589654:GOL589655 GEP589654:GEP589655 FUT589654:FUT589655 FKX589654:FKX589655 FBB589654:FBB589655 ERF589654:ERF589655 EHJ589654:EHJ589655 DXN589654:DXN589655 DNR589654:DNR589655 DDV589654:DDV589655 CTZ589654:CTZ589655 CKD589654:CKD589655 CAH589654:CAH589655 BQL589654:BQL589655 BGP589654:BGP589655 AWT589654:AWT589655 AMX589654:AMX589655 ADB589654:ADB589655 TF589654:TF589655 JJ589654:JJ589655 E589654:G589655 WVV524118:WVV524119 WLZ524118:WLZ524119 WCD524118:WCD524119 VSH524118:VSH524119 VIL524118:VIL524119 UYP524118:UYP524119 UOT524118:UOT524119 UEX524118:UEX524119 TVB524118:TVB524119 TLF524118:TLF524119 TBJ524118:TBJ524119 SRN524118:SRN524119 SHR524118:SHR524119 RXV524118:RXV524119 RNZ524118:RNZ524119 RED524118:RED524119 QUH524118:QUH524119 QKL524118:QKL524119 QAP524118:QAP524119 PQT524118:PQT524119 PGX524118:PGX524119 OXB524118:OXB524119 ONF524118:ONF524119 ODJ524118:ODJ524119 NTN524118:NTN524119 NJR524118:NJR524119 MZV524118:MZV524119 MPZ524118:MPZ524119 MGD524118:MGD524119 LWH524118:LWH524119 LML524118:LML524119 LCP524118:LCP524119 KST524118:KST524119 KIX524118:KIX524119 JZB524118:JZB524119 JPF524118:JPF524119 JFJ524118:JFJ524119 IVN524118:IVN524119 ILR524118:ILR524119 IBV524118:IBV524119 HRZ524118:HRZ524119 HID524118:HID524119 GYH524118:GYH524119 GOL524118:GOL524119 GEP524118:GEP524119 FUT524118:FUT524119 FKX524118:FKX524119 FBB524118:FBB524119 ERF524118:ERF524119 EHJ524118:EHJ524119 DXN524118:DXN524119 DNR524118:DNR524119 DDV524118:DDV524119 CTZ524118:CTZ524119 CKD524118:CKD524119 CAH524118:CAH524119 BQL524118:BQL524119 BGP524118:BGP524119 AWT524118:AWT524119 AMX524118:AMX524119 ADB524118:ADB524119 TF524118:TF524119 JJ524118:JJ524119 E524118:G524119 WVV458582:WVV458583 WLZ458582:WLZ458583 WCD458582:WCD458583 VSH458582:VSH458583 VIL458582:VIL458583 UYP458582:UYP458583 UOT458582:UOT458583 UEX458582:UEX458583 TVB458582:TVB458583 TLF458582:TLF458583 TBJ458582:TBJ458583 SRN458582:SRN458583 SHR458582:SHR458583 RXV458582:RXV458583 RNZ458582:RNZ458583 RED458582:RED458583 QUH458582:QUH458583 QKL458582:QKL458583 QAP458582:QAP458583 PQT458582:PQT458583 PGX458582:PGX458583 OXB458582:OXB458583 ONF458582:ONF458583 ODJ458582:ODJ458583 NTN458582:NTN458583 NJR458582:NJR458583 MZV458582:MZV458583 MPZ458582:MPZ458583 MGD458582:MGD458583 LWH458582:LWH458583 LML458582:LML458583 LCP458582:LCP458583 KST458582:KST458583 KIX458582:KIX458583 JZB458582:JZB458583 JPF458582:JPF458583 JFJ458582:JFJ458583 IVN458582:IVN458583 ILR458582:ILR458583 IBV458582:IBV458583 HRZ458582:HRZ458583 HID458582:HID458583 GYH458582:GYH458583 GOL458582:GOL458583 GEP458582:GEP458583 FUT458582:FUT458583 FKX458582:FKX458583 FBB458582:FBB458583 ERF458582:ERF458583 EHJ458582:EHJ458583 DXN458582:DXN458583 DNR458582:DNR458583 DDV458582:DDV458583 CTZ458582:CTZ458583 CKD458582:CKD458583 CAH458582:CAH458583 BQL458582:BQL458583 BGP458582:BGP458583 AWT458582:AWT458583 AMX458582:AMX458583 ADB458582:ADB458583 TF458582:TF458583 JJ458582:JJ458583 E458582:G458583 WVV393046:WVV393047 WLZ393046:WLZ393047 WCD393046:WCD393047 VSH393046:VSH393047 VIL393046:VIL393047 UYP393046:UYP393047 UOT393046:UOT393047 UEX393046:UEX393047 TVB393046:TVB393047 TLF393046:TLF393047 TBJ393046:TBJ393047 SRN393046:SRN393047 SHR393046:SHR393047 RXV393046:RXV393047 RNZ393046:RNZ393047 RED393046:RED393047 QUH393046:QUH393047 QKL393046:QKL393047 QAP393046:QAP393047 PQT393046:PQT393047 PGX393046:PGX393047 OXB393046:OXB393047 ONF393046:ONF393047 ODJ393046:ODJ393047 NTN393046:NTN393047 NJR393046:NJR393047 MZV393046:MZV393047 MPZ393046:MPZ393047 MGD393046:MGD393047 LWH393046:LWH393047 LML393046:LML393047 LCP393046:LCP393047 KST393046:KST393047 KIX393046:KIX393047 JZB393046:JZB393047 JPF393046:JPF393047 JFJ393046:JFJ393047 IVN393046:IVN393047 ILR393046:ILR393047 IBV393046:IBV393047 HRZ393046:HRZ393047 HID393046:HID393047 GYH393046:GYH393047 GOL393046:GOL393047 GEP393046:GEP393047 FUT393046:FUT393047 FKX393046:FKX393047 FBB393046:FBB393047 ERF393046:ERF393047 EHJ393046:EHJ393047 DXN393046:DXN393047 DNR393046:DNR393047 DDV393046:DDV393047 CTZ393046:CTZ393047 CKD393046:CKD393047 CAH393046:CAH393047 BQL393046:BQL393047 BGP393046:BGP393047 AWT393046:AWT393047 AMX393046:AMX393047 ADB393046:ADB393047 TF393046:TF393047 JJ393046:JJ393047 E393046:G393047 WVV327510:WVV327511 WLZ327510:WLZ327511 WCD327510:WCD327511 VSH327510:VSH327511 VIL327510:VIL327511 UYP327510:UYP327511 UOT327510:UOT327511 UEX327510:UEX327511 TVB327510:TVB327511 TLF327510:TLF327511 TBJ327510:TBJ327511 SRN327510:SRN327511 SHR327510:SHR327511 RXV327510:RXV327511 RNZ327510:RNZ327511 RED327510:RED327511 QUH327510:QUH327511 QKL327510:QKL327511 QAP327510:QAP327511 PQT327510:PQT327511 PGX327510:PGX327511 OXB327510:OXB327511 ONF327510:ONF327511 ODJ327510:ODJ327511 NTN327510:NTN327511 NJR327510:NJR327511 MZV327510:MZV327511 MPZ327510:MPZ327511 MGD327510:MGD327511 LWH327510:LWH327511 LML327510:LML327511 LCP327510:LCP327511 KST327510:KST327511 KIX327510:KIX327511 JZB327510:JZB327511 JPF327510:JPF327511 JFJ327510:JFJ327511 IVN327510:IVN327511 ILR327510:ILR327511 IBV327510:IBV327511 HRZ327510:HRZ327511 HID327510:HID327511 GYH327510:GYH327511 GOL327510:GOL327511 GEP327510:GEP327511 FUT327510:FUT327511 FKX327510:FKX327511 FBB327510:FBB327511 ERF327510:ERF327511 EHJ327510:EHJ327511 DXN327510:DXN327511 DNR327510:DNR327511 DDV327510:DDV327511 CTZ327510:CTZ327511 CKD327510:CKD327511 CAH327510:CAH327511 BQL327510:BQL327511 BGP327510:BGP327511 AWT327510:AWT327511 AMX327510:AMX327511 ADB327510:ADB327511 TF327510:TF327511 JJ327510:JJ327511 E327510:G327511 WVV261974:WVV261975 WLZ261974:WLZ261975 WCD261974:WCD261975 VSH261974:VSH261975 VIL261974:VIL261975 UYP261974:UYP261975 UOT261974:UOT261975 UEX261974:UEX261975 TVB261974:TVB261975 TLF261974:TLF261975 TBJ261974:TBJ261975 SRN261974:SRN261975 SHR261974:SHR261975 RXV261974:RXV261975 RNZ261974:RNZ261975 RED261974:RED261975 QUH261974:QUH261975 QKL261974:QKL261975 QAP261974:QAP261975 PQT261974:PQT261975 PGX261974:PGX261975 OXB261974:OXB261975 ONF261974:ONF261975 ODJ261974:ODJ261975 NTN261974:NTN261975 NJR261974:NJR261975 MZV261974:MZV261975 MPZ261974:MPZ261975 MGD261974:MGD261975 LWH261974:LWH261975 LML261974:LML261975 LCP261974:LCP261975 KST261974:KST261975 KIX261974:KIX261975 JZB261974:JZB261975 JPF261974:JPF261975 JFJ261974:JFJ261975 IVN261974:IVN261975 ILR261974:ILR261975 IBV261974:IBV261975 HRZ261974:HRZ261975 HID261974:HID261975 GYH261974:GYH261975 GOL261974:GOL261975 GEP261974:GEP261975 FUT261974:FUT261975 FKX261974:FKX261975 FBB261974:FBB261975 ERF261974:ERF261975 EHJ261974:EHJ261975 DXN261974:DXN261975 DNR261974:DNR261975 DDV261974:DDV261975 CTZ261974:CTZ261975 CKD261974:CKD261975 CAH261974:CAH261975 BQL261974:BQL261975 BGP261974:BGP261975 AWT261974:AWT261975 AMX261974:AMX261975 ADB261974:ADB261975 TF261974:TF261975 JJ261974:JJ261975 E261974:G261975 WVV196438:WVV196439 WLZ196438:WLZ196439 WCD196438:WCD196439 VSH196438:VSH196439 VIL196438:VIL196439 UYP196438:UYP196439 UOT196438:UOT196439 UEX196438:UEX196439 TVB196438:TVB196439 TLF196438:TLF196439 TBJ196438:TBJ196439 SRN196438:SRN196439 SHR196438:SHR196439 RXV196438:RXV196439 RNZ196438:RNZ196439 RED196438:RED196439 QUH196438:QUH196439 QKL196438:QKL196439 QAP196438:QAP196439 PQT196438:PQT196439 PGX196438:PGX196439 OXB196438:OXB196439 ONF196438:ONF196439 ODJ196438:ODJ196439 NTN196438:NTN196439 NJR196438:NJR196439 MZV196438:MZV196439 MPZ196438:MPZ196439 MGD196438:MGD196439 LWH196438:LWH196439 LML196438:LML196439 LCP196438:LCP196439 KST196438:KST196439 KIX196438:KIX196439 JZB196438:JZB196439 JPF196438:JPF196439 JFJ196438:JFJ196439 IVN196438:IVN196439 ILR196438:ILR196439 IBV196438:IBV196439 HRZ196438:HRZ196439 HID196438:HID196439 GYH196438:GYH196439 GOL196438:GOL196439 GEP196438:GEP196439 FUT196438:FUT196439 FKX196438:FKX196439 FBB196438:FBB196439 ERF196438:ERF196439 EHJ196438:EHJ196439 DXN196438:DXN196439 DNR196438:DNR196439 DDV196438:DDV196439 CTZ196438:CTZ196439 CKD196438:CKD196439 CAH196438:CAH196439 BQL196438:BQL196439 BGP196438:BGP196439 AWT196438:AWT196439 AMX196438:AMX196439 ADB196438:ADB196439 TF196438:TF196439 JJ196438:JJ196439 E196438:G196439 WVV130902:WVV130903 WLZ130902:WLZ130903 WCD130902:WCD130903 VSH130902:VSH130903 VIL130902:VIL130903 UYP130902:UYP130903 UOT130902:UOT130903 UEX130902:UEX130903 TVB130902:TVB130903 TLF130902:TLF130903 TBJ130902:TBJ130903 SRN130902:SRN130903 SHR130902:SHR130903 RXV130902:RXV130903 RNZ130902:RNZ130903 RED130902:RED130903 QUH130902:QUH130903 QKL130902:QKL130903 QAP130902:QAP130903 PQT130902:PQT130903 PGX130902:PGX130903 OXB130902:OXB130903 ONF130902:ONF130903 ODJ130902:ODJ130903 NTN130902:NTN130903 NJR130902:NJR130903 MZV130902:MZV130903 MPZ130902:MPZ130903 MGD130902:MGD130903 LWH130902:LWH130903 LML130902:LML130903 LCP130902:LCP130903 KST130902:KST130903 KIX130902:KIX130903 JZB130902:JZB130903 JPF130902:JPF130903 JFJ130902:JFJ130903 IVN130902:IVN130903 ILR130902:ILR130903 IBV130902:IBV130903 HRZ130902:HRZ130903 HID130902:HID130903 GYH130902:GYH130903 GOL130902:GOL130903 GEP130902:GEP130903 FUT130902:FUT130903 FKX130902:FKX130903 FBB130902:FBB130903 ERF130902:ERF130903 EHJ130902:EHJ130903 DXN130902:DXN130903 DNR130902:DNR130903 DDV130902:DDV130903 CTZ130902:CTZ130903 CKD130902:CKD130903 CAH130902:CAH130903 BQL130902:BQL130903 BGP130902:BGP130903 AWT130902:AWT130903 AMX130902:AMX130903 ADB130902:ADB130903 TF130902:TF130903 JJ130902:JJ130903 E130902:G130903 WVV65366:WVV65367 WLZ65366:WLZ65367 WCD65366:WCD65367 VSH65366:VSH65367 VIL65366:VIL65367 UYP65366:UYP65367 UOT65366:UOT65367 UEX65366:UEX65367 TVB65366:TVB65367 TLF65366:TLF65367 TBJ65366:TBJ65367 SRN65366:SRN65367 SHR65366:SHR65367 RXV65366:RXV65367 RNZ65366:RNZ65367 RED65366:RED65367 QUH65366:QUH65367 QKL65366:QKL65367 QAP65366:QAP65367 PQT65366:PQT65367 PGX65366:PGX65367 OXB65366:OXB65367 ONF65366:ONF65367 ODJ65366:ODJ65367 NTN65366:NTN65367 NJR65366:NJR65367 MZV65366:MZV65367 MPZ65366:MPZ65367 MGD65366:MGD65367 LWH65366:LWH65367 LML65366:LML65367 LCP65366:LCP65367 KST65366:KST65367 KIX65366:KIX65367 JZB65366:JZB65367 JPF65366:JPF65367 JFJ65366:JFJ65367 IVN65366:IVN65367 ILR65366:ILR65367 IBV65366:IBV65367 HRZ65366:HRZ65367 HID65366:HID65367 GYH65366:GYH65367 GOL65366:GOL65367 GEP65366:GEP65367 FUT65366:FUT65367 FKX65366:FKX65367 FBB65366:FBB65367 ERF65366:ERF65367 EHJ65366:EHJ65367 DXN65366:DXN65367 DNR65366:DNR65367 DDV65366:DDV65367 CTZ65366:CTZ65367 CKD65366:CKD65367 CAH65366:CAH65367 BQL65366:BQL65367 BGP65366:BGP65367 AWT65366:AWT65367 AMX65366:AMX65367 ADB65366:ADB65367 TF65366:TF65367 JJ65366:JJ65367 E65366:G65367">
      <formula1>#REF!</formula1>
    </dataValidation>
  </dataValidations>
  <hyperlinks>
    <hyperlink ref="E16" r:id="rId1"/>
    <hyperlink ref="E21" r:id="rId2"/>
    <hyperlink ref="E30" r:id="rId3"/>
  </hyperlink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G36"/>
  <sheetViews>
    <sheetView zoomScaleNormal="100" workbookViewId="0">
      <selection activeCell="B1" sqref="B1"/>
    </sheetView>
  </sheetViews>
  <sheetFormatPr defaultRowHeight="15"/>
  <cols>
    <col min="1" max="1" width="3.44140625" style="1" customWidth="1"/>
    <col min="2" max="2" width="7.33203125" style="1" customWidth="1"/>
    <col min="3" max="3" width="17.6640625" style="1" customWidth="1"/>
    <col min="4" max="4" width="20.33203125" style="1" customWidth="1"/>
    <col min="5" max="5" width="33.77734375" style="1" customWidth="1"/>
    <col min="6" max="6" width="10.5546875" style="1" hidden="1" customWidth="1"/>
    <col min="7" max="7" width="47.5546875" style="1" customWidth="1"/>
    <col min="8" max="8" width="59.77734375" style="1" customWidth="1"/>
    <col min="9" max="16384" width="8.88671875" style="1"/>
  </cols>
  <sheetData>
    <row r="1" spans="1:7" ht="33" customHeight="1">
      <c r="A1" s="413"/>
      <c r="B1" s="413" t="s">
        <v>62</v>
      </c>
    </row>
    <row r="2" spans="1:7" ht="21.75" customHeight="1">
      <c r="B2" s="340" t="s">
        <v>247</v>
      </c>
    </row>
    <row r="3" spans="1:7" ht="41.25" customHeight="1">
      <c r="B3" s="423" t="s">
        <v>428</v>
      </c>
      <c r="C3" s="276"/>
      <c r="D3" s="276"/>
      <c r="E3" s="273"/>
      <c r="F3" s="273"/>
      <c r="G3" s="273"/>
    </row>
    <row r="4" spans="1:7" s="275" customFormat="1" ht="31.5">
      <c r="B4" s="277" t="s">
        <v>233</v>
      </c>
      <c r="C4" s="277" t="s">
        <v>230</v>
      </c>
      <c r="D4" s="277" t="s">
        <v>14</v>
      </c>
      <c r="E4" s="278" t="s">
        <v>231</v>
      </c>
      <c r="F4" s="279" t="s">
        <v>232</v>
      </c>
      <c r="G4" s="277" t="s">
        <v>236</v>
      </c>
    </row>
    <row r="5" spans="1:7" ht="45" customHeight="1">
      <c r="B5" s="280">
        <v>1</v>
      </c>
      <c r="C5" s="414" t="s">
        <v>234</v>
      </c>
      <c r="D5" s="415" t="s">
        <v>235</v>
      </c>
      <c r="E5" s="416" t="s">
        <v>34</v>
      </c>
      <c r="F5" s="417" t="s">
        <v>237</v>
      </c>
      <c r="G5" s="418" t="s">
        <v>509</v>
      </c>
    </row>
    <row r="6" spans="1:7" ht="40.5" hidden="1" customHeight="1">
      <c r="B6" s="280">
        <v>2</v>
      </c>
      <c r="C6" s="282" t="s">
        <v>45</v>
      </c>
      <c r="D6" s="283" t="s">
        <v>40</v>
      </c>
      <c r="E6" s="281" t="s">
        <v>41</v>
      </c>
      <c r="F6" s="284"/>
      <c r="G6" s="285"/>
    </row>
    <row r="7" spans="1:7" ht="34.5" hidden="1" customHeight="1">
      <c r="B7" s="280">
        <v>3</v>
      </c>
      <c r="C7" s="282" t="s">
        <v>46</v>
      </c>
      <c r="D7" s="283" t="s">
        <v>40</v>
      </c>
      <c r="E7" s="281" t="s">
        <v>39</v>
      </c>
      <c r="F7" s="284"/>
      <c r="G7" s="285"/>
    </row>
    <row r="8" spans="1:7" ht="38.25" hidden="1" customHeight="1">
      <c r="B8" s="280">
        <v>4</v>
      </c>
      <c r="C8" s="282" t="s">
        <v>47</v>
      </c>
      <c r="D8" s="283" t="s">
        <v>40</v>
      </c>
      <c r="E8" s="281" t="s">
        <v>39</v>
      </c>
      <c r="F8" s="284"/>
      <c r="G8" s="285"/>
    </row>
    <row r="9" spans="1:7" ht="47.25" hidden="1" customHeight="1">
      <c r="B9" s="280">
        <v>5</v>
      </c>
      <c r="C9" s="282" t="s">
        <v>38</v>
      </c>
      <c r="D9" s="285" t="s">
        <v>18</v>
      </c>
      <c r="E9" s="281" t="s">
        <v>35</v>
      </c>
      <c r="F9" s="284" t="s">
        <v>36</v>
      </c>
      <c r="G9" s="285"/>
    </row>
    <row r="10" spans="1:7" ht="49.5" hidden="1" customHeight="1">
      <c r="B10" s="280">
        <v>6</v>
      </c>
      <c r="C10" s="282" t="s">
        <v>10</v>
      </c>
      <c r="D10" s="283" t="s">
        <v>18</v>
      </c>
      <c r="E10" s="281" t="s">
        <v>37</v>
      </c>
      <c r="F10" s="284" t="s">
        <v>16</v>
      </c>
      <c r="G10" s="285"/>
    </row>
    <row r="11" spans="1:7" ht="40.5" hidden="1" customHeight="1">
      <c r="B11" s="280">
        <v>7</v>
      </c>
      <c r="C11" s="286" t="s">
        <v>15</v>
      </c>
      <c r="D11" s="287" t="s">
        <v>18</v>
      </c>
      <c r="E11" s="288" t="s">
        <v>17</v>
      </c>
      <c r="F11" s="289" t="s">
        <v>16</v>
      </c>
      <c r="G11" s="285"/>
    </row>
    <row r="12" spans="1:7">
      <c r="C12" s="6"/>
      <c r="D12" s="2"/>
    </row>
    <row r="13" spans="1:7" ht="39" customHeight="1">
      <c r="B13" s="424" t="s">
        <v>614</v>
      </c>
      <c r="D13" s="5"/>
    </row>
    <row r="14" spans="1:7" s="275" customFormat="1" ht="31.5">
      <c r="B14" s="277" t="s">
        <v>233</v>
      </c>
      <c r="C14" s="277" t="s">
        <v>239</v>
      </c>
      <c r="D14" s="277" t="s">
        <v>13</v>
      </c>
      <c r="E14" s="278" t="s">
        <v>231</v>
      </c>
      <c r="F14" s="279" t="s">
        <v>232</v>
      </c>
      <c r="G14" s="277" t="s">
        <v>236</v>
      </c>
    </row>
    <row r="15" spans="1:7" ht="64.5" customHeight="1">
      <c r="B15" s="280">
        <v>2</v>
      </c>
      <c r="C15" s="419" t="s">
        <v>238</v>
      </c>
      <c r="D15" s="418" t="s">
        <v>244</v>
      </c>
      <c r="E15" s="420" t="s">
        <v>92</v>
      </c>
      <c r="F15" s="421"/>
      <c r="G15" s="421" t="s">
        <v>243</v>
      </c>
    </row>
    <row r="16" spans="1:7" ht="41.25" customHeight="1">
      <c r="B16" s="280">
        <v>3</v>
      </c>
      <c r="C16" s="419" t="s">
        <v>50</v>
      </c>
      <c r="D16" s="418" t="s">
        <v>560</v>
      </c>
      <c r="E16" s="578" t="s">
        <v>559</v>
      </c>
      <c r="F16" s="415"/>
      <c r="G16" s="415"/>
    </row>
    <row r="17" spans="2:7" ht="45" customHeight="1">
      <c r="B17" s="280">
        <v>4</v>
      </c>
      <c r="C17" s="419" t="s">
        <v>51</v>
      </c>
      <c r="D17" s="418" t="s">
        <v>560</v>
      </c>
      <c r="E17" s="578" t="s">
        <v>559</v>
      </c>
      <c r="F17" s="419"/>
      <c r="G17" s="419"/>
    </row>
    <row r="18" spans="2:7" ht="48" customHeight="1">
      <c r="B18" s="280">
        <v>5</v>
      </c>
      <c r="C18" s="419" t="s">
        <v>5</v>
      </c>
      <c r="D18" s="418" t="s">
        <v>397</v>
      </c>
      <c r="E18" s="578" t="s">
        <v>399</v>
      </c>
      <c r="F18" s="419" t="s">
        <v>398</v>
      </c>
      <c r="G18" s="421" t="s">
        <v>542</v>
      </c>
    </row>
    <row r="19" spans="2:7" ht="39" customHeight="1">
      <c r="B19" s="280">
        <v>6</v>
      </c>
      <c r="C19" s="419" t="s">
        <v>52</v>
      </c>
      <c r="D19" s="418" t="s">
        <v>284</v>
      </c>
      <c r="E19" s="416" t="s">
        <v>276</v>
      </c>
      <c r="F19" s="419"/>
      <c r="G19" s="421" t="s">
        <v>616</v>
      </c>
    </row>
    <row r="20" spans="2:7" ht="42.75" customHeight="1">
      <c r="B20" s="280">
        <v>7</v>
      </c>
      <c r="C20" s="419" t="s">
        <v>44</v>
      </c>
      <c r="D20" s="418" t="s">
        <v>93</v>
      </c>
      <c r="E20" s="416" t="s">
        <v>260</v>
      </c>
      <c r="F20" s="419" t="s">
        <v>241</v>
      </c>
      <c r="G20" s="421" t="s">
        <v>268</v>
      </c>
    </row>
    <row r="21" spans="2:7" ht="30.75" customHeight="1">
      <c r="B21" s="280">
        <v>8</v>
      </c>
      <c r="C21" s="419" t="s">
        <v>48</v>
      </c>
      <c r="D21" s="422"/>
      <c r="E21" s="416" t="s">
        <v>242</v>
      </c>
      <c r="F21" s="415"/>
      <c r="G21" s="415"/>
    </row>
    <row r="22" spans="2:7" ht="41.25" customHeight="1">
      <c r="B22" s="280">
        <v>9</v>
      </c>
      <c r="C22" s="418" t="s">
        <v>484</v>
      </c>
      <c r="D22" s="422" t="s">
        <v>485</v>
      </c>
      <c r="E22" s="416" t="s">
        <v>486</v>
      </c>
      <c r="F22" s="415"/>
      <c r="G22" s="415" t="s">
        <v>487</v>
      </c>
    </row>
    <row r="23" spans="2:7" ht="33.75" customHeight="1">
      <c r="B23" s="280">
        <v>10</v>
      </c>
      <c r="C23" s="419" t="s">
        <v>49</v>
      </c>
      <c r="D23" s="422"/>
      <c r="E23" s="416" t="s">
        <v>242</v>
      </c>
      <c r="F23" s="415"/>
      <c r="G23" s="415"/>
    </row>
    <row r="24" spans="2:7" ht="49.5" customHeight="1">
      <c r="B24" s="280">
        <v>11</v>
      </c>
      <c r="C24" s="419" t="s">
        <v>19</v>
      </c>
      <c r="D24" s="418" t="s">
        <v>315</v>
      </c>
      <c r="E24" s="416" t="s">
        <v>619</v>
      </c>
      <c r="F24" s="415"/>
      <c r="G24" s="415"/>
    </row>
    <row r="25" spans="2:7">
      <c r="E25" s="735"/>
      <c r="F25" s="735"/>
      <c r="G25" s="735"/>
    </row>
    <row r="26" spans="2:7" ht="40.5" customHeight="1">
      <c r="B26" s="424" t="s">
        <v>615</v>
      </c>
    </row>
    <row r="27" spans="2:7" ht="31.5">
      <c r="B27" s="277" t="s">
        <v>233</v>
      </c>
      <c r="C27" s="277" t="s">
        <v>239</v>
      </c>
      <c r="D27" s="277" t="s">
        <v>13</v>
      </c>
      <c r="E27" s="278" t="s">
        <v>231</v>
      </c>
      <c r="F27" s="279" t="s">
        <v>232</v>
      </c>
      <c r="G27" s="277" t="s">
        <v>236</v>
      </c>
    </row>
    <row r="28" spans="2:7">
      <c r="B28" s="280">
        <v>12</v>
      </c>
      <c r="C28" s="419" t="s">
        <v>238</v>
      </c>
      <c r="D28" s="418" t="s">
        <v>244</v>
      </c>
      <c r="E28" s="420" t="s">
        <v>92</v>
      </c>
      <c r="F28" s="421" t="s">
        <v>396</v>
      </c>
      <c r="G28" s="720" t="s">
        <v>298</v>
      </c>
    </row>
    <row r="29" spans="2:7" ht="25.5">
      <c r="B29" s="280">
        <v>13</v>
      </c>
      <c r="C29" s="419" t="s">
        <v>50</v>
      </c>
      <c r="D29" s="418" t="s">
        <v>560</v>
      </c>
      <c r="E29" s="578" t="s">
        <v>559</v>
      </c>
      <c r="F29" s="415" t="s">
        <v>395</v>
      </c>
      <c r="G29" s="415"/>
    </row>
    <row r="30" spans="2:7" ht="38.25" customHeight="1">
      <c r="B30" s="280">
        <v>14</v>
      </c>
      <c r="C30" s="419" t="s">
        <v>51</v>
      </c>
      <c r="D30" s="418" t="s">
        <v>560</v>
      </c>
      <c r="E30" s="578" t="s">
        <v>559</v>
      </c>
      <c r="F30" s="419" t="s">
        <v>395</v>
      </c>
      <c r="G30" s="419"/>
    </row>
    <row r="31" spans="2:7" ht="45" customHeight="1">
      <c r="B31" s="280">
        <v>15</v>
      </c>
      <c r="C31" s="419" t="s">
        <v>5</v>
      </c>
      <c r="D31" s="418" t="s">
        <v>240</v>
      </c>
      <c r="E31" s="578" t="s">
        <v>260</v>
      </c>
      <c r="F31" s="419" t="s">
        <v>241</v>
      </c>
      <c r="G31" s="419"/>
    </row>
    <row r="32" spans="2:7" ht="30" customHeight="1">
      <c r="B32" s="280">
        <v>16</v>
      </c>
      <c r="C32" s="419" t="s">
        <v>52</v>
      </c>
      <c r="D32" s="418" t="s">
        <v>617</v>
      </c>
      <c r="E32" s="578" t="s">
        <v>361</v>
      </c>
      <c r="F32" s="419"/>
      <c r="G32" s="419"/>
    </row>
    <row r="33" spans="2:7" ht="38.25">
      <c r="B33" s="280">
        <v>17</v>
      </c>
      <c r="C33" s="419" t="s">
        <v>44</v>
      </c>
      <c r="D33" s="418" t="s">
        <v>269</v>
      </c>
      <c r="E33" s="416" t="s">
        <v>255</v>
      </c>
      <c r="F33" s="419" t="s">
        <v>395</v>
      </c>
      <c r="G33" s="419"/>
    </row>
    <row r="34" spans="2:7" ht="39.75" customHeight="1">
      <c r="B34" s="280">
        <v>18</v>
      </c>
      <c r="C34" s="419" t="s">
        <v>48</v>
      </c>
      <c r="D34" s="422" t="s">
        <v>245</v>
      </c>
      <c r="E34" s="416" t="s">
        <v>643</v>
      </c>
      <c r="F34" s="415" t="s">
        <v>395</v>
      </c>
      <c r="G34" s="415"/>
    </row>
    <row r="35" spans="2:7" ht="33" customHeight="1">
      <c r="B35" s="280">
        <v>19</v>
      </c>
      <c r="C35" s="419" t="s">
        <v>49</v>
      </c>
      <c r="D35" s="422" t="s">
        <v>245</v>
      </c>
      <c r="E35" s="416" t="s">
        <v>643</v>
      </c>
      <c r="F35" s="415" t="s">
        <v>395</v>
      </c>
      <c r="G35" s="415"/>
    </row>
    <row r="36" spans="2:7" ht="45.75" customHeight="1">
      <c r="B36" s="280">
        <v>20</v>
      </c>
      <c r="C36" s="419" t="s">
        <v>19</v>
      </c>
      <c r="D36" s="418" t="s">
        <v>316</v>
      </c>
      <c r="E36" s="416" t="s">
        <v>619</v>
      </c>
      <c r="F36" s="415" t="s">
        <v>543</v>
      </c>
      <c r="G36" s="415"/>
    </row>
  </sheetData>
  <mergeCells count="1">
    <mergeCell ref="E25:G25"/>
  </mergeCells>
  <hyperlinks>
    <hyperlink ref="E5" r:id="rId1"/>
    <hyperlink ref="E11" r:id="rId2"/>
    <hyperlink ref="E9" r:id="rId3"/>
    <hyperlink ref="E10" r:id="rId4"/>
    <hyperlink ref="E7" r:id="rId5"/>
    <hyperlink ref="E6" r:id="rId6"/>
    <hyperlink ref="E8" r:id="rId7"/>
    <hyperlink ref="E15" r:id="rId8"/>
    <hyperlink ref="E23" r:id="rId9"/>
    <hyperlink ref="E28" r:id="rId10"/>
    <hyperlink ref="E20" r:id="rId11"/>
    <hyperlink ref="E19" r:id="rId12"/>
    <hyperlink ref="E18" r:id="rId13"/>
    <hyperlink ref="E21" r:id="rId14"/>
    <hyperlink ref="E22" r:id="rId15"/>
    <hyperlink ref="E33" r:id="rId16"/>
    <hyperlink ref="E31" r:id="rId17"/>
    <hyperlink ref="E30" r:id="rId18"/>
    <hyperlink ref="E29" r:id="rId19"/>
    <hyperlink ref="E17" r:id="rId20"/>
    <hyperlink ref="E16" r:id="rId21"/>
    <hyperlink ref="E32" r:id="rId22"/>
    <hyperlink ref="E24" r:id="rId23"/>
    <hyperlink ref="E36" r:id="rId24"/>
    <hyperlink ref="E34" r:id="rId25"/>
    <hyperlink ref="E35" r:id="rId26"/>
  </hyperlinks>
  <pageMargins left="0.7" right="0.7" top="0.75" bottom="0.75" header="0.3" footer="0.3"/>
  <pageSetup paperSize="9" orientation="portrait" r:id="rId27"/>
  <tableParts count="1">
    <tablePart r:id="rId28"/>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sheetPr>
  <dimension ref="B1:Q10"/>
  <sheetViews>
    <sheetView workbookViewId="0">
      <selection activeCell="B1" sqref="B1"/>
    </sheetView>
  </sheetViews>
  <sheetFormatPr defaultRowHeight="15"/>
  <cols>
    <col min="1" max="1" width="3.109375" style="1" customWidth="1"/>
    <col min="2" max="2" width="8.88671875" style="1"/>
    <col min="3" max="3" width="13.6640625" style="1" customWidth="1"/>
    <col min="4" max="16384" width="8.88671875" style="1"/>
  </cols>
  <sheetData>
    <row r="1" spans="2:17" ht="30">
      <c r="B1" s="21" t="s">
        <v>95</v>
      </c>
    </row>
    <row r="2" spans="2:17" ht="24.75" customHeight="1">
      <c r="B2" s="340" t="s">
        <v>247</v>
      </c>
    </row>
    <row r="3" spans="2:17" ht="21" customHeight="1">
      <c r="B3" s="1" t="s">
        <v>473</v>
      </c>
    </row>
    <row r="4" spans="2:17" ht="15.75">
      <c r="B4" s="870" t="s">
        <v>105</v>
      </c>
      <c r="C4" s="871"/>
      <c r="D4" s="200">
        <v>3.5000000000000003E-2</v>
      </c>
    </row>
    <row r="5" spans="2:17" ht="15.75">
      <c r="B5" s="870" t="s">
        <v>104</v>
      </c>
      <c r="C5" s="871"/>
      <c r="D5" s="220">
        <v>0.03</v>
      </c>
    </row>
    <row r="6" spans="2:17" ht="15.75">
      <c r="B6" s="870" t="s">
        <v>103</v>
      </c>
      <c r="C6" s="871"/>
      <c r="D6" s="200">
        <v>2.5000000000000001E-2</v>
      </c>
    </row>
    <row r="7" spans="2:17" ht="15.75">
      <c r="B7" s="464"/>
      <c r="C7" s="464"/>
      <c r="D7" s="463"/>
    </row>
    <row r="8" spans="2:17">
      <c r="B8" s="2" t="s">
        <v>466</v>
      </c>
    </row>
    <row r="9" spans="2:17">
      <c r="B9"/>
    </row>
    <row r="10" spans="2:17" ht="76.5" customHeight="1">
      <c r="B10" s="1148" t="s">
        <v>644</v>
      </c>
      <c r="C10" s="1148"/>
      <c r="D10" s="1148"/>
      <c r="E10" s="1148"/>
      <c r="F10" s="1148"/>
      <c r="G10" s="1148"/>
      <c r="H10" s="1148"/>
      <c r="I10" s="1148"/>
      <c r="J10" s="1148"/>
      <c r="K10" s="1148"/>
      <c r="L10" s="1148"/>
      <c r="M10" s="1148"/>
      <c r="N10" s="1148"/>
      <c r="O10" s="727"/>
      <c r="P10" s="727"/>
      <c r="Q10" s="727"/>
    </row>
  </sheetData>
  <mergeCells count="4">
    <mergeCell ref="B4:C4"/>
    <mergeCell ref="B5:C5"/>
    <mergeCell ref="B6:C6"/>
    <mergeCell ref="B10:N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B1:E36"/>
  <sheetViews>
    <sheetView workbookViewId="0"/>
  </sheetViews>
  <sheetFormatPr defaultRowHeight="15"/>
  <cols>
    <col min="1" max="1" width="2.6640625" style="1" customWidth="1"/>
    <col min="2" max="2" width="14.109375" style="1" customWidth="1"/>
    <col min="3" max="3" width="24" style="1" customWidth="1"/>
    <col min="4" max="4" width="7.33203125" style="1" customWidth="1"/>
    <col min="5" max="5" width="68.6640625" style="1" customWidth="1"/>
    <col min="6" max="16384" width="8.88671875" style="1"/>
  </cols>
  <sheetData>
    <row r="1" spans="2:5" ht="30">
      <c r="B1" s="21" t="s">
        <v>222</v>
      </c>
    </row>
    <row r="3" spans="2:5">
      <c r="B3" s="264" t="s">
        <v>56</v>
      </c>
      <c r="C3" s="264" t="s">
        <v>223</v>
      </c>
      <c r="D3" s="1149" t="s">
        <v>224</v>
      </c>
      <c r="E3" s="1150"/>
    </row>
    <row r="4" spans="2:5">
      <c r="B4" s="1154"/>
      <c r="C4" s="1151"/>
      <c r="D4" s="268" t="s">
        <v>227</v>
      </c>
      <c r="E4" s="265"/>
    </row>
    <row r="5" spans="2:5">
      <c r="B5" s="1155"/>
      <c r="C5" s="1152"/>
      <c r="D5" s="269" t="s">
        <v>225</v>
      </c>
      <c r="E5" s="266"/>
    </row>
    <row r="6" spans="2:5">
      <c r="B6" s="1156"/>
      <c r="C6" s="1153"/>
      <c r="D6" s="270" t="s">
        <v>226</v>
      </c>
      <c r="E6" s="461"/>
    </row>
    <row r="7" spans="2:5">
      <c r="B7" s="1154"/>
      <c r="C7" s="1151"/>
      <c r="D7" s="268" t="s">
        <v>227</v>
      </c>
      <c r="E7" s="265"/>
    </row>
    <row r="8" spans="2:5">
      <c r="B8" s="1155"/>
      <c r="C8" s="1152"/>
      <c r="D8" s="269" t="s">
        <v>225</v>
      </c>
      <c r="E8" s="266"/>
    </row>
    <row r="9" spans="2:5">
      <c r="B9" s="1156"/>
      <c r="C9" s="1153"/>
      <c r="D9" s="270" t="s">
        <v>226</v>
      </c>
      <c r="E9" s="267"/>
    </row>
    <row r="10" spans="2:5">
      <c r="B10" s="1154"/>
      <c r="C10" s="1151"/>
      <c r="D10" s="268" t="s">
        <v>227</v>
      </c>
      <c r="E10" s="265"/>
    </row>
    <row r="11" spans="2:5">
      <c r="B11" s="1155"/>
      <c r="C11" s="1152"/>
      <c r="D11" s="269" t="s">
        <v>225</v>
      </c>
      <c r="E11" s="266"/>
    </row>
    <row r="12" spans="2:5">
      <c r="B12" s="1156"/>
      <c r="C12" s="1153"/>
      <c r="D12" s="270" t="s">
        <v>226</v>
      </c>
      <c r="E12" s="267"/>
    </row>
    <row r="13" spans="2:5">
      <c r="B13" s="1154"/>
      <c r="C13" s="1151"/>
      <c r="D13" s="268" t="s">
        <v>227</v>
      </c>
      <c r="E13" s="265"/>
    </row>
    <row r="14" spans="2:5">
      <c r="B14" s="1155"/>
      <c r="C14" s="1152"/>
      <c r="D14" s="269" t="s">
        <v>225</v>
      </c>
      <c r="E14" s="266"/>
    </row>
    <row r="15" spans="2:5">
      <c r="B15" s="1156"/>
      <c r="C15" s="1153"/>
      <c r="D15" s="270" t="s">
        <v>226</v>
      </c>
      <c r="E15" s="267"/>
    </row>
    <row r="16" spans="2:5">
      <c r="B16" s="1154"/>
      <c r="C16" s="1151"/>
      <c r="D16" s="268" t="s">
        <v>227</v>
      </c>
      <c r="E16" s="265"/>
    </row>
    <row r="17" spans="2:5">
      <c r="B17" s="1155"/>
      <c r="C17" s="1152"/>
      <c r="D17" s="269" t="s">
        <v>225</v>
      </c>
      <c r="E17" s="266"/>
    </row>
    <row r="18" spans="2:5">
      <c r="B18" s="1156"/>
      <c r="C18" s="1153"/>
      <c r="D18" s="270" t="s">
        <v>226</v>
      </c>
      <c r="E18" s="267"/>
    </row>
    <row r="19" spans="2:5">
      <c r="B19" s="1154"/>
      <c r="C19" s="1151"/>
      <c r="D19" s="268" t="s">
        <v>227</v>
      </c>
      <c r="E19" s="265"/>
    </row>
    <row r="20" spans="2:5">
      <c r="B20" s="1155"/>
      <c r="C20" s="1152"/>
      <c r="D20" s="269" t="s">
        <v>225</v>
      </c>
      <c r="E20" s="266"/>
    </row>
    <row r="21" spans="2:5">
      <c r="B21" s="1156"/>
      <c r="C21" s="1153"/>
      <c r="D21" s="270" t="s">
        <v>226</v>
      </c>
      <c r="E21" s="267"/>
    </row>
    <row r="22" spans="2:5">
      <c r="B22" s="1154"/>
      <c r="C22" s="1151"/>
      <c r="D22" s="268" t="s">
        <v>227</v>
      </c>
      <c r="E22" s="265"/>
    </row>
    <row r="23" spans="2:5">
      <c r="B23" s="1155"/>
      <c r="C23" s="1152"/>
      <c r="D23" s="269" t="s">
        <v>225</v>
      </c>
      <c r="E23" s="266"/>
    </row>
    <row r="24" spans="2:5">
      <c r="B24" s="1156"/>
      <c r="C24" s="1153"/>
      <c r="D24" s="270" t="s">
        <v>226</v>
      </c>
      <c r="E24" s="267"/>
    </row>
    <row r="25" spans="2:5">
      <c r="B25" s="1154"/>
      <c r="C25" s="1151"/>
      <c r="D25" s="268" t="s">
        <v>227</v>
      </c>
      <c r="E25" s="265"/>
    </row>
    <row r="26" spans="2:5">
      <c r="B26" s="1155"/>
      <c r="C26" s="1152"/>
      <c r="D26" s="269" t="s">
        <v>225</v>
      </c>
      <c r="E26" s="266"/>
    </row>
    <row r="27" spans="2:5">
      <c r="B27" s="1156"/>
      <c r="C27" s="1153"/>
      <c r="D27" s="270" t="s">
        <v>226</v>
      </c>
      <c r="E27" s="267"/>
    </row>
    <row r="28" spans="2:5">
      <c r="B28" s="1154"/>
      <c r="C28" s="1151"/>
      <c r="D28" s="268" t="s">
        <v>227</v>
      </c>
      <c r="E28" s="265"/>
    </row>
    <row r="29" spans="2:5">
      <c r="B29" s="1155"/>
      <c r="C29" s="1152"/>
      <c r="D29" s="269" t="s">
        <v>225</v>
      </c>
      <c r="E29" s="266"/>
    </row>
    <row r="30" spans="2:5">
      <c r="B30" s="1156"/>
      <c r="C30" s="1153"/>
      <c r="D30" s="270" t="s">
        <v>226</v>
      </c>
      <c r="E30" s="267"/>
    </row>
    <row r="31" spans="2:5">
      <c r="B31" s="1154"/>
      <c r="C31" s="1151"/>
      <c r="D31" s="268" t="s">
        <v>227</v>
      </c>
      <c r="E31" s="265"/>
    </row>
    <row r="32" spans="2:5">
      <c r="B32" s="1155"/>
      <c r="C32" s="1152"/>
      <c r="D32" s="269" t="s">
        <v>225</v>
      </c>
      <c r="E32" s="266"/>
    </row>
    <row r="33" spans="2:5">
      <c r="B33" s="1156"/>
      <c r="C33" s="1153"/>
      <c r="D33" s="270" t="s">
        <v>226</v>
      </c>
      <c r="E33" s="267"/>
    </row>
    <row r="34" spans="2:5">
      <c r="B34" s="1154"/>
      <c r="C34" s="1151"/>
      <c r="D34" s="268" t="s">
        <v>227</v>
      </c>
      <c r="E34" s="265"/>
    </row>
    <row r="35" spans="2:5">
      <c r="B35" s="1155"/>
      <c r="C35" s="1152"/>
      <c r="D35" s="269" t="s">
        <v>225</v>
      </c>
      <c r="E35" s="266"/>
    </row>
    <row r="36" spans="2:5">
      <c r="B36" s="1156"/>
      <c r="C36" s="1153"/>
      <c r="D36" s="270" t="s">
        <v>226</v>
      </c>
      <c r="E36" s="267"/>
    </row>
  </sheetData>
  <mergeCells count="23">
    <mergeCell ref="B28:B30"/>
    <mergeCell ref="C28:C30"/>
    <mergeCell ref="B31:B33"/>
    <mergeCell ref="C31:C33"/>
    <mergeCell ref="B34:B36"/>
    <mergeCell ref="C34:C36"/>
    <mergeCell ref="B19:B21"/>
    <mergeCell ref="C19:C21"/>
    <mergeCell ref="B22:B24"/>
    <mergeCell ref="C22:C24"/>
    <mergeCell ref="B25:B27"/>
    <mergeCell ref="C25:C27"/>
    <mergeCell ref="B10:B12"/>
    <mergeCell ref="C10:C12"/>
    <mergeCell ref="B13:B15"/>
    <mergeCell ref="C13:C15"/>
    <mergeCell ref="B16:B18"/>
    <mergeCell ref="C16:C18"/>
    <mergeCell ref="D3:E3"/>
    <mergeCell ref="C4:C6"/>
    <mergeCell ref="B4:B6"/>
    <mergeCell ref="B7:B9"/>
    <mergeCell ref="C7:C9"/>
  </mergeCells>
  <dataValidations count="1">
    <dataValidation type="list" allowBlank="1" showInputMessage="1" showErrorMessage="1" sqref="C4 C7 C10 C13 C16 C19 C22 C25 C28 C31 C34">
      <formula1>"Formatting, Data error/change"</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K46"/>
  <sheetViews>
    <sheetView workbookViewId="0">
      <selection activeCell="C34" sqref="C34:C35"/>
    </sheetView>
  </sheetViews>
  <sheetFormatPr defaultRowHeight="15"/>
  <cols>
    <col min="1" max="1" width="2.44140625" style="2" customWidth="1"/>
    <col min="2" max="2" width="45.109375" style="2" customWidth="1"/>
    <col min="3" max="3" width="12.109375" style="2" customWidth="1"/>
    <col min="4" max="4" width="13" style="2" customWidth="1"/>
    <col min="5" max="16384" width="8.88671875" style="2"/>
  </cols>
  <sheetData>
    <row r="1" spans="1:11" ht="30">
      <c r="A1" s="22"/>
      <c r="B1" s="22" t="s">
        <v>429</v>
      </c>
    </row>
    <row r="2" spans="1:11" ht="17.25" customHeight="1">
      <c r="B2" s="340" t="s">
        <v>247</v>
      </c>
    </row>
    <row r="3" spans="1:11" ht="10.5" customHeight="1">
      <c r="B3" s="340"/>
    </row>
    <row r="4" spans="1:11" ht="32.25" customHeight="1">
      <c r="B4" s="725"/>
    </row>
    <row r="5" spans="1:11" ht="42" customHeight="1">
      <c r="B5" s="760" t="s">
        <v>447</v>
      </c>
      <c r="C5" s="760"/>
      <c r="D5" s="760"/>
      <c r="E5" s="760"/>
      <c r="F5" s="760"/>
      <c r="G5" s="760"/>
      <c r="H5" s="760"/>
      <c r="I5" s="760"/>
      <c r="J5" s="760"/>
    </row>
    <row r="6" spans="1:11">
      <c r="B6" s="34"/>
    </row>
    <row r="7" spans="1:11" ht="18.75" customHeight="1">
      <c r="B7" s="36" t="s">
        <v>410</v>
      </c>
      <c r="C7" s="274" t="s">
        <v>409</v>
      </c>
      <c r="D7" s="31" t="s">
        <v>30</v>
      </c>
    </row>
    <row r="8" spans="1:11" ht="18.75" customHeight="1">
      <c r="B8" s="35" t="s">
        <v>84</v>
      </c>
      <c r="C8" s="310"/>
      <c r="D8" s="394" t="e">
        <f>C8/C16*100</f>
        <v>#DIV/0!</v>
      </c>
    </row>
    <row r="9" spans="1:11" ht="18.75" customHeight="1">
      <c r="B9" s="35" t="s">
        <v>85</v>
      </c>
      <c r="C9" s="310"/>
      <c r="D9" s="394" t="e">
        <f>C9/C16*100</f>
        <v>#DIV/0!</v>
      </c>
    </row>
    <row r="10" spans="1:11" ht="18.75" customHeight="1">
      <c r="B10" s="35" t="s">
        <v>86</v>
      </c>
      <c r="C10" s="310"/>
      <c r="D10" s="394" t="e">
        <f>C10/C16*100</f>
        <v>#DIV/0!</v>
      </c>
    </row>
    <row r="11" spans="1:11" ht="18.75" customHeight="1">
      <c r="B11" s="35" t="s">
        <v>2</v>
      </c>
      <c r="C11" s="310"/>
      <c r="D11" s="394" t="e">
        <f>C11/C16*100</f>
        <v>#DIV/0!</v>
      </c>
    </row>
    <row r="12" spans="1:11" ht="18.75" customHeight="1">
      <c r="B12" s="37" t="s">
        <v>87</v>
      </c>
      <c r="C12" s="310"/>
      <c r="D12" s="394" t="e">
        <f>C12/C16*100</f>
        <v>#DIV/0!</v>
      </c>
      <c r="F12" s="17"/>
    </row>
    <row r="13" spans="1:11" ht="18.75" customHeight="1">
      <c r="B13" s="35" t="s">
        <v>88</v>
      </c>
      <c r="C13" s="310"/>
      <c r="D13" s="394" t="e">
        <f>C13/C16*100</f>
        <v>#DIV/0!</v>
      </c>
    </row>
    <row r="14" spans="1:11" ht="18.75" customHeight="1">
      <c r="B14" s="35" t="s">
        <v>1</v>
      </c>
      <c r="C14" s="310"/>
      <c r="D14" s="394" t="e">
        <f>C14/C16*100</f>
        <v>#DIV/0!</v>
      </c>
      <c r="E14" s="4"/>
      <c r="F14" s="18"/>
      <c r="G14" s="18"/>
      <c r="H14" s="18"/>
      <c r="I14" s="8"/>
      <c r="J14" s="8"/>
      <c r="K14" s="18"/>
    </row>
    <row r="15" spans="1:11" ht="18.75" customHeight="1">
      <c r="B15" s="35" t="s">
        <v>89</v>
      </c>
      <c r="C15" s="310"/>
      <c r="D15" s="394" t="e">
        <f>C15/C16*100</f>
        <v>#DIV/0!</v>
      </c>
      <c r="E15" s="296"/>
      <c r="F15" s="6"/>
      <c r="G15" s="6"/>
      <c r="H15" s="6"/>
      <c r="I15" s="19"/>
      <c r="J15" s="19"/>
      <c r="K15" s="6"/>
    </row>
    <row r="16" spans="1:11" ht="15.75">
      <c r="B16" s="36" t="s">
        <v>90</v>
      </c>
      <c r="C16" s="721">
        <f>SUM(C8:C15)</f>
        <v>0</v>
      </c>
      <c r="D16" s="30" t="e">
        <f>SUM(D8:D15)</f>
        <v>#DIV/0!</v>
      </c>
      <c r="E16" s="296"/>
      <c r="F16" s="6"/>
      <c r="G16" s="6"/>
      <c r="H16" s="6"/>
      <c r="I16" s="19"/>
      <c r="J16" s="19"/>
      <c r="K16" s="6"/>
    </row>
    <row r="17" spans="2:11">
      <c r="D17" s="6"/>
      <c r="E17" s="296"/>
      <c r="F17" s="6"/>
      <c r="G17" s="6"/>
      <c r="H17" s="6"/>
      <c r="I17" s="19"/>
      <c r="J17" s="19"/>
      <c r="K17" s="6"/>
    </row>
    <row r="18" spans="2:11">
      <c r="D18" s="6"/>
      <c r="E18" s="387"/>
      <c r="F18" s="6"/>
      <c r="G18" s="6"/>
      <c r="H18" s="6"/>
      <c r="I18" s="19"/>
      <c r="J18" s="19"/>
      <c r="K18" s="6"/>
    </row>
    <row r="19" spans="2:11">
      <c r="D19" s="6"/>
      <c r="E19" s="387"/>
      <c r="F19" s="6"/>
      <c r="G19" s="6"/>
      <c r="H19" s="6"/>
      <c r="I19" s="19"/>
      <c r="J19" s="19"/>
      <c r="K19" s="6"/>
    </row>
    <row r="20" spans="2:11">
      <c r="D20" s="6"/>
      <c r="E20" s="387"/>
      <c r="F20" s="6"/>
      <c r="G20" s="6"/>
      <c r="H20" s="6"/>
      <c r="I20" s="19"/>
      <c r="J20" s="19"/>
      <c r="K20" s="6"/>
    </row>
    <row r="21" spans="2:11">
      <c r="D21" s="6"/>
      <c r="E21" s="387"/>
      <c r="F21" s="6"/>
      <c r="G21" s="6"/>
      <c r="H21" s="6"/>
      <c r="I21" s="19"/>
      <c r="J21" s="19"/>
      <c r="K21" s="6"/>
    </row>
    <row r="22" spans="2:11" ht="25.5">
      <c r="B22" s="23" t="s">
        <v>412</v>
      </c>
      <c r="D22" s="6"/>
      <c r="E22" s="387"/>
      <c r="F22" s="6"/>
      <c r="G22" s="6"/>
      <c r="H22" s="6"/>
      <c r="I22" s="19"/>
      <c r="J22" s="19"/>
      <c r="K22" s="6"/>
    </row>
    <row r="23" spans="2:11">
      <c r="D23" s="6"/>
      <c r="E23" s="387"/>
      <c r="F23" s="6"/>
      <c r="G23" s="6"/>
      <c r="H23" s="6"/>
      <c r="I23" s="19"/>
      <c r="J23" s="19"/>
      <c r="K23" s="6"/>
    </row>
    <row r="24" spans="2:11" ht="24.75" customHeight="1">
      <c r="B24" s="764" t="s">
        <v>405</v>
      </c>
      <c r="C24" s="765"/>
      <c r="D24" s="765"/>
      <c r="E24" s="765"/>
      <c r="F24" s="765"/>
      <c r="G24" s="765"/>
      <c r="H24" s="765"/>
      <c r="I24" s="765"/>
      <c r="J24" s="765"/>
      <c r="K24" s="6"/>
    </row>
    <row r="25" spans="2:11">
      <c r="D25" s="6"/>
      <c r="E25" s="311"/>
      <c r="F25" s="6"/>
      <c r="G25" s="6"/>
      <c r="H25" s="6"/>
      <c r="I25" s="19"/>
      <c r="J25" s="19"/>
      <c r="K25" s="6"/>
    </row>
    <row r="26" spans="2:11" ht="15.75">
      <c r="B26" s="36" t="s">
        <v>407</v>
      </c>
      <c r="C26" s="274" t="s">
        <v>409</v>
      </c>
      <c r="D26" s="6"/>
      <c r="E26" s="311"/>
      <c r="F26" s="6"/>
      <c r="G26" s="6"/>
      <c r="H26" s="6"/>
      <c r="I26" s="19"/>
      <c r="J26" s="19"/>
      <c r="K26" s="6"/>
    </row>
    <row r="27" spans="2:11">
      <c r="B27" s="35" t="s">
        <v>448</v>
      </c>
      <c r="C27" s="310"/>
      <c r="D27" s="6"/>
      <c r="E27" s="311"/>
      <c r="F27" s="6"/>
      <c r="G27" s="6"/>
      <c r="H27" s="6"/>
      <c r="I27" s="19"/>
      <c r="J27" s="19"/>
      <c r="K27" s="6"/>
    </row>
    <row r="28" spans="2:11">
      <c r="B28" s="35" t="s">
        <v>326</v>
      </c>
      <c r="C28" s="310"/>
      <c r="D28" s="6"/>
      <c r="E28" s="311"/>
      <c r="F28" s="6"/>
      <c r="G28" s="6"/>
      <c r="H28" s="6"/>
      <c r="I28" s="19"/>
      <c r="J28" s="19"/>
      <c r="K28" s="6"/>
    </row>
    <row r="29" spans="2:11" ht="15.75">
      <c r="B29" s="36" t="s">
        <v>90</v>
      </c>
      <c r="C29" s="721">
        <f>SUM(C27:C28)</f>
        <v>0</v>
      </c>
      <c r="D29" s="6"/>
      <c r="E29" s="311"/>
      <c r="F29" s="6"/>
      <c r="G29" s="6"/>
      <c r="H29" s="6"/>
      <c r="I29" s="19"/>
      <c r="J29" s="19"/>
      <c r="K29" s="6"/>
    </row>
    <row r="30" spans="2:11" ht="15.75">
      <c r="B30" s="314"/>
      <c r="C30" s="315"/>
      <c r="D30" s="6"/>
      <c r="E30" s="311"/>
      <c r="F30" s="6"/>
      <c r="G30" s="6"/>
      <c r="H30" s="6"/>
      <c r="I30" s="19"/>
      <c r="J30" s="19"/>
      <c r="K30" s="6"/>
    </row>
    <row r="31" spans="2:11" ht="24.75" customHeight="1">
      <c r="B31" s="762" t="s">
        <v>406</v>
      </c>
      <c r="C31" s="763"/>
      <c r="D31" s="763"/>
      <c r="E31" s="763"/>
      <c r="F31" s="763"/>
      <c r="G31" s="763"/>
      <c r="H31" s="763"/>
      <c r="I31" s="763"/>
      <c r="J31" s="763"/>
      <c r="K31" s="6"/>
    </row>
    <row r="32" spans="2:11">
      <c r="D32" s="6"/>
      <c r="E32" s="296"/>
      <c r="F32" s="6"/>
      <c r="G32" s="4"/>
      <c r="H32" s="9"/>
      <c r="I32" s="19"/>
      <c r="J32" s="19"/>
      <c r="K32" s="6"/>
    </row>
    <row r="33" spans="2:11" ht="15.75">
      <c r="B33" s="36" t="s">
        <v>408</v>
      </c>
      <c r="C33" s="274" t="s">
        <v>409</v>
      </c>
      <c r="D33" s="6"/>
      <c r="E33" s="296"/>
      <c r="F33" s="6"/>
      <c r="G33" s="4"/>
      <c r="H33" s="9"/>
      <c r="I33" s="19"/>
      <c r="J33" s="19"/>
      <c r="K33" s="6"/>
    </row>
    <row r="34" spans="2:11">
      <c r="B34" s="35" t="s">
        <v>479</v>
      </c>
      <c r="C34" s="310"/>
      <c r="D34" s="6"/>
      <c r="E34" s="761"/>
      <c r="F34" s="6"/>
      <c r="G34" s="6"/>
      <c r="H34" s="9"/>
      <c r="I34" s="19"/>
      <c r="J34" s="19"/>
      <c r="K34" s="6"/>
    </row>
    <row r="35" spans="2:11">
      <c r="B35" s="35" t="s">
        <v>273</v>
      </c>
      <c r="C35" s="310"/>
      <c r="D35" s="6"/>
      <c r="E35" s="761"/>
      <c r="F35" s="6"/>
      <c r="G35" s="6"/>
      <c r="H35" s="9"/>
      <c r="I35" s="19"/>
      <c r="J35" s="19"/>
      <c r="K35" s="6"/>
    </row>
    <row r="36" spans="2:11" ht="15.75">
      <c r="B36" s="36" t="s">
        <v>90</v>
      </c>
      <c r="C36" s="721">
        <f>SUM(C34:C35)</f>
        <v>0</v>
      </c>
      <c r="D36" s="7"/>
      <c r="E36" s="761"/>
      <c r="F36" s="6"/>
      <c r="G36" s="6"/>
      <c r="H36" s="9"/>
      <c r="I36" s="19"/>
      <c r="J36" s="19"/>
      <c r="K36" s="6"/>
    </row>
    <row r="37" spans="2:11">
      <c r="D37" s="6"/>
      <c r="E37" s="761"/>
      <c r="F37" s="6"/>
      <c r="G37" s="6"/>
      <c r="H37" s="9"/>
      <c r="I37" s="19"/>
      <c r="J37" s="19"/>
      <c r="K37" s="6"/>
    </row>
    <row r="38" spans="2:11">
      <c r="D38" s="6"/>
      <c r="E38" s="761"/>
      <c r="F38" s="6"/>
      <c r="G38" s="6"/>
      <c r="H38" s="9"/>
      <c r="I38" s="19"/>
      <c r="J38" s="19"/>
      <c r="K38" s="6"/>
    </row>
    <row r="39" spans="2:11">
      <c r="D39" s="6"/>
      <c r="E39" s="761"/>
      <c r="F39" s="6"/>
      <c r="G39" s="6"/>
      <c r="H39" s="9"/>
      <c r="I39" s="19"/>
      <c r="J39" s="19"/>
      <c r="K39" s="6"/>
    </row>
    <row r="40" spans="2:11">
      <c r="D40" s="6"/>
      <c r="E40" s="761"/>
      <c r="F40" s="6"/>
      <c r="G40" s="6"/>
      <c r="H40" s="9"/>
      <c r="I40" s="19"/>
      <c r="J40" s="19"/>
      <c r="K40" s="6"/>
    </row>
    <row r="41" spans="2:11">
      <c r="D41" s="6"/>
      <c r="E41" s="761"/>
      <c r="F41" s="6"/>
      <c r="G41" s="6"/>
      <c r="H41" s="9"/>
      <c r="I41" s="19"/>
      <c r="J41" s="19"/>
      <c r="K41" s="6"/>
    </row>
    <row r="42" spans="2:11">
      <c r="D42" s="6"/>
      <c r="E42" s="761"/>
      <c r="F42" s="6"/>
      <c r="G42" s="6"/>
      <c r="H42" s="6"/>
      <c r="I42" s="19"/>
      <c r="J42" s="19"/>
      <c r="K42" s="6"/>
    </row>
    <row r="43" spans="2:11">
      <c r="D43" s="6"/>
      <c r="E43" s="761"/>
      <c r="F43" s="6"/>
      <c r="G43" s="6"/>
      <c r="H43" s="6"/>
      <c r="I43" s="19"/>
      <c r="J43" s="19"/>
      <c r="K43" s="6"/>
    </row>
    <row r="44" spans="2:11">
      <c r="D44" s="6"/>
      <c r="E44" s="761"/>
      <c r="F44" s="6"/>
      <c r="G44" s="6"/>
      <c r="H44" s="6"/>
      <c r="I44" s="19"/>
      <c r="J44" s="19"/>
      <c r="K44" s="6"/>
    </row>
    <row r="45" spans="2:11">
      <c r="D45" s="6"/>
      <c r="E45" s="761"/>
      <c r="F45" s="6"/>
      <c r="G45" s="6"/>
      <c r="H45" s="6"/>
      <c r="I45" s="19"/>
      <c r="J45" s="19"/>
      <c r="K45" s="6"/>
    </row>
    <row r="46" spans="2:11">
      <c r="F46" s="6"/>
      <c r="G46" s="9"/>
      <c r="H46" s="9"/>
      <c r="I46" s="20"/>
      <c r="J46" s="20"/>
      <c r="K46" s="6"/>
    </row>
  </sheetData>
  <mergeCells count="5">
    <mergeCell ref="B5:J5"/>
    <mergeCell ref="E34:E37"/>
    <mergeCell ref="E38:E45"/>
    <mergeCell ref="B31:J31"/>
    <mergeCell ref="B24:J24"/>
  </mergeCells>
  <conditionalFormatting sqref="C29">
    <cfRule type="cellIs" dxfId="15" priority="2" operator="greaterThan">
      <formula>$C$9</formula>
    </cfRule>
  </conditionalFormatting>
  <conditionalFormatting sqref="C36">
    <cfRule type="cellIs" dxfId="14" priority="1" operator="greaterThan">
      <formula>$C$15</formula>
    </cfRule>
  </conditionalFormatting>
  <dataValidations count="2">
    <dataValidation allowBlank="1" showInputMessage="1" showErrorMessage="1" promptTitle="Total hectares" prompt="Please ensure that the totals do not exceed the value in the habitat table above for the total area of enclosed farmland_x000a_" sqref="C27:C28"/>
    <dataValidation allowBlank="1" showInputMessage="1" showErrorMessage="1" promptTitle="Total values" prompt="Please ensure that the totals for broadleaved and coniferouse woodland do not exceed the total for woodlands in the habitat table above" sqref="C34:C3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61"/>
  <sheetViews>
    <sheetView workbookViewId="0"/>
  </sheetViews>
  <sheetFormatPr defaultRowHeight="15"/>
  <cols>
    <col min="1" max="1" width="3.77734375" style="2" customWidth="1"/>
    <col min="2" max="2" width="2.88671875" style="2" customWidth="1"/>
    <col min="3" max="3" width="20" style="2" customWidth="1"/>
    <col min="4" max="4" width="31.6640625" style="2" customWidth="1"/>
    <col min="5" max="5" width="13.77734375" style="2" customWidth="1"/>
    <col min="6" max="6" width="14.44140625" style="2" customWidth="1"/>
    <col min="7" max="7" width="14.6640625" style="15" customWidth="1"/>
    <col min="8" max="8" width="14.33203125" style="2" customWidth="1"/>
    <col min="9" max="10" width="10.6640625" style="2" customWidth="1"/>
    <col min="11" max="11" width="11.21875" style="2" customWidth="1"/>
    <col min="12" max="12" width="10.21875" style="2" customWidth="1"/>
    <col min="13" max="13" width="10.6640625" style="2" customWidth="1"/>
    <col min="14" max="16384" width="8.88671875" style="2"/>
  </cols>
  <sheetData>
    <row r="1" spans="1:14" ht="30.75" customHeight="1">
      <c r="A1" s="22"/>
      <c r="B1" s="22" t="s">
        <v>61</v>
      </c>
    </row>
    <row r="2" spans="1:14">
      <c r="B2" s="2" t="s">
        <v>247</v>
      </c>
      <c r="G2" s="2"/>
    </row>
    <row r="3" spans="1:14" ht="38.25" customHeight="1">
      <c r="B3" s="522" t="s">
        <v>501</v>
      </c>
      <c r="C3" s="518"/>
      <c r="D3" s="523">
        <f>'Input - Asset Register'!B4</f>
        <v>0</v>
      </c>
    </row>
    <row r="4" spans="1:14" ht="45" customHeight="1">
      <c r="B4" s="23" t="s">
        <v>58</v>
      </c>
      <c r="H4" s="23"/>
    </row>
    <row r="5" spans="1:14" ht="93.75" customHeight="1">
      <c r="B5" s="775" t="s">
        <v>622</v>
      </c>
      <c r="C5" s="775"/>
      <c r="D5" s="775"/>
      <c r="E5" s="775"/>
      <c r="F5" s="775"/>
      <c r="G5" s="775"/>
      <c r="H5" s="775"/>
    </row>
    <row r="6" spans="1:14" ht="18" customHeight="1">
      <c r="C6" s="17"/>
      <c r="H6" s="17"/>
    </row>
    <row r="7" spans="1:14" ht="31.5" customHeight="1">
      <c r="B7" s="32"/>
      <c r="C7" s="264" t="s">
        <v>3</v>
      </c>
      <c r="D7" s="524" t="s">
        <v>27</v>
      </c>
      <c r="E7" s="527" t="s">
        <v>445</v>
      </c>
      <c r="F7" s="264" t="s">
        <v>446</v>
      </c>
      <c r="G7" s="524" t="s">
        <v>507</v>
      </c>
      <c r="H7" s="520"/>
      <c r="I7" s="18"/>
      <c r="J7" s="18"/>
      <c r="K7" s="8"/>
      <c r="L7" s="8"/>
      <c r="M7" s="8"/>
      <c r="N7" s="8"/>
    </row>
    <row r="8" spans="1:14">
      <c r="B8" s="776" t="s">
        <v>8</v>
      </c>
      <c r="C8" s="430" t="s">
        <v>22</v>
      </c>
      <c r="D8" s="431"/>
      <c r="E8" s="432"/>
      <c r="F8" s="432"/>
      <c r="G8" s="519"/>
      <c r="H8" s="521"/>
      <c r="I8" s="6"/>
      <c r="J8" s="6"/>
      <c r="K8" s="6"/>
      <c r="L8" s="19"/>
      <c r="M8" s="19"/>
      <c r="N8" s="6"/>
    </row>
    <row r="9" spans="1:14">
      <c r="B9" s="776"/>
      <c r="C9" s="430" t="s">
        <v>11</v>
      </c>
      <c r="D9" s="431"/>
      <c r="E9" s="432"/>
      <c r="F9" s="432"/>
      <c r="G9" s="431"/>
      <c r="H9" s="521"/>
      <c r="I9" s="6"/>
      <c r="J9" s="4"/>
      <c r="K9" s="6"/>
      <c r="L9" s="19"/>
      <c r="M9" s="19"/>
      <c r="N9" s="6"/>
    </row>
    <row r="10" spans="1:14">
      <c r="B10" s="776"/>
      <c r="C10" s="430" t="s">
        <v>20</v>
      </c>
      <c r="D10" s="434"/>
      <c r="E10" s="435"/>
      <c r="F10" s="435"/>
      <c r="G10" s="434"/>
      <c r="H10" s="521"/>
      <c r="I10" s="6"/>
      <c r="J10" s="6"/>
      <c r="K10" s="6"/>
      <c r="L10" s="19"/>
      <c r="M10" s="19"/>
      <c r="N10" s="6"/>
    </row>
    <row r="11" spans="1:14">
      <c r="B11" s="776"/>
      <c r="C11" s="430" t="s">
        <v>54</v>
      </c>
      <c r="D11" s="431"/>
      <c r="E11" s="432"/>
      <c r="F11" s="432"/>
      <c r="G11" s="431"/>
      <c r="H11" s="521"/>
      <c r="I11" s="6"/>
      <c r="J11" s="6"/>
      <c r="K11" s="6"/>
      <c r="L11" s="19"/>
      <c r="M11" s="19"/>
      <c r="N11" s="6"/>
    </row>
    <row r="12" spans="1:14">
      <c r="B12" s="776"/>
      <c r="C12" s="430" t="s">
        <v>21</v>
      </c>
      <c r="D12" s="431"/>
      <c r="E12" s="432"/>
      <c r="F12" s="432"/>
      <c r="G12" s="431"/>
      <c r="H12" s="508"/>
      <c r="I12" s="453"/>
      <c r="J12" s="453"/>
      <c r="K12" s="453"/>
      <c r="L12" s="454"/>
      <c r="M12" s="19"/>
      <c r="N12" s="6"/>
    </row>
    <row r="13" spans="1:14">
      <c r="B13" s="776"/>
      <c r="C13" s="436" t="s">
        <v>91</v>
      </c>
      <c r="D13" s="437" t="s">
        <v>28</v>
      </c>
      <c r="E13" s="575" t="s">
        <v>33</v>
      </c>
      <c r="F13" s="575" t="s">
        <v>33</v>
      </c>
      <c r="G13" s="576">
        <f>'Process - ES Recreation'!D60/1000000</f>
        <v>0</v>
      </c>
      <c r="H13" s="508"/>
      <c r="I13" s="455"/>
      <c r="J13" s="453"/>
      <c r="K13" s="456"/>
      <c r="L13" s="454"/>
      <c r="M13" s="19"/>
      <c r="N13" s="6"/>
    </row>
    <row r="14" spans="1:14">
      <c r="B14" s="779" t="s">
        <v>6</v>
      </c>
      <c r="C14" s="438" t="s">
        <v>353</v>
      </c>
      <c r="D14" s="437" t="s">
        <v>565</v>
      </c>
      <c r="E14" s="575" t="s">
        <v>33</v>
      </c>
      <c r="F14" s="575" t="s">
        <v>33</v>
      </c>
      <c r="G14" s="576">
        <f>'Process - ES Agriculture'!D62</f>
        <v>0</v>
      </c>
      <c r="H14" s="508"/>
      <c r="I14" s="453"/>
      <c r="J14" s="453"/>
      <c r="K14" s="456"/>
      <c r="L14" s="454"/>
      <c r="M14" s="19"/>
      <c r="N14" s="6"/>
    </row>
    <row r="15" spans="1:14">
      <c r="B15" s="779"/>
      <c r="C15" s="438" t="s">
        <v>519</v>
      </c>
      <c r="D15" s="437" t="s">
        <v>29</v>
      </c>
      <c r="E15" s="575" t="s">
        <v>33</v>
      </c>
      <c r="F15" s="575" t="s">
        <v>33</v>
      </c>
      <c r="G15" s="576">
        <f>SUM('Process - ES Agriculture'!D63:D66)</f>
        <v>0</v>
      </c>
      <c r="H15" s="508"/>
      <c r="I15" s="453"/>
      <c r="J15" s="453"/>
      <c r="K15" s="456"/>
      <c r="L15" s="454"/>
      <c r="M15" s="19"/>
      <c r="N15" s="6"/>
    </row>
    <row r="16" spans="1:14">
      <c r="B16" s="779"/>
      <c r="C16" s="438" t="s">
        <v>5</v>
      </c>
      <c r="D16" s="439" t="s">
        <v>541</v>
      </c>
      <c r="E16" s="575" t="s">
        <v>33</v>
      </c>
      <c r="F16" s="575" t="s">
        <v>33</v>
      </c>
      <c r="G16" s="576">
        <f>'Process - ES Water Supply'!G15</f>
        <v>0</v>
      </c>
      <c r="H16" s="508"/>
      <c r="I16" s="453"/>
      <c r="J16" s="453"/>
      <c r="K16" s="456"/>
      <c r="L16" s="454"/>
      <c r="M16" s="19"/>
      <c r="N16" s="6"/>
    </row>
    <row r="17" spans="2:14">
      <c r="B17" s="779"/>
      <c r="C17" s="438" t="s">
        <v>9</v>
      </c>
      <c r="D17" s="437" t="s">
        <v>358</v>
      </c>
      <c r="E17" s="575"/>
      <c r="F17" s="575"/>
      <c r="G17" s="576">
        <f>'Process - ES Timber'!D61</f>
        <v>0</v>
      </c>
      <c r="H17" s="508"/>
      <c r="I17" s="453"/>
      <c r="J17" s="453"/>
      <c r="K17" s="456"/>
      <c r="L17" s="454"/>
      <c r="M17" s="19"/>
      <c r="N17" s="6"/>
    </row>
    <row r="18" spans="2:14" ht="18.75">
      <c r="B18" s="776" t="s">
        <v>7</v>
      </c>
      <c r="C18" s="440" t="s">
        <v>4</v>
      </c>
      <c r="D18" s="437" t="s">
        <v>443</v>
      </c>
      <c r="E18" s="575">
        <f>'Process - ES Climate reg'!C6</f>
        <v>0</v>
      </c>
      <c r="F18" s="575">
        <f>'Process - ES Climate reg'!B6</f>
        <v>0</v>
      </c>
      <c r="G18" s="576">
        <f>'Process - ES Climate reg'!D6</f>
        <v>0</v>
      </c>
      <c r="H18" s="508"/>
      <c r="I18" s="683"/>
      <c r="J18" s="453"/>
      <c r="K18" s="456"/>
      <c r="L18" s="454"/>
      <c r="M18" s="19"/>
      <c r="N18" s="6"/>
    </row>
    <row r="19" spans="2:14">
      <c r="B19" s="776"/>
      <c r="C19" s="440" t="s">
        <v>600</v>
      </c>
      <c r="D19" s="437" t="s">
        <v>599</v>
      </c>
      <c r="E19" s="575" t="s">
        <v>33</v>
      </c>
      <c r="F19" s="575" t="s">
        <v>33</v>
      </c>
      <c r="G19" s="576">
        <f>'Process - ES Air Quality (PM)'!H30</f>
        <v>0</v>
      </c>
      <c r="H19" s="508"/>
      <c r="I19" s="457"/>
      <c r="J19" s="453"/>
      <c r="K19" s="456"/>
      <c r="L19" s="454"/>
      <c r="M19" s="19"/>
      <c r="N19" s="6"/>
    </row>
    <row r="20" spans="2:14" ht="15.75">
      <c r="B20" s="776"/>
      <c r="C20" s="440" t="s">
        <v>389</v>
      </c>
      <c r="D20" s="437" t="s">
        <v>444</v>
      </c>
      <c r="E20" s="575" t="s">
        <v>33</v>
      </c>
      <c r="F20" s="575" t="s">
        <v>33</v>
      </c>
      <c r="G20" s="576">
        <f>'Process - ES Air Quality (SO2 )'!D79</f>
        <v>0</v>
      </c>
      <c r="H20" s="508"/>
      <c r="I20" s="457"/>
      <c r="J20" s="453"/>
      <c r="K20" s="456"/>
      <c r="L20" s="454"/>
      <c r="M20" s="19"/>
      <c r="N20" s="6"/>
    </row>
    <row r="21" spans="2:14">
      <c r="B21" s="776"/>
      <c r="C21" s="440" t="s">
        <v>19</v>
      </c>
      <c r="D21" s="437" t="s">
        <v>613</v>
      </c>
      <c r="E21" s="575"/>
      <c r="F21" s="575"/>
      <c r="G21" s="576">
        <f>'Process - ES Hazard Regulation'!D49</f>
        <v>0</v>
      </c>
      <c r="H21" s="508"/>
      <c r="I21" s="453"/>
      <c r="J21" s="453"/>
      <c r="K21" s="456"/>
      <c r="L21" s="454"/>
      <c r="M21" s="19"/>
      <c r="N21" s="6"/>
    </row>
    <row r="22" spans="2:14">
      <c r="B22" s="776"/>
      <c r="C22" s="441" t="s">
        <v>23</v>
      </c>
      <c r="D22" s="431"/>
      <c r="E22" s="432"/>
      <c r="F22" s="432"/>
      <c r="G22" s="431"/>
      <c r="H22" s="521"/>
      <c r="I22" s="6"/>
      <c r="J22" s="6"/>
      <c r="K22" s="6"/>
      <c r="L22" s="19"/>
      <c r="M22" s="19"/>
      <c r="N22" s="6"/>
    </row>
    <row r="23" spans="2:14">
      <c r="B23" s="776"/>
      <c r="C23" s="441" t="s">
        <v>24</v>
      </c>
      <c r="D23" s="431"/>
      <c r="E23" s="432"/>
      <c r="F23" s="432"/>
      <c r="G23" s="431"/>
      <c r="H23" s="521"/>
      <c r="I23" s="6"/>
      <c r="J23" s="6"/>
      <c r="K23" s="6"/>
      <c r="L23" s="19"/>
      <c r="M23" s="19"/>
      <c r="N23" s="6"/>
    </row>
    <row r="24" spans="2:14">
      <c r="B24" s="776"/>
      <c r="C24" s="441" t="s">
        <v>25</v>
      </c>
      <c r="D24" s="431"/>
      <c r="E24" s="432"/>
      <c r="F24" s="432"/>
      <c r="G24" s="431"/>
      <c r="H24" s="521"/>
      <c r="I24" s="6"/>
      <c r="J24" s="6"/>
      <c r="K24" s="6"/>
      <c r="L24" s="19"/>
      <c r="M24" s="19"/>
      <c r="N24" s="6"/>
    </row>
    <row r="25" spans="2:14">
      <c r="B25" s="780"/>
      <c r="C25" s="442" t="s">
        <v>26</v>
      </c>
      <c r="D25" s="443"/>
      <c r="E25" s="444"/>
      <c r="F25" s="444"/>
      <c r="G25" s="443"/>
      <c r="H25" s="521"/>
      <c r="I25" s="6"/>
      <c r="J25" s="6"/>
      <c r="K25" s="6"/>
      <c r="L25" s="19"/>
      <c r="M25" s="19"/>
      <c r="N25" s="6"/>
    </row>
    <row r="26" spans="2:14">
      <c r="B26" s="1"/>
      <c r="H26" s="6"/>
      <c r="I26" s="9"/>
      <c r="J26" s="9"/>
      <c r="K26" s="20"/>
      <c r="L26" s="20"/>
      <c r="M26" s="6"/>
    </row>
    <row r="28" spans="2:14" ht="25.5">
      <c r="B28" s="23" t="s">
        <v>59</v>
      </c>
    </row>
    <row r="29" spans="2:14" ht="11.25" customHeight="1">
      <c r="C29" s="17"/>
    </row>
    <row r="30" spans="2:14" ht="31.5" customHeight="1">
      <c r="B30" s="32"/>
      <c r="C30" s="264" t="s">
        <v>3</v>
      </c>
      <c r="D30" s="524" t="s">
        <v>43</v>
      </c>
      <c r="E30" s="525" t="s">
        <v>618</v>
      </c>
      <c r="F30" s="525" t="s">
        <v>386</v>
      </c>
      <c r="G30" s="525" t="s">
        <v>387</v>
      </c>
      <c r="H30" s="525" t="s">
        <v>388</v>
      </c>
      <c r="I30" s="526" t="s">
        <v>60</v>
      </c>
    </row>
    <row r="31" spans="2:14">
      <c r="B31" s="778" t="s">
        <v>8</v>
      </c>
      <c r="C31" s="430" t="s">
        <v>22</v>
      </c>
      <c r="D31" s="431"/>
      <c r="E31" s="573"/>
      <c r="F31" s="445"/>
      <c r="G31" s="445"/>
      <c r="H31" s="445"/>
      <c r="I31" s="433"/>
    </row>
    <row r="32" spans="2:14">
      <c r="B32" s="778"/>
      <c r="C32" s="430" t="s">
        <v>11</v>
      </c>
      <c r="D32" s="431"/>
      <c r="E32" s="432"/>
      <c r="F32" s="445"/>
      <c r="G32" s="445"/>
      <c r="H32" s="445"/>
      <c r="I32" s="433"/>
    </row>
    <row r="33" spans="2:11">
      <c r="B33" s="778"/>
      <c r="C33" s="430" t="s">
        <v>20</v>
      </c>
      <c r="D33" s="431"/>
      <c r="E33" s="432"/>
      <c r="F33" s="445"/>
      <c r="G33" s="445"/>
      <c r="H33" s="445"/>
      <c r="I33" s="433"/>
    </row>
    <row r="34" spans="2:11">
      <c r="B34" s="778"/>
      <c r="C34" s="430" t="s">
        <v>54</v>
      </c>
      <c r="D34" s="431"/>
      <c r="E34" s="432"/>
      <c r="F34" s="445"/>
      <c r="G34" s="445"/>
      <c r="H34" s="445"/>
      <c r="I34" s="433"/>
    </row>
    <row r="35" spans="2:11">
      <c r="B35" s="778"/>
      <c r="C35" s="430" t="s">
        <v>21</v>
      </c>
      <c r="D35" s="431"/>
      <c r="E35" s="432"/>
      <c r="F35" s="445"/>
      <c r="G35" s="445"/>
      <c r="H35" s="445"/>
      <c r="I35" s="433"/>
      <c r="K35" s="457"/>
    </row>
    <row r="36" spans="2:11">
      <c r="B36" s="778"/>
      <c r="C36" s="436" t="s">
        <v>91</v>
      </c>
      <c r="D36" s="437" t="s">
        <v>42</v>
      </c>
      <c r="E36" s="716">
        <f>('Process - ES Recreation'!D61)/1000000</f>
        <v>0</v>
      </c>
      <c r="F36" s="574" t="s">
        <v>33</v>
      </c>
      <c r="G36" s="574" t="s">
        <v>33</v>
      </c>
      <c r="H36" s="575">
        <f>ROUND('Process - ES Recreation'!D63/1000000,)</f>
        <v>0</v>
      </c>
      <c r="I36" s="446"/>
      <c r="K36" s="455"/>
    </row>
    <row r="37" spans="2:11">
      <c r="B37" s="777" t="s">
        <v>6</v>
      </c>
      <c r="C37" s="438" t="s">
        <v>353</v>
      </c>
      <c r="D37" s="437" t="s">
        <v>32</v>
      </c>
      <c r="E37" s="716">
        <f>'Process - ES Agriculture'!D70/1000000</f>
        <v>0</v>
      </c>
      <c r="F37" s="574" t="s">
        <v>33</v>
      </c>
      <c r="G37" s="574" t="s">
        <v>33</v>
      </c>
      <c r="H37" s="575">
        <f>ROUND('Process - ES Agriculture'!D73/1000000,)</f>
        <v>0</v>
      </c>
      <c r="I37" s="447"/>
      <c r="K37" s="453"/>
    </row>
    <row r="38" spans="2:11">
      <c r="B38" s="777"/>
      <c r="C38" s="438" t="s">
        <v>519</v>
      </c>
      <c r="D38" s="437" t="s">
        <v>32</v>
      </c>
      <c r="E38" s="716">
        <f>'Process - ES Agriculture'!D81/1000000</f>
        <v>0</v>
      </c>
      <c r="F38" s="574" t="s">
        <v>33</v>
      </c>
      <c r="G38" s="574" t="s">
        <v>33</v>
      </c>
      <c r="H38" s="575">
        <f>ROUND('Process - ES Agriculture'!D82/1000000,)</f>
        <v>0</v>
      </c>
      <c r="I38" s="447"/>
      <c r="K38" s="453"/>
    </row>
    <row r="39" spans="2:11">
      <c r="B39" s="777"/>
      <c r="C39" s="438" t="s">
        <v>5</v>
      </c>
      <c r="D39" s="437" t="s">
        <v>540</v>
      </c>
      <c r="E39" s="716">
        <f>'Process - ES Water Supply'!D68/1000000</f>
        <v>0</v>
      </c>
      <c r="F39" s="574">
        <f>'Process - ES Water Supply'!D65/1000000</f>
        <v>0</v>
      </c>
      <c r="G39" s="574">
        <f>'Process - ES Water Supply'!D60/1000000</f>
        <v>0</v>
      </c>
      <c r="H39" s="575">
        <f>'Process - ES Water Supply'!D70/1000000</f>
        <v>0</v>
      </c>
      <c r="I39" s="446"/>
      <c r="K39" s="453"/>
    </row>
    <row r="40" spans="2:11">
      <c r="B40" s="777"/>
      <c r="C40" s="438" t="s">
        <v>9</v>
      </c>
      <c r="D40" s="437" t="s">
        <v>359</v>
      </c>
      <c r="E40" s="716">
        <f>'Process - ES Timber'!D63/1000000</f>
        <v>0</v>
      </c>
      <c r="F40" s="574" t="s">
        <v>33</v>
      </c>
      <c r="G40" s="574" t="s">
        <v>33</v>
      </c>
      <c r="H40" s="575">
        <f>ROUND('Process - ES Timber'!D64/1000000,)</f>
        <v>0</v>
      </c>
      <c r="I40" s="446"/>
      <c r="K40" s="453"/>
    </row>
    <row r="41" spans="2:11">
      <c r="B41" s="778" t="s">
        <v>7</v>
      </c>
      <c r="C41" s="440" t="s">
        <v>4</v>
      </c>
      <c r="D41" s="437" t="s">
        <v>645</v>
      </c>
      <c r="E41" s="716">
        <f>'Process - ES Climate reg'!D77/1000000</f>
        <v>0</v>
      </c>
      <c r="F41" s="575">
        <f>'Process - ES Climate reg'!D74/1000000</f>
        <v>0</v>
      </c>
      <c r="G41" s="575">
        <f>'Process - ES Climate reg'!D69/1000000</f>
        <v>0</v>
      </c>
      <c r="H41" s="575">
        <f>ROUND('Process - ES Climate reg'!D79/1000000,)</f>
        <v>0</v>
      </c>
      <c r="I41" s="449"/>
      <c r="K41" s="453"/>
    </row>
    <row r="42" spans="2:11">
      <c r="B42" s="778"/>
      <c r="C42" s="440" t="s">
        <v>497</v>
      </c>
      <c r="D42" s="437" t="s">
        <v>646</v>
      </c>
      <c r="E42" s="716">
        <f>'Process - ES Air Quality (PM)'!D81/1000000</f>
        <v>0</v>
      </c>
      <c r="F42" s="574">
        <f>'Process - ES Air Quality (PM)'!D78/1000000</f>
        <v>0</v>
      </c>
      <c r="G42" s="574">
        <f>'Process - ES Air Quality (PM)'!D73/1000000</f>
        <v>0</v>
      </c>
      <c r="H42" s="575">
        <f>'Process - ES Air Quality (PM)'!D83/1000000</f>
        <v>0</v>
      </c>
      <c r="I42" s="449"/>
      <c r="K42" s="457"/>
    </row>
    <row r="43" spans="2:11" ht="16.5" customHeight="1">
      <c r="B43" s="778"/>
      <c r="C43" s="440" t="s">
        <v>389</v>
      </c>
      <c r="D43" s="437" t="s">
        <v>647</v>
      </c>
      <c r="E43" s="710">
        <f>'Process - ES Air Quality (SO2 )'!D80/1000000</f>
        <v>0</v>
      </c>
      <c r="F43" s="574">
        <f>'Process - ES Air Quality (SO2 )'!D77/1000000</f>
        <v>0</v>
      </c>
      <c r="G43" s="574">
        <f>'Process - ES Air Quality (SO2 )'!D72/1000000</f>
        <v>0</v>
      </c>
      <c r="H43" s="575">
        <f>'Process - ES Air Quality (SO2 )'!D82/1000000</f>
        <v>0</v>
      </c>
      <c r="I43" s="449"/>
      <c r="K43" s="457"/>
    </row>
    <row r="44" spans="2:11">
      <c r="B44" s="778"/>
      <c r="C44" s="440" t="s">
        <v>19</v>
      </c>
      <c r="D44" s="437" t="s">
        <v>53</v>
      </c>
      <c r="E44" s="716">
        <f>'Process - ES Hazard Regulation'!D50/1000000</f>
        <v>0</v>
      </c>
      <c r="F44" s="574" t="s">
        <v>33</v>
      </c>
      <c r="G44" s="574" t="s">
        <v>33</v>
      </c>
      <c r="H44" s="575">
        <f>ROUND('Process - ES Hazard Regulation'!D52/1000000,)</f>
        <v>0</v>
      </c>
      <c r="I44" s="448"/>
      <c r="K44" s="455"/>
    </row>
    <row r="45" spans="2:11">
      <c r="B45" s="778"/>
      <c r="C45" s="441" t="s">
        <v>23</v>
      </c>
      <c r="D45" s="431"/>
      <c r="E45" s="432"/>
      <c r="F45" s="445"/>
      <c r="G45" s="445"/>
      <c r="H45" s="445"/>
      <c r="I45" s="433"/>
    </row>
    <row r="46" spans="2:11">
      <c r="B46" s="778"/>
      <c r="C46" s="441" t="s">
        <v>24</v>
      </c>
      <c r="D46" s="431"/>
      <c r="E46" s="432"/>
      <c r="F46" s="445"/>
      <c r="G46" s="445"/>
      <c r="H46" s="445"/>
      <c r="I46" s="433"/>
    </row>
    <row r="47" spans="2:11">
      <c r="B47" s="778"/>
      <c r="C47" s="441" t="s">
        <v>25</v>
      </c>
      <c r="D47" s="431"/>
      <c r="E47" s="432"/>
      <c r="F47" s="445"/>
      <c r="G47" s="445"/>
      <c r="H47" s="445"/>
      <c r="I47" s="433"/>
    </row>
    <row r="48" spans="2:11">
      <c r="B48" s="778"/>
      <c r="C48" s="441" t="s">
        <v>26</v>
      </c>
      <c r="D48" s="431"/>
      <c r="E48" s="444"/>
      <c r="F48" s="445"/>
      <c r="G48" s="445"/>
      <c r="H48" s="445"/>
      <c r="I48" s="433"/>
    </row>
    <row r="49" spans="2:11" ht="15.75">
      <c r="B49" s="33"/>
      <c r="C49" s="450" t="s">
        <v>12</v>
      </c>
      <c r="D49" s="451"/>
      <c r="E49" s="577">
        <f>SUM(E31:E48)</f>
        <v>0</v>
      </c>
      <c r="F49" s="577"/>
      <c r="G49" s="577"/>
      <c r="H49" s="577">
        <f>SUM(H31:H48)</f>
        <v>0</v>
      </c>
      <c r="I49" s="452"/>
    </row>
    <row r="52" spans="2:11">
      <c r="C52" s="528" t="s">
        <v>474</v>
      </c>
      <c r="D52" s="724"/>
      <c r="E52" s="529"/>
      <c r="F52" s="529"/>
      <c r="G52" s="530"/>
      <c r="H52" s="531"/>
      <c r="I52" s="532"/>
      <c r="J52" s="535"/>
      <c r="K52" s="535"/>
    </row>
    <row r="53" spans="2:11" ht="30" customHeight="1">
      <c r="C53" s="533" t="s">
        <v>475</v>
      </c>
      <c r="D53" s="766" t="s">
        <v>502</v>
      </c>
      <c r="E53" s="767"/>
      <c r="F53" s="767"/>
      <c r="G53" s="767"/>
      <c r="H53" s="767"/>
      <c r="I53" s="768"/>
      <c r="J53" s="535"/>
      <c r="K53" s="535"/>
    </row>
    <row r="54" spans="2:11" ht="33.75" customHeight="1">
      <c r="C54" s="534" t="s">
        <v>476</v>
      </c>
      <c r="D54" s="769" t="s">
        <v>503</v>
      </c>
      <c r="E54" s="770"/>
      <c r="F54" s="770"/>
      <c r="G54" s="770"/>
      <c r="H54" s="770"/>
      <c r="I54" s="771"/>
      <c r="J54" s="535"/>
      <c r="K54" s="535"/>
    </row>
    <row r="55" spans="2:11">
      <c r="C55" s="536" t="s">
        <v>477</v>
      </c>
      <c r="D55" s="772" t="s">
        <v>504</v>
      </c>
      <c r="E55" s="773"/>
      <c r="F55" s="773"/>
      <c r="G55" s="773"/>
      <c r="H55" s="773"/>
      <c r="I55" s="774"/>
      <c r="J55" s="535"/>
      <c r="K55" s="535"/>
    </row>
    <row r="56" spans="2:11">
      <c r="D56" s="27"/>
      <c r="E56" s="27"/>
      <c r="F56" s="27"/>
      <c r="G56" s="28"/>
    </row>
    <row r="57" spans="2:11">
      <c r="C57" s="462" t="s">
        <v>68</v>
      </c>
    </row>
    <row r="58" spans="2:11">
      <c r="C58" s="462" t="s">
        <v>478</v>
      </c>
    </row>
    <row r="59" spans="2:11">
      <c r="C59" s="462" t="s">
        <v>505</v>
      </c>
    </row>
    <row r="60" spans="2:11">
      <c r="C60" s="462" t="s">
        <v>506</v>
      </c>
    </row>
    <row r="61" spans="2:11">
      <c r="C61" s="462" t="s">
        <v>508</v>
      </c>
    </row>
  </sheetData>
  <mergeCells count="10">
    <mergeCell ref="D53:I53"/>
    <mergeCell ref="D54:I54"/>
    <mergeCell ref="D55:I55"/>
    <mergeCell ref="B5:H5"/>
    <mergeCell ref="B8:B13"/>
    <mergeCell ref="B37:B40"/>
    <mergeCell ref="B41:B48"/>
    <mergeCell ref="B14:B17"/>
    <mergeCell ref="B18:B25"/>
    <mergeCell ref="B31:B36"/>
  </mergeCells>
  <hyperlinks>
    <hyperlink ref="C13" location="'Process - ES Recreation'!A1" display="Recreation"/>
    <hyperlink ref="C14" location="'Process - ES Agriculture'!A1" display="Agriculture - Arable"/>
    <hyperlink ref="C15" location="'Process - ES Agriculture'!A1" display="Agriculture - livestock"/>
    <hyperlink ref="C16" location="'Process - ES Water Supply'!A1" display="Water supply"/>
    <hyperlink ref="C17" location="'Process - ES Timber'!A1" display="Timber"/>
    <hyperlink ref="C18" location="'Process - ES Climate reg'!A1" display="Climate regulation"/>
    <hyperlink ref="C19" location="'Process - ES Air Quality (PM)'!A1" display="Air quality - PM10s"/>
    <hyperlink ref="C20" location="'Process - ES Air Quality (SO2 )'!A1" display="Air quality - SO2"/>
    <hyperlink ref="C21" location="'Process - ES Hazard Regulation'!A1" display="Hazard regulation"/>
    <hyperlink ref="C36" location="'Process - ES Recreation'!A1" display="Recreation"/>
    <hyperlink ref="C37" location="'Process - ES Agriculture'!A1" display="Agriculture - Arable"/>
    <hyperlink ref="C38" location="'Process - ES Agriculture'!A1" display="Agriculture - livestock"/>
    <hyperlink ref="C39" location="'Process - ES Water Supply'!A1" display="Water supply"/>
    <hyperlink ref="C40" location="'Process - ES Timber'!A1" display="Timber"/>
    <hyperlink ref="C41" location="'Process - ES Carbon'!A1" display="Climate regulation"/>
    <hyperlink ref="C42" location="'Process - ES Air Quality (PM)'!A1" display="Air quality - PM10s"/>
    <hyperlink ref="C43" location="'Process - ES Air Quality (SO2 )'!A1" display="Air quality - SO2"/>
    <hyperlink ref="C44" location="'Process - ES Flood mitigation'!A1" display="Hazard regulation"/>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14999847407452621"/>
  </sheetPr>
  <dimension ref="B1:D16"/>
  <sheetViews>
    <sheetView workbookViewId="0">
      <selection activeCell="F8" sqref="F8"/>
    </sheetView>
  </sheetViews>
  <sheetFormatPr defaultRowHeight="15"/>
  <cols>
    <col min="1" max="1" width="2.33203125" style="1" customWidth="1"/>
    <col min="2" max="2" width="11.21875" style="1" customWidth="1"/>
    <col min="3" max="16384" width="8.88671875" style="1"/>
  </cols>
  <sheetData>
    <row r="1" spans="2:4" ht="30">
      <c r="B1" s="21" t="s">
        <v>221</v>
      </c>
    </row>
    <row r="3" spans="2:4">
      <c r="B3" s="1" t="s">
        <v>77</v>
      </c>
    </row>
    <row r="4" spans="2:4">
      <c r="B4" s="1" t="s">
        <v>219</v>
      </c>
    </row>
    <row r="5" spans="2:4">
      <c r="B5" s="1" t="s">
        <v>78</v>
      </c>
    </row>
    <row r="6" spans="2:4">
      <c r="B6" s="1" t="s">
        <v>79</v>
      </c>
    </row>
    <row r="7" spans="2:4">
      <c r="B7" s="1" t="s">
        <v>80</v>
      </c>
    </row>
    <row r="8" spans="2:4">
      <c r="B8" s="1" t="s">
        <v>81</v>
      </c>
    </row>
    <row r="11" spans="2:4">
      <c r="B11" s="1" t="s">
        <v>228</v>
      </c>
    </row>
    <row r="12" spans="2:4">
      <c r="B12" s="1" t="s">
        <v>219</v>
      </c>
    </row>
    <row r="13" spans="2:4">
      <c r="B13" s="1" t="s">
        <v>78</v>
      </c>
      <c r="C13" s="271" t="s">
        <v>229</v>
      </c>
      <c r="D13" s="272"/>
    </row>
    <row r="14" spans="2:4">
      <c r="B14" s="1" t="s">
        <v>79</v>
      </c>
    </row>
    <row r="15" spans="2:4">
      <c r="B15" s="1" t="s">
        <v>80</v>
      </c>
    </row>
    <row r="16" spans="2:4">
      <c r="B16" s="1"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14999847407452621"/>
  </sheetPr>
  <dimension ref="B1:B16"/>
  <sheetViews>
    <sheetView workbookViewId="0">
      <selection activeCell="C18" sqref="C18"/>
    </sheetView>
  </sheetViews>
  <sheetFormatPr defaultRowHeight="15"/>
  <cols>
    <col min="1" max="1" width="2.21875" style="1" customWidth="1"/>
    <col min="2" max="16384" width="8.88671875" style="1"/>
  </cols>
  <sheetData>
    <row r="1" spans="2:2" ht="30">
      <c r="B1" s="21" t="s">
        <v>82</v>
      </c>
    </row>
    <row r="3" spans="2:2">
      <c r="B3" s="1" t="s">
        <v>77</v>
      </c>
    </row>
    <row r="4" spans="2:2">
      <c r="B4" s="1" t="s">
        <v>83</v>
      </c>
    </row>
    <row r="5" spans="2:2">
      <c r="B5" s="1" t="s">
        <v>78</v>
      </c>
    </row>
    <row r="6" spans="2:2">
      <c r="B6" s="1" t="s">
        <v>79</v>
      </c>
    </row>
    <row r="7" spans="2:2">
      <c r="B7" s="1" t="s">
        <v>80</v>
      </c>
    </row>
    <row r="8" spans="2:2">
      <c r="B8" s="1" t="s">
        <v>81</v>
      </c>
    </row>
    <row r="11" spans="2:2">
      <c r="B11" s="1" t="s">
        <v>220</v>
      </c>
    </row>
    <row r="12" spans="2:2">
      <c r="B12" s="1" t="s">
        <v>83</v>
      </c>
    </row>
    <row r="13" spans="2:2">
      <c r="B13" s="1" t="s">
        <v>78</v>
      </c>
    </row>
    <row r="14" spans="2:2">
      <c r="B14" s="1" t="s">
        <v>79</v>
      </c>
    </row>
    <row r="15" spans="2:2">
      <c r="B15" s="1" t="s">
        <v>80</v>
      </c>
    </row>
    <row r="16" spans="2:2">
      <c r="B16" s="1"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0.14999847407452621"/>
  </sheetPr>
  <dimension ref="A1:CY136"/>
  <sheetViews>
    <sheetView zoomScaleNormal="100" workbookViewId="0">
      <selection activeCell="G32" sqref="G32"/>
    </sheetView>
  </sheetViews>
  <sheetFormatPr defaultColWidth="6.6640625" defaultRowHeight="15" zeroHeight="1"/>
  <cols>
    <col min="1" max="1" width="2.77734375" style="38" customWidth="1"/>
    <col min="2" max="2" width="11.21875" style="43" customWidth="1"/>
    <col min="3" max="3" width="11.5546875" style="43" customWidth="1"/>
    <col min="4" max="4" width="11.44140625" style="43" customWidth="1"/>
    <col min="5" max="5" width="26.6640625" style="38" customWidth="1"/>
    <col min="6" max="6" width="14.109375" style="38" customWidth="1"/>
    <col min="7" max="7" width="10.88671875" style="38" customWidth="1"/>
    <col min="8" max="8" width="12.5546875" style="38" customWidth="1"/>
    <col min="9" max="9" width="14.109375" style="38" customWidth="1"/>
    <col min="10" max="10" width="19.109375" style="38" bestFit="1" customWidth="1"/>
    <col min="11"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7" width="9.21875" style="38" customWidth="1"/>
    <col min="68" max="68" width="8.109375" style="38" bestFit="1" customWidth="1"/>
    <col min="69" max="16384" width="6.6640625" style="38"/>
  </cols>
  <sheetData>
    <row r="1" spans="1:48" ht="30">
      <c r="B1" s="119" t="s">
        <v>131</v>
      </c>
    </row>
    <row r="2" spans="1:48"/>
    <row r="3" spans="1:48" ht="34.5" customHeight="1">
      <c r="B3" s="120" t="s">
        <v>58</v>
      </c>
      <c r="C3" s="44"/>
      <c r="D3" s="44"/>
      <c r="E3" s="39"/>
      <c r="F3" s="39"/>
      <c r="G3" s="39"/>
      <c r="H3" s="39"/>
      <c r="I3" s="39"/>
      <c r="J3" s="39"/>
      <c r="K3" s="39"/>
      <c r="L3" s="39"/>
      <c r="M3" s="39"/>
      <c r="N3" s="39"/>
      <c r="O3" s="39"/>
      <c r="P3" s="39"/>
      <c r="Q3" s="95"/>
      <c r="R3" s="95"/>
      <c r="S3" s="42"/>
      <c r="T3" s="42"/>
      <c r="U3" s="42"/>
      <c r="V3" s="42"/>
      <c r="W3" s="42"/>
      <c r="X3" s="42"/>
      <c r="Y3" s="42"/>
      <c r="Z3" s="39"/>
      <c r="AA3" s="39"/>
      <c r="AB3" s="39"/>
      <c r="AC3" s="39"/>
    </row>
    <row r="4" spans="1:48" ht="18" customHeight="1">
      <c r="B4" s="147" t="s">
        <v>118</v>
      </c>
      <c r="C4" s="148"/>
      <c r="D4" s="149"/>
      <c r="E4" s="150"/>
      <c r="F4" s="150"/>
      <c r="G4" s="150"/>
      <c r="H4" s="150"/>
      <c r="I4" s="150"/>
      <c r="J4" s="150"/>
      <c r="K4" s="150"/>
      <c r="L4" s="150"/>
      <c r="M4" s="150"/>
      <c r="N4" s="150"/>
      <c r="O4" s="150"/>
      <c r="P4" s="151"/>
      <c r="Q4" s="140"/>
      <c r="R4" s="140"/>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row>
    <row r="5" spans="1:48" ht="18" customHeight="1">
      <c r="B5" s="152"/>
      <c r="C5" s="149"/>
      <c r="D5" s="149"/>
      <c r="E5" s="149"/>
      <c r="F5" s="149"/>
      <c r="G5" s="149"/>
      <c r="H5" s="149"/>
      <c r="I5" s="149"/>
      <c r="J5" s="149"/>
      <c r="K5" s="149"/>
      <c r="L5" s="150"/>
      <c r="M5" s="150"/>
      <c r="N5" s="150"/>
      <c r="O5" s="150"/>
      <c r="P5" s="151"/>
      <c r="Q5" s="140"/>
      <c r="R5" s="140"/>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row>
    <row r="6" spans="1:48" ht="18" customHeight="1">
      <c r="A6" s="56">
        <v>0</v>
      </c>
      <c r="B6" s="153" t="s">
        <v>114</v>
      </c>
      <c r="C6" s="784" t="s">
        <v>65</v>
      </c>
      <c r="D6" s="785"/>
      <c r="E6" s="154" t="s">
        <v>113</v>
      </c>
      <c r="F6" s="155" t="s">
        <v>117</v>
      </c>
      <c r="G6" s="156"/>
      <c r="H6" s="156"/>
      <c r="I6" s="156"/>
      <c r="J6" s="156"/>
      <c r="K6" s="156"/>
      <c r="L6" s="156"/>
      <c r="M6" s="155" t="s">
        <v>116</v>
      </c>
      <c r="N6" s="156"/>
      <c r="O6" s="156"/>
      <c r="P6" s="197"/>
      <c r="Q6" s="140"/>
      <c r="R6" s="140"/>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row>
    <row r="7" spans="1:48" ht="15" customHeight="1">
      <c r="A7" s="56">
        <v>1</v>
      </c>
      <c r="B7" s="801" t="s">
        <v>132</v>
      </c>
      <c r="C7" s="795" t="s">
        <v>133</v>
      </c>
      <c r="D7" s="796"/>
      <c r="E7" s="792" t="s">
        <v>134</v>
      </c>
      <c r="F7" s="809" t="s">
        <v>135</v>
      </c>
      <c r="G7" s="810"/>
      <c r="H7" s="231" t="s">
        <v>136</v>
      </c>
      <c r="I7" s="231" t="s">
        <v>137</v>
      </c>
      <c r="J7" s="231" t="s">
        <v>138</v>
      </c>
      <c r="K7" s="158"/>
      <c r="L7" s="186"/>
      <c r="M7" s="826" t="s">
        <v>139</v>
      </c>
      <c r="N7" s="827"/>
      <c r="O7" s="827"/>
      <c r="P7" s="828"/>
      <c r="Q7" s="140"/>
      <c r="R7" s="140"/>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row>
    <row r="8" spans="1:48">
      <c r="A8" s="56">
        <v>2</v>
      </c>
      <c r="B8" s="802"/>
      <c r="C8" s="797"/>
      <c r="D8" s="798"/>
      <c r="E8" s="793"/>
      <c r="F8" s="196" t="s">
        <v>90</v>
      </c>
      <c r="G8" s="158"/>
      <c r="H8" s="158">
        <v>285719.79100000003</v>
      </c>
      <c r="I8" s="158">
        <v>38833.190524999998</v>
      </c>
      <c r="J8" s="158">
        <v>324552.98152500001</v>
      </c>
      <c r="K8" s="158"/>
      <c r="L8" s="186"/>
      <c r="M8" s="829"/>
      <c r="N8" s="830"/>
      <c r="O8" s="830"/>
      <c r="P8" s="831"/>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row>
    <row r="9" spans="1:48">
      <c r="A9" s="56">
        <v>3</v>
      </c>
      <c r="B9" s="802"/>
      <c r="C9" s="797"/>
      <c r="D9" s="798"/>
      <c r="E9" s="793"/>
      <c r="F9" s="804" t="s">
        <v>140</v>
      </c>
      <c r="G9" s="158" t="s">
        <v>141</v>
      </c>
      <c r="H9" s="158">
        <v>73316.788</v>
      </c>
      <c r="I9" s="158">
        <v>9030.4485999999997</v>
      </c>
      <c r="J9" s="158">
        <v>82347.236600000004</v>
      </c>
      <c r="K9" s="158"/>
      <c r="L9" s="186"/>
      <c r="M9" s="829"/>
      <c r="N9" s="830"/>
      <c r="O9" s="830"/>
      <c r="P9" s="831"/>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row>
    <row r="10" spans="1:48">
      <c r="B10" s="802"/>
      <c r="C10" s="797"/>
      <c r="D10" s="798"/>
      <c r="E10" s="793"/>
      <c r="F10" s="805"/>
      <c r="G10" s="158" t="s">
        <v>142</v>
      </c>
      <c r="H10" s="158">
        <v>90982.030499999993</v>
      </c>
      <c r="I10" s="158">
        <v>12387.802240000001</v>
      </c>
      <c r="J10" s="158">
        <v>103369.83274</v>
      </c>
      <c r="K10" s="158"/>
      <c r="L10" s="186"/>
      <c r="M10" s="829"/>
      <c r="N10" s="830"/>
      <c r="O10" s="830"/>
      <c r="P10" s="831"/>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row>
    <row r="11" spans="1:48" ht="18" customHeight="1">
      <c r="B11" s="802"/>
      <c r="C11" s="797"/>
      <c r="D11" s="798"/>
      <c r="E11" s="793"/>
      <c r="F11" s="805"/>
      <c r="G11" s="158" t="s">
        <v>143</v>
      </c>
      <c r="H11" s="158">
        <v>58017.781499999997</v>
      </c>
      <c r="I11" s="158">
        <v>8081.13321</v>
      </c>
      <c r="J11" s="158">
        <v>66098.914709999997</v>
      </c>
      <c r="K11" s="158"/>
      <c r="L11" s="186"/>
      <c r="M11" s="829"/>
      <c r="N11" s="830"/>
      <c r="O11" s="830"/>
      <c r="P11" s="831"/>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row>
    <row r="12" spans="1:48">
      <c r="B12" s="803"/>
      <c r="C12" s="799"/>
      <c r="D12" s="800"/>
      <c r="E12" s="794"/>
      <c r="F12" s="806"/>
      <c r="G12" s="158" t="s">
        <v>144</v>
      </c>
      <c r="H12" s="158">
        <v>63403.190999999999</v>
      </c>
      <c r="I12" s="158">
        <v>9333.8064749999994</v>
      </c>
      <c r="J12" s="158">
        <v>72736.997474999996</v>
      </c>
      <c r="K12" s="158"/>
      <c r="L12" s="186"/>
      <c r="M12" s="832"/>
      <c r="N12" s="833"/>
      <c r="O12" s="833"/>
      <c r="P12" s="8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row>
    <row r="13" spans="1:48">
      <c r="B13" s="236"/>
      <c r="C13" s="254"/>
      <c r="D13" s="255"/>
      <c r="E13" s="237"/>
      <c r="F13" s="226"/>
      <c r="G13" s="158"/>
      <c r="H13" s="158"/>
      <c r="I13" s="158"/>
      <c r="J13" s="158"/>
      <c r="K13" s="158"/>
      <c r="L13" s="186"/>
      <c r="M13" s="240"/>
      <c r="N13" s="240"/>
      <c r="O13" s="240"/>
      <c r="P13" s="241"/>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row>
    <row r="14" spans="1:48" ht="76.5">
      <c r="B14" s="232" t="s">
        <v>145</v>
      </c>
      <c r="C14" s="807" t="s">
        <v>146</v>
      </c>
      <c r="D14" s="808"/>
      <c r="E14" s="237" t="s">
        <v>147</v>
      </c>
      <c r="F14" s="159" t="s">
        <v>148</v>
      </c>
      <c r="G14" s="158"/>
      <c r="H14" s="158"/>
      <c r="I14" s="158"/>
      <c r="J14" s="158"/>
      <c r="K14" s="158"/>
      <c r="L14" s="186"/>
      <c r="M14" s="198"/>
      <c r="N14" s="198"/>
      <c r="O14" s="198"/>
      <c r="P14" s="199"/>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row>
    <row r="15" spans="1:48">
      <c r="B15" s="232"/>
      <c r="C15" s="258"/>
      <c r="D15" s="259"/>
      <c r="E15" s="237"/>
      <c r="F15" s="223"/>
      <c r="G15" s="260"/>
      <c r="H15" s="158"/>
      <c r="I15" s="158"/>
      <c r="J15" s="158"/>
      <c r="K15" s="158"/>
      <c r="L15" s="186"/>
      <c r="M15" s="198"/>
      <c r="N15" s="198"/>
      <c r="O15" s="198"/>
      <c r="P15" s="199"/>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row>
    <row r="16" spans="1:48">
      <c r="B16" s="232" t="s">
        <v>149</v>
      </c>
      <c r="C16" s="807" t="s">
        <v>150</v>
      </c>
      <c r="D16" s="808"/>
      <c r="E16" s="237" t="s">
        <v>151</v>
      </c>
      <c r="F16" s="256">
        <v>0.5</v>
      </c>
      <c r="G16" s="257"/>
      <c r="H16" s="158"/>
      <c r="I16" s="158"/>
      <c r="J16" s="158"/>
      <c r="K16" s="158"/>
      <c r="L16" s="186"/>
      <c r="M16" s="845" t="s">
        <v>152</v>
      </c>
      <c r="N16" s="846"/>
      <c r="O16" s="846"/>
      <c r="P16" s="847"/>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row>
    <row r="17" spans="2:48" ht="28.5" customHeight="1">
      <c r="B17" s="218" t="s">
        <v>107</v>
      </c>
      <c r="C17" s="157"/>
      <c r="D17" s="219"/>
      <c r="E17" s="218"/>
      <c r="F17" s="158"/>
      <c r="G17" s="158"/>
      <c r="H17" s="158"/>
      <c r="I17" s="158"/>
      <c r="J17" s="158"/>
      <c r="K17" s="158"/>
      <c r="L17" s="186"/>
      <c r="M17" s="198"/>
      <c r="N17" s="198"/>
      <c r="O17" s="198"/>
      <c r="P17" s="199"/>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row>
    <row r="18" spans="2:48">
      <c r="B18" s="146"/>
      <c r="C18" s="138"/>
      <c r="D18" s="138"/>
      <c r="E18" s="138"/>
      <c r="F18" s="138"/>
      <c r="G18" s="138"/>
      <c r="H18" s="138"/>
      <c r="I18" s="138"/>
      <c r="J18" s="138"/>
      <c r="K18" s="138"/>
      <c r="L18" s="138"/>
      <c r="M18" s="138"/>
      <c r="N18" s="138"/>
      <c r="O18" s="138"/>
      <c r="P18" s="138"/>
      <c r="Q18" s="234"/>
      <c r="R18" s="234"/>
      <c r="S18" s="234"/>
      <c r="T18" s="234"/>
      <c r="U18" s="234"/>
      <c r="V18" s="234"/>
      <c r="W18" s="234"/>
      <c r="X18" s="234"/>
      <c r="Y18" s="234"/>
      <c r="Z18" s="234"/>
      <c r="AA18" s="234"/>
      <c r="AB18" s="140"/>
      <c r="AC18" s="140"/>
      <c r="AD18" s="234"/>
      <c r="AE18" s="234"/>
      <c r="AF18" s="234"/>
      <c r="AG18" s="234"/>
      <c r="AH18" s="234"/>
      <c r="AI18" s="234"/>
      <c r="AJ18" s="234"/>
      <c r="AK18" s="234"/>
      <c r="AL18" s="234"/>
      <c r="AM18" s="234"/>
      <c r="AN18" s="234"/>
      <c r="AO18" s="234"/>
      <c r="AP18" s="234"/>
      <c r="AQ18" s="234"/>
      <c r="AR18" s="234"/>
      <c r="AS18" s="234"/>
      <c r="AT18" s="234"/>
      <c r="AU18" s="234"/>
      <c r="AV18" s="234"/>
    </row>
    <row r="19" spans="2:48" ht="12.75" customHeight="1">
      <c r="B19" s="160" t="s">
        <v>115</v>
      </c>
      <c r="C19" s="161"/>
      <c r="D19" s="161"/>
      <c r="E19" s="161"/>
      <c r="F19" s="161"/>
      <c r="G19" s="161"/>
      <c r="H19" s="161"/>
      <c r="I19" s="161"/>
      <c r="J19" s="161"/>
      <c r="K19" s="161"/>
      <c r="L19" s="161"/>
      <c r="M19" s="161"/>
      <c r="N19" s="161"/>
      <c r="O19" s="161"/>
      <c r="P19" s="161"/>
      <c r="Q19" s="234"/>
      <c r="R19" s="234"/>
      <c r="S19" s="234"/>
      <c r="T19" s="234"/>
      <c r="U19" s="234"/>
      <c r="V19" s="234"/>
      <c r="W19" s="234"/>
      <c r="X19" s="234"/>
      <c r="Y19" s="140"/>
      <c r="Z19" s="140"/>
      <c r="AA19" s="140"/>
      <c r="AB19" s="140"/>
    </row>
    <row r="20" spans="2:48" ht="16.5">
      <c r="B20" s="162"/>
      <c r="C20" s="163"/>
      <c r="D20" s="163"/>
      <c r="E20" s="163"/>
      <c r="F20" s="163"/>
      <c r="G20" s="163"/>
      <c r="H20" s="163"/>
      <c r="I20" s="163"/>
      <c r="J20" s="163"/>
      <c r="K20" s="163"/>
      <c r="L20" s="163"/>
      <c r="M20" s="163"/>
      <c r="N20" s="163"/>
      <c r="O20" s="163"/>
      <c r="P20" s="163"/>
      <c r="Q20" s="164"/>
      <c r="R20" s="164"/>
      <c r="S20" s="164"/>
      <c r="T20" s="164"/>
      <c r="U20" s="164"/>
      <c r="V20" s="164"/>
      <c r="W20" s="164"/>
      <c r="X20" s="164"/>
      <c r="Y20" s="140"/>
      <c r="Z20" s="140"/>
      <c r="AA20" s="140"/>
      <c r="AB20" s="140"/>
    </row>
    <row r="21" spans="2:48">
      <c r="B21" s="165" t="s">
        <v>114</v>
      </c>
      <c r="C21" s="167" t="s">
        <v>65</v>
      </c>
      <c r="D21" s="168"/>
      <c r="E21" s="166" t="s">
        <v>113</v>
      </c>
      <c r="F21" s="167" t="s">
        <v>108</v>
      </c>
      <c r="G21" s="168"/>
      <c r="H21" s="168"/>
      <c r="I21" s="168"/>
      <c r="J21" s="168"/>
      <c r="K21" s="168"/>
      <c r="L21" s="168"/>
      <c r="M21" s="168"/>
      <c r="N21" s="168"/>
      <c r="O21" s="168"/>
      <c r="P21" s="168"/>
      <c r="Q21" s="164"/>
      <c r="R21" s="164"/>
      <c r="S21" s="164"/>
      <c r="T21" s="164"/>
      <c r="U21" s="164"/>
      <c r="V21" s="164"/>
      <c r="W21" s="164"/>
      <c r="X21" s="164"/>
      <c r="Y21" s="164"/>
      <c r="Z21" s="164"/>
      <c r="AA21" s="164"/>
      <c r="AB21" s="164"/>
    </row>
    <row r="22" spans="2:48">
      <c r="B22" s="169" t="s">
        <v>153</v>
      </c>
      <c r="C22" s="261" t="s">
        <v>150</v>
      </c>
      <c r="D22" s="212"/>
      <c r="E22" s="213" t="s">
        <v>151</v>
      </c>
      <c r="F22" s="261" t="s">
        <v>154</v>
      </c>
      <c r="G22" s="212"/>
      <c r="H22" s="212"/>
      <c r="I22" s="168"/>
      <c r="J22" s="168"/>
      <c r="K22" s="168"/>
      <c r="L22" s="168"/>
      <c r="M22" s="168"/>
      <c r="N22" s="168"/>
      <c r="O22" s="168"/>
      <c r="P22" s="168"/>
      <c r="Q22" s="164"/>
      <c r="R22" s="164"/>
      <c r="S22" s="164"/>
      <c r="T22" s="164"/>
      <c r="U22" s="164"/>
      <c r="V22" s="164"/>
      <c r="W22" s="164"/>
      <c r="X22" s="164"/>
      <c r="Y22" s="164"/>
      <c r="Z22" s="164"/>
      <c r="AA22" s="164"/>
      <c r="AB22" s="164"/>
    </row>
    <row r="23" spans="2:48">
      <c r="B23" s="169" t="s">
        <v>155</v>
      </c>
      <c r="C23" s="261" t="s">
        <v>156</v>
      </c>
      <c r="D23" s="212"/>
      <c r="E23" s="213"/>
      <c r="F23" s="261" t="s">
        <v>157</v>
      </c>
      <c r="G23" s="212"/>
      <c r="H23" s="212"/>
      <c r="I23" s="168"/>
      <c r="J23" s="168"/>
      <c r="K23" s="168"/>
      <c r="L23" s="168"/>
      <c r="M23" s="168"/>
      <c r="N23" s="168"/>
      <c r="O23" s="168"/>
      <c r="P23" s="168"/>
      <c r="Q23" s="164"/>
      <c r="R23" s="164"/>
      <c r="S23" s="164"/>
      <c r="T23" s="164"/>
      <c r="U23" s="164"/>
      <c r="V23" s="164"/>
      <c r="W23" s="164"/>
      <c r="X23" s="164"/>
      <c r="Y23" s="164"/>
      <c r="Z23" s="164"/>
      <c r="AA23" s="164"/>
      <c r="AB23" s="164"/>
    </row>
    <row r="24" spans="2:48" s="42" customFormat="1" ht="76.5">
      <c r="B24" s="169" t="s">
        <v>158</v>
      </c>
      <c r="C24" s="242" t="s">
        <v>159</v>
      </c>
      <c r="D24" s="171"/>
      <c r="E24" s="169" t="s">
        <v>147</v>
      </c>
      <c r="F24" s="242" t="s">
        <v>160</v>
      </c>
      <c r="G24" s="228"/>
      <c r="H24" s="228"/>
      <c r="I24" s="228"/>
      <c r="J24" s="228"/>
      <c r="K24" s="228"/>
      <c r="L24" s="228"/>
      <c r="M24" s="228"/>
      <c r="N24" s="228"/>
      <c r="O24" s="228"/>
      <c r="P24" s="228"/>
      <c r="Q24" s="164"/>
      <c r="R24" s="164"/>
      <c r="S24" s="164"/>
      <c r="T24" s="164"/>
      <c r="U24" s="164"/>
      <c r="V24" s="164"/>
      <c r="W24" s="164"/>
      <c r="X24" s="164"/>
      <c r="Y24" s="164"/>
      <c r="Z24" s="164"/>
      <c r="AA24" s="164"/>
      <c r="AB24" s="164"/>
    </row>
    <row r="25" spans="2:48">
      <c r="B25" s="169" t="s">
        <v>161</v>
      </c>
      <c r="C25" s="790" t="s">
        <v>162</v>
      </c>
      <c r="D25" s="791"/>
      <c r="E25" s="169"/>
      <c r="F25" s="242" t="s">
        <v>163</v>
      </c>
      <c r="G25" s="228"/>
      <c r="H25" s="228"/>
      <c r="I25" s="228"/>
      <c r="J25" s="228"/>
      <c r="K25" s="228"/>
      <c r="L25" s="228"/>
      <c r="M25" s="228"/>
      <c r="N25" s="228"/>
      <c r="O25" s="228"/>
      <c r="P25" s="228"/>
      <c r="Q25" s="164"/>
      <c r="R25" s="164"/>
      <c r="S25" s="164"/>
      <c r="T25" s="164"/>
      <c r="U25" s="164"/>
      <c r="V25" s="164"/>
      <c r="W25" s="164"/>
      <c r="X25" s="164"/>
      <c r="Y25" s="164"/>
      <c r="Z25" s="164"/>
      <c r="AA25" s="164"/>
      <c r="AB25" s="164"/>
    </row>
    <row r="26" spans="2:48">
      <c r="B26" s="169" t="s">
        <v>107</v>
      </c>
      <c r="C26" s="170"/>
      <c r="D26" s="171"/>
      <c r="E26" s="169"/>
      <c r="F26" s="170"/>
      <c r="G26" s="171"/>
      <c r="H26" s="171"/>
      <c r="I26" s="171"/>
      <c r="J26" s="171"/>
      <c r="K26" s="171"/>
      <c r="L26" s="171"/>
      <c r="M26" s="171"/>
      <c r="N26" s="171"/>
      <c r="O26" s="171"/>
      <c r="P26" s="171"/>
      <c r="Q26" s="164"/>
      <c r="R26" s="164"/>
      <c r="S26" s="164"/>
      <c r="T26" s="164"/>
      <c r="U26" s="164"/>
      <c r="V26" s="164"/>
      <c r="W26" s="164"/>
      <c r="X26" s="164"/>
      <c r="Y26" s="164"/>
      <c r="Z26" s="164"/>
      <c r="AA26" s="164"/>
      <c r="AB26" s="164"/>
    </row>
    <row r="27" spans="2:48">
      <c r="B27" s="142"/>
      <c r="C27" s="143"/>
      <c r="D27" s="143"/>
      <c r="E27" s="142"/>
      <c r="F27" s="143"/>
      <c r="G27" s="143"/>
      <c r="H27" s="143"/>
      <c r="I27" s="143"/>
      <c r="J27" s="143"/>
      <c r="K27" s="143"/>
      <c r="L27" s="143"/>
      <c r="M27" s="143"/>
      <c r="N27" s="143"/>
      <c r="O27" s="143"/>
      <c r="P27" s="143"/>
      <c r="Q27" s="140"/>
      <c r="R27" s="140"/>
      <c r="S27" s="140"/>
      <c r="T27" s="140"/>
      <c r="U27" s="164"/>
      <c r="V27" s="164"/>
      <c r="W27" s="164"/>
      <c r="X27" s="164"/>
      <c r="Y27" s="164"/>
      <c r="Z27" s="164"/>
      <c r="AA27" s="164"/>
      <c r="AB27" s="164"/>
    </row>
    <row r="28" spans="2:48">
      <c r="B28" s="172" t="s">
        <v>111</v>
      </c>
      <c r="C28" s="173"/>
      <c r="D28" s="173"/>
      <c r="E28" s="174"/>
      <c r="F28" s="173"/>
      <c r="G28" s="173"/>
      <c r="H28" s="173"/>
      <c r="I28" s="173"/>
      <c r="J28" s="173"/>
      <c r="K28" s="173"/>
      <c r="L28" s="173"/>
      <c r="M28" s="173"/>
      <c r="N28" s="173"/>
      <c r="O28" s="173"/>
      <c r="P28" s="173"/>
      <c r="Q28" s="164"/>
      <c r="R28" s="164"/>
      <c r="S28" s="164"/>
      <c r="T28" s="164"/>
      <c r="U28" s="164"/>
      <c r="V28" s="164"/>
      <c r="W28" s="164"/>
      <c r="X28" s="164"/>
      <c r="Y28" s="164"/>
      <c r="Z28" s="164"/>
      <c r="AA28" s="164"/>
      <c r="AB28" s="164"/>
    </row>
    <row r="29" spans="2:48">
      <c r="B29" s="175"/>
      <c r="C29" s="176"/>
      <c r="D29" s="176"/>
      <c r="E29" s="177"/>
      <c r="F29" s="176"/>
      <c r="G29" s="176"/>
      <c r="H29" s="176"/>
      <c r="I29" s="176"/>
      <c r="J29" s="176"/>
      <c r="K29" s="176"/>
      <c r="L29" s="176"/>
      <c r="M29" s="176"/>
      <c r="N29" s="176"/>
      <c r="O29" s="176"/>
      <c r="P29" s="176"/>
      <c r="Q29" s="164"/>
      <c r="R29" s="234"/>
      <c r="S29" s="234"/>
      <c r="T29" s="234"/>
      <c r="U29" s="234"/>
      <c r="V29" s="234"/>
      <c r="W29" s="234"/>
      <c r="X29" s="234"/>
      <c r="Y29" s="234"/>
      <c r="Z29" s="234"/>
      <c r="AA29" s="234"/>
      <c r="AB29" s="234"/>
    </row>
    <row r="30" spans="2:48">
      <c r="B30" s="178" t="s">
        <v>110</v>
      </c>
      <c r="C30" s="216" t="s">
        <v>65</v>
      </c>
      <c r="D30" s="217"/>
      <c r="E30" s="179" t="s">
        <v>109</v>
      </c>
      <c r="F30" s="180" t="s">
        <v>108</v>
      </c>
      <c r="G30" s="181"/>
      <c r="H30" s="181"/>
      <c r="I30" s="181"/>
      <c r="J30" s="181"/>
      <c r="K30" s="181"/>
      <c r="L30" s="181"/>
      <c r="M30" s="181"/>
      <c r="N30" s="181"/>
      <c r="O30" s="181"/>
      <c r="P30" s="181"/>
      <c r="Q30" s="164"/>
      <c r="R30" s="234"/>
      <c r="S30" s="234"/>
      <c r="T30" s="234"/>
      <c r="U30" s="234"/>
      <c r="V30" s="234"/>
      <c r="W30" s="234"/>
      <c r="X30" s="234"/>
      <c r="Y30" s="234"/>
      <c r="Z30" s="234"/>
      <c r="AA30" s="234"/>
      <c r="AB30" s="234"/>
    </row>
    <row r="31" spans="2:48">
      <c r="B31" s="182" t="s">
        <v>164</v>
      </c>
      <c r="C31" s="786" t="s">
        <v>165</v>
      </c>
      <c r="D31" s="787"/>
      <c r="E31" s="215"/>
      <c r="F31" s="183" t="s">
        <v>166</v>
      </c>
      <c r="G31" s="184"/>
      <c r="H31" s="184"/>
      <c r="I31" s="184"/>
      <c r="J31" s="184"/>
      <c r="K31" s="184"/>
      <c r="L31" s="184"/>
      <c r="M31" s="184"/>
      <c r="N31" s="184"/>
      <c r="O31" s="184"/>
      <c r="P31" s="184"/>
      <c r="Q31" s="164"/>
      <c r="R31" s="234"/>
      <c r="S31" s="234"/>
      <c r="T31" s="234"/>
      <c r="U31" s="234"/>
      <c r="V31" s="234"/>
      <c r="W31" s="234"/>
      <c r="X31" s="234"/>
      <c r="Y31" s="234"/>
      <c r="Z31" s="234"/>
      <c r="AA31" s="234"/>
      <c r="AB31" s="234"/>
    </row>
    <row r="32" spans="2:48">
      <c r="B32" s="182" t="s">
        <v>167</v>
      </c>
      <c r="C32" s="788" t="s">
        <v>168</v>
      </c>
      <c r="D32" s="789"/>
      <c r="E32" s="215"/>
      <c r="F32" s="183"/>
      <c r="G32" s="184"/>
      <c r="H32" s="184"/>
      <c r="I32" s="184"/>
      <c r="J32" s="184"/>
      <c r="K32" s="184"/>
      <c r="L32" s="184"/>
      <c r="M32" s="184"/>
      <c r="N32" s="184"/>
      <c r="O32" s="184"/>
      <c r="P32" s="184"/>
      <c r="Q32" s="164"/>
      <c r="R32" s="234"/>
      <c r="S32" s="234"/>
      <c r="T32" s="234"/>
      <c r="U32" s="234"/>
      <c r="V32" s="234"/>
      <c r="W32" s="234"/>
      <c r="X32" s="234"/>
      <c r="Y32" s="234"/>
      <c r="Z32" s="234"/>
      <c r="AA32" s="234"/>
      <c r="AB32" s="234"/>
    </row>
    <row r="33" spans="2:64">
      <c r="B33" s="182" t="s">
        <v>169</v>
      </c>
      <c r="C33" s="788" t="s">
        <v>170</v>
      </c>
      <c r="D33" s="789"/>
      <c r="E33" s="215"/>
      <c r="F33" s="788" t="s">
        <v>171</v>
      </c>
      <c r="G33" s="835"/>
      <c r="H33" s="835"/>
      <c r="I33" s="835"/>
      <c r="J33" s="835"/>
      <c r="K33" s="835"/>
      <c r="L33" s="835"/>
      <c r="M33" s="835"/>
      <c r="N33" s="835"/>
      <c r="O33" s="835"/>
      <c r="P33" s="835"/>
      <c r="Q33" s="164"/>
      <c r="R33" s="234"/>
      <c r="S33" s="234"/>
      <c r="T33" s="234"/>
      <c r="U33" s="234"/>
      <c r="V33" s="234"/>
      <c r="W33" s="234"/>
      <c r="X33" s="234"/>
      <c r="Y33" s="234"/>
      <c r="Z33" s="234"/>
      <c r="AA33" s="234"/>
      <c r="AB33" s="234"/>
    </row>
    <row r="34" spans="2:64">
      <c r="B34" s="182" t="s">
        <v>172</v>
      </c>
      <c r="C34" s="788" t="s">
        <v>173</v>
      </c>
      <c r="D34" s="789"/>
      <c r="E34" s="215" t="s">
        <v>174</v>
      </c>
      <c r="F34" s="249"/>
      <c r="G34" s="250"/>
      <c r="H34" s="250"/>
      <c r="I34" s="250"/>
      <c r="J34" s="250"/>
      <c r="K34" s="250"/>
      <c r="L34" s="250"/>
      <c r="M34" s="250"/>
      <c r="N34" s="250"/>
      <c r="O34" s="250"/>
      <c r="P34" s="250"/>
      <c r="Q34" s="164"/>
      <c r="R34" s="234"/>
      <c r="S34" s="234"/>
      <c r="T34" s="234"/>
      <c r="U34" s="234"/>
      <c r="V34" s="234"/>
      <c r="W34" s="234"/>
      <c r="X34" s="234"/>
      <c r="Y34" s="234"/>
      <c r="Z34" s="234"/>
      <c r="AA34" s="234"/>
      <c r="AB34" s="234"/>
    </row>
    <row r="35" spans="2:64">
      <c r="B35" s="182" t="s">
        <v>175</v>
      </c>
      <c r="C35" s="788" t="s">
        <v>176</v>
      </c>
      <c r="D35" s="789"/>
      <c r="E35" s="215" t="s">
        <v>177</v>
      </c>
      <c r="F35" s="249"/>
      <c r="G35" s="250"/>
      <c r="H35" s="250"/>
      <c r="I35" s="250"/>
      <c r="J35" s="250"/>
      <c r="K35" s="250"/>
      <c r="L35" s="250"/>
      <c r="M35" s="250"/>
      <c r="N35" s="250"/>
      <c r="O35" s="250"/>
      <c r="P35" s="250"/>
      <c r="Q35" s="16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row>
    <row r="36" spans="2:64">
      <c r="B36" s="818" t="s">
        <v>178</v>
      </c>
      <c r="C36" s="819"/>
      <c r="D36" s="819"/>
      <c r="E36" s="819"/>
      <c r="F36" s="819"/>
      <c r="G36" s="819"/>
      <c r="H36" s="819"/>
      <c r="I36" s="819"/>
      <c r="J36" s="819"/>
      <c r="K36" s="819"/>
      <c r="L36" s="819"/>
      <c r="M36" s="819"/>
      <c r="N36" s="819"/>
      <c r="O36" s="819"/>
      <c r="P36" s="819"/>
      <c r="Q36" s="16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row>
    <row r="37" spans="2:64">
      <c r="B37" s="182" t="s">
        <v>179</v>
      </c>
      <c r="C37" s="788" t="s">
        <v>180</v>
      </c>
      <c r="D37" s="789"/>
      <c r="E37" s="215" t="s">
        <v>181</v>
      </c>
      <c r="F37" s="788" t="s">
        <v>182</v>
      </c>
      <c r="G37" s="835"/>
      <c r="H37" s="835"/>
      <c r="I37" s="835"/>
      <c r="J37" s="835"/>
      <c r="K37" s="835"/>
      <c r="L37" s="835"/>
      <c r="M37" s="835"/>
      <c r="N37" s="835"/>
      <c r="O37" s="835"/>
      <c r="P37" s="835"/>
      <c r="Q37" s="16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row>
    <row r="38" spans="2:64">
      <c r="B38" s="182" t="s">
        <v>183</v>
      </c>
      <c r="C38" s="788" t="s">
        <v>184</v>
      </c>
      <c r="D38" s="789"/>
      <c r="E38" s="215" t="s">
        <v>181</v>
      </c>
      <c r="F38" s="788" t="s">
        <v>185</v>
      </c>
      <c r="G38" s="835"/>
      <c r="H38" s="835"/>
      <c r="I38" s="835"/>
      <c r="J38" s="835"/>
      <c r="K38" s="835"/>
      <c r="L38" s="835"/>
      <c r="M38" s="835"/>
      <c r="N38" s="835"/>
      <c r="O38" s="835"/>
      <c r="P38" s="835"/>
      <c r="Q38" s="16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row>
    <row r="39" spans="2:64">
      <c r="B39" s="214" t="s">
        <v>107</v>
      </c>
      <c r="C39" s="786"/>
      <c r="D39" s="787"/>
      <c r="E39" s="215"/>
      <c r="F39" s="183"/>
      <c r="G39" s="184"/>
      <c r="H39" s="184"/>
      <c r="I39" s="184"/>
      <c r="J39" s="184"/>
      <c r="K39" s="184"/>
      <c r="L39" s="184"/>
      <c r="M39" s="184"/>
      <c r="N39" s="184"/>
      <c r="O39" s="184"/>
      <c r="P39" s="184"/>
      <c r="Q39" s="16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row>
    <row r="40" spans="2:64">
      <c r="B40" s="224"/>
      <c r="C40" s="224"/>
      <c r="D40" s="224"/>
      <c r="E40" s="224"/>
      <c r="F40" s="224"/>
      <c r="G40" s="224"/>
      <c r="H40" s="224"/>
      <c r="I40" s="224"/>
      <c r="J40" s="224"/>
      <c r="K40" s="224"/>
      <c r="L40" s="224"/>
      <c r="M40" s="224"/>
      <c r="N40" s="224"/>
      <c r="O40" s="224"/>
      <c r="P40" s="224"/>
      <c r="Q40" s="16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row>
    <row r="41" spans="2:64" s="39" customFormat="1" ht="25.5">
      <c r="B41" s="263" t="s">
        <v>94</v>
      </c>
      <c r="C41" s="262"/>
      <c r="D41" s="262"/>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row>
    <row r="42" spans="2:64">
      <c r="B42" s="147" t="s">
        <v>118</v>
      </c>
      <c r="C42" s="148"/>
      <c r="D42" s="149"/>
      <c r="E42" s="150"/>
      <c r="F42" s="150"/>
      <c r="G42" s="150"/>
      <c r="H42" s="150"/>
      <c r="I42" s="150"/>
      <c r="J42" s="150"/>
      <c r="K42" s="150"/>
      <c r="L42" s="150"/>
      <c r="M42" s="150"/>
      <c r="N42" s="150"/>
      <c r="O42" s="150"/>
      <c r="P42" s="151"/>
      <c r="Q42" s="140"/>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row>
    <row r="43" spans="2:64">
      <c r="B43" s="152"/>
      <c r="C43" s="149"/>
      <c r="D43" s="149"/>
      <c r="E43" s="149"/>
      <c r="F43" s="149"/>
      <c r="G43" s="149"/>
      <c r="H43" s="149"/>
      <c r="I43" s="150"/>
      <c r="J43" s="150"/>
      <c r="K43" s="150"/>
      <c r="L43" s="150"/>
      <c r="M43" s="150"/>
      <c r="N43" s="150"/>
      <c r="O43" s="150"/>
      <c r="P43" s="151"/>
      <c r="Q43" s="140"/>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row>
    <row r="44" spans="2:64">
      <c r="B44" s="153" t="s">
        <v>114</v>
      </c>
      <c r="C44" s="784" t="s">
        <v>65</v>
      </c>
      <c r="D44" s="785"/>
      <c r="E44" s="154" t="s">
        <v>113</v>
      </c>
      <c r="F44" s="836" t="s">
        <v>117</v>
      </c>
      <c r="G44" s="837"/>
      <c r="H44" s="837"/>
      <c r="I44" s="837"/>
      <c r="J44" s="838"/>
      <c r="K44" s="156"/>
      <c r="L44" s="156"/>
      <c r="M44" s="155" t="s">
        <v>116</v>
      </c>
      <c r="N44" s="156"/>
      <c r="O44" s="156"/>
      <c r="P44" s="197"/>
      <c r="Q44" s="140"/>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row>
    <row r="45" spans="2:64">
      <c r="B45" s="221"/>
      <c r="C45" s="246"/>
      <c r="D45" s="247"/>
      <c r="E45" s="222"/>
      <c r="F45" s="809" t="s">
        <v>135</v>
      </c>
      <c r="G45" s="810"/>
      <c r="H45" s="231" t="s">
        <v>136</v>
      </c>
      <c r="I45" s="231" t="s">
        <v>186</v>
      </c>
      <c r="J45" s="231" t="s">
        <v>138</v>
      </c>
      <c r="K45" s="156"/>
      <c r="L45" s="156"/>
      <c r="M45" s="156"/>
      <c r="N45" s="156"/>
      <c r="O45" s="156"/>
      <c r="P45" s="197"/>
      <c r="Q45" s="140"/>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row>
    <row r="46" spans="2:64">
      <c r="B46" s="839" t="s">
        <v>187</v>
      </c>
      <c r="C46" s="820" t="s">
        <v>188</v>
      </c>
      <c r="D46" s="821"/>
      <c r="E46" s="792" t="s">
        <v>134</v>
      </c>
      <c r="F46" s="840" t="s">
        <v>90</v>
      </c>
      <c r="G46" s="841"/>
      <c r="H46" s="243">
        <v>873206.995</v>
      </c>
      <c r="I46" s="243">
        <v>346436.94475000002</v>
      </c>
      <c r="J46" s="243">
        <v>1219643.9397499999</v>
      </c>
      <c r="K46" s="186"/>
      <c r="L46" s="186"/>
      <c r="M46" s="198"/>
      <c r="N46" s="198"/>
      <c r="O46" s="198"/>
      <c r="P46" s="199"/>
      <c r="Q46" s="140"/>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row>
    <row r="47" spans="2:64">
      <c r="B47" s="782"/>
      <c r="C47" s="822"/>
      <c r="D47" s="823"/>
      <c r="E47" s="793"/>
      <c r="F47" s="842" t="s">
        <v>140</v>
      </c>
      <c r="G47" s="186" t="s">
        <v>141</v>
      </c>
      <c r="H47" s="243">
        <v>224767.82500000001</v>
      </c>
      <c r="I47" s="243">
        <v>79854.205900000001</v>
      </c>
      <c r="J47" s="243">
        <v>304622.03090000001</v>
      </c>
      <c r="K47" s="186"/>
      <c r="L47" s="186"/>
      <c r="M47" s="198"/>
      <c r="N47" s="198"/>
      <c r="O47" s="198"/>
      <c r="P47" s="199"/>
      <c r="Q47" s="140"/>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row>
    <row r="48" spans="2:64">
      <c r="B48" s="782"/>
      <c r="C48" s="822"/>
      <c r="D48" s="823"/>
      <c r="E48" s="793"/>
      <c r="F48" s="843"/>
      <c r="G48" s="186" t="s">
        <v>142</v>
      </c>
      <c r="H48" s="243">
        <v>278231.40500000003</v>
      </c>
      <c r="I48" s="243">
        <v>110336.69990000001</v>
      </c>
      <c r="J48" s="243">
        <v>388568.10490000003</v>
      </c>
      <c r="K48" s="186"/>
      <c r="L48" s="186"/>
      <c r="M48" s="198"/>
      <c r="N48" s="198"/>
      <c r="O48" s="198"/>
      <c r="P48" s="199"/>
      <c r="Q48" s="140"/>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row>
    <row r="49" spans="2:64">
      <c r="B49" s="782"/>
      <c r="C49" s="822"/>
      <c r="D49" s="823"/>
      <c r="E49" s="793"/>
      <c r="F49" s="843"/>
      <c r="G49" s="186" t="s">
        <v>143</v>
      </c>
      <c r="H49" s="243">
        <v>176562.69</v>
      </c>
      <c r="I49" s="243">
        <v>72106.403900000005</v>
      </c>
      <c r="J49" s="243">
        <v>248669.09390000001</v>
      </c>
      <c r="K49" s="186"/>
      <c r="L49" s="186"/>
      <c r="M49" s="198"/>
      <c r="N49" s="198"/>
      <c r="O49" s="198"/>
      <c r="P49" s="199"/>
      <c r="Q49" s="140"/>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row>
    <row r="50" spans="2:64" ht="16.5" customHeight="1">
      <c r="B50" s="783"/>
      <c r="C50" s="824"/>
      <c r="D50" s="825"/>
      <c r="E50" s="793"/>
      <c r="F50" s="844"/>
      <c r="G50" s="186" t="s">
        <v>144</v>
      </c>
      <c r="H50" s="243">
        <v>193645.07500000001</v>
      </c>
      <c r="I50" s="243">
        <v>84139.6351</v>
      </c>
      <c r="J50" s="243">
        <v>277784.71010000003</v>
      </c>
      <c r="K50" s="186"/>
      <c r="L50" s="186"/>
      <c r="M50" s="198"/>
      <c r="N50" s="198"/>
      <c r="O50" s="198"/>
      <c r="P50" s="199"/>
      <c r="Q50" s="140"/>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row>
    <row r="51" spans="2:64" ht="16.5" customHeight="1">
      <c r="B51" s="781" t="s">
        <v>189</v>
      </c>
      <c r="C51" s="820" t="s">
        <v>190</v>
      </c>
      <c r="D51" s="821"/>
      <c r="E51" s="852" t="s">
        <v>191</v>
      </c>
      <c r="F51" s="850" t="s">
        <v>90</v>
      </c>
      <c r="G51" s="851"/>
      <c r="H51" s="227">
        <v>3.7579193819732386</v>
      </c>
      <c r="I51" s="243"/>
      <c r="J51" s="243"/>
      <c r="K51" s="186"/>
      <c r="L51" s="248"/>
      <c r="M51" s="198"/>
      <c r="N51" s="198"/>
      <c r="O51" s="198"/>
      <c r="P51" s="199"/>
      <c r="Q51" s="140"/>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row>
    <row r="52" spans="2:64" ht="16.5" customHeight="1">
      <c r="B52" s="782"/>
      <c r="C52" s="822"/>
      <c r="D52" s="823"/>
      <c r="E52" s="853"/>
      <c r="F52" s="842" t="s">
        <v>140</v>
      </c>
      <c r="G52" s="186" t="s">
        <v>141</v>
      </c>
      <c r="H52" s="227">
        <v>3.6992380494769388</v>
      </c>
      <c r="I52" s="243"/>
      <c r="J52" s="243"/>
      <c r="K52" s="186"/>
      <c r="L52" s="248"/>
      <c r="M52" s="198"/>
      <c r="N52" s="198"/>
      <c r="O52" s="198"/>
      <c r="P52" s="199"/>
      <c r="Q52" s="140"/>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row>
    <row r="53" spans="2:64">
      <c r="B53" s="782"/>
      <c r="C53" s="822"/>
      <c r="D53" s="823"/>
      <c r="E53" s="853"/>
      <c r="F53" s="843"/>
      <c r="G53" s="186" t="s">
        <v>142</v>
      </c>
      <c r="H53" s="227">
        <v>3.7590087417219906</v>
      </c>
      <c r="I53" s="243"/>
      <c r="J53" s="243"/>
      <c r="K53" s="186"/>
      <c r="L53" s="248"/>
      <c r="M53" s="198"/>
      <c r="N53" s="198"/>
      <c r="O53" s="198"/>
      <c r="P53" s="199"/>
      <c r="Q53" s="140"/>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row>
    <row r="54" spans="2:64">
      <c r="B54" s="782"/>
      <c r="C54" s="822"/>
      <c r="D54" s="823"/>
      <c r="E54" s="853"/>
      <c r="F54" s="843"/>
      <c r="G54" s="186" t="s">
        <v>143</v>
      </c>
      <c r="H54" s="227">
        <v>3.7620752926277512</v>
      </c>
      <c r="I54" s="243"/>
      <c r="J54" s="243"/>
      <c r="K54" s="186"/>
      <c r="L54" s="248"/>
      <c r="M54" s="198"/>
      <c r="N54" s="198"/>
      <c r="O54" s="198"/>
      <c r="P54" s="199"/>
      <c r="Q54" s="140"/>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row>
    <row r="55" spans="2:64">
      <c r="B55" s="783"/>
      <c r="C55" s="824"/>
      <c r="D55" s="825"/>
      <c r="E55" s="854"/>
      <c r="F55" s="844"/>
      <c r="G55" s="186" t="s">
        <v>144</v>
      </c>
      <c r="H55" s="227">
        <v>3.8190291013246149</v>
      </c>
      <c r="I55" s="243"/>
      <c r="J55" s="243"/>
      <c r="K55" s="186"/>
      <c r="L55" s="248"/>
      <c r="M55" s="198"/>
      <c r="N55" s="198"/>
      <c r="O55" s="198"/>
      <c r="P55" s="199"/>
      <c r="Q55" s="140"/>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row>
    <row r="56" spans="2:64">
      <c r="B56" s="185" t="s">
        <v>107</v>
      </c>
      <c r="C56" s="186"/>
      <c r="D56" s="186"/>
      <c r="E56" s="186"/>
      <c r="F56" s="186"/>
      <c r="G56" s="186"/>
      <c r="H56" s="244"/>
      <c r="I56" s="186"/>
      <c r="J56" s="186"/>
      <c r="K56" s="186"/>
      <c r="L56" s="156"/>
      <c r="M56" s="155"/>
      <c r="N56" s="198"/>
      <c r="O56" s="198"/>
      <c r="P56" s="199"/>
      <c r="Q56" s="140"/>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row>
    <row r="57" spans="2:64">
      <c r="B57" s="140"/>
      <c r="C57" s="139"/>
      <c r="D57" s="139"/>
      <c r="E57" s="139"/>
      <c r="F57" s="139"/>
      <c r="G57" s="139"/>
      <c r="H57" s="140"/>
      <c r="I57" s="140"/>
      <c r="J57" s="140"/>
      <c r="K57" s="140"/>
      <c r="L57" s="140"/>
      <c r="M57" s="140"/>
      <c r="N57" s="140"/>
      <c r="O57" s="140"/>
      <c r="P57" s="140"/>
      <c r="Q57" s="140"/>
      <c r="R57" s="140"/>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row>
    <row r="58" spans="2:64" ht="16.5">
      <c r="B58" s="160" t="s">
        <v>115</v>
      </c>
      <c r="C58" s="161"/>
      <c r="D58" s="161"/>
      <c r="E58" s="161"/>
      <c r="F58" s="161"/>
      <c r="G58" s="161"/>
      <c r="H58" s="161"/>
      <c r="I58" s="161"/>
      <c r="J58" s="161"/>
      <c r="K58" s="161"/>
      <c r="L58" s="161"/>
      <c r="M58" s="161"/>
      <c r="N58" s="161"/>
      <c r="O58" s="161"/>
      <c r="P58" s="161"/>
      <c r="Q58" s="140"/>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row>
    <row r="59" spans="2:64" ht="16.5">
      <c r="B59" s="162"/>
      <c r="C59" s="163"/>
      <c r="D59" s="163"/>
      <c r="E59" s="163"/>
      <c r="F59" s="163"/>
      <c r="G59" s="163"/>
      <c r="H59" s="163"/>
      <c r="I59" s="163"/>
      <c r="J59" s="163"/>
      <c r="K59" s="163"/>
      <c r="L59" s="163"/>
      <c r="M59" s="163"/>
      <c r="N59" s="163"/>
      <c r="O59" s="163"/>
      <c r="P59" s="163"/>
      <c r="Q59" s="140"/>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row>
    <row r="60" spans="2:64">
      <c r="B60" s="165" t="s">
        <v>114</v>
      </c>
      <c r="C60" s="814" t="s">
        <v>65</v>
      </c>
      <c r="D60" s="815"/>
      <c r="E60" s="166" t="s">
        <v>113</v>
      </c>
      <c r="F60" s="168" t="s">
        <v>112</v>
      </c>
      <c r="G60" s="168"/>
      <c r="H60" s="168"/>
      <c r="I60" s="168"/>
      <c r="J60" s="168"/>
      <c r="K60" s="168"/>
      <c r="L60" s="168"/>
      <c r="M60" s="168"/>
      <c r="N60" s="168"/>
      <c r="O60" s="168"/>
      <c r="P60" s="168"/>
      <c r="Q60" s="140"/>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row>
    <row r="61" spans="2:64" ht="16.5" customHeight="1">
      <c r="B61" s="187" t="s">
        <v>189</v>
      </c>
      <c r="C61" s="816" t="s">
        <v>156</v>
      </c>
      <c r="D61" s="817"/>
      <c r="E61" s="187" t="s">
        <v>192</v>
      </c>
      <c r="F61" s="261" t="s">
        <v>157</v>
      </c>
      <c r="G61" s="171"/>
      <c r="H61" s="171"/>
      <c r="I61" s="171"/>
      <c r="J61" s="171"/>
      <c r="K61" s="171"/>
      <c r="L61" s="171"/>
      <c r="M61" s="171"/>
      <c r="N61" s="171"/>
      <c r="O61" s="171"/>
      <c r="P61" s="171"/>
      <c r="Q61" s="140"/>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row>
    <row r="62" spans="2:64">
      <c r="B62" s="169" t="s">
        <v>107</v>
      </c>
      <c r="C62" s="816"/>
      <c r="D62" s="817"/>
      <c r="E62" s="187"/>
      <c r="F62" s="188"/>
      <c r="G62" s="188"/>
      <c r="H62" s="188"/>
      <c r="I62" s="188"/>
      <c r="J62" s="188"/>
      <c r="K62" s="188"/>
      <c r="L62" s="188"/>
      <c r="M62" s="188"/>
      <c r="N62" s="188"/>
      <c r="O62" s="188"/>
      <c r="P62" s="188"/>
      <c r="Q62" s="140"/>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4"/>
      <c r="BD62" s="234"/>
      <c r="BE62" s="234"/>
      <c r="BF62" s="234"/>
      <c r="BG62" s="234"/>
      <c r="BH62" s="234"/>
      <c r="BI62" s="234"/>
      <c r="BJ62" s="234"/>
      <c r="BK62" s="234"/>
      <c r="BL62" s="234"/>
    </row>
    <row r="63" spans="2:64">
      <c r="B63" s="142"/>
      <c r="C63" s="143"/>
      <c r="D63" s="143"/>
      <c r="E63" s="142"/>
      <c r="F63" s="143"/>
      <c r="G63" s="143"/>
      <c r="H63" s="143"/>
      <c r="I63" s="143"/>
      <c r="J63" s="143"/>
      <c r="K63" s="143"/>
      <c r="L63" s="143"/>
      <c r="M63" s="143"/>
      <c r="N63" s="143"/>
      <c r="O63" s="143"/>
      <c r="P63" s="143"/>
      <c r="Q63" s="140"/>
      <c r="R63" s="140"/>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row>
    <row r="64" spans="2:64">
      <c r="B64" s="172" t="s">
        <v>111</v>
      </c>
      <c r="C64" s="173"/>
      <c r="D64" s="173"/>
      <c r="E64" s="174"/>
      <c r="F64" s="173"/>
      <c r="G64" s="173"/>
      <c r="H64" s="173"/>
      <c r="I64" s="173"/>
      <c r="J64" s="173"/>
      <c r="K64" s="173"/>
      <c r="L64" s="173"/>
      <c r="M64" s="173"/>
      <c r="N64" s="173"/>
      <c r="O64" s="173"/>
      <c r="P64" s="173"/>
      <c r="Q64" s="140"/>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row>
    <row r="65" spans="2:103">
      <c r="B65" s="175"/>
      <c r="C65" s="176"/>
      <c r="D65" s="176"/>
      <c r="E65" s="177"/>
      <c r="F65" s="176"/>
      <c r="G65" s="176"/>
      <c r="H65" s="176"/>
      <c r="I65" s="176"/>
      <c r="J65" s="176"/>
      <c r="K65" s="176"/>
      <c r="L65" s="176"/>
      <c r="M65" s="176"/>
      <c r="N65" s="176"/>
      <c r="O65" s="176"/>
      <c r="P65" s="176"/>
      <c r="Q65" s="140"/>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row>
    <row r="66" spans="2:103">
      <c r="B66" s="178" t="s">
        <v>110</v>
      </c>
      <c r="C66" s="848" t="s">
        <v>65</v>
      </c>
      <c r="D66" s="849"/>
      <c r="E66" s="179" t="s">
        <v>109</v>
      </c>
      <c r="F66" s="189" t="s">
        <v>108</v>
      </c>
      <c r="G66" s="190"/>
      <c r="H66" s="190"/>
      <c r="I66" s="190"/>
      <c r="J66" s="190"/>
      <c r="K66" s="190"/>
      <c r="L66" s="190"/>
      <c r="M66" s="190"/>
      <c r="N66" s="190"/>
      <c r="O66" s="190"/>
      <c r="P66" s="190"/>
      <c r="Q66" s="140"/>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row>
    <row r="67" spans="2:103">
      <c r="B67" s="182" t="s">
        <v>193</v>
      </c>
      <c r="C67" s="786" t="s">
        <v>194</v>
      </c>
      <c r="D67" s="787"/>
      <c r="E67" s="215" t="s">
        <v>187</v>
      </c>
      <c r="F67" s="191" t="s">
        <v>195</v>
      </c>
      <c r="G67" s="190"/>
      <c r="H67" s="190"/>
      <c r="I67" s="190"/>
      <c r="J67" s="190"/>
      <c r="K67" s="190"/>
      <c r="L67" s="190"/>
      <c r="M67" s="190"/>
      <c r="N67" s="190"/>
      <c r="O67" s="190"/>
      <c r="P67" s="190"/>
      <c r="Q67" s="140"/>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234"/>
      <c r="BN67" s="234"/>
      <c r="BO67" s="234"/>
      <c r="BP67" s="234"/>
      <c r="BQ67" s="234"/>
      <c r="BR67" s="234"/>
      <c r="BS67" s="234"/>
      <c r="BT67" s="234"/>
      <c r="BU67" s="234"/>
      <c r="BV67" s="234"/>
      <c r="BW67" s="234"/>
      <c r="BX67" s="234"/>
      <c r="BY67" s="234"/>
      <c r="BZ67" s="234"/>
      <c r="CA67" s="234"/>
      <c r="CB67" s="234"/>
      <c r="CC67" s="234"/>
      <c r="CD67" s="234"/>
      <c r="CE67" s="234"/>
      <c r="CF67" s="234"/>
      <c r="CG67" s="234"/>
      <c r="CH67" s="234"/>
      <c r="CI67" s="234"/>
      <c r="CJ67" s="234"/>
      <c r="CK67" s="234"/>
      <c r="CL67" s="234"/>
      <c r="CM67" s="234"/>
      <c r="CN67" s="234"/>
      <c r="CO67" s="234"/>
      <c r="CP67" s="234"/>
      <c r="CQ67" s="234"/>
      <c r="CR67" s="234"/>
      <c r="CS67" s="234"/>
      <c r="CT67" s="234"/>
      <c r="CU67" s="234"/>
      <c r="CV67" s="234"/>
      <c r="CW67" s="234"/>
      <c r="CX67" s="234"/>
      <c r="CY67" s="234"/>
    </row>
    <row r="68" spans="2:103">
      <c r="B68" s="182" t="s">
        <v>196</v>
      </c>
      <c r="C68" s="786" t="s">
        <v>176</v>
      </c>
      <c r="D68" s="787"/>
      <c r="E68" s="215" t="s">
        <v>197</v>
      </c>
      <c r="F68" s="191"/>
      <c r="G68" s="190"/>
      <c r="H68" s="190"/>
      <c r="I68" s="190"/>
      <c r="J68" s="190"/>
      <c r="K68" s="190"/>
      <c r="L68" s="190"/>
      <c r="M68" s="190"/>
      <c r="N68" s="190"/>
      <c r="O68" s="190"/>
      <c r="P68" s="190"/>
      <c r="Q68" s="140"/>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234"/>
      <c r="BN68" s="234"/>
      <c r="BO68" s="234"/>
      <c r="BP68" s="234"/>
      <c r="BQ68" s="234"/>
      <c r="BR68" s="234"/>
      <c r="BS68" s="234"/>
      <c r="BT68" s="234"/>
      <c r="BU68" s="234"/>
      <c r="BV68" s="234"/>
      <c r="BW68" s="234"/>
      <c r="BX68" s="234"/>
      <c r="BY68" s="234"/>
      <c r="BZ68" s="234"/>
      <c r="CA68" s="234"/>
      <c r="CB68" s="234"/>
      <c r="CC68" s="234"/>
      <c r="CD68" s="234"/>
      <c r="CE68" s="234"/>
      <c r="CF68" s="234"/>
      <c r="CG68" s="234"/>
      <c r="CH68" s="234"/>
      <c r="CI68" s="234"/>
      <c r="CJ68" s="234"/>
      <c r="CK68" s="234"/>
      <c r="CL68" s="234"/>
      <c r="CM68" s="234"/>
      <c r="CN68" s="234"/>
      <c r="CO68" s="234"/>
      <c r="CP68" s="234"/>
      <c r="CQ68" s="234"/>
      <c r="CR68" s="234"/>
      <c r="CS68" s="234"/>
      <c r="CT68" s="234"/>
      <c r="CU68" s="234"/>
      <c r="CV68" s="234"/>
      <c r="CW68" s="234"/>
      <c r="CX68" s="234"/>
      <c r="CY68" s="234"/>
    </row>
    <row r="69" spans="2:103">
      <c r="B69" s="182" t="s">
        <v>198</v>
      </c>
      <c r="C69" s="786" t="s">
        <v>199</v>
      </c>
      <c r="D69" s="787"/>
      <c r="E69" s="215" t="s">
        <v>200</v>
      </c>
      <c r="F69" s="191" t="s">
        <v>201</v>
      </c>
      <c r="G69" s="190"/>
      <c r="H69" s="190"/>
      <c r="I69" s="190"/>
      <c r="J69" s="190"/>
      <c r="K69" s="190"/>
      <c r="L69" s="190"/>
      <c r="M69" s="190"/>
      <c r="N69" s="192"/>
      <c r="O69" s="192"/>
      <c r="P69" s="192"/>
      <c r="Q69" s="140"/>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234"/>
      <c r="BN69" s="234"/>
      <c r="BO69" s="234"/>
      <c r="BP69" s="234"/>
      <c r="BQ69" s="234"/>
      <c r="BR69" s="234"/>
      <c r="BS69" s="234"/>
      <c r="BT69" s="234"/>
      <c r="BU69" s="234"/>
      <c r="BV69" s="234"/>
      <c r="BW69" s="234"/>
      <c r="BX69" s="234"/>
      <c r="BY69" s="234"/>
      <c r="BZ69" s="234"/>
      <c r="CA69" s="234"/>
      <c r="CB69" s="234"/>
      <c r="CC69" s="234"/>
      <c r="CD69" s="234"/>
      <c r="CE69" s="234"/>
      <c r="CF69" s="234"/>
      <c r="CG69" s="234"/>
      <c r="CH69" s="234"/>
      <c r="CI69" s="234"/>
      <c r="CJ69" s="234"/>
      <c r="CK69" s="234"/>
      <c r="CL69" s="234"/>
      <c r="CM69" s="234"/>
      <c r="CN69" s="234"/>
      <c r="CO69" s="234"/>
      <c r="CP69" s="234"/>
      <c r="CQ69" s="234"/>
      <c r="CR69" s="234"/>
      <c r="CS69" s="234"/>
      <c r="CT69" s="234"/>
      <c r="CU69" s="234"/>
      <c r="CV69" s="234"/>
      <c r="CW69" s="234"/>
      <c r="CX69" s="234"/>
      <c r="CY69" s="234"/>
    </row>
    <row r="70" spans="2:103">
      <c r="B70" s="818" t="s">
        <v>178</v>
      </c>
      <c r="C70" s="819"/>
      <c r="D70" s="819"/>
      <c r="E70" s="819"/>
      <c r="F70" s="819"/>
      <c r="G70" s="819"/>
      <c r="H70" s="819"/>
      <c r="I70" s="819"/>
      <c r="J70" s="819"/>
      <c r="K70" s="819"/>
      <c r="L70" s="819"/>
      <c r="M70" s="819"/>
      <c r="N70" s="819"/>
      <c r="O70" s="819"/>
      <c r="P70" s="819"/>
      <c r="Q70" s="140"/>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234"/>
      <c r="BN70" s="234"/>
      <c r="BO70" s="234"/>
      <c r="BP70" s="234"/>
      <c r="BQ70" s="234"/>
      <c r="BR70" s="234"/>
      <c r="BS70" s="234"/>
      <c r="BT70" s="234"/>
      <c r="BU70" s="234"/>
      <c r="BV70" s="234"/>
      <c r="BW70" s="234"/>
      <c r="BX70" s="234"/>
      <c r="BY70" s="234"/>
      <c r="BZ70" s="234"/>
      <c r="CA70" s="234"/>
      <c r="CB70" s="234"/>
      <c r="CC70" s="234"/>
      <c r="CD70" s="234"/>
      <c r="CE70" s="234"/>
      <c r="CF70" s="234"/>
      <c r="CG70" s="234"/>
      <c r="CH70" s="234"/>
      <c r="CI70" s="234"/>
      <c r="CJ70" s="234"/>
      <c r="CK70" s="234"/>
      <c r="CL70" s="234"/>
      <c r="CM70" s="234"/>
      <c r="CN70" s="234"/>
      <c r="CO70" s="234"/>
      <c r="CP70" s="234"/>
      <c r="CQ70" s="234"/>
      <c r="CR70" s="234"/>
      <c r="CS70" s="234"/>
      <c r="CT70" s="234"/>
      <c r="CU70" s="234"/>
      <c r="CV70" s="234"/>
      <c r="CW70" s="234"/>
      <c r="CX70" s="234"/>
      <c r="CY70" s="234"/>
    </row>
    <row r="71" spans="2:103">
      <c r="B71" s="182" t="s">
        <v>202</v>
      </c>
      <c r="C71" s="786" t="s">
        <v>203</v>
      </c>
      <c r="D71" s="787"/>
      <c r="E71" s="215" t="s">
        <v>204</v>
      </c>
      <c r="F71" s="191" t="s">
        <v>205</v>
      </c>
      <c r="G71" s="190"/>
      <c r="H71" s="190"/>
      <c r="I71" s="190"/>
      <c r="J71" s="190"/>
      <c r="K71" s="190"/>
      <c r="L71" s="190"/>
      <c r="M71" s="190"/>
      <c r="N71" s="192"/>
      <c r="O71" s="192"/>
      <c r="P71" s="192"/>
      <c r="Q71" s="140"/>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234"/>
      <c r="BN71" s="234"/>
      <c r="BO71" s="234"/>
      <c r="BP71" s="234"/>
      <c r="BQ71" s="234"/>
      <c r="BR71" s="234"/>
      <c r="BS71" s="234"/>
      <c r="BT71" s="234"/>
      <c r="BU71" s="234"/>
      <c r="BV71" s="234"/>
      <c r="BW71" s="234"/>
      <c r="BX71" s="234"/>
      <c r="BY71" s="234"/>
      <c r="BZ71" s="234"/>
      <c r="CA71" s="234"/>
      <c r="CB71" s="234"/>
      <c r="CC71" s="234"/>
      <c r="CD71" s="234"/>
      <c r="CE71" s="234"/>
      <c r="CF71" s="234"/>
      <c r="CG71" s="234"/>
      <c r="CH71" s="234"/>
      <c r="CI71" s="234"/>
      <c r="CJ71" s="234"/>
      <c r="CK71" s="234"/>
      <c r="CL71" s="234"/>
      <c r="CM71" s="234"/>
      <c r="CN71" s="234"/>
      <c r="CO71" s="234"/>
      <c r="CP71" s="234"/>
      <c r="CQ71" s="234"/>
      <c r="CR71" s="234"/>
      <c r="CS71" s="234"/>
      <c r="CT71" s="234"/>
      <c r="CU71" s="234"/>
      <c r="CV71" s="234"/>
      <c r="CW71" s="234"/>
      <c r="CX71" s="234"/>
      <c r="CY71" s="234"/>
    </row>
    <row r="72" spans="2:103">
      <c r="B72" s="182" t="s">
        <v>206</v>
      </c>
      <c r="C72" s="786" t="s">
        <v>207</v>
      </c>
      <c r="D72" s="787"/>
      <c r="E72" s="215" t="s">
        <v>208</v>
      </c>
      <c r="F72" s="191" t="s">
        <v>209</v>
      </c>
      <c r="G72" s="190"/>
      <c r="H72" s="190"/>
      <c r="I72" s="190"/>
      <c r="J72" s="190"/>
      <c r="K72" s="190"/>
      <c r="L72" s="190"/>
      <c r="M72" s="190"/>
      <c r="N72" s="192"/>
      <c r="O72" s="192"/>
      <c r="P72" s="192"/>
      <c r="Q72" s="140"/>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234"/>
      <c r="BN72" s="234"/>
      <c r="BO72" s="234"/>
      <c r="BP72" s="234"/>
      <c r="BQ72" s="234"/>
      <c r="BR72" s="234"/>
      <c r="BS72" s="234"/>
      <c r="BT72" s="234"/>
      <c r="BU72" s="234"/>
      <c r="BV72" s="234"/>
      <c r="BW72" s="234"/>
      <c r="BX72" s="234"/>
      <c r="BY72" s="234"/>
      <c r="BZ72" s="234"/>
      <c r="CA72" s="234"/>
      <c r="CB72" s="234"/>
      <c r="CC72" s="234"/>
      <c r="CD72" s="234"/>
      <c r="CE72" s="234"/>
      <c r="CF72" s="234"/>
      <c r="CG72" s="234"/>
      <c r="CH72" s="234"/>
      <c r="CI72" s="234"/>
      <c r="CJ72" s="234"/>
      <c r="CK72" s="234"/>
      <c r="CL72" s="234"/>
      <c r="CM72" s="234"/>
      <c r="CN72" s="234"/>
      <c r="CO72" s="234"/>
      <c r="CP72" s="234"/>
      <c r="CQ72" s="234"/>
      <c r="CR72" s="234"/>
      <c r="CS72" s="234"/>
      <c r="CT72" s="234"/>
      <c r="CU72" s="234"/>
      <c r="CV72" s="234"/>
      <c r="CW72" s="234"/>
      <c r="CX72" s="234"/>
      <c r="CY72" s="234"/>
    </row>
    <row r="73" spans="2:103">
      <c r="B73" s="182" t="s">
        <v>210</v>
      </c>
      <c r="C73" s="786" t="s">
        <v>199</v>
      </c>
      <c r="D73" s="787"/>
      <c r="E73" s="215" t="s">
        <v>200</v>
      </c>
      <c r="F73" s="191" t="s">
        <v>201</v>
      </c>
      <c r="G73" s="190"/>
      <c r="H73" s="190"/>
      <c r="I73" s="190"/>
      <c r="J73" s="190"/>
      <c r="K73" s="190"/>
      <c r="L73" s="190"/>
      <c r="M73" s="190"/>
      <c r="N73" s="192"/>
      <c r="O73" s="192"/>
      <c r="P73" s="192"/>
      <c r="Q73" s="140"/>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234"/>
      <c r="BN73" s="234"/>
      <c r="BO73" s="234"/>
      <c r="BP73" s="234"/>
      <c r="BQ73" s="234"/>
      <c r="BR73" s="234"/>
      <c r="BS73" s="234"/>
      <c r="BT73" s="234"/>
      <c r="BU73" s="234"/>
      <c r="BV73" s="234"/>
      <c r="BW73" s="234"/>
      <c r="BX73" s="234"/>
      <c r="BY73" s="234"/>
      <c r="BZ73" s="234"/>
      <c r="CA73" s="234"/>
      <c r="CB73" s="234"/>
      <c r="CC73" s="234"/>
      <c r="CD73" s="234"/>
      <c r="CE73" s="234"/>
      <c r="CF73" s="234"/>
      <c r="CG73" s="234"/>
      <c r="CH73" s="234"/>
      <c r="CI73" s="234"/>
      <c r="CJ73" s="234"/>
      <c r="CK73" s="234"/>
      <c r="CL73" s="234"/>
      <c r="CM73" s="234"/>
      <c r="CN73" s="234"/>
      <c r="CO73" s="234"/>
      <c r="CP73" s="234"/>
      <c r="CQ73" s="234"/>
      <c r="CR73" s="234"/>
      <c r="CS73" s="234"/>
      <c r="CT73" s="234"/>
      <c r="CU73" s="234"/>
      <c r="CV73" s="234"/>
      <c r="CW73" s="234"/>
      <c r="CX73" s="234"/>
      <c r="CY73" s="234"/>
    </row>
    <row r="74" spans="2:103">
      <c r="B74" s="214" t="s">
        <v>107</v>
      </c>
      <c r="C74" s="786"/>
      <c r="D74" s="787"/>
      <c r="E74" s="215"/>
      <c r="F74" s="191"/>
      <c r="G74" s="190"/>
      <c r="H74" s="190"/>
      <c r="I74" s="190"/>
      <c r="J74" s="190"/>
      <c r="K74" s="190"/>
      <c r="L74" s="190"/>
      <c r="M74" s="190"/>
      <c r="N74" s="192"/>
      <c r="O74" s="192"/>
      <c r="P74" s="192"/>
      <c r="Q74" s="140"/>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234"/>
      <c r="BN74" s="234"/>
      <c r="BO74" s="234"/>
      <c r="BP74" s="234"/>
      <c r="BQ74" s="234"/>
      <c r="BR74" s="234"/>
      <c r="BS74" s="234"/>
      <c r="BT74" s="234"/>
      <c r="BU74" s="234"/>
      <c r="BV74" s="234"/>
      <c r="BW74" s="234"/>
      <c r="BX74" s="234"/>
      <c r="BY74" s="234"/>
      <c r="BZ74" s="234"/>
      <c r="CA74" s="234"/>
      <c r="CB74" s="234"/>
      <c r="CC74" s="234"/>
      <c r="CD74" s="234"/>
      <c r="CE74" s="234"/>
      <c r="CF74" s="234"/>
      <c r="CG74" s="234"/>
      <c r="CH74" s="234"/>
      <c r="CI74" s="234"/>
      <c r="CJ74" s="234"/>
      <c r="CK74" s="234"/>
      <c r="CL74" s="234"/>
      <c r="CM74" s="234"/>
      <c r="CN74" s="234"/>
      <c r="CO74" s="234"/>
      <c r="CP74" s="234"/>
      <c r="CQ74" s="234"/>
      <c r="CR74" s="234"/>
      <c r="CS74" s="234"/>
      <c r="CT74" s="234"/>
      <c r="CU74" s="234"/>
      <c r="CV74" s="234"/>
      <c r="CW74" s="234"/>
      <c r="CX74" s="234"/>
      <c r="CY74" s="234"/>
    </row>
    <row r="75" spans="2:103">
      <c r="B75" s="144"/>
      <c r="C75" s="144"/>
      <c r="D75" s="144"/>
      <c r="E75" s="138"/>
      <c r="F75" s="138"/>
      <c r="G75" s="138"/>
      <c r="H75" s="138"/>
      <c r="I75" s="138"/>
      <c r="J75" s="138"/>
      <c r="K75" s="138"/>
      <c r="L75" s="138"/>
      <c r="M75" s="138"/>
      <c r="N75" s="146"/>
      <c r="O75" s="146"/>
      <c r="P75" s="146"/>
      <c r="Q75" s="140"/>
      <c r="R75" s="140"/>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c r="BH75" s="234"/>
      <c r="BI75" s="234"/>
      <c r="BJ75" s="234"/>
      <c r="BK75" s="234"/>
      <c r="BL75" s="234"/>
      <c r="BM75" s="234"/>
      <c r="BN75" s="234"/>
      <c r="BO75" s="234"/>
      <c r="BP75" s="234"/>
      <c r="BQ75" s="234"/>
      <c r="BR75" s="234"/>
      <c r="BS75" s="234"/>
      <c r="BT75" s="234"/>
      <c r="BU75" s="234"/>
      <c r="BV75" s="234"/>
      <c r="BW75" s="234"/>
      <c r="BX75" s="234"/>
      <c r="BY75" s="234"/>
      <c r="BZ75" s="234"/>
      <c r="CA75" s="234"/>
      <c r="CB75" s="234"/>
      <c r="CC75" s="234"/>
      <c r="CD75" s="234"/>
      <c r="CE75" s="234"/>
      <c r="CF75" s="234"/>
      <c r="CG75" s="234"/>
      <c r="CH75" s="234"/>
      <c r="CI75" s="234"/>
      <c r="CJ75" s="234"/>
      <c r="CK75" s="234"/>
      <c r="CL75" s="234"/>
      <c r="CM75" s="234"/>
      <c r="CN75" s="234"/>
      <c r="CO75" s="234"/>
      <c r="CP75" s="234"/>
      <c r="CQ75" s="234"/>
      <c r="CR75" s="234"/>
      <c r="CS75" s="234"/>
      <c r="CT75" s="234"/>
      <c r="CU75" s="234"/>
      <c r="CV75" s="234"/>
      <c r="CW75" s="234"/>
      <c r="CX75" s="234"/>
      <c r="CY75" s="234"/>
    </row>
    <row r="76" spans="2:103">
      <c r="B76" s="193" t="s">
        <v>106</v>
      </c>
      <c r="C76" s="194"/>
      <c r="D76" s="194"/>
      <c r="E76" s="195"/>
      <c r="F76" s="195"/>
      <c r="G76" s="195"/>
      <c r="H76" s="195"/>
      <c r="I76" s="195"/>
      <c r="J76" s="195"/>
      <c r="K76" s="195"/>
      <c r="L76" s="195"/>
      <c r="M76" s="195"/>
      <c r="N76" s="195"/>
      <c r="O76" s="195"/>
      <c r="P76" s="195"/>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234"/>
      <c r="BJ76" s="234"/>
      <c r="BK76" s="234"/>
      <c r="BL76" s="234"/>
      <c r="BM76" s="234"/>
      <c r="BN76" s="234"/>
      <c r="BO76" s="234"/>
      <c r="BP76" s="234"/>
      <c r="BQ76" s="234"/>
      <c r="BR76" s="234"/>
      <c r="BS76" s="234"/>
      <c r="BT76" s="234"/>
      <c r="BU76" s="234"/>
      <c r="BV76" s="234"/>
      <c r="BW76" s="234"/>
      <c r="BX76" s="234"/>
      <c r="BY76" s="234"/>
      <c r="BZ76" s="234"/>
      <c r="CA76" s="234"/>
      <c r="CB76" s="234"/>
      <c r="CC76" s="234"/>
      <c r="CD76" s="234"/>
      <c r="CE76" s="234"/>
      <c r="CF76" s="234"/>
      <c r="CG76" s="234"/>
      <c r="CH76" s="234"/>
      <c r="CI76" s="234"/>
      <c r="CJ76" s="234"/>
      <c r="CK76" s="234"/>
      <c r="CL76" s="234"/>
      <c r="CM76" s="234"/>
      <c r="CN76" s="234"/>
      <c r="CO76" s="234"/>
      <c r="CP76" s="234"/>
      <c r="CQ76" s="234"/>
      <c r="CR76" s="234"/>
      <c r="CS76" s="234"/>
      <c r="CT76" s="234"/>
      <c r="CU76" s="234"/>
      <c r="CV76" s="234"/>
      <c r="CW76" s="234"/>
      <c r="CX76" s="234"/>
      <c r="CY76" s="234"/>
    </row>
    <row r="77" spans="2:103">
      <c r="B77" s="812" t="s">
        <v>105</v>
      </c>
      <c r="C77" s="813"/>
      <c r="D77" s="200">
        <v>3.5000000000000003E-2</v>
      </c>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c r="BH77" s="234"/>
      <c r="BI77" s="234"/>
      <c r="BJ77" s="234"/>
      <c r="BK77" s="234"/>
      <c r="BL77" s="234"/>
      <c r="BM77" s="234"/>
      <c r="BN77" s="234"/>
      <c r="BO77" s="234"/>
      <c r="BP77" s="234"/>
      <c r="BQ77" s="234"/>
      <c r="BR77" s="234"/>
      <c r="BS77" s="234"/>
      <c r="BT77" s="234"/>
      <c r="BU77" s="234"/>
      <c r="BV77" s="234"/>
      <c r="BW77" s="234"/>
      <c r="BX77" s="234"/>
      <c r="BY77" s="234"/>
      <c r="BZ77" s="234"/>
      <c r="CA77" s="234"/>
      <c r="CB77" s="234"/>
      <c r="CC77" s="234"/>
      <c r="CD77" s="234"/>
      <c r="CE77" s="234"/>
      <c r="CF77" s="234"/>
      <c r="CG77" s="234"/>
      <c r="CH77" s="234"/>
      <c r="CI77" s="234"/>
      <c r="CJ77" s="234"/>
      <c r="CK77" s="234"/>
      <c r="CL77" s="234"/>
      <c r="CM77" s="234"/>
      <c r="CN77" s="234"/>
      <c r="CO77" s="234"/>
      <c r="CP77" s="234"/>
      <c r="CQ77" s="234"/>
      <c r="CR77" s="234"/>
      <c r="CS77" s="234"/>
      <c r="CT77" s="234"/>
      <c r="CU77" s="234"/>
      <c r="CV77" s="234"/>
      <c r="CW77" s="234"/>
      <c r="CX77" s="234"/>
      <c r="CY77" s="234"/>
    </row>
    <row r="78" spans="2:103">
      <c r="B78" s="812" t="s">
        <v>104</v>
      </c>
      <c r="C78" s="813"/>
      <c r="D78" s="220">
        <v>0.03</v>
      </c>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c r="BH78" s="234"/>
      <c r="BI78" s="234"/>
      <c r="BJ78" s="234"/>
      <c r="BK78" s="234"/>
      <c r="BL78" s="234"/>
      <c r="BM78" s="234"/>
      <c r="BN78" s="234"/>
      <c r="BO78" s="234"/>
      <c r="BP78" s="234"/>
      <c r="BQ78" s="234"/>
      <c r="BR78" s="234"/>
      <c r="BS78" s="234"/>
      <c r="BT78" s="234"/>
      <c r="BU78" s="234"/>
      <c r="BV78" s="234"/>
      <c r="BW78" s="234"/>
      <c r="BX78" s="234"/>
      <c r="BY78" s="234"/>
      <c r="BZ78" s="234"/>
      <c r="CA78" s="234"/>
      <c r="CB78" s="234"/>
      <c r="CC78" s="234"/>
      <c r="CD78" s="234"/>
      <c r="CE78" s="234"/>
      <c r="CF78" s="234"/>
      <c r="CG78" s="234"/>
      <c r="CH78" s="234"/>
      <c r="CI78" s="234"/>
      <c r="CJ78" s="234"/>
      <c r="CK78" s="234"/>
      <c r="CL78" s="234"/>
      <c r="CM78" s="234"/>
      <c r="CN78" s="234"/>
      <c r="CO78" s="234"/>
      <c r="CP78" s="234"/>
      <c r="CQ78" s="234"/>
      <c r="CR78" s="234"/>
      <c r="CS78" s="234"/>
      <c r="CT78" s="234"/>
      <c r="CU78" s="234"/>
      <c r="CV78" s="234"/>
      <c r="CW78" s="234"/>
      <c r="CX78" s="234"/>
      <c r="CY78" s="234"/>
    </row>
    <row r="79" spans="2:103">
      <c r="B79" s="812" t="s">
        <v>103</v>
      </c>
      <c r="C79" s="813"/>
      <c r="D79" s="200">
        <v>2.5000000000000001E-2</v>
      </c>
      <c r="E79" s="234"/>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234"/>
      <c r="BB79" s="234"/>
      <c r="BC79" s="234"/>
      <c r="BD79" s="234"/>
      <c r="BE79" s="234"/>
      <c r="BF79" s="234"/>
      <c r="BG79" s="234"/>
      <c r="BH79" s="234"/>
      <c r="BI79" s="234"/>
      <c r="BJ79" s="234"/>
      <c r="BK79" s="234"/>
      <c r="BL79" s="234"/>
      <c r="BM79" s="234"/>
      <c r="BN79" s="234"/>
      <c r="BO79" s="234"/>
      <c r="BP79" s="234"/>
      <c r="BQ79" s="234"/>
      <c r="BR79" s="234"/>
      <c r="BS79" s="234"/>
      <c r="BT79" s="234"/>
      <c r="BU79" s="234"/>
      <c r="BV79" s="234"/>
      <c r="BW79" s="234"/>
      <c r="BX79" s="234"/>
      <c r="BY79" s="234"/>
      <c r="BZ79" s="234"/>
      <c r="CA79" s="234"/>
      <c r="CB79" s="234"/>
      <c r="CC79" s="234"/>
      <c r="CD79" s="234"/>
      <c r="CE79" s="234"/>
      <c r="CF79" s="234"/>
      <c r="CG79" s="234"/>
      <c r="CH79" s="234"/>
      <c r="CI79" s="234"/>
      <c r="CJ79" s="234"/>
      <c r="CK79" s="234"/>
      <c r="CL79" s="234"/>
      <c r="CM79" s="234"/>
      <c r="CN79" s="234"/>
      <c r="CO79" s="234"/>
      <c r="CP79" s="234"/>
      <c r="CQ79" s="234"/>
      <c r="CR79" s="234"/>
      <c r="CS79" s="234"/>
      <c r="CT79" s="234"/>
      <c r="CU79" s="234"/>
      <c r="CV79" s="234"/>
      <c r="CW79" s="234"/>
      <c r="CX79" s="234"/>
      <c r="CY79" s="234"/>
    </row>
    <row r="80" spans="2:103">
      <c r="B80" s="201" t="s">
        <v>102</v>
      </c>
      <c r="C80" s="201"/>
      <c r="D80" s="202">
        <v>2018</v>
      </c>
      <c r="E80" s="202">
        <v>2019</v>
      </c>
      <c r="F80" s="202">
        <v>2020</v>
      </c>
      <c r="G80" s="202">
        <v>2021</v>
      </c>
      <c r="H80" s="202">
        <v>2022</v>
      </c>
      <c r="I80" s="202">
        <v>2023</v>
      </c>
      <c r="J80" s="202">
        <v>2024</v>
      </c>
      <c r="K80" s="202">
        <v>2025</v>
      </c>
      <c r="L80" s="202">
        <v>2026</v>
      </c>
      <c r="M80" s="202">
        <v>2027</v>
      </c>
      <c r="N80" s="202">
        <v>2028</v>
      </c>
      <c r="O80" s="202">
        <v>2029</v>
      </c>
      <c r="P80" s="202">
        <v>2030</v>
      </c>
      <c r="Q80" s="202">
        <v>2031</v>
      </c>
      <c r="R80" s="202">
        <v>2032</v>
      </c>
      <c r="S80" s="202">
        <v>2033</v>
      </c>
      <c r="T80" s="202">
        <v>2034</v>
      </c>
      <c r="U80" s="202">
        <v>2035</v>
      </c>
      <c r="V80" s="202">
        <v>2036</v>
      </c>
      <c r="W80" s="202">
        <v>2037</v>
      </c>
      <c r="X80" s="202">
        <v>2038</v>
      </c>
      <c r="Y80" s="202">
        <v>2039</v>
      </c>
      <c r="Z80" s="202">
        <v>2040</v>
      </c>
      <c r="AA80" s="202">
        <v>2041</v>
      </c>
      <c r="AB80" s="202">
        <v>2042</v>
      </c>
      <c r="AC80" s="202">
        <v>2043</v>
      </c>
      <c r="AD80" s="202">
        <v>2044</v>
      </c>
      <c r="AE80" s="202">
        <v>2045</v>
      </c>
      <c r="AF80" s="202">
        <v>2046</v>
      </c>
      <c r="AG80" s="202">
        <v>2047</v>
      </c>
      <c r="AH80" s="202">
        <v>2048</v>
      </c>
      <c r="AI80" s="202">
        <v>2049</v>
      </c>
      <c r="AJ80" s="202">
        <v>2050</v>
      </c>
      <c r="AK80" s="202">
        <v>2051</v>
      </c>
      <c r="AL80" s="202">
        <v>2052</v>
      </c>
      <c r="AM80" s="202">
        <v>2053</v>
      </c>
      <c r="AN80" s="202">
        <v>2054</v>
      </c>
      <c r="AO80" s="202">
        <v>2055</v>
      </c>
      <c r="AP80" s="202">
        <v>2056</v>
      </c>
      <c r="AQ80" s="202">
        <v>2057</v>
      </c>
      <c r="AR80" s="202">
        <v>2058</v>
      </c>
      <c r="AS80" s="202">
        <v>2059</v>
      </c>
      <c r="AT80" s="202">
        <v>2060</v>
      </c>
      <c r="AU80" s="202">
        <v>2061</v>
      </c>
      <c r="AV80" s="202">
        <v>2062</v>
      </c>
      <c r="AW80" s="202">
        <v>2063</v>
      </c>
      <c r="AX80" s="202">
        <v>2064</v>
      </c>
      <c r="AY80" s="202">
        <v>2065</v>
      </c>
      <c r="AZ80" s="202">
        <v>2066</v>
      </c>
      <c r="BA80" s="202">
        <v>2067</v>
      </c>
      <c r="BB80" s="202">
        <v>2068</v>
      </c>
      <c r="BC80" s="202">
        <v>2069</v>
      </c>
      <c r="BD80" s="202">
        <v>2070</v>
      </c>
      <c r="BE80" s="202">
        <v>2071</v>
      </c>
      <c r="BF80" s="202">
        <v>2072</v>
      </c>
      <c r="BG80" s="202">
        <v>2073</v>
      </c>
      <c r="BH80" s="202">
        <v>2074</v>
      </c>
      <c r="BI80" s="202">
        <v>2075</v>
      </c>
      <c r="BJ80" s="202">
        <v>2076</v>
      </c>
      <c r="BK80" s="202">
        <v>2077</v>
      </c>
      <c r="BL80" s="202">
        <v>2078</v>
      </c>
      <c r="BM80" s="202">
        <v>2079</v>
      </c>
      <c r="BN80" s="202">
        <v>2080</v>
      </c>
      <c r="BO80" s="202">
        <v>2081</v>
      </c>
      <c r="BP80" s="202">
        <v>2082</v>
      </c>
      <c r="BQ80" s="202">
        <v>2083</v>
      </c>
      <c r="BR80" s="202">
        <v>2084</v>
      </c>
      <c r="BS80" s="202">
        <v>2085</v>
      </c>
      <c r="BT80" s="202">
        <v>2086</v>
      </c>
      <c r="BU80" s="202">
        <v>2087</v>
      </c>
      <c r="BV80" s="202">
        <v>2088</v>
      </c>
      <c r="BW80" s="202">
        <v>2089</v>
      </c>
      <c r="BX80" s="202">
        <v>2090</v>
      </c>
      <c r="BY80" s="202">
        <v>2091</v>
      </c>
      <c r="BZ80" s="202">
        <v>2092</v>
      </c>
      <c r="CA80" s="202">
        <v>2093</v>
      </c>
      <c r="CB80" s="202">
        <v>2094</v>
      </c>
      <c r="CC80" s="202">
        <v>2095</v>
      </c>
      <c r="CD80" s="202">
        <v>2096</v>
      </c>
      <c r="CE80" s="202">
        <v>2097</v>
      </c>
      <c r="CF80" s="202">
        <v>2098</v>
      </c>
      <c r="CG80" s="202">
        <v>2099</v>
      </c>
      <c r="CH80" s="202">
        <v>2100</v>
      </c>
      <c r="CI80" s="202">
        <v>2101</v>
      </c>
      <c r="CJ80" s="202">
        <v>2102</v>
      </c>
      <c r="CK80" s="202">
        <v>2103</v>
      </c>
      <c r="CL80" s="202">
        <v>2104</v>
      </c>
      <c r="CM80" s="202">
        <v>2105</v>
      </c>
      <c r="CN80" s="202">
        <v>2106</v>
      </c>
      <c r="CO80" s="202">
        <v>2107</v>
      </c>
      <c r="CP80" s="202">
        <v>2108</v>
      </c>
      <c r="CQ80" s="202">
        <v>2109</v>
      </c>
      <c r="CR80" s="202">
        <v>2110</v>
      </c>
      <c r="CS80" s="202">
        <v>2111</v>
      </c>
      <c r="CT80" s="202">
        <v>2112</v>
      </c>
      <c r="CU80" s="202">
        <v>2113</v>
      </c>
      <c r="CV80" s="202">
        <v>2114</v>
      </c>
      <c r="CW80" s="202">
        <v>2115</v>
      </c>
      <c r="CX80" s="202">
        <v>2116</v>
      </c>
      <c r="CY80" s="202">
        <v>2117</v>
      </c>
    </row>
    <row r="81" spans="2:103">
      <c r="B81" s="201" t="s">
        <v>101</v>
      </c>
      <c r="C81" s="201"/>
      <c r="D81" s="203">
        <v>0</v>
      </c>
      <c r="E81" s="203">
        <v>1</v>
      </c>
      <c r="F81" s="203">
        <v>2</v>
      </c>
      <c r="G81" s="203">
        <v>3</v>
      </c>
      <c r="H81" s="203">
        <v>4</v>
      </c>
      <c r="I81" s="203">
        <v>5</v>
      </c>
      <c r="J81" s="203">
        <v>6</v>
      </c>
      <c r="K81" s="203">
        <v>7</v>
      </c>
      <c r="L81" s="203">
        <v>8</v>
      </c>
      <c r="M81" s="203">
        <v>9</v>
      </c>
      <c r="N81" s="203">
        <v>10</v>
      </c>
      <c r="O81" s="203">
        <v>11</v>
      </c>
      <c r="P81" s="203">
        <v>12</v>
      </c>
      <c r="Q81" s="203">
        <v>13</v>
      </c>
      <c r="R81" s="203">
        <v>14</v>
      </c>
      <c r="S81" s="203">
        <v>15</v>
      </c>
      <c r="T81" s="203">
        <v>16</v>
      </c>
      <c r="U81" s="203">
        <v>17</v>
      </c>
      <c r="V81" s="203">
        <v>18</v>
      </c>
      <c r="W81" s="203">
        <v>19</v>
      </c>
      <c r="X81" s="203">
        <v>20</v>
      </c>
      <c r="Y81" s="203">
        <v>21</v>
      </c>
      <c r="Z81" s="203">
        <v>22</v>
      </c>
      <c r="AA81" s="203">
        <v>23</v>
      </c>
      <c r="AB81" s="203">
        <v>24</v>
      </c>
      <c r="AC81" s="203">
        <v>25</v>
      </c>
      <c r="AD81" s="203">
        <v>26</v>
      </c>
      <c r="AE81" s="203">
        <v>27</v>
      </c>
      <c r="AF81" s="203">
        <v>28</v>
      </c>
      <c r="AG81" s="203">
        <v>29</v>
      </c>
      <c r="AH81" s="203">
        <v>30</v>
      </c>
      <c r="AI81" s="203">
        <v>31</v>
      </c>
      <c r="AJ81" s="203">
        <v>32</v>
      </c>
      <c r="AK81" s="203">
        <v>33</v>
      </c>
      <c r="AL81" s="203">
        <v>34</v>
      </c>
      <c r="AM81" s="203">
        <v>35</v>
      </c>
      <c r="AN81" s="203">
        <v>36</v>
      </c>
      <c r="AO81" s="203">
        <v>37</v>
      </c>
      <c r="AP81" s="203">
        <v>38</v>
      </c>
      <c r="AQ81" s="203">
        <v>39</v>
      </c>
      <c r="AR81" s="203">
        <v>40</v>
      </c>
      <c r="AS81" s="203">
        <v>41</v>
      </c>
      <c r="AT81" s="203">
        <v>42</v>
      </c>
      <c r="AU81" s="203">
        <v>43</v>
      </c>
      <c r="AV81" s="203">
        <v>44</v>
      </c>
      <c r="AW81" s="203">
        <v>45</v>
      </c>
      <c r="AX81" s="203">
        <v>46</v>
      </c>
      <c r="AY81" s="203">
        <v>47</v>
      </c>
      <c r="AZ81" s="203">
        <v>48</v>
      </c>
      <c r="BA81" s="203">
        <v>49</v>
      </c>
      <c r="BB81" s="203">
        <v>50</v>
      </c>
      <c r="BC81" s="203">
        <v>51</v>
      </c>
      <c r="BD81" s="203">
        <v>52</v>
      </c>
      <c r="BE81" s="203">
        <v>53</v>
      </c>
      <c r="BF81" s="203">
        <v>54</v>
      </c>
      <c r="BG81" s="203">
        <v>55</v>
      </c>
      <c r="BH81" s="203">
        <v>56</v>
      </c>
      <c r="BI81" s="203">
        <v>57</v>
      </c>
      <c r="BJ81" s="203">
        <v>58</v>
      </c>
      <c r="BK81" s="203">
        <v>59</v>
      </c>
      <c r="BL81" s="203">
        <v>60</v>
      </c>
      <c r="BM81" s="203">
        <v>61</v>
      </c>
      <c r="BN81" s="203">
        <v>62</v>
      </c>
      <c r="BO81" s="203">
        <v>63</v>
      </c>
      <c r="BP81" s="203">
        <v>64</v>
      </c>
      <c r="BQ81" s="203">
        <v>65</v>
      </c>
      <c r="BR81" s="203">
        <v>66</v>
      </c>
      <c r="BS81" s="203">
        <v>67</v>
      </c>
      <c r="BT81" s="203">
        <v>68</v>
      </c>
      <c r="BU81" s="203">
        <v>69</v>
      </c>
      <c r="BV81" s="203">
        <v>70</v>
      </c>
      <c r="BW81" s="203">
        <v>71</v>
      </c>
      <c r="BX81" s="203">
        <v>72</v>
      </c>
      <c r="BY81" s="203">
        <v>73</v>
      </c>
      <c r="BZ81" s="203">
        <v>74</v>
      </c>
      <c r="CA81" s="203">
        <v>75</v>
      </c>
      <c r="CB81" s="203">
        <v>76</v>
      </c>
      <c r="CC81" s="203">
        <v>77</v>
      </c>
      <c r="CD81" s="203">
        <v>78</v>
      </c>
      <c r="CE81" s="203">
        <v>79</v>
      </c>
      <c r="CF81" s="203">
        <v>80</v>
      </c>
      <c r="CG81" s="203">
        <v>81</v>
      </c>
      <c r="CH81" s="203">
        <v>82</v>
      </c>
      <c r="CI81" s="203">
        <v>83</v>
      </c>
      <c r="CJ81" s="203">
        <v>84</v>
      </c>
      <c r="CK81" s="203">
        <v>85</v>
      </c>
      <c r="CL81" s="203">
        <v>86</v>
      </c>
      <c r="CM81" s="203">
        <v>87</v>
      </c>
      <c r="CN81" s="203">
        <v>88</v>
      </c>
      <c r="CO81" s="203">
        <v>89</v>
      </c>
      <c r="CP81" s="203">
        <v>90</v>
      </c>
      <c r="CQ81" s="203">
        <v>91</v>
      </c>
      <c r="CR81" s="203">
        <v>92</v>
      </c>
      <c r="CS81" s="203">
        <v>93</v>
      </c>
      <c r="CT81" s="203">
        <v>94</v>
      </c>
      <c r="CU81" s="203">
        <v>95</v>
      </c>
      <c r="CV81" s="203">
        <v>96</v>
      </c>
      <c r="CW81" s="203">
        <v>97</v>
      </c>
      <c r="CX81" s="203">
        <v>98</v>
      </c>
      <c r="CY81" s="203">
        <v>99</v>
      </c>
    </row>
    <row r="82" spans="2:103">
      <c r="B82" s="204" t="s">
        <v>100</v>
      </c>
      <c r="C82" s="204"/>
      <c r="D82" s="205">
        <v>1</v>
      </c>
      <c r="E82" s="205">
        <v>0.96618357487922713</v>
      </c>
      <c r="F82" s="205">
        <v>0.93351070036640305</v>
      </c>
      <c r="G82" s="205">
        <v>0.90194270566802237</v>
      </c>
      <c r="H82" s="205">
        <v>0.87144222769857238</v>
      </c>
      <c r="I82" s="205">
        <v>0.84197316685852408</v>
      </c>
      <c r="J82" s="205">
        <v>0.81350064430775282</v>
      </c>
      <c r="K82" s="205">
        <v>0.78599096068381924</v>
      </c>
      <c r="L82" s="205">
        <v>0.75941155621625056</v>
      </c>
      <c r="M82" s="205">
        <v>0.73373097218961414</v>
      </c>
      <c r="N82" s="205">
        <v>0.70891881370977217</v>
      </c>
      <c r="O82" s="205">
        <v>0.68494571372924851</v>
      </c>
      <c r="P82" s="205">
        <v>0.66178329828912907</v>
      </c>
      <c r="Q82" s="205">
        <v>0.63940415293635666</v>
      </c>
      <c r="R82" s="205">
        <v>0.61778179027667313</v>
      </c>
      <c r="S82" s="205">
        <v>0.59689061862480497</v>
      </c>
      <c r="T82" s="205">
        <v>0.57670591171478747</v>
      </c>
      <c r="U82" s="205">
        <v>0.55720377943457733</v>
      </c>
      <c r="V82" s="205">
        <v>0.53836113955031628</v>
      </c>
      <c r="W82" s="205">
        <v>0.520155690386779</v>
      </c>
      <c r="X82" s="205">
        <v>0.50256588443167061</v>
      </c>
      <c r="Y82" s="205">
        <v>0.48557090283253201</v>
      </c>
      <c r="Z82" s="205">
        <v>0.46915063075606961</v>
      </c>
      <c r="AA82" s="205">
        <v>0.45328563358074364</v>
      </c>
      <c r="AB82" s="205">
        <v>0.43795713389443836</v>
      </c>
      <c r="AC82" s="205">
        <v>0.42314698926998878</v>
      </c>
      <c r="AD82" s="205">
        <v>0.40883767079225974</v>
      </c>
      <c r="AE82" s="205">
        <v>0.39501224231136212</v>
      </c>
      <c r="AF82" s="205">
        <v>0.38165434039745133</v>
      </c>
      <c r="AG82" s="205">
        <v>0.36874815497338298</v>
      </c>
      <c r="AH82" s="205">
        <v>0.35627841060230242</v>
      </c>
      <c r="AI82" s="205">
        <v>0.34590136951679845</v>
      </c>
      <c r="AJ82" s="205">
        <v>0.33582657234640628</v>
      </c>
      <c r="AK82" s="205">
        <v>0.32604521587029733</v>
      </c>
      <c r="AL82" s="205">
        <v>0.31654875327213333</v>
      </c>
      <c r="AM82" s="205">
        <v>0.30732888667197411</v>
      </c>
      <c r="AN82" s="205">
        <v>0.29837755987570302</v>
      </c>
      <c r="AO82" s="205">
        <v>0.28968695133563399</v>
      </c>
      <c r="AP82" s="205">
        <v>0.28124946731614953</v>
      </c>
      <c r="AQ82" s="205">
        <v>0.2730577352583976</v>
      </c>
      <c r="AR82" s="205">
        <v>0.26510459733825009</v>
      </c>
      <c r="AS82" s="205">
        <v>0.25738310421189331</v>
      </c>
      <c r="AT82" s="205">
        <v>0.24988650894358574</v>
      </c>
      <c r="AU82" s="205">
        <v>0.24260826111027742</v>
      </c>
      <c r="AV82" s="205">
        <v>0.23554200107793924</v>
      </c>
      <c r="AW82" s="205">
        <v>0.2286815544446012</v>
      </c>
      <c r="AX82" s="205">
        <v>0.22202092664524387</v>
      </c>
      <c r="AY82" s="205">
        <v>0.215554297713829</v>
      </c>
      <c r="AZ82" s="205">
        <v>0.20927601719789224</v>
      </c>
      <c r="BA82" s="205">
        <v>0.20318059922125459</v>
      </c>
      <c r="BB82" s="205">
        <v>0.19726271769053844</v>
      </c>
      <c r="BC82" s="205">
        <v>0.19151720164129946</v>
      </c>
      <c r="BD82" s="205">
        <v>0.18593903071970821</v>
      </c>
      <c r="BE82" s="205">
        <v>0.18052333079583321</v>
      </c>
      <c r="BF82" s="205">
        <v>0.17526536970469245</v>
      </c>
      <c r="BG82" s="205">
        <v>0.17016055311135189</v>
      </c>
      <c r="BH82" s="205">
        <v>0.16520442049645814</v>
      </c>
      <c r="BI82" s="205">
        <v>0.16039264125869723</v>
      </c>
      <c r="BJ82" s="205">
        <v>0.15572101093077401</v>
      </c>
      <c r="BK82" s="205">
        <v>0.15118544750560584</v>
      </c>
      <c r="BL82" s="205">
        <v>0.14678198786952024</v>
      </c>
      <c r="BM82" s="205">
        <v>0.14250678433934003</v>
      </c>
      <c r="BN82" s="205">
        <v>0.13835610130033013</v>
      </c>
      <c r="BO82" s="205">
        <v>0.13432631194206809</v>
      </c>
      <c r="BP82" s="205">
        <v>0.1304138950893865</v>
      </c>
      <c r="BQ82" s="205">
        <v>0.12661543212561796</v>
      </c>
      <c r="BR82" s="205">
        <v>0.12292760400545433</v>
      </c>
      <c r="BS82" s="205">
        <v>0.11934718835481002</v>
      </c>
      <c r="BT82" s="205">
        <v>0.11587105665515536</v>
      </c>
      <c r="BU82" s="205">
        <v>0.11249617150985958</v>
      </c>
      <c r="BV82" s="205">
        <v>0.10921958399015493</v>
      </c>
      <c r="BW82" s="205">
        <v>0.10603843105840284</v>
      </c>
      <c r="BX82" s="205">
        <v>0.10294993306641052</v>
      </c>
      <c r="BY82" s="205">
        <v>9.9951391326612155E-2</v>
      </c>
      <c r="BZ82" s="205">
        <v>9.7040185753992383E-2</v>
      </c>
      <c r="CA82" s="205">
        <v>9.4213772576691626E-2</v>
      </c>
      <c r="CB82" s="205">
        <v>9.1915875684577208E-2</v>
      </c>
      <c r="CC82" s="205">
        <v>8.9674025058124107E-2</v>
      </c>
      <c r="CD82" s="205">
        <v>8.7486853715243035E-2</v>
      </c>
      <c r="CE82" s="205">
        <v>8.5353028014871254E-2</v>
      </c>
      <c r="CF82" s="205">
        <v>8.3271246843776847E-2</v>
      </c>
      <c r="CG82" s="205">
        <v>8.1240240823196933E-2</v>
      </c>
      <c r="CH82" s="205">
        <v>7.9258771534826286E-2</v>
      </c>
      <c r="CI82" s="205">
        <v>7.7325630765684189E-2</v>
      </c>
      <c r="CJ82" s="205">
        <v>7.5439639771399211E-2</v>
      </c>
      <c r="CK82" s="205">
        <v>7.3599648557462649E-2</v>
      </c>
      <c r="CL82" s="205">
        <v>7.1804535178012344E-2</v>
      </c>
      <c r="CM82" s="205">
        <v>7.0053205051719372E-2</v>
      </c>
      <c r="CN82" s="205">
        <v>6.8344590294360366E-2</v>
      </c>
      <c r="CO82" s="205">
        <v>6.6677649067668654E-2</v>
      </c>
      <c r="CP82" s="205">
        <v>6.5051364944066992E-2</v>
      </c>
      <c r="CQ82" s="205">
        <v>6.3464746286894635E-2</v>
      </c>
      <c r="CR82" s="205">
        <v>6.1916825645750871E-2</v>
      </c>
      <c r="CS82" s="205">
        <v>6.0406659166586218E-2</v>
      </c>
      <c r="CT82" s="205">
        <v>5.8933326016181682E-2</v>
      </c>
      <c r="CU82" s="205">
        <v>5.7495927820665059E-2</v>
      </c>
      <c r="CV82" s="205">
        <v>5.6093588117722012E-2</v>
      </c>
      <c r="CW82" s="205">
        <v>5.4725451822167821E-2</v>
      </c>
      <c r="CX82" s="205">
        <v>5.3390684704553978E-2</v>
      </c>
      <c r="CY82" s="205">
        <v>5.2088472882491688E-2</v>
      </c>
    </row>
    <row r="83" spans="2:103">
      <c r="B83" s="206" t="s">
        <v>99</v>
      </c>
      <c r="C83" s="206"/>
      <c r="D83" s="207">
        <v>100</v>
      </c>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4"/>
      <c r="AV83" s="234"/>
      <c r="AW83" s="234"/>
      <c r="AX83" s="234"/>
      <c r="AY83" s="234"/>
      <c r="AZ83" s="234"/>
      <c r="BA83" s="234"/>
      <c r="BB83" s="234"/>
      <c r="BC83" s="234"/>
      <c r="BD83" s="234"/>
      <c r="BE83" s="234"/>
      <c r="BF83" s="234"/>
      <c r="BG83" s="234"/>
      <c r="BH83" s="234"/>
      <c r="BI83" s="234"/>
      <c r="BJ83" s="234"/>
      <c r="BK83" s="234"/>
      <c r="BL83" s="234"/>
      <c r="BM83" s="234"/>
      <c r="BN83" s="234"/>
      <c r="BO83" s="234"/>
      <c r="BP83" s="234"/>
      <c r="BQ83" s="234"/>
      <c r="BR83" s="234"/>
      <c r="BS83" s="234"/>
      <c r="BT83" s="234"/>
      <c r="BU83" s="234"/>
      <c r="BV83" s="234"/>
      <c r="BW83" s="234"/>
      <c r="BX83" s="234"/>
      <c r="BY83" s="234"/>
      <c r="BZ83" s="234"/>
      <c r="CA83" s="234"/>
      <c r="CB83" s="234"/>
      <c r="CC83" s="234"/>
      <c r="CD83" s="234"/>
      <c r="CE83" s="234"/>
      <c r="CF83" s="234"/>
      <c r="CG83" s="234"/>
      <c r="CH83" s="234"/>
      <c r="CI83" s="234"/>
      <c r="CJ83" s="234"/>
      <c r="CK83" s="234"/>
      <c r="CL83" s="234"/>
      <c r="CM83" s="234"/>
      <c r="CN83" s="234"/>
      <c r="CO83" s="234"/>
      <c r="CP83" s="234"/>
      <c r="CQ83" s="234"/>
      <c r="CR83" s="234"/>
      <c r="CS83" s="234"/>
      <c r="CT83" s="234"/>
      <c r="CU83" s="234"/>
      <c r="CV83" s="234"/>
      <c r="CW83" s="234"/>
      <c r="CX83" s="234"/>
      <c r="CY83" s="234"/>
    </row>
    <row r="84" spans="2:103">
      <c r="B84" s="141"/>
      <c r="C84" s="141"/>
      <c r="D84" s="141"/>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c r="AU84" s="234"/>
      <c r="AV84" s="234"/>
      <c r="AW84" s="234"/>
      <c r="AX84" s="234"/>
      <c r="AY84" s="234"/>
      <c r="AZ84" s="234"/>
      <c r="BA84" s="234"/>
      <c r="BB84" s="234"/>
      <c r="BC84" s="234"/>
      <c r="BD84" s="234"/>
      <c r="BE84" s="234"/>
      <c r="BF84" s="234"/>
      <c r="BG84" s="234"/>
      <c r="BH84" s="234"/>
      <c r="BI84" s="234"/>
      <c r="BJ84" s="234"/>
      <c r="BK84" s="234"/>
      <c r="BL84" s="234"/>
      <c r="BM84" s="234"/>
      <c r="BN84" s="234"/>
      <c r="BO84" s="234"/>
      <c r="BP84" s="234"/>
      <c r="BQ84" s="234"/>
      <c r="BR84" s="234"/>
      <c r="BS84" s="234"/>
      <c r="BT84" s="234"/>
      <c r="BU84" s="234"/>
      <c r="BV84" s="234"/>
      <c r="BW84" s="234"/>
      <c r="BX84" s="234"/>
      <c r="BY84" s="234"/>
      <c r="BZ84" s="234"/>
      <c r="CA84" s="234"/>
      <c r="CB84" s="234"/>
      <c r="CC84" s="234"/>
      <c r="CD84" s="234"/>
      <c r="CE84" s="234"/>
      <c r="CF84" s="234"/>
      <c r="CG84" s="234"/>
      <c r="CH84" s="234"/>
      <c r="CI84" s="234"/>
      <c r="CJ84" s="234"/>
      <c r="CK84" s="234"/>
      <c r="CL84" s="234"/>
      <c r="CM84" s="234"/>
      <c r="CN84" s="234"/>
      <c r="CO84" s="234"/>
      <c r="CP84" s="234"/>
      <c r="CQ84" s="234"/>
      <c r="CR84" s="234"/>
      <c r="CS84" s="234"/>
      <c r="CT84" s="234"/>
      <c r="CU84" s="234"/>
      <c r="CV84" s="234"/>
      <c r="CW84" s="234"/>
      <c r="CX84" s="234"/>
      <c r="CY84" s="234"/>
    </row>
    <row r="85" spans="2:103" ht="38.25">
      <c r="B85" s="811" t="s">
        <v>211</v>
      </c>
      <c r="C85" s="208" t="s">
        <v>212</v>
      </c>
      <c r="D85" s="229">
        <v>324552.98152500001</v>
      </c>
      <c r="E85" s="229">
        <v>324552.98152500001</v>
      </c>
      <c r="F85" s="229">
        <v>324552.98152500001</v>
      </c>
      <c r="G85" s="229">
        <v>324552.98152500001</v>
      </c>
      <c r="H85" s="229">
        <v>324552.98152500001</v>
      </c>
      <c r="I85" s="229">
        <v>324552.98152500001</v>
      </c>
      <c r="J85" s="229">
        <v>324552.98152500001</v>
      </c>
      <c r="K85" s="229">
        <v>324552.98152500001</v>
      </c>
      <c r="L85" s="229">
        <v>324552.98152500001</v>
      </c>
      <c r="M85" s="229">
        <v>324552.98152500001</v>
      </c>
      <c r="N85" s="229">
        <v>324552.98152500001</v>
      </c>
      <c r="O85" s="229">
        <v>324552.98152500001</v>
      </c>
      <c r="P85" s="229">
        <v>324552.98152500001</v>
      </c>
      <c r="Q85" s="229">
        <v>324552.98152500001</v>
      </c>
      <c r="R85" s="229">
        <v>324552.98152500001</v>
      </c>
      <c r="S85" s="229">
        <v>324552.98152500001</v>
      </c>
      <c r="T85" s="229">
        <v>324552.98152500001</v>
      </c>
      <c r="U85" s="229">
        <v>324552.98152500001</v>
      </c>
      <c r="V85" s="229">
        <v>324552.98152500001</v>
      </c>
      <c r="W85" s="229">
        <v>324552.98152500001</v>
      </c>
      <c r="X85" s="229">
        <v>324552.98152500001</v>
      </c>
      <c r="Y85" s="229">
        <v>324552.98152500001</v>
      </c>
      <c r="Z85" s="229">
        <v>324552.98152500001</v>
      </c>
      <c r="AA85" s="229">
        <v>324552.98152500001</v>
      </c>
      <c r="AB85" s="229">
        <v>324552.98152500001</v>
      </c>
      <c r="AC85" s="229">
        <v>324552.98152500001</v>
      </c>
      <c r="AD85" s="229">
        <v>324552.98152500001</v>
      </c>
      <c r="AE85" s="229">
        <v>324552.98152500001</v>
      </c>
      <c r="AF85" s="229">
        <v>324552.98152500001</v>
      </c>
      <c r="AG85" s="229">
        <v>324552.98152500001</v>
      </c>
      <c r="AH85" s="229">
        <v>324552.98152500001</v>
      </c>
      <c r="AI85" s="229">
        <v>324552.98152500001</v>
      </c>
      <c r="AJ85" s="229">
        <v>324552.98152500001</v>
      </c>
      <c r="AK85" s="229">
        <v>324552.98152500001</v>
      </c>
      <c r="AL85" s="229">
        <v>324552.98152500001</v>
      </c>
      <c r="AM85" s="229">
        <v>324552.98152500001</v>
      </c>
      <c r="AN85" s="229">
        <v>324552.98152500001</v>
      </c>
      <c r="AO85" s="229">
        <v>324552.98152500001</v>
      </c>
      <c r="AP85" s="229">
        <v>324552.98152500001</v>
      </c>
      <c r="AQ85" s="229">
        <v>324552.98152500001</v>
      </c>
      <c r="AR85" s="229">
        <v>324552.98152500001</v>
      </c>
      <c r="AS85" s="229">
        <v>324552.98152500001</v>
      </c>
      <c r="AT85" s="229">
        <v>324552.98152500001</v>
      </c>
      <c r="AU85" s="229">
        <v>324552.98152500001</v>
      </c>
      <c r="AV85" s="229">
        <v>324552.98152500001</v>
      </c>
      <c r="AW85" s="229">
        <v>324552.98152500001</v>
      </c>
      <c r="AX85" s="229">
        <v>324552.98152500001</v>
      </c>
      <c r="AY85" s="229">
        <v>324552.98152500001</v>
      </c>
      <c r="AZ85" s="229">
        <v>324552.98152500001</v>
      </c>
      <c r="BA85" s="229">
        <v>324552.98152500001</v>
      </c>
      <c r="BB85" s="229">
        <v>324552.98152500001</v>
      </c>
      <c r="BC85" s="229">
        <v>324552.98152500001</v>
      </c>
      <c r="BD85" s="229">
        <v>324552.98152500001</v>
      </c>
      <c r="BE85" s="229">
        <v>324552.98152500001</v>
      </c>
      <c r="BF85" s="229">
        <v>324552.98152500001</v>
      </c>
      <c r="BG85" s="229">
        <v>324552.98152500001</v>
      </c>
      <c r="BH85" s="229">
        <v>324552.98152500001</v>
      </c>
      <c r="BI85" s="229">
        <v>324552.98152500001</v>
      </c>
      <c r="BJ85" s="229">
        <v>324552.98152500001</v>
      </c>
      <c r="BK85" s="229">
        <v>324552.98152500001</v>
      </c>
      <c r="BL85" s="229">
        <v>324552.98152500001</v>
      </c>
      <c r="BM85" s="229">
        <v>324552.98152500001</v>
      </c>
      <c r="BN85" s="229">
        <v>324552.98152500001</v>
      </c>
      <c r="BO85" s="229">
        <v>324552.98152500001</v>
      </c>
      <c r="BP85" s="229">
        <v>324552.98152500001</v>
      </c>
      <c r="BQ85" s="229">
        <v>324552.98152500001</v>
      </c>
      <c r="BR85" s="229">
        <v>324552.98152500001</v>
      </c>
      <c r="BS85" s="229">
        <v>324552.98152500001</v>
      </c>
      <c r="BT85" s="229">
        <v>324552.98152500001</v>
      </c>
      <c r="BU85" s="229">
        <v>324552.98152500001</v>
      </c>
      <c r="BV85" s="229">
        <v>324552.98152500001</v>
      </c>
      <c r="BW85" s="229">
        <v>324552.98152500001</v>
      </c>
      <c r="BX85" s="229">
        <v>324552.98152500001</v>
      </c>
      <c r="BY85" s="229">
        <v>324552.98152500001</v>
      </c>
      <c r="BZ85" s="229">
        <v>324552.98152500001</v>
      </c>
      <c r="CA85" s="229">
        <v>324552.98152500001</v>
      </c>
      <c r="CB85" s="229">
        <v>324552.98152500001</v>
      </c>
      <c r="CC85" s="229">
        <v>324552.98152500001</v>
      </c>
      <c r="CD85" s="229">
        <v>324552.98152500001</v>
      </c>
      <c r="CE85" s="229">
        <v>324552.98152500001</v>
      </c>
      <c r="CF85" s="229">
        <v>324552.98152500001</v>
      </c>
      <c r="CG85" s="229">
        <v>324552.98152500001</v>
      </c>
      <c r="CH85" s="229">
        <v>324552.98152500001</v>
      </c>
      <c r="CI85" s="229">
        <v>324552.98152500001</v>
      </c>
      <c r="CJ85" s="229">
        <v>324552.98152500001</v>
      </c>
      <c r="CK85" s="229">
        <v>324552.98152500001</v>
      </c>
      <c r="CL85" s="229">
        <v>324552.98152500001</v>
      </c>
      <c r="CM85" s="229">
        <v>324552.98152500001</v>
      </c>
      <c r="CN85" s="229">
        <v>324552.98152500001</v>
      </c>
      <c r="CO85" s="229">
        <v>324552.98152500001</v>
      </c>
      <c r="CP85" s="229">
        <v>324552.98152500001</v>
      </c>
      <c r="CQ85" s="229">
        <v>324552.98152500001</v>
      </c>
      <c r="CR85" s="229">
        <v>324552.98152500001</v>
      </c>
      <c r="CS85" s="229">
        <v>324552.98152500001</v>
      </c>
      <c r="CT85" s="229">
        <v>324552.98152500001</v>
      </c>
      <c r="CU85" s="229">
        <v>324552.98152500001</v>
      </c>
      <c r="CV85" s="229">
        <v>324552.98152500001</v>
      </c>
      <c r="CW85" s="229">
        <v>324552.98152500001</v>
      </c>
      <c r="CX85" s="229">
        <v>324552.98152500001</v>
      </c>
      <c r="CY85" s="229">
        <v>324552.98152500001</v>
      </c>
    </row>
    <row r="86" spans="2:103" ht="25.5">
      <c r="B86" s="811"/>
      <c r="C86" s="208" t="s">
        <v>98</v>
      </c>
      <c r="D86" s="245">
        <v>1219643.9397499999</v>
      </c>
      <c r="E86" s="209">
        <v>1219643.9397499999</v>
      </c>
      <c r="F86" s="209">
        <v>1219643.9397499999</v>
      </c>
      <c r="G86" s="209">
        <v>1219643.9397499999</v>
      </c>
      <c r="H86" s="209">
        <v>1219643.9397499999</v>
      </c>
      <c r="I86" s="209">
        <v>1219643.9397499999</v>
      </c>
      <c r="J86" s="209">
        <v>1219643.9397499999</v>
      </c>
      <c r="K86" s="209">
        <v>1219643.9397499999</v>
      </c>
      <c r="L86" s="209">
        <v>1219643.9397499999</v>
      </c>
      <c r="M86" s="209">
        <v>1219643.9397499999</v>
      </c>
      <c r="N86" s="209">
        <v>1219643.9397499999</v>
      </c>
      <c r="O86" s="209">
        <v>1219643.9397499999</v>
      </c>
      <c r="P86" s="209">
        <v>1219643.9397499999</v>
      </c>
      <c r="Q86" s="209">
        <v>1219643.9397499999</v>
      </c>
      <c r="R86" s="209">
        <v>1219643.9397499999</v>
      </c>
      <c r="S86" s="209">
        <v>1219643.9397499999</v>
      </c>
      <c r="T86" s="209">
        <v>1219643.9397499999</v>
      </c>
      <c r="U86" s="209">
        <v>1219643.9397499999</v>
      </c>
      <c r="V86" s="209">
        <v>1219643.9397499999</v>
      </c>
      <c r="W86" s="209">
        <v>1219643.9397499999</v>
      </c>
      <c r="X86" s="209">
        <v>1219643.9397499999</v>
      </c>
      <c r="Y86" s="209">
        <v>1219643.9397499999</v>
      </c>
      <c r="Z86" s="209">
        <v>1219643.9397499999</v>
      </c>
      <c r="AA86" s="209">
        <v>1219643.9397499999</v>
      </c>
      <c r="AB86" s="209">
        <v>1219643.9397499999</v>
      </c>
      <c r="AC86" s="209">
        <v>1219643.9397499999</v>
      </c>
      <c r="AD86" s="209">
        <v>1219643.9397499999</v>
      </c>
      <c r="AE86" s="209">
        <v>1219643.9397499999</v>
      </c>
      <c r="AF86" s="209">
        <v>1219643.9397499999</v>
      </c>
      <c r="AG86" s="209">
        <v>1219643.9397499999</v>
      </c>
      <c r="AH86" s="209">
        <v>1219643.9397499999</v>
      </c>
      <c r="AI86" s="209">
        <v>1219643.9397499999</v>
      </c>
      <c r="AJ86" s="209">
        <v>1219643.9397499999</v>
      </c>
      <c r="AK86" s="209">
        <v>1219643.9397499999</v>
      </c>
      <c r="AL86" s="209">
        <v>1219643.9397499999</v>
      </c>
      <c r="AM86" s="209">
        <v>1219643.9397499999</v>
      </c>
      <c r="AN86" s="209">
        <v>1219643.9397499999</v>
      </c>
      <c r="AO86" s="209">
        <v>1219643.9397499999</v>
      </c>
      <c r="AP86" s="209">
        <v>1219643.9397499999</v>
      </c>
      <c r="AQ86" s="209">
        <v>1219643.9397499999</v>
      </c>
      <c r="AR86" s="209">
        <v>1219643.9397499999</v>
      </c>
      <c r="AS86" s="209">
        <v>1219643.9397499999</v>
      </c>
      <c r="AT86" s="209">
        <v>1219643.9397499999</v>
      </c>
      <c r="AU86" s="209">
        <v>1219643.9397499999</v>
      </c>
      <c r="AV86" s="209">
        <v>1219643.9397499999</v>
      </c>
      <c r="AW86" s="209">
        <v>1219643.9397499999</v>
      </c>
      <c r="AX86" s="209">
        <v>1219643.9397499999</v>
      </c>
      <c r="AY86" s="209">
        <v>1219643.9397499999</v>
      </c>
      <c r="AZ86" s="209">
        <v>1219643.9397499999</v>
      </c>
      <c r="BA86" s="209">
        <v>1219643.9397499999</v>
      </c>
      <c r="BB86" s="209">
        <v>1219643.9397499999</v>
      </c>
      <c r="BC86" s="209">
        <v>1219643.9397499999</v>
      </c>
      <c r="BD86" s="209">
        <v>1219643.9397499999</v>
      </c>
      <c r="BE86" s="209">
        <v>1219643.9397499999</v>
      </c>
      <c r="BF86" s="209">
        <v>1219643.9397499999</v>
      </c>
      <c r="BG86" s="209">
        <v>1219643.9397499999</v>
      </c>
      <c r="BH86" s="209">
        <v>1219643.9397499999</v>
      </c>
      <c r="BI86" s="209">
        <v>1219643.9397499999</v>
      </c>
      <c r="BJ86" s="209">
        <v>1219643.9397499999</v>
      </c>
      <c r="BK86" s="209">
        <v>1219643.9397499999</v>
      </c>
      <c r="BL86" s="209">
        <v>1219643.9397499999</v>
      </c>
      <c r="BM86" s="209">
        <v>1219643.9397499999</v>
      </c>
      <c r="BN86" s="209">
        <v>1219643.9397499999</v>
      </c>
      <c r="BO86" s="209">
        <v>1219643.9397499999</v>
      </c>
      <c r="BP86" s="209">
        <v>1219643.9397499999</v>
      </c>
      <c r="BQ86" s="209">
        <v>1219643.9397499999</v>
      </c>
      <c r="BR86" s="209">
        <v>1219643.9397499999</v>
      </c>
      <c r="BS86" s="209">
        <v>1219643.9397499999</v>
      </c>
      <c r="BT86" s="209">
        <v>1219643.9397499999</v>
      </c>
      <c r="BU86" s="209">
        <v>1219643.9397499999</v>
      </c>
      <c r="BV86" s="209">
        <v>1219643.9397499999</v>
      </c>
      <c r="BW86" s="209">
        <v>1219643.9397499999</v>
      </c>
      <c r="BX86" s="209">
        <v>1219643.9397499999</v>
      </c>
      <c r="BY86" s="209">
        <v>1219643.9397499999</v>
      </c>
      <c r="BZ86" s="209">
        <v>1219643.9397499999</v>
      </c>
      <c r="CA86" s="209">
        <v>1219643.9397499999</v>
      </c>
      <c r="CB86" s="209">
        <v>1219643.9397499999</v>
      </c>
      <c r="CC86" s="209">
        <v>1219643.9397499999</v>
      </c>
      <c r="CD86" s="209">
        <v>1219643.9397499999</v>
      </c>
      <c r="CE86" s="209">
        <v>1219643.9397499999</v>
      </c>
      <c r="CF86" s="209">
        <v>1219643.9397499999</v>
      </c>
      <c r="CG86" s="209">
        <v>1219643.9397499999</v>
      </c>
      <c r="CH86" s="209">
        <v>1219643.9397499999</v>
      </c>
      <c r="CI86" s="209">
        <v>1219643.9397499999</v>
      </c>
      <c r="CJ86" s="209">
        <v>1219643.9397499999</v>
      </c>
      <c r="CK86" s="209">
        <v>1219643.9397499999</v>
      </c>
      <c r="CL86" s="209">
        <v>1219643.9397499999</v>
      </c>
      <c r="CM86" s="209">
        <v>1219643.9397499999</v>
      </c>
      <c r="CN86" s="209">
        <v>1219643.9397499999</v>
      </c>
      <c r="CO86" s="209">
        <v>1219643.9397499999</v>
      </c>
      <c r="CP86" s="209">
        <v>1219643.9397499999</v>
      </c>
      <c r="CQ86" s="209">
        <v>1219643.9397499999</v>
      </c>
      <c r="CR86" s="209">
        <v>1219643.9397499999</v>
      </c>
      <c r="CS86" s="209">
        <v>1219643.9397499999</v>
      </c>
      <c r="CT86" s="209">
        <v>1219643.9397499999</v>
      </c>
      <c r="CU86" s="209">
        <v>1219643.9397499999</v>
      </c>
      <c r="CV86" s="209">
        <v>1219643.9397499999</v>
      </c>
      <c r="CW86" s="209">
        <v>1219643.9397499999</v>
      </c>
      <c r="CX86" s="209">
        <v>1219643.9397499999</v>
      </c>
      <c r="CY86" s="209">
        <v>1219643.9397499999</v>
      </c>
    </row>
    <row r="87" spans="2:103" ht="38.25">
      <c r="B87" s="811"/>
      <c r="C87" s="210" t="s">
        <v>97</v>
      </c>
      <c r="D87" s="209">
        <v>1219643.9397499999</v>
      </c>
      <c r="E87" s="209">
        <v>1178399.9417874396</v>
      </c>
      <c r="F87" s="209">
        <v>1138550.6683936615</v>
      </c>
      <c r="G87" s="209">
        <v>1100048.9549697214</v>
      </c>
      <c r="H87" s="209">
        <v>1062849.2318548034</v>
      </c>
      <c r="I87" s="209">
        <v>1026907.4703911144</v>
      </c>
      <c r="J87" s="209">
        <v>992181.13081267104</v>
      </c>
      <c r="K87" s="209">
        <v>958629.11189630057</v>
      </c>
      <c r="L87" s="209">
        <v>926211.70231526636</v>
      </c>
      <c r="M87" s="209">
        <v>894890.53363793856</v>
      </c>
      <c r="N87" s="209">
        <v>864628.53491588274</v>
      </c>
      <c r="O87" s="209">
        <v>835389.8888076162</v>
      </c>
      <c r="P87" s="209">
        <v>807139.98918610276</v>
      </c>
      <c r="Q87" s="209">
        <v>779845.40017980954</v>
      </c>
      <c r="R87" s="209">
        <v>753473.81659884984</v>
      </c>
      <c r="S87" s="209">
        <v>727994.02569937182</v>
      </c>
      <c r="T87" s="209">
        <v>703375.87024093897</v>
      </c>
      <c r="U87" s="209">
        <v>679590.21279317781</v>
      </c>
      <c r="V87" s="209">
        <v>656608.90124944726</v>
      </c>
      <c r="W87" s="209">
        <v>634404.73550671234</v>
      </c>
      <c r="X87" s="209">
        <v>612951.43527218583</v>
      </c>
      <c r="Y87" s="209">
        <v>592223.60895863373</v>
      </c>
      <c r="Z87" s="209">
        <v>572196.72363153019</v>
      </c>
      <c r="AA87" s="209">
        <v>552847.07597249304</v>
      </c>
      <c r="AB87" s="209">
        <v>534151.76422463101</v>
      </c>
      <c r="AC87" s="209">
        <v>516088.66108660004</v>
      </c>
      <c r="AD87" s="209">
        <v>498636.38752328511</v>
      </c>
      <c r="AE87" s="209">
        <v>481774.28746211127</v>
      </c>
      <c r="AF87" s="209">
        <v>465482.4033450351</v>
      </c>
      <c r="AG87" s="209">
        <v>449741.45250728034</v>
      </c>
      <c r="AH87" s="209">
        <v>434532.80435486027</v>
      </c>
      <c r="AI87" s="209">
        <v>421876.5090823886</v>
      </c>
      <c r="AJ87" s="209">
        <v>409588.84376930934</v>
      </c>
      <c r="AK87" s="209">
        <v>397659.07162068866</v>
      </c>
      <c r="AL87" s="209">
        <v>386076.76856377535</v>
      </c>
      <c r="AM87" s="209">
        <v>374831.81413958775</v>
      </c>
      <c r="AN87" s="209">
        <v>363914.38265979395</v>
      </c>
      <c r="AO87" s="209">
        <v>353314.93462115916</v>
      </c>
      <c r="AP87" s="209">
        <v>343024.20837005746</v>
      </c>
      <c r="AQ87" s="209">
        <v>333033.21200976451</v>
      </c>
      <c r="AR87" s="209">
        <v>323333.21554346068</v>
      </c>
      <c r="AS87" s="209">
        <v>313915.74324607837</v>
      </c>
      <c r="AT87" s="209">
        <v>304772.5662583285</v>
      </c>
      <c r="AU87" s="209">
        <v>295895.69539643545</v>
      </c>
      <c r="AV87" s="209">
        <v>287277.37417129654</v>
      </c>
      <c r="AW87" s="209">
        <v>278910.07201096753</v>
      </c>
      <c r="AX87" s="209">
        <v>270786.47768055095</v>
      </c>
      <c r="AY87" s="209">
        <v>262899.49289373879</v>
      </c>
      <c r="AZ87" s="209">
        <v>255242.22611042604</v>
      </c>
      <c r="BA87" s="209">
        <v>247807.98651497671</v>
      </c>
      <c r="BB87" s="209">
        <v>240590.2781698803</v>
      </c>
      <c r="BC87" s="209">
        <v>233582.79433968963</v>
      </c>
      <c r="BD87" s="209">
        <v>226779.41198028118</v>
      </c>
      <c r="BE87" s="209">
        <v>220174.1863886225</v>
      </c>
      <c r="BF87" s="209">
        <v>213761.34600837139</v>
      </c>
      <c r="BG87" s="209">
        <v>207535.28738676832</v>
      </c>
      <c r="BH87" s="209">
        <v>201490.57027841583</v>
      </c>
      <c r="BI87" s="209">
        <v>195621.91289166588</v>
      </c>
      <c r="BJ87" s="209">
        <v>189924.18727346201</v>
      </c>
      <c r="BK87" s="209">
        <v>184392.41482860388</v>
      </c>
      <c r="BL87" s="209">
        <v>179021.76196951835</v>
      </c>
      <c r="BM87" s="209">
        <v>173807.53589273625</v>
      </c>
      <c r="BN87" s="209">
        <v>168745.18047838472</v>
      </c>
      <c r="BO87" s="209">
        <v>163830.2723091114</v>
      </c>
      <c r="BP87" s="209">
        <v>159058.51680496251</v>
      </c>
      <c r="BQ87" s="209">
        <v>154425.74447083738</v>
      </c>
      <c r="BR87" s="209">
        <v>149927.90725324018</v>
      </c>
      <c r="BS87" s="209">
        <v>145561.07500314582</v>
      </c>
      <c r="BT87" s="209">
        <v>141321.43204188914</v>
      </c>
      <c r="BU87" s="209">
        <v>137205.27382707683</v>
      </c>
      <c r="BV87" s="209">
        <v>133209.00371560856</v>
      </c>
      <c r="BW87" s="209">
        <v>129329.12982097919</v>
      </c>
      <c r="BX87" s="209">
        <v>125562.26196211572</v>
      </c>
      <c r="BY87" s="209">
        <v>121905.10870108321</v>
      </c>
      <c r="BZ87" s="209">
        <v>118354.47446707108</v>
      </c>
      <c r="CA87" s="209">
        <v>114907.25676414667</v>
      </c>
      <c r="CB87" s="209">
        <v>112104.64074550896</v>
      </c>
      <c r="CC87" s="209">
        <v>109370.38121513071</v>
      </c>
      <c r="CD87" s="209">
        <v>106702.81094159093</v>
      </c>
      <c r="CE87" s="209">
        <v>104100.3033576497</v>
      </c>
      <c r="CF87" s="209">
        <v>101561.27156843874</v>
      </c>
      <c r="CG87" s="209">
        <v>99084.16738384268</v>
      </c>
      <c r="CH87" s="209">
        <v>96667.480374480685</v>
      </c>
      <c r="CI87" s="209">
        <v>94309.736950712861</v>
      </c>
      <c r="CJ87" s="209">
        <v>92009.499464110122</v>
      </c>
      <c r="CK87" s="209">
        <v>89765.365330839137</v>
      </c>
      <c r="CL87" s="209">
        <v>87575.966176428439</v>
      </c>
      <c r="CM87" s="209">
        <v>85439.967001393612</v>
      </c>
      <c r="CN87" s="209">
        <v>83356.065367213276</v>
      </c>
      <c r="CO87" s="209">
        <v>81322.990602159305</v>
      </c>
      <c r="CP87" s="209">
        <v>79339.503026496895</v>
      </c>
      <c r="CQ87" s="209">
        <v>77404.393196582358</v>
      </c>
      <c r="CR87" s="209">
        <v>75516.481167397418</v>
      </c>
      <c r="CS87" s="209">
        <v>73674.615773070662</v>
      </c>
      <c r="CT87" s="209">
        <v>71877.673924946997</v>
      </c>
      <c r="CU87" s="209">
        <v>70124.559926777554</v>
      </c>
      <c r="CV87" s="209">
        <v>68414.204806612252</v>
      </c>
      <c r="CW87" s="209">
        <v>66745.565664987575</v>
      </c>
      <c r="CX87" s="209">
        <v>65117.625039012273</v>
      </c>
      <c r="CY87" s="209">
        <v>63529.390281963199</v>
      </c>
    </row>
    <row r="88" spans="2:103" ht="15" hidden="1" customHeight="1">
      <c r="B88" s="811"/>
      <c r="C88" s="208" t="s">
        <v>96</v>
      </c>
      <c r="D88" s="211">
        <v>36360690.244303264</v>
      </c>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c r="CN88" s="138"/>
      <c r="CO88" s="138"/>
      <c r="CP88" s="138"/>
      <c r="CQ88" s="138"/>
      <c r="CR88" s="138"/>
      <c r="CS88" s="138"/>
      <c r="CT88" s="138"/>
      <c r="CU88" s="138"/>
      <c r="CV88" s="138"/>
      <c r="CW88" s="138"/>
      <c r="CX88" s="138"/>
      <c r="CY88" s="138"/>
    </row>
    <row r="89" spans="2:103" ht="15" hidden="1" customHeight="1">
      <c r="B89" s="811"/>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c r="CN89" s="138"/>
      <c r="CO89" s="138"/>
      <c r="CP89" s="138"/>
      <c r="CQ89" s="138"/>
      <c r="CR89" s="138"/>
      <c r="CS89" s="138"/>
      <c r="CT89" s="138"/>
      <c r="CU89" s="138"/>
      <c r="CV89" s="138"/>
      <c r="CW89" s="138"/>
      <c r="CX89" s="138"/>
      <c r="CY89" s="138"/>
    </row>
    <row r="90" spans="2:103" ht="15" hidden="1" customHeight="1">
      <c r="B90" s="811"/>
      <c r="C90" s="208" t="s">
        <v>213</v>
      </c>
      <c r="D90" s="230">
        <v>82347.236600000004</v>
      </c>
      <c r="E90" s="233">
        <v>82347.236600000004</v>
      </c>
      <c r="F90" s="233">
        <v>82347.236600000004</v>
      </c>
      <c r="G90" s="233">
        <v>82347.236600000004</v>
      </c>
      <c r="H90" s="233">
        <v>82347.236600000004</v>
      </c>
      <c r="I90" s="233">
        <v>82347.236600000004</v>
      </c>
      <c r="J90" s="233">
        <v>82347.236600000004</v>
      </c>
      <c r="K90" s="233">
        <v>82347.236600000004</v>
      </c>
      <c r="L90" s="233">
        <v>82347.236600000004</v>
      </c>
      <c r="M90" s="233">
        <v>82347.236600000004</v>
      </c>
      <c r="N90" s="233">
        <v>82347.236600000004</v>
      </c>
      <c r="O90" s="233">
        <v>82347.236600000004</v>
      </c>
      <c r="P90" s="233">
        <v>82347.236600000004</v>
      </c>
      <c r="Q90" s="233">
        <v>82347.236600000004</v>
      </c>
      <c r="R90" s="233">
        <v>82347.236600000004</v>
      </c>
      <c r="S90" s="233">
        <v>82347.236600000004</v>
      </c>
      <c r="T90" s="233">
        <v>82347.236600000004</v>
      </c>
      <c r="U90" s="233">
        <v>82347.236600000004</v>
      </c>
      <c r="V90" s="233">
        <v>82347.236600000004</v>
      </c>
      <c r="W90" s="233">
        <v>82347.236600000004</v>
      </c>
      <c r="X90" s="233">
        <v>82347.236600000004</v>
      </c>
      <c r="Y90" s="233">
        <v>82347.236600000004</v>
      </c>
      <c r="Z90" s="233">
        <v>82347.236600000004</v>
      </c>
      <c r="AA90" s="233">
        <v>82347.236600000004</v>
      </c>
      <c r="AB90" s="233">
        <v>82347.236600000004</v>
      </c>
      <c r="AC90" s="233">
        <v>82347.236600000004</v>
      </c>
      <c r="AD90" s="233">
        <v>82347.236600000004</v>
      </c>
      <c r="AE90" s="233">
        <v>82347.236600000004</v>
      </c>
      <c r="AF90" s="233">
        <v>82347.236600000004</v>
      </c>
      <c r="AG90" s="233">
        <v>82347.236600000004</v>
      </c>
      <c r="AH90" s="233">
        <v>82347.236600000004</v>
      </c>
      <c r="AI90" s="233">
        <v>82347.236600000004</v>
      </c>
      <c r="AJ90" s="233">
        <v>82347.236600000004</v>
      </c>
      <c r="AK90" s="233">
        <v>82347.236600000004</v>
      </c>
      <c r="AL90" s="233">
        <v>82347.236600000004</v>
      </c>
      <c r="AM90" s="233">
        <v>82347.236600000004</v>
      </c>
      <c r="AN90" s="233">
        <v>82347.236600000004</v>
      </c>
      <c r="AO90" s="233">
        <v>82347.236600000004</v>
      </c>
      <c r="AP90" s="233">
        <v>82347.236600000004</v>
      </c>
      <c r="AQ90" s="233">
        <v>82347.236600000004</v>
      </c>
      <c r="AR90" s="233">
        <v>82347.236600000004</v>
      </c>
      <c r="AS90" s="233">
        <v>82347.236600000004</v>
      </c>
      <c r="AT90" s="233">
        <v>82347.236600000004</v>
      </c>
      <c r="AU90" s="233">
        <v>82347.236600000004</v>
      </c>
      <c r="AV90" s="233">
        <v>82347.236600000004</v>
      </c>
      <c r="AW90" s="233">
        <v>82347.236600000004</v>
      </c>
      <c r="AX90" s="233">
        <v>82347.236600000004</v>
      </c>
      <c r="AY90" s="233">
        <v>82347.236600000004</v>
      </c>
      <c r="AZ90" s="233">
        <v>82347.236600000004</v>
      </c>
      <c r="BA90" s="233">
        <v>82347.236600000004</v>
      </c>
      <c r="BB90" s="233">
        <v>82347.236600000004</v>
      </c>
      <c r="BC90" s="233">
        <v>82347.236600000004</v>
      </c>
      <c r="BD90" s="233">
        <v>82347.236600000004</v>
      </c>
      <c r="BE90" s="233">
        <v>82347.236600000004</v>
      </c>
      <c r="BF90" s="233">
        <v>82347.236600000004</v>
      </c>
      <c r="BG90" s="233">
        <v>82347.236600000004</v>
      </c>
      <c r="BH90" s="233">
        <v>82347.236600000004</v>
      </c>
      <c r="BI90" s="233">
        <v>82347.236600000004</v>
      </c>
      <c r="BJ90" s="233">
        <v>82347.236600000004</v>
      </c>
      <c r="BK90" s="233">
        <v>82347.236600000004</v>
      </c>
      <c r="BL90" s="233">
        <v>82347.236600000004</v>
      </c>
      <c r="BM90" s="233">
        <v>82347.236600000004</v>
      </c>
      <c r="BN90" s="233">
        <v>82347.236600000004</v>
      </c>
      <c r="BO90" s="233">
        <v>82347.236600000004</v>
      </c>
      <c r="BP90" s="233">
        <v>82347.236600000004</v>
      </c>
      <c r="BQ90" s="233">
        <v>82347.236600000004</v>
      </c>
      <c r="BR90" s="233">
        <v>82347.236600000004</v>
      </c>
      <c r="BS90" s="233">
        <v>82347.236600000004</v>
      </c>
      <c r="BT90" s="233">
        <v>82347.236600000004</v>
      </c>
      <c r="BU90" s="233">
        <v>82347.236600000004</v>
      </c>
      <c r="BV90" s="233">
        <v>82347.236600000004</v>
      </c>
      <c r="BW90" s="233">
        <v>82347.236600000004</v>
      </c>
      <c r="BX90" s="233">
        <v>82347.236600000004</v>
      </c>
      <c r="BY90" s="233">
        <v>82347.236600000004</v>
      </c>
      <c r="BZ90" s="233">
        <v>82347.236600000004</v>
      </c>
      <c r="CA90" s="233">
        <v>82347.236600000004</v>
      </c>
      <c r="CB90" s="233">
        <v>82347.236600000004</v>
      </c>
      <c r="CC90" s="233">
        <v>82347.236600000004</v>
      </c>
      <c r="CD90" s="233">
        <v>82347.236600000004</v>
      </c>
      <c r="CE90" s="233">
        <v>82347.236600000004</v>
      </c>
      <c r="CF90" s="233">
        <v>82347.236600000004</v>
      </c>
      <c r="CG90" s="233">
        <v>82347.236600000004</v>
      </c>
      <c r="CH90" s="233">
        <v>82347.236600000004</v>
      </c>
      <c r="CI90" s="233">
        <v>82347.236600000004</v>
      </c>
      <c r="CJ90" s="233">
        <v>82347.236600000004</v>
      </c>
      <c r="CK90" s="233">
        <v>82347.236600000004</v>
      </c>
      <c r="CL90" s="233">
        <v>82347.236600000004</v>
      </c>
      <c r="CM90" s="233">
        <v>82347.236600000004</v>
      </c>
      <c r="CN90" s="233">
        <v>82347.236600000004</v>
      </c>
      <c r="CO90" s="233">
        <v>82347.236600000004</v>
      </c>
      <c r="CP90" s="233">
        <v>82347.236600000004</v>
      </c>
      <c r="CQ90" s="233">
        <v>82347.236600000004</v>
      </c>
      <c r="CR90" s="233">
        <v>82347.236600000004</v>
      </c>
      <c r="CS90" s="233">
        <v>82347.236600000004</v>
      </c>
      <c r="CT90" s="233">
        <v>82347.236600000004</v>
      </c>
      <c r="CU90" s="233">
        <v>82347.236600000004</v>
      </c>
      <c r="CV90" s="233">
        <v>82347.236600000004</v>
      </c>
      <c r="CW90" s="233">
        <v>82347.236600000004</v>
      </c>
      <c r="CX90" s="233">
        <v>82347.236600000004</v>
      </c>
      <c r="CY90" s="233">
        <v>82347.236600000004</v>
      </c>
    </row>
    <row r="91" spans="2:103" ht="15" hidden="1" customHeight="1">
      <c r="B91" s="811"/>
      <c r="C91" s="208" t="s">
        <v>98</v>
      </c>
      <c r="D91" s="245">
        <v>304622.03090000001</v>
      </c>
      <c r="E91" s="209">
        <v>304622.03090000001</v>
      </c>
      <c r="F91" s="209">
        <v>304622.03090000001</v>
      </c>
      <c r="G91" s="209">
        <v>304622.03090000001</v>
      </c>
      <c r="H91" s="245">
        <v>304622.03090000001</v>
      </c>
      <c r="I91" s="209">
        <v>304622.03090000001</v>
      </c>
      <c r="J91" s="209">
        <v>304622.03090000001</v>
      </c>
      <c r="K91" s="209">
        <v>304622.03090000001</v>
      </c>
      <c r="L91" s="209">
        <v>304622.03090000001</v>
      </c>
      <c r="M91" s="209">
        <v>304622.03090000001</v>
      </c>
      <c r="N91" s="209">
        <v>304622.03090000001</v>
      </c>
      <c r="O91" s="209">
        <v>304622.03090000001</v>
      </c>
      <c r="P91" s="209">
        <v>304622.03090000001</v>
      </c>
      <c r="Q91" s="209">
        <v>304622.03090000001</v>
      </c>
      <c r="R91" s="209">
        <v>304622.03090000001</v>
      </c>
      <c r="S91" s="209">
        <v>304622.03090000001</v>
      </c>
      <c r="T91" s="209">
        <v>304622.03090000001</v>
      </c>
      <c r="U91" s="209">
        <v>304622.03090000001</v>
      </c>
      <c r="V91" s="209">
        <v>304622.03090000001</v>
      </c>
      <c r="W91" s="209">
        <v>304622.03090000001</v>
      </c>
      <c r="X91" s="209">
        <v>304622.03090000001</v>
      </c>
      <c r="Y91" s="209">
        <v>304622.03090000001</v>
      </c>
      <c r="Z91" s="209">
        <v>304622.03090000001</v>
      </c>
      <c r="AA91" s="209">
        <v>304622.03090000001</v>
      </c>
      <c r="AB91" s="209">
        <v>304622.03090000001</v>
      </c>
      <c r="AC91" s="209">
        <v>304622.03090000001</v>
      </c>
      <c r="AD91" s="209">
        <v>304622.03090000001</v>
      </c>
      <c r="AE91" s="209">
        <v>304622.03090000001</v>
      </c>
      <c r="AF91" s="209">
        <v>304622.03090000001</v>
      </c>
      <c r="AG91" s="209">
        <v>304622.03090000001</v>
      </c>
      <c r="AH91" s="209">
        <v>304622.03090000001</v>
      </c>
      <c r="AI91" s="209">
        <v>304622.03090000001</v>
      </c>
      <c r="AJ91" s="209">
        <v>304622.03090000001</v>
      </c>
      <c r="AK91" s="209">
        <v>304622.03090000001</v>
      </c>
      <c r="AL91" s="209">
        <v>304622.03090000001</v>
      </c>
      <c r="AM91" s="209">
        <v>304622.03090000001</v>
      </c>
      <c r="AN91" s="209">
        <v>304622.03090000001</v>
      </c>
      <c r="AO91" s="209">
        <v>304622.03090000001</v>
      </c>
      <c r="AP91" s="209">
        <v>304622.03090000001</v>
      </c>
      <c r="AQ91" s="209">
        <v>304622.03090000001</v>
      </c>
      <c r="AR91" s="209">
        <v>304622.03090000001</v>
      </c>
      <c r="AS91" s="209">
        <v>304622.03090000001</v>
      </c>
      <c r="AT91" s="209">
        <v>304622.03090000001</v>
      </c>
      <c r="AU91" s="209">
        <v>304622.03090000001</v>
      </c>
      <c r="AV91" s="209">
        <v>304622.03090000001</v>
      </c>
      <c r="AW91" s="209">
        <v>304622.03090000001</v>
      </c>
      <c r="AX91" s="209">
        <v>304622.03090000001</v>
      </c>
      <c r="AY91" s="209">
        <v>304622.03090000001</v>
      </c>
      <c r="AZ91" s="209">
        <v>304622.03090000001</v>
      </c>
      <c r="BA91" s="209">
        <v>304622.03090000001</v>
      </c>
      <c r="BB91" s="209">
        <v>304622.03090000001</v>
      </c>
      <c r="BC91" s="209">
        <v>304622.03090000001</v>
      </c>
      <c r="BD91" s="209">
        <v>304622.03090000001</v>
      </c>
      <c r="BE91" s="209">
        <v>304622.03090000001</v>
      </c>
      <c r="BF91" s="209">
        <v>304622.03090000001</v>
      </c>
      <c r="BG91" s="209">
        <v>304622.03090000001</v>
      </c>
      <c r="BH91" s="209">
        <v>304622.03090000001</v>
      </c>
      <c r="BI91" s="209">
        <v>304622.03090000001</v>
      </c>
      <c r="BJ91" s="209">
        <v>304622.03090000001</v>
      </c>
      <c r="BK91" s="209">
        <v>304622.03090000001</v>
      </c>
      <c r="BL91" s="209">
        <v>304622.03090000001</v>
      </c>
      <c r="BM91" s="209">
        <v>304622.03090000001</v>
      </c>
      <c r="BN91" s="209">
        <v>304622.03090000001</v>
      </c>
      <c r="BO91" s="209">
        <v>304622.03090000001</v>
      </c>
      <c r="BP91" s="209">
        <v>304622.03090000001</v>
      </c>
      <c r="BQ91" s="209">
        <v>304622.03090000001</v>
      </c>
      <c r="BR91" s="209">
        <v>304622.03090000001</v>
      </c>
      <c r="BS91" s="209">
        <v>304622.03090000001</v>
      </c>
      <c r="BT91" s="209">
        <v>304622.03090000001</v>
      </c>
      <c r="BU91" s="209">
        <v>304622.03090000001</v>
      </c>
      <c r="BV91" s="209">
        <v>304622.03090000001</v>
      </c>
      <c r="BW91" s="209">
        <v>304622.03090000001</v>
      </c>
      <c r="BX91" s="209">
        <v>304622.03090000001</v>
      </c>
      <c r="BY91" s="209">
        <v>304622.03090000001</v>
      </c>
      <c r="BZ91" s="209">
        <v>304622.03090000001</v>
      </c>
      <c r="CA91" s="209">
        <v>304622.03090000001</v>
      </c>
      <c r="CB91" s="209">
        <v>304622.03090000001</v>
      </c>
      <c r="CC91" s="209">
        <v>304622.03090000001</v>
      </c>
      <c r="CD91" s="209">
        <v>304622.03090000001</v>
      </c>
      <c r="CE91" s="209">
        <v>304622.03090000001</v>
      </c>
      <c r="CF91" s="209">
        <v>304622.03090000001</v>
      </c>
      <c r="CG91" s="209">
        <v>304622.03090000001</v>
      </c>
      <c r="CH91" s="209">
        <v>304622.03090000001</v>
      </c>
      <c r="CI91" s="209">
        <v>304622.03090000001</v>
      </c>
      <c r="CJ91" s="209">
        <v>304622.03090000001</v>
      </c>
      <c r="CK91" s="209">
        <v>304622.03090000001</v>
      </c>
      <c r="CL91" s="209">
        <v>304622.03090000001</v>
      </c>
      <c r="CM91" s="209">
        <v>304622.03090000001</v>
      </c>
      <c r="CN91" s="209">
        <v>304622.03090000001</v>
      </c>
      <c r="CO91" s="209">
        <v>304622.03090000001</v>
      </c>
      <c r="CP91" s="209">
        <v>304622.03090000001</v>
      </c>
      <c r="CQ91" s="209">
        <v>304622.03090000001</v>
      </c>
      <c r="CR91" s="209">
        <v>304622.03090000001</v>
      </c>
      <c r="CS91" s="209">
        <v>304622.03090000001</v>
      </c>
      <c r="CT91" s="209">
        <v>304622.03090000001</v>
      </c>
      <c r="CU91" s="209">
        <v>304622.03090000001</v>
      </c>
      <c r="CV91" s="209">
        <v>304622.03090000001</v>
      </c>
      <c r="CW91" s="209">
        <v>304622.03090000001</v>
      </c>
      <c r="CX91" s="209">
        <v>304622.03090000001</v>
      </c>
      <c r="CY91" s="209">
        <v>304622.03090000001</v>
      </c>
    </row>
    <row r="92" spans="2:103" ht="15" hidden="1" customHeight="1">
      <c r="B92" s="811"/>
      <c r="C92" s="210" t="s">
        <v>97</v>
      </c>
      <c r="D92" s="209">
        <v>304622.03090000001</v>
      </c>
      <c r="E92" s="209">
        <v>294320.80280193238</v>
      </c>
      <c r="F92" s="209">
        <v>284367.9254124951</v>
      </c>
      <c r="G92" s="209">
        <v>274751.61875603395</v>
      </c>
      <c r="H92" s="209">
        <v>265460.50121355936</v>
      </c>
      <c r="I92" s="209">
        <v>256483.57605174818</v>
      </c>
      <c r="J92" s="209">
        <v>247810.21840748619</v>
      </c>
      <c r="K92" s="209">
        <v>239430.16271254708</v>
      </c>
      <c r="L92" s="209">
        <v>231333.49054352377</v>
      </c>
      <c r="M92" s="209">
        <v>223510.61888263168</v>
      </c>
      <c r="N92" s="209">
        <v>215952.28877548958</v>
      </c>
      <c r="O92" s="209">
        <v>208649.55437245371</v>
      </c>
      <c r="P92" s="209">
        <v>201593.77234053501</v>
      </c>
      <c r="Q92" s="209">
        <v>194776.59163336718</v>
      </c>
      <c r="R92" s="209">
        <v>188189.94360711804</v>
      </c>
      <c r="S92" s="209">
        <v>181826.03247064547</v>
      </c>
      <c r="T92" s="209">
        <v>175677.32605859466</v>
      </c>
      <c r="U92" s="209">
        <v>169736.54691651661</v>
      </c>
      <c r="V92" s="209">
        <v>163996.66368745567</v>
      </c>
      <c r="W92" s="209">
        <v>158450.88278981223</v>
      </c>
      <c r="X92" s="209">
        <v>153092.64037663021</v>
      </c>
      <c r="Y92" s="209">
        <v>147915.59456679248</v>
      </c>
      <c r="Z92" s="209">
        <v>142913.61793892994</v>
      </c>
      <c r="AA92" s="209">
        <v>138080.79027915938</v>
      </c>
      <c r="AB92" s="209">
        <v>133411.39157406703</v>
      </c>
      <c r="AC92" s="209">
        <v>128899.8952406445</v>
      </c>
      <c r="AD92" s="209">
        <v>124540.96158516378</v>
      </c>
      <c r="AE92" s="209">
        <v>120329.43148325004</v>
      </c>
      <c r="AF92" s="209">
        <v>116260.32027367155</v>
      </c>
      <c r="AG92" s="209">
        <v>112328.81185861987</v>
      </c>
      <c r="AH92" s="209">
        <v>108530.25300349746</v>
      </c>
      <c r="AI92" s="209">
        <v>105369.1776732985</v>
      </c>
      <c r="AJ92" s="209">
        <v>102300.17249834807</v>
      </c>
      <c r="AK92" s="209">
        <v>99320.55582363889</v>
      </c>
      <c r="AL92" s="209">
        <v>96427.724100620282</v>
      </c>
      <c r="AM92" s="209">
        <v>93619.149612252702</v>
      </c>
      <c r="AN92" s="209">
        <v>90892.378264323008</v>
      </c>
      <c r="AO92" s="209">
        <v>88245.027441090293</v>
      </c>
      <c r="AP92" s="209">
        <v>85674.783923388648</v>
      </c>
      <c r="AQ92" s="209">
        <v>83179.401867367618</v>
      </c>
      <c r="AR92" s="209">
        <v>80756.700842104474</v>
      </c>
      <c r="AS92" s="209">
        <v>78404.563924373288</v>
      </c>
      <c r="AT92" s="209">
        <v>76120.935848906112</v>
      </c>
      <c r="AU92" s="209">
        <v>73903.821212530194</v>
      </c>
      <c r="AV92" s="209">
        <v>71751.282730611842</v>
      </c>
      <c r="AW92" s="209">
        <v>69661.439544283348</v>
      </c>
      <c r="AX92" s="209">
        <v>67632.465576974108</v>
      </c>
      <c r="AY92" s="209">
        <v>65662.587938809826</v>
      </c>
      <c r="AZ92" s="209">
        <v>63750.085377485266</v>
      </c>
      <c r="BA92" s="209">
        <v>61893.286774257533</v>
      </c>
      <c r="BB92" s="209">
        <v>60090.569683745176</v>
      </c>
      <c r="BC92" s="209">
        <v>58340.358916257457</v>
      </c>
      <c r="BD92" s="209">
        <v>56641.12516141501</v>
      </c>
      <c r="BE92" s="209">
        <v>54991.383651859229</v>
      </c>
      <c r="BF92" s="209">
        <v>53389.692865882746</v>
      </c>
      <c r="BG92" s="209">
        <v>51834.65326784733</v>
      </c>
      <c r="BH92" s="209">
        <v>50324.906085288669</v>
      </c>
      <c r="BI92" s="209">
        <v>48859.132121639486</v>
      </c>
      <c r="BJ92" s="209">
        <v>47436.050603533477</v>
      </c>
      <c r="BK92" s="209">
        <v>46054.418061682991</v>
      </c>
      <c r="BL92" s="209">
        <v>44713.027244352423</v>
      </c>
      <c r="BM92" s="209">
        <v>43410.706062478079</v>
      </c>
      <c r="BN92" s="209">
        <v>42146.316565512694</v>
      </c>
      <c r="BO92" s="209">
        <v>40918.753947099707</v>
      </c>
      <c r="BP92" s="209">
        <v>39726.945579708452</v>
      </c>
      <c r="BQ92" s="209">
        <v>38569.850077386851</v>
      </c>
      <c r="BR92" s="209">
        <v>37446.456385812475</v>
      </c>
      <c r="BS92" s="209">
        <v>36355.782898847057</v>
      </c>
      <c r="BT92" s="209">
        <v>35296.87660082239</v>
      </c>
      <c r="BU92" s="209">
        <v>34268.812233808145</v>
      </c>
      <c r="BV92" s="209">
        <v>33270.691489134122</v>
      </c>
      <c r="BW92" s="209">
        <v>32301.642222460312</v>
      </c>
      <c r="BX92" s="209">
        <v>31360.817691709039</v>
      </c>
      <c r="BY92" s="209">
        <v>30447.395817193243</v>
      </c>
      <c r="BZ92" s="209">
        <v>29560.578463294409</v>
      </c>
      <c r="CA92" s="209">
        <v>28699.59074106253</v>
      </c>
      <c r="CB92" s="209">
        <v>27999.600722987838</v>
      </c>
      <c r="CC92" s="209">
        <v>27316.683632183256</v>
      </c>
      <c r="CD92" s="209">
        <v>26650.423055788546</v>
      </c>
      <c r="CE92" s="209">
        <v>26000.412737354676</v>
      </c>
      <c r="CF92" s="209">
        <v>25366.256329126518</v>
      </c>
      <c r="CG92" s="209">
        <v>24747.56715036734</v>
      </c>
      <c r="CH92" s="209">
        <v>24143.967951577895</v>
      </c>
      <c r="CI92" s="209">
        <v>23555.090684466242</v>
      </c>
      <c r="CJ92" s="209">
        <v>22980.576277528042</v>
      </c>
      <c r="CK92" s="209">
        <v>22420.074417100528</v>
      </c>
      <c r="CL92" s="209">
        <v>21873.243333756614</v>
      </c>
      <c r="CM92" s="209">
        <v>21339.749593908895</v>
      </c>
      <c r="CN92" s="209">
        <v>20819.267896496483</v>
      </c>
      <c r="CO92" s="209">
        <v>20311.480874630717</v>
      </c>
      <c r="CP92" s="209">
        <v>19816.078902078752</v>
      </c>
      <c r="CQ92" s="209">
        <v>19332.759904467079</v>
      </c>
      <c r="CR92" s="209">
        <v>18861.229175089837</v>
      </c>
      <c r="CS92" s="209">
        <v>18401.199195209596</v>
      </c>
      <c r="CT92" s="209">
        <v>17952.389458741072</v>
      </c>
      <c r="CU92" s="209">
        <v>17514.526301210801</v>
      </c>
      <c r="CV92" s="209">
        <v>17087.342732888588</v>
      </c>
      <c r="CW92" s="209">
        <v>16670.578275988868</v>
      </c>
      <c r="CX92" s="209">
        <v>16263.9788058428</v>
      </c>
      <c r="CY92" s="209">
        <v>15867.296395944195</v>
      </c>
    </row>
    <row r="93" spans="2:103" ht="15" hidden="1" customHeight="1">
      <c r="B93" s="811"/>
      <c r="C93" s="208" t="s">
        <v>96</v>
      </c>
      <c r="D93" s="211">
        <v>9081558.1057336051</v>
      </c>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c r="CN93" s="138"/>
      <c r="CO93" s="138"/>
      <c r="CP93" s="138"/>
      <c r="CQ93" s="138"/>
      <c r="CR93" s="138"/>
      <c r="CS93" s="138"/>
      <c r="CT93" s="138"/>
      <c r="CU93" s="138"/>
      <c r="CV93" s="138"/>
      <c r="CW93" s="138"/>
      <c r="CX93" s="138"/>
      <c r="CY93" s="138"/>
    </row>
    <row r="94" spans="2:103" ht="15" hidden="1" customHeight="1">
      <c r="B94" s="811"/>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c r="CN94" s="138"/>
      <c r="CO94" s="138"/>
      <c r="CP94" s="138"/>
      <c r="CQ94" s="138"/>
      <c r="CR94" s="138"/>
      <c r="CS94" s="138"/>
      <c r="CT94" s="138"/>
      <c r="CU94" s="138"/>
      <c r="CV94" s="138"/>
      <c r="CW94" s="138"/>
      <c r="CX94" s="138"/>
      <c r="CY94" s="138"/>
    </row>
    <row r="95" spans="2:103" ht="15" hidden="1" customHeight="1">
      <c r="B95" s="811"/>
      <c r="C95" s="208" t="s">
        <v>214</v>
      </c>
      <c r="D95" s="230">
        <v>103369.83274</v>
      </c>
      <c r="E95" s="233">
        <v>103369.83274</v>
      </c>
      <c r="F95" s="233">
        <v>103369.83274</v>
      </c>
      <c r="G95" s="233">
        <v>103369.83274</v>
      </c>
      <c r="H95" s="233">
        <v>103369.83274</v>
      </c>
      <c r="I95" s="233">
        <v>103369.83274</v>
      </c>
      <c r="J95" s="233">
        <v>103369.83274</v>
      </c>
      <c r="K95" s="233">
        <v>103369.83274</v>
      </c>
      <c r="L95" s="233">
        <v>103369.83274</v>
      </c>
      <c r="M95" s="233">
        <v>103369.83274</v>
      </c>
      <c r="N95" s="233">
        <v>103369.83274</v>
      </c>
      <c r="O95" s="233">
        <v>103369.83274</v>
      </c>
      <c r="P95" s="233">
        <v>103369.83274</v>
      </c>
      <c r="Q95" s="233">
        <v>103369.83274</v>
      </c>
      <c r="R95" s="233">
        <v>103369.83274</v>
      </c>
      <c r="S95" s="233">
        <v>103369.83274</v>
      </c>
      <c r="T95" s="233">
        <v>103369.83274</v>
      </c>
      <c r="U95" s="233">
        <v>103369.83274</v>
      </c>
      <c r="V95" s="233">
        <v>103369.83274</v>
      </c>
      <c r="W95" s="233">
        <v>103369.83274</v>
      </c>
      <c r="X95" s="233">
        <v>103369.83274</v>
      </c>
      <c r="Y95" s="233">
        <v>103369.83274</v>
      </c>
      <c r="Z95" s="233">
        <v>103369.83274</v>
      </c>
      <c r="AA95" s="233">
        <v>103369.83274</v>
      </c>
      <c r="AB95" s="233">
        <v>103369.83274</v>
      </c>
      <c r="AC95" s="233">
        <v>103369.83274</v>
      </c>
      <c r="AD95" s="233">
        <v>103369.83274</v>
      </c>
      <c r="AE95" s="233">
        <v>103369.83274</v>
      </c>
      <c r="AF95" s="233">
        <v>103369.83274</v>
      </c>
      <c r="AG95" s="233">
        <v>103369.83274</v>
      </c>
      <c r="AH95" s="233">
        <v>103369.83274</v>
      </c>
      <c r="AI95" s="233">
        <v>103369.83274</v>
      </c>
      <c r="AJ95" s="233">
        <v>103369.83274</v>
      </c>
      <c r="AK95" s="233">
        <v>103369.83274</v>
      </c>
      <c r="AL95" s="233">
        <v>103369.83274</v>
      </c>
      <c r="AM95" s="233">
        <v>103369.83274</v>
      </c>
      <c r="AN95" s="233">
        <v>103369.83274</v>
      </c>
      <c r="AO95" s="233">
        <v>103369.83274</v>
      </c>
      <c r="AP95" s="233">
        <v>103369.83274</v>
      </c>
      <c r="AQ95" s="233">
        <v>103369.83274</v>
      </c>
      <c r="AR95" s="233">
        <v>103369.83274</v>
      </c>
      <c r="AS95" s="233">
        <v>103369.83274</v>
      </c>
      <c r="AT95" s="233">
        <v>103369.83274</v>
      </c>
      <c r="AU95" s="233">
        <v>103369.83274</v>
      </c>
      <c r="AV95" s="233">
        <v>103369.83274</v>
      </c>
      <c r="AW95" s="233">
        <v>103369.83274</v>
      </c>
      <c r="AX95" s="233">
        <v>103369.83274</v>
      </c>
      <c r="AY95" s="233">
        <v>103369.83274</v>
      </c>
      <c r="AZ95" s="233">
        <v>103369.83274</v>
      </c>
      <c r="BA95" s="233">
        <v>103369.83274</v>
      </c>
      <c r="BB95" s="233">
        <v>103369.83274</v>
      </c>
      <c r="BC95" s="233">
        <v>103369.83274</v>
      </c>
      <c r="BD95" s="233">
        <v>103369.83274</v>
      </c>
      <c r="BE95" s="233">
        <v>103369.83274</v>
      </c>
      <c r="BF95" s="233">
        <v>103369.83274</v>
      </c>
      <c r="BG95" s="233">
        <v>103369.83274</v>
      </c>
      <c r="BH95" s="233">
        <v>103369.83274</v>
      </c>
      <c r="BI95" s="233">
        <v>103369.83274</v>
      </c>
      <c r="BJ95" s="233">
        <v>103369.83274</v>
      </c>
      <c r="BK95" s="233">
        <v>103369.83274</v>
      </c>
      <c r="BL95" s="233">
        <v>103369.83274</v>
      </c>
      <c r="BM95" s="233">
        <v>103369.83274</v>
      </c>
      <c r="BN95" s="233">
        <v>103369.83274</v>
      </c>
      <c r="BO95" s="233">
        <v>103369.83274</v>
      </c>
      <c r="BP95" s="233">
        <v>103369.83274</v>
      </c>
      <c r="BQ95" s="233">
        <v>103369.83274</v>
      </c>
      <c r="BR95" s="233">
        <v>103369.83274</v>
      </c>
      <c r="BS95" s="233">
        <v>103369.83274</v>
      </c>
      <c r="BT95" s="233">
        <v>103369.83274</v>
      </c>
      <c r="BU95" s="233">
        <v>103369.83274</v>
      </c>
      <c r="BV95" s="233">
        <v>103369.83274</v>
      </c>
      <c r="BW95" s="233">
        <v>103369.83274</v>
      </c>
      <c r="BX95" s="233">
        <v>103369.83274</v>
      </c>
      <c r="BY95" s="233">
        <v>103369.83274</v>
      </c>
      <c r="BZ95" s="233">
        <v>103369.83274</v>
      </c>
      <c r="CA95" s="233">
        <v>103369.83274</v>
      </c>
      <c r="CB95" s="233">
        <v>103369.83274</v>
      </c>
      <c r="CC95" s="233">
        <v>103369.83274</v>
      </c>
      <c r="CD95" s="233">
        <v>103369.83274</v>
      </c>
      <c r="CE95" s="233">
        <v>103369.83274</v>
      </c>
      <c r="CF95" s="233">
        <v>103369.83274</v>
      </c>
      <c r="CG95" s="233">
        <v>103369.83274</v>
      </c>
      <c r="CH95" s="233">
        <v>103369.83274</v>
      </c>
      <c r="CI95" s="233">
        <v>103369.83274</v>
      </c>
      <c r="CJ95" s="233">
        <v>103369.83274</v>
      </c>
      <c r="CK95" s="233">
        <v>103369.83274</v>
      </c>
      <c r="CL95" s="233">
        <v>103369.83274</v>
      </c>
      <c r="CM95" s="233">
        <v>103369.83274</v>
      </c>
      <c r="CN95" s="233">
        <v>103369.83274</v>
      </c>
      <c r="CO95" s="233">
        <v>103369.83274</v>
      </c>
      <c r="CP95" s="233">
        <v>103369.83274</v>
      </c>
      <c r="CQ95" s="233">
        <v>103369.83274</v>
      </c>
      <c r="CR95" s="233">
        <v>103369.83274</v>
      </c>
      <c r="CS95" s="233">
        <v>103369.83274</v>
      </c>
      <c r="CT95" s="233">
        <v>103369.83274</v>
      </c>
      <c r="CU95" s="233">
        <v>103369.83274</v>
      </c>
      <c r="CV95" s="233">
        <v>103369.83274</v>
      </c>
      <c r="CW95" s="233">
        <v>103369.83274</v>
      </c>
      <c r="CX95" s="233">
        <v>103369.83274</v>
      </c>
      <c r="CY95" s="233">
        <v>103369.83274</v>
      </c>
    </row>
    <row r="96" spans="2:103" ht="15" hidden="1" customHeight="1">
      <c r="B96" s="811"/>
      <c r="C96" s="208" t="s">
        <v>98</v>
      </c>
      <c r="D96" s="245">
        <v>388568.10490000003</v>
      </c>
      <c r="E96" s="209">
        <v>388568.10490000003</v>
      </c>
      <c r="F96" s="209">
        <v>388568.10490000003</v>
      </c>
      <c r="G96" s="209">
        <v>388568.10490000003</v>
      </c>
      <c r="H96" s="209">
        <v>388568.10490000003</v>
      </c>
      <c r="I96" s="209">
        <v>388568.10490000003</v>
      </c>
      <c r="J96" s="209">
        <v>388568.10490000003</v>
      </c>
      <c r="K96" s="209">
        <v>388568.10490000003</v>
      </c>
      <c r="L96" s="209">
        <v>388568.10490000003</v>
      </c>
      <c r="M96" s="209">
        <v>388568.10490000003</v>
      </c>
      <c r="N96" s="209">
        <v>388568.10490000003</v>
      </c>
      <c r="O96" s="209">
        <v>388568.10490000003</v>
      </c>
      <c r="P96" s="209">
        <v>388568.10490000003</v>
      </c>
      <c r="Q96" s="209">
        <v>388568.10490000003</v>
      </c>
      <c r="R96" s="209">
        <v>388568.10490000003</v>
      </c>
      <c r="S96" s="209">
        <v>388568.10490000003</v>
      </c>
      <c r="T96" s="209">
        <v>388568.10490000003</v>
      </c>
      <c r="U96" s="209">
        <v>388568.10490000003</v>
      </c>
      <c r="V96" s="209">
        <v>388568.10490000003</v>
      </c>
      <c r="W96" s="209">
        <v>388568.10490000003</v>
      </c>
      <c r="X96" s="209">
        <v>388568.10490000003</v>
      </c>
      <c r="Y96" s="209">
        <v>388568.10490000003</v>
      </c>
      <c r="Z96" s="209">
        <v>388568.10490000003</v>
      </c>
      <c r="AA96" s="209">
        <v>388568.10490000003</v>
      </c>
      <c r="AB96" s="209">
        <v>388568.10490000003</v>
      </c>
      <c r="AC96" s="209">
        <v>388568.10490000003</v>
      </c>
      <c r="AD96" s="209">
        <v>388568.10490000003</v>
      </c>
      <c r="AE96" s="209">
        <v>388568.10490000003</v>
      </c>
      <c r="AF96" s="209">
        <v>388568.10490000003</v>
      </c>
      <c r="AG96" s="209">
        <v>388568.10490000003</v>
      </c>
      <c r="AH96" s="209">
        <v>388568.10490000003</v>
      </c>
      <c r="AI96" s="209">
        <v>388568.10490000003</v>
      </c>
      <c r="AJ96" s="209">
        <v>388568.10490000003</v>
      </c>
      <c r="AK96" s="209">
        <v>388568.10490000003</v>
      </c>
      <c r="AL96" s="209">
        <v>388568.10490000003</v>
      </c>
      <c r="AM96" s="209">
        <v>388568.10490000003</v>
      </c>
      <c r="AN96" s="209">
        <v>388568.10490000003</v>
      </c>
      <c r="AO96" s="209">
        <v>388568.10490000003</v>
      </c>
      <c r="AP96" s="209">
        <v>388568.10490000003</v>
      </c>
      <c r="AQ96" s="209">
        <v>388568.10490000003</v>
      </c>
      <c r="AR96" s="209">
        <v>388568.10490000003</v>
      </c>
      <c r="AS96" s="209">
        <v>388568.10490000003</v>
      </c>
      <c r="AT96" s="209">
        <v>388568.10490000003</v>
      </c>
      <c r="AU96" s="209">
        <v>388568.10490000003</v>
      </c>
      <c r="AV96" s="209">
        <v>388568.10490000003</v>
      </c>
      <c r="AW96" s="209">
        <v>388568.10490000003</v>
      </c>
      <c r="AX96" s="209">
        <v>388568.10490000003</v>
      </c>
      <c r="AY96" s="209">
        <v>388568.10490000003</v>
      </c>
      <c r="AZ96" s="209">
        <v>388568.10490000003</v>
      </c>
      <c r="BA96" s="209">
        <v>388568.10490000003</v>
      </c>
      <c r="BB96" s="209">
        <v>388568.10490000003</v>
      </c>
      <c r="BC96" s="209">
        <v>388568.10490000003</v>
      </c>
      <c r="BD96" s="209">
        <v>388568.10490000003</v>
      </c>
      <c r="BE96" s="209">
        <v>388568.10490000003</v>
      </c>
      <c r="BF96" s="209">
        <v>388568.10490000003</v>
      </c>
      <c r="BG96" s="209">
        <v>388568.10490000003</v>
      </c>
      <c r="BH96" s="209">
        <v>388568.10490000003</v>
      </c>
      <c r="BI96" s="209">
        <v>388568.10490000003</v>
      </c>
      <c r="BJ96" s="209">
        <v>388568.10490000003</v>
      </c>
      <c r="BK96" s="209">
        <v>388568.10490000003</v>
      </c>
      <c r="BL96" s="209">
        <v>388568.10490000003</v>
      </c>
      <c r="BM96" s="209">
        <v>388568.10490000003</v>
      </c>
      <c r="BN96" s="209">
        <v>388568.10490000003</v>
      </c>
      <c r="BO96" s="209">
        <v>388568.10490000003</v>
      </c>
      <c r="BP96" s="209">
        <v>388568.10490000003</v>
      </c>
      <c r="BQ96" s="209">
        <v>388568.10490000003</v>
      </c>
      <c r="BR96" s="209">
        <v>388568.10490000003</v>
      </c>
      <c r="BS96" s="209">
        <v>388568.10490000003</v>
      </c>
      <c r="BT96" s="209">
        <v>388568.10490000003</v>
      </c>
      <c r="BU96" s="209">
        <v>388568.10490000003</v>
      </c>
      <c r="BV96" s="209">
        <v>388568.10490000003</v>
      </c>
      <c r="BW96" s="209">
        <v>388568.10490000003</v>
      </c>
      <c r="BX96" s="209">
        <v>388568.10490000003</v>
      </c>
      <c r="BY96" s="209">
        <v>388568.10490000003</v>
      </c>
      <c r="BZ96" s="209">
        <v>388568.10490000003</v>
      </c>
      <c r="CA96" s="209">
        <v>388568.10490000003</v>
      </c>
      <c r="CB96" s="209">
        <v>388568.10490000003</v>
      </c>
      <c r="CC96" s="209">
        <v>388568.10490000003</v>
      </c>
      <c r="CD96" s="209">
        <v>388568.10490000003</v>
      </c>
      <c r="CE96" s="209">
        <v>388568.10490000003</v>
      </c>
      <c r="CF96" s="209">
        <v>388568.10490000003</v>
      </c>
      <c r="CG96" s="209">
        <v>388568.10490000003</v>
      </c>
      <c r="CH96" s="209">
        <v>388568.10490000003</v>
      </c>
      <c r="CI96" s="209">
        <v>388568.10490000003</v>
      </c>
      <c r="CJ96" s="209">
        <v>388568.10490000003</v>
      </c>
      <c r="CK96" s="209">
        <v>388568.10490000003</v>
      </c>
      <c r="CL96" s="209">
        <v>388568.10490000003</v>
      </c>
      <c r="CM96" s="209">
        <v>388568.10490000003</v>
      </c>
      <c r="CN96" s="209">
        <v>388568.10490000003</v>
      </c>
      <c r="CO96" s="209">
        <v>388568.10490000003</v>
      </c>
      <c r="CP96" s="209">
        <v>388568.10490000003</v>
      </c>
      <c r="CQ96" s="209">
        <v>388568.10490000003</v>
      </c>
      <c r="CR96" s="209">
        <v>388568.10490000003</v>
      </c>
      <c r="CS96" s="209">
        <v>388568.10490000003</v>
      </c>
      <c r="CT96" s="209">
        <v>388568.10490000003</v>
      </c>
      <c r="CU96" s="209">
        <v>388568.10490000003</v>
      </c>
      <c r="CV96" s="209">
        <v>388568.10490000003</v>
      </c>
      <c r="CW96" s="209">
        <v>388568.10490000003</v>
      </c>
      <c r="CX96" s="209">
        <v>388568.10490000003</v>
      </c>
      <c r="CY96" s="209">
        <v>388568.10490000003</v>
      </c>
    </row>
    <row r="97" spans="2:103" ht="15" hidden="1" customHeight="1">
      <c r="B97" s="811"/>
      <c r="C97" s="210" t="s">
        <v>97</v>
      </c>
      <c r="D97" s="209">
        <v>388568.10490000003</v>
      </c>
      <c r="E97" s="209">
        <v>375428.12067632854</v>
      </c>
      <c r="F97" s="209">
        <v>362732.48374524497</v>
      </c>
      <c r="G97" s="209">
        <v>350466.16786980198</v>
      </c>
      <c r="H97" s="209">
        <v>338614.6549466686</v>
      </c>
      <c r="I97" s="209">
        <v>327163.91782286821</v>
      </c>
      <c r="J97" s="209">
        <v>316100.40369359253</v>
      </c>
      <c r="K97" s="209">
        <v>305411.01806144207</v>
      </c>
      <c r="L97" s="209">
        <v>295083.10923810833</v>
      </c>
      <c r="M97" s="209">
        <v>285104.45337015297</v>
      </c>
      <c r="N97" s="209">
        <v>275463.23997116234</v>
      </c>
      <c r="O97" s="209">
        <v>266148.05794315203</v>
      </c>
      <c r="P97" s="209">
        <v>257147.88207067832</v>
      </c>
      <c r="Q97" s="209">
        <v>248452.05997166989</v>
      </c>
      <c r="R97" s="209">
        <v>240050.29948953615</v>
      </c>
      <c r="S97" s="209">
        <v>231932.65651162915</v>
      </c>
      <c r="T97" s="209">
        <v>224089.5231996417</v>
      </c>
      <c r="U97" s="209">
        <v>216511.61661801132</v>
      </c>
      <c r="V97" s="209">
        <v>209189.96774687085</v>
      </c>
      <c r="W97" s="209">
        <v>202115.91086654188</v>
      </c>
      <c r="X97" s="209">
        <v>195281.07330100669</v>
      </c>
      <c r="Y97" s="209">
        <v>188677.36550821902</v>
      </c>
      <c r="Z97" s="209">
        <v>182296.97150552564</v>
      </c>
      <c r="AA97" s="209">
        <v>176132.33961886537</v>
      </c>
      <c r="AB97" s="209">
        <v>170176.17354479749</v>
      </c>
      <c r="AC97" s="209">
        <v>164421.42371478019</v>
      </c>
      <c r="AD97" s="209">
        <v>158861.27895147845</v>
      </c>
      <c r="AE97" s="209">
        <v>153489.15840722559</v>
      </c>
      <c r="AF97" s="209">
        <v>148298.70377509718</v>
      </c>
      <c r="AG97" s="209">
        <v>143283.77176337896</v>
      </c>
      <c r="AH97" s="209">
        <v>138438.42682452072</v>
      </c>
      <c r="AI97" s="209">
        <v>134406.23963545702</v>
      </c>
      <c r="AJ97" s="209">
        <v>130491.49479170585</v>
      </c>
      <c r="AK97" s="209">
        <v>126690.77164243285</v>
      </c>
      <c r="AL97" s="209">
        <v>123000.74916741054</v>
      </c>
      <c r="AM97" s="209">
        <v>119418.20307515586</v>
      </c>
      <c r="AN97" s="209">
        <v>115940.00298558822</v>
      </c>
      <c r="AO97" s="209">
        <v>112563.10969474583</v>
      </c>
      <c r="AP97" s="209">
        <v>109284.57251917072</v>
      </c>
      <c r="AQ97" s="209">
        <v>106101.52671764148</v>
      </c>
      <c r="AR97" s="209">
        <v>103011.19098800143</v>
      </c>
      <c r="AS97" s="209">
        <v>100010.8650368946</v>
      </c>
      <c r="AT97" s="209">
        <v>97097.927220286016</v>
      </c>
      <c r="AU97" s="209">
        <v>94269.832252704873</v>
      </c>
      <c r="AV97" s="209">
        <v>91524.108983208615</v>
      </c>
      <c r="AW97" s="209">
        <v>88858.35823612487</v>
      </c>
      <c r="AX97" s="209">
        <v>86270.250714684327</v>
      </c>
      <c r="AY97" s="209">
        <v>83757.524965712946</v>
      </c>
      <c r="AZ97" s="209">
        <v>81317.985403604805</v>
      </c>
      <c r="BA97" s="209">
        <v>78949.500391849317</v>
      </c>
      <c r="BB97" s="209">
        <v>76650.000380436235</v>
      </c>
      <c r="BC97" s="209">
        <v>74417.476097510909</v>
      </c>
      <c r="BD97" s="209">
        <v>72249.976793699912</v>
      </c>
      <c r="BE97" s="209">
        <v>70145.608537572727</v>
      </c>
      <c r="BF97" s="209">
        <v>68102.532560750216</v>
      </c>
      <c r="BG97" s="209">
        <v>66118.963651213809</v>
      </c>
      <c r="BH97" s="209">
        <v>64193.168593411465</v>
      </c>
      <c r="BI97" s="209">
        <v>62323.464653797542</v>
      </c>
      <c r="BJ97" s="209">
        <v>60508.218110483045</v>
      </c>
      <c r="BK97" s="209">
        <v>58745.842825711698</v>
      </c>
      <c r="BL97" s="209">
        <v>57034.79885991427</v>
      </c>
      <c r="BM97" s="209">
        <v>55373.591126130355</v>
      </c>
      <c r="BN97" s="209">
        <v>53760.768083621711</v>
      </c>
      <c r="BO97" s="209">
        <v>52194.920469535646</v>
      </c>
      <c r="BP97" s="209">
        <v>50674.68006751033</v>
      </c>
      <c r="BQ97" s="209">
        <v>49198.718512145955</v>
      </c>
      <c r="BR97" s="209">
        <v>47765.74612829704</v>
      </c>
      <c r="BS97" s="209">
        <v>46374.510804171885</v>
      </c>
      <c r="BT97" s="209">
        <v>45023.796897254259</v>
      </c>
      <c r="BU97" s="209">
        <v>43712.424172091509</v>
      </c>
      <c r="BV97" s="209">
        <v>42439.246769020887</v>
      </c>
      <c r="BW97" s="209">
        <v>41203.152202932899</v>
      </c>
      <c r="BX97" s="209">
        <v>40003.060391196988</v>
      </c>
      <c r="BY97" s="209">
        <v>38837.922709899984</v>
      </c>
      <c r="BZ97" s="209">
        <v>37706.721077572802</v>
      </c>
      <c r="CA97" s="209">
        <v>36608.467065604658</v>
      </c>
      <c r="CB97" s="209">
        <v>35715.577624980157</v>
      </c>
      <c r="CC97" s="209">
        <v>34844.465975590399</v>
      </c>
      <c r="CD97" s="209">
        <v>33994.60095179551</v>
      </c>
      <c r="CE97" s="209">
        <v>33165.464343215135</v>
      </c>
      <c r="CF97" s="209">
        <v>32356.550578746479</v>
      </c>
      <c r="CG97" s="209">
        <v>31567.36641828925</v>
      </c>
      <c r="CH97" s="209">
        <v>30797.430651989518</v>
      </c>
      <c r="CI97" s="209">
        <v>30046.273806819045</v>
      </c>
      <c r="CJ97" s="209">
        <v>29313.437860311264</v>
      </c>
      <c r="CK97" s="209">
        <v>28598.475961279284</v>
      </c>
      <c r="CL97" s="209">
        <v>27900.952157345644</v>
      </c>
      <c r="CM97" s="209">
        <v>27220.441129117706</v>
      </c>
      <c r="CN97" s="209">
        <v>26556.527930846543</v>
      </c>
      <c r="CO97" s="209">
        <v>25908.807737411262</v>
      </c>
      <c r="CP97" s="209">
        <v>25276.885597474407</v>
      </c>
      <c r="CQ97" s="209">
        <v>24660.376192657961</v>
      </c>
      <c r="CR97" s="209">
        <v>24058.903602593138</v>
      </c>
      <c r="CS97" s="209">
        <v>23472.101075700622</v>
      </c>
      <c r="CT97" s="209">
        <v>22899.610805561584</v>
      </c>
      <c r="CU97" s="209">
        <v>22341.08371274301</v>
      </c>
      <c r="CV97" s="209">
        <v>21796.179231944403</v>
      </c>
      <c r="CW97" s="209">
        <v>21264.565104336005</v>
      </c>
      <c r="CX97" s="209">
        <v>20745.917174961956</v>
      </c>
      <c r="CY97" s="209">
        <v>20239.919195084836</v>
      </c>
    </row>
    <row r="98" spans="2:103" ht="15" hidden="1" customHeight="1">
      <c r="B98" s="811"/>
      <c r="C98" s="208" t="s">
        <v>96</v>
      </c>
      <c r="D98" s="211">
        <v>11584204.24241267</v>
      </c>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c r="CN98" s="138"/>
      <c r="CO98" s="138"/>
      <c r="CP98" s="138"/>
      <c r="CQ98" s="138"/>
      <c r="CR98" s="138"/>
      <c r="CS98" s="138"/>
      <c r="CT98" s="138"/>
      <c r="CU98" s="138"/>
      <c r="CV98" s="138"/>
      <c r="CW98" s="138"/>
      <c r="CX98" s="138"/>
      <c r="CY98" s="138"/>
    </row>
    <row r="99" spans="2:103" ht="15" hidden="1" customHeight="1">
      <c r="B99" s="811"/>
      <c r="C99" s="238"/>
      <c r="D99" s="239"/>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164"/>
      <c r="BN99" s="164"/>
      <c r="BO99" s="164"/>
      <c r="BP99" s="164"/>
      <c r="BQ99" s="164"/>
      <c r="BR99" s="164"/>
      <c r="BS99" s="164"/>
      <c r="BT99" s="164"/>
      <c r="BU99" s="164"/>
      <c r="BV99" s="164"/>
      <c r="BW99" s="164"/>
      <c r="BX99" s="164"/>
      <c r="BY99" s="164"/>
      <c r="BZ99" s="164"/>
      <c r="CA99" s="164"/>
      <c r="CB99" s="164"/>
      <c r="CC99" s="164"/>
      <c r="CD99" s="164"/>
      <c r="CE99" s="164"/>
      <c r="CF99" s="164"/>
      <c r="CG99" s="164"/>
      <c r="CH99" s="164"/>
      <c r="CI99" s="164"/>
      <c r="CJ99" s="164"/>
      <c r="CK99" s="164"/>
      <c r="CL99" s="164"/>
      <c r="CM99" s="164"/>
      <c r="CN99" s="164"/>
      <c r="CO99" s="164"/>
      <c r="CP99" s="164"/>
      <c r="CQ99" s="164"/>
      <c r="CR99" s="164"/>
      <c r="CS99" s="164"/>
      <c r="CT99" s="164"/>
      <c r="CU99" s="164"/>
      <c r="CV99" s="164"/>
      <c r="CW99" s="164"/>
      <c r="CX99" s="164"/>
      <c r="CY99" s="164"/>
    </row>
    <row r="100" spans="2:103" ht="15" hidden="1" customHeight="1">
      <c r="B100" s="811"/>
      <c r="C100" s="208" t="s">
        <v>215</v>
      </c>
      <c r="D100" s="230">
        <v>66098.914709999997</v>
      </c>
      <c r="E100" s="233">
        <v>66098.914709999997</v>
      </c>
      <c r="F100" s="233">
        <v>66098.914709999997</v>
      </c>
      <c r="G100" s="233">
        <v>66098.914709999997</v>
      </c>
      <c r="H100" s="233">
        <v>66098.914709999997</v>
      </c>
      <c r="I100" s="233">
        <v>66098.914709999997</v>
      </c>
      <c r="J100" s="233">
        <v>66098.914709999997</v>
      </c>
      <c r="K100" s="233">
        <v>66098.914709999997</v>
      </c>
      <c r="L100" s="233">
        <v>66098.914709999997</v>
      </c>
      <c r="M100" s="233">
        <v>66098.914709999997</v>
      </c>
      <c r="N100" s="233">
        <v>66098.914709999997</v>
      </c>
      <c r="O100" s="233">
        <v>66098.914709999997</v>
      </c>
      <c r="P100" s="233">
        <v>66098.914709999997</v>
      </c>
      <c r="Q100" s="233">
        <v>66098.914709999997</v>
      </c>
      <c r="R100" s="233">
        <v>66098.914709999997</v>
      </c>
      <c r="S100" s="233">
        <v>66098.914709999997</v>
      </c>
      <c r="T100" s="233">
        <v>66098.914709999997</v>
      </c>
      <c r="U100" s="233">
        <v>66098.914709999997</v>
      </c>
      <c r="V100" s="233">
        <v>66098.914709999997</v>
      </c>
      <c r="W100" s="233">
        <v>66098.914709999997</v>
      </c>
      <c r="X100" s="233">
        <v>66098.914709999997</v>
      </c>
      <c r="Y100" s="233">
        <v>66098.914709999997</v>
      </c>
      <c r="Z100" s="233">
        <v>66098.914709999997</v>
      </c>
      <c r="AA100" s="233">
        <v>66098.914709999997</v>
      </c>
      <c r="AB100" s="233">
        <v>66098.914709999997</v>
      </c>
      <c r="AC100" s="233">
        <v>66098.914709999997</v>
      </c>
      <c r="AD100" s="233">
        <v>66098.914709999997</v>
      </c>
      <c r="AE100" s="233">
        <v>66098.914709999997</v>
      </c>
      <c r="AF100" s="233">
        <v>66098.914709999997</v>
      </c>
      <c r="AG100" s="233">
        <v>66098.914709999997</v>
      </c>
      <c r="AH100" s="233">
        <v>66098.914709999997</v>
      </c>
      <c r="AI100" s="233">
        <v>66098.914709999997</v>
      </c>
      <c r="AJ100" s="233">
        <v>66098.914709999997</v>
      </c>
      <c r="AK100" s="233">
        <v>66098.914709999997</v>
      </c>
      <c r="AL100" s="233">
        <v>66098.914709999997</v>
      </c>
      <c r="AM100" s="233">
        <v>66098.914709999997</v>
      </c>
      <c r="AN100" s="233">
        <v>66098.914709999997</v>
      </c>
      <c r="AO100" s="233">
        <v>66098.914709999997</v>
      </c>
      <c r="AP100" s="233">
        <v>66098.914709999997</v>
      </c>
      <c r="AQ100" s="233">
        <v>66098.914709999997</v>
      </c>
      <c r="AR100" s="233">
        <v>66098.914709999997</v>
      </c>
      <c r="AS100" s="233">
        <v>66098.914709999997</v>
      </c>
      <c r="AT100" s="233">
        <v>66098.914709999997</v>
      </c>
      <c r="AU100" s="233">
        <v>66098.914709999997</v>
      </c>
      <c r="AV100" s="233">
        <v>66098.914709999997</v>
      </c>
      <c r="AW100" s="233">
        <v>66098.914709999997</v>
      </c>
      <c r="AX100" s="233">
        <v>66098.914709999997</v>
      </c>
      <c r="AY100" s="233">
        <v>66098.914709999997</v>
      </c>
      <c r="AZ100" s="233">
        <v>66098.914709999997</v>
      </c>
      <c r="BA100" s="233">
        <v>66098.914709999997</v>
      </c>
      <c r="BB100" s="233">
        <v>66098.914709999997</v>
      </c>
      <c r="BC100" s="233">
        <v>66098.914709999997</v>
      </c>
      <c r="BD100" s="233">
        <v>66098.914709999997</v>
      </c>
      <c r="BE100" s="233">
        <v>66098.914709999997</v>
      </c>
      <c r="BF100" s="233">
        <v>66098.914709999997</v>
      </c>
      <c r="BG100" s="233">
        <v>66098.914709999997</v>
      </c>
      <c r="BH100" s="233">
        <v>66098.914709999997</v>
      </c>
      <c r="BI100" s="233">
        <v>66098.914709999997</v>
      </c>
      <c r="BJ100" s="233">
        <v>66098.914709999997</v>
      </c>
      <c r="BK100" s="233">
        <v>66098.914709999997</v>
      </c>
      <c r="BL100" s="233">
        <v>66098.914709999997</v>
      </c>
      <c r="BM100" s="233">
        <v>66098.914709999997</v>
      </c>
      <c r="BN100" s="233">
        <v>66098.914709999997</v>
      </c>
      <c r="BO100" s="233">
        <v>66098.914709999997</v>
      </c>
      <c r="BP100" s="233">
        <v>66098.914709999997</v>
      </c>
      <c r="BQ100" s="233">
        <v>66098.914709999997</v>
      </c>
      <c r="BR100" s="233">
        <v>66098.914709999997</v>
      </c>
      <c r="BS100" s="233">
        <v>66098.914709999997</v>
      </c>
      <c r="BT100" s="233">
        <v>66098.914709999997</v>
      </c>
      <c r="BU100" s="233">
        <v>66098.914709999997</v>
      </c>
      <c r="BV100" s="233">
        <v>66098.914709999997</v>
      </c>
      <c r="BW100" s="233">
        <v>66098.914709999997</v>
      </c>
      <c r="BX100" s="233">
        <v>66098.914709999997</v>
      </c>
      <c r="BY100" s="233">
        <v>66098.914709999997</v>
      </c>
      <c r="BZ100" s="233">
        <v>66098.914709999997</v>
      </c>
      <c r="CA100" s="233">
        <v>66098.914709999997</v>
      </c>
      <c r="CB100" s="233">
        <v>66098.914709999997</v>
      </c>
      <c r="CC100" s="233">
        <v>66098.914709999997</v>
      </c>
      <c r="CD100" s="233">
        <v>66098.914709999997</v>
      </c>
      <c r="CE100" s="233">
        <v>66098.914709999997</v>
      </c>
      <c r="CF100" s="233">
        <v>66098.914709999997</v>
      </c>
      <c r="CG100" s="233">
        <v>66098.914709999997</v>
      </c>
      <c r="CH100" s="233">
        <v>66098.914709999997</v>
      </c>
      <c r="CI100" s="233">
        <v>66098.914709999997</v>
      </c>
      <c r="CJ100" s="233">
        <v>66098.914709999997</v>
      </c>
      <c r="CK100" s="233">
        <v>66098.914709999997</v>
      </c>
      <c r="CL100" s="233">
        <v>66098.914709999997</v>
      </c>
      <c r="CM100" s="233">
        <v>66098.914709999997</v>
      </c>
      <c r="CN100" s="233">
        <v>66098.914709999997</v>
      </c>
      <c r="CO100" s="233">
        <v>66098.914709999997</v>
      </c>
      <c r="CP100" s="233">
        <v>66098.914709999997</v>
      </c>
      <c r="CQ100" s="233">
        <v>66098.914709999997</v>
      </c>
      <c r="CR100" s="233">
        <v>66098.914709999997</v>
      </c>
      <c r="CS100" s="233">
        <v>66098.914709999997</v>
      </c>
      <c r="CT100" s="233">
        <v>66098.914709999997</v>
      </c>
      <c r="CU100" s="233">
        <v>66098.914709999997</v>
      </c>
      <c r="CV100" s="233">
        <v>66098.914709999997</v>
      </c>
      <c r="CW100" s="233">
        <v>66098.914709999997</v>
      </c>
      <c r="CX100" s="233">
        <v>66098.914709999997</v>
      </c>
      <c r="CY100" s="233">
        <v>66098.914709999997</v>
      </c>
    </row>
    <row r="101" spans="2:103" ht="15" hidden="1" customHeight="1">
      <c r="B101" s="811"/>
      <c r="C101" s="208" t="s">
        <v>98</v>
      </c>
      <c r="D101" s="245">
        <v>248669.09390000001</v>
      </c>
      <c r="E101" s="209">
        <v>248669.09390000001</v>
      </c>
      <c r="F101" s="209">
        <v>248669.09390000001</v>
      </c>
      <c r="G101" s="209">
        <v>248669.09390000001</v>
      </c>
      <c r="H101" s="209">
        <v>248669.09390000001</v>
      </c>
      <c r="I101" s="209">
        <v>248669.09390000001</v>
      </c>
      <c r="J101" s="209">
        <v>248669.09390000001</v>
      </c>
      <c r="K101" s="209">
        <v>248669.09390000001</v>
      </c>
      <c r="L101" s="209">
        <v>248669.09390000001</v>
      </c>
      <c r="M101" s="209">
        <v>248669.09390000001</v>
      </c>
      <c r="N101" s="209">
        <v>248669.09390000001</v>
      </c>
      <c r="O101" s="209">
        <v>248669.09390000001</v>
      </c>
      <c r="P101" s="209">
        <v>248669.09390000001</v>
      </c>
      <c r="Q101" s="209">
        <v>248669.09390000001</v>
      </c>
      <c r="R101" s="209">
        <v>248669.09390000001</v>
      </c>
      <c r="S101" s="209">
        <v>248669.09390000001</v>
      </c>
      <c r="T101" s="209">
        <v>248669.09390000001</v>
      </c>
      <c r="U101" s="209">
        <v>248669.09390000001</v>
      </c>
      <c r="V101" s="209">
        <v>248669.09390000001</v>
      </c>
      <c r="W101" s="209">
        <v>248669.09390000001</v>
      </c>
      <c r="X101" s="209">
        <v>248669.09390000001</v>
      </c>
      <c r="Y101" s="209">
        <v>248669.09390000001</v>
      </c>
      <c r="Z101" s="209">
        <v>248669.09390000001</v>
      </c>
      <c r="AA101" s="209">
        <v>248669.09390000001</v>
      </c>
      <c r="AB101" s="209">
        <v>248669.09390000001</v>
      </c>
      <c r="AC101" s="209">
        <v>248669.09390000001</v>
      </c>
      <c r="AD101" s="209">
        <v>248669.09390000001</v>
      </c>
      <c r="AE101" s="209">
        <v>248669.09390000001</v>
      </c>
      <c r="AF101" s="209">
        <v>248669.09390000001</v>
      </c>
      <c r="AG101" s="209">
        <v>248669.09390000001</v>
      </c>
      <c r="AH101" s="209">
        <v>248669.09390000001</v>
      </c>
      <c r="AI101" s="209">
        <v>248669.09390000001</v>
      </c>
      <c r="AJ101" s="209">
        <v>248669.09390000001</v>
      </c>
      <c r="AK101" s="209">
        <v>248669.09390000001</v>
      </c>
      <c r="AL101" s="209">
        <v>248669.09390000001</v>
      </c>
      <c r="AM101" s="209">
        <v>248669.09390000001</v>
      </c>
      <c r="AN101" s="209">
        <v>248669.09390000001</v>
      </c>
      <c r="AO101" s="209">
        <v>248669.09390000001</v>
      </c>
      <c r="AP101" s="209">
        <v>248669.09390000001</v>
      </c>
      <c r="AQ101" s="209">
        <v>248669.09390000001</v>
      </c>
      <c r="AR101" s="209">
        <v>248669.09390000001</v>
      </c>
      <c r="AS101" s="209">
        <v>248669.09390000001</v>
      </c>
      <c r="AT101" s="209">
        <v>248669.09390000001</v>
      </c>
      <c r="AU101" s="209">
        <v>248669.09390000001</v>
      </c>
      <c r="AV101" s="209">
        <v>248669.09390000001</v>
      </c>
      <c r="AW101" s="209">
        <v>248669.09390000001</v>
      </c>
      <c r="AX101" s="209">
        <v>248669.09390000001</v>
      </c>
      <c r="AY101" s="209">
        <v>248669.09390000001</v>
      </c>
      <c r="AZ101" s="209">
        <v>248669.09390000001</v>
      </c>
      <c r="BA101" s="209">
        <v>248669.09390000001</v>
      </c>
      <c r="BB101" s="209">
        <v>248669.09390000001</v>
      </c>
      <c r="BC101" s="209">
        <v>248669.09390000001</v>
      </c>
      <c r="BD101" s="209">
        <v>248669.09390000001</v>
      </c>
      <c r="BE101" s="209">
        <v>248669.09390000001</v>
      </c>
      <c r="BF101" s="209">
        <v>248669.09390000001</v>
      </c>
      <c r="BG101" s="209">
        <v>248669.09390000001</v>
      </c>
      <c r="BH101" s="209">
        <v>248669.09390000001</v>
      </c>
      <c r="BI101" s="209">
        <v>248669.09390000001</v>
      </c>
      <c r="BJ101" s="209">
        <v>248669.09390000001</v>
      </c>
      <c r="BK101" s="209">
        <v>248669.09390000001</v>
      </c>
      <c r="BL101" s="209">
        <v>248669.09390000001</v>
      </c>
      <c r="BM101" s="209">
        <v>248669.09390000001</v>
      </c>
      <c r="BN101" s="209">
        <v>248669.09390000001</v>
      </c>
      <c r="BO101" s="209">
        <v>248669.09390000001</v>
      </c>
      <c r="BP101" s="209">
        <v>248669.09390000001</v>
      </c>
      <c r="BQ101" s="209">
        <v>248669.09390000001</v>
      </c>
      <c r="BR101" s="209">
        <v>248669.09390000001</v>
      </c>
      <c r="BS101" s="209">
        <v>248669.09390000001</v>
      </c>
      <c r="BT101" s="209">
        <v>248669.09390000001</v>
      </c>
      <c r="BU101" s="209">
        <v>248669.09390000001</v>
      </c>
      <c r="BV101" s="209">
        <v>248669.09390000001</v>
      </c>
      <c r="BW101" s="209">
        <v>248669.09390000001</v>
      </c>
      <c r="BX101" s="209">
        <v>248669.09390000001</v>
      </c>
      <c r="BY101" s="209">
        <v>248669.09390000001</v>
      </c>
      <c r="BZ101" s="209">
        <v>248669.09390000001</v>
      </c>
      <c r="CA101" s="209">
        <v>248669.09390000001</v>
      </c>
      <c r="CB101" s="209">
        <v>248669.09390000001</v>
      </c>
      <c r="CC101" s="209">
        <v>248669.09390000001</v>
      </c>
      <c r="CD101" s="209">
        <v>248669.09390000001</v>
      </c>
      <c r="CE101" s="209">
        <v>248669.09390000001</v>
      </c>
      <c r="CF101" s="209">
        <v>248669.09390000001</v>
      </c>
      <c r="CG101" s="209">
        <v>248669.09390000001</v>
      </c>
      <c r="CH101" s="209">
        <v>248669.09390000001</v>
      </c>
      <c r="CI101" s="209">
        <v>248669.09390000001</v>
      </c>
      <c r="CJ101" s="209">
        <v>248669.09390000001</v>
      </c>
      <c r="CK101" s="209">
        <v>248669.09390000001</v>
      </c>
      <c r="CL101" s="209">
        <v>248669.09390000001</v>
      </c>
      <c r="CM101" s="209">
        <v>248669.09390000001</v>
      </c>
      <c r="CN101" s="209">
        <v>248669.09390000001</v>
      </c>
      <c r="CO101" s="209">
        <v>248669.09390000001</v>
      </c>
      <c r="CP101" s="209">
        <v>248669.09390000001</v>
      </c>
      <c r="CQ101" s="209">
        <v>248669.09390000001</v>
      </c>
      <c r="CR101" s="209">
        <v>248669.09390000001</v>
      </c>
      <c r="CS101" s="209">
        <v>248669.09390000001</v>
      </c>
      <c r="CT101" s="209">
        <v>248669.09390000001</v>
      </c>
      <c r="CU101" s="209">
        <v>248669.09390000001</v>
      </c>
      <c r="CV101" s="209">
        <v>248669.09390000001</v>
      </c>
      <c r="CW101" s="209">
        <v>248669.09390000001</v>
      </c>
      <c r="CX101" s="209">
        <v>248669.09390000001</v>
      </c>
      <c r="CY101" s="209">
        <v>248669.09390000001</v>
      </c>
    </row>
    <row r="102" spans="2:103" ht="15" hidden="1" customHeight="1">
      <c r="B102" s="811"/>
      <c r="C102" s="210" t="s">
        <v>97</v>
      </c>
      <c r="D102" s="209">
        <v>248669.09390000001</v>
      </c>
      <c r="E102" s="209">
        <v>240259.99410628021</v>
      </c>
      <c r="F102" s="209">
        <v>232135.26000606784</v>
      </c>
      <c r="G102" s="209">
        <v>224285.27536818152</v>
      </c>
      <c r="H102" s="209">
        <v>216700.74914800149</v>
      </c>
      <c r="I102" s="209">
        <v>209372.70449082271</v>
      </c>
      <c r="J102" s="209">
        <v>202292.46810707508</v>
      </c>
      <c r="K102" s="209">
        <v>195451.66000683585</v>
      </c>
      <c r="L102" s="209">
        <v>188842.18358148396</v>
      </c>
      <c r="M102" s="209">
        <v>182456.21602075745</v>
      </c>
      <c r="N102" s="209">
        <v>176286.19905387194</v>
      </c>
      <c r="O102" s="209">
        <v>170324.83000374102</v>
      </c>
      <c r="P102" s="209">
        <v>164565.05314371115</v>
      </c>
      <c r="Q102" s="209">
        <v>159000.05134658085</v>
      </c>
      <c r="R102" s="209">
        <v>153623.23801602013</v>
      </c>
      <c r="S102" s="209">
        <v>148428.24929084073</v>
      </c>
      <c r="T102" s="209">
        <v>143408.9365128896</v>
      </c>
      <c r="U102" s="209">
        <v>138559.3589496518</v>
      </c>
      <c r="V102" s="209">
        <v>133873.7767629486</v>
      </c>
      <c r="W102" s="209">
        <v>129346.64421540928</v>
      </c>
      <c r="X102" s="209">
        <v>124972.60310667565</v>
      </c>
      <c r="Y102" s="209">
        <v>120746.47643157069</v>
      </c>
      <c r="Z102" s="209">
        <v>116663.26225272531</v>
      </c>
      <c r="AA102" s="209">
        <v>112718.12778041094</v>
      </c>
      <c r="AB102" s="209">
        <v>108906.40365257097</v>
      </c>
      <c r="AC102" s="209">
        <v>105223.57840828113</v>
      </c>
      <c r="AD102" s="209">
        <v>101665.29314809773</v>
      </c>
      <c r="AE102" s="209">
        <v>98227.33637497366</v>
      </c>
      <c r="AF102" s="209">
        <v>94905.63900963639</v>
      </c>
      <c r="AG102" s="209">
        <v>91696.26957452792</v>
      </c>
      <c r="AH102" s="209">
        <v>88595.429540606696</v>
      </c>
      <c r="AI102" s="209">
        <v>86014.980136511353</v>
      </c>
      <c r="AJ102" s="209">
        <v>83509.689452923645</v>
      </c>
      <c r="AK102" s="209">
        <v>81077.368400896739</v>
      </c>
      <c r="AL102" s="209">
        <v>78715.891651356054</v>
      </c>
      <c r="AM102" s="209">
        <v>76423.195778015594</v>
      </c>
      <c r="AN102" s="209">
        <v>74197.277454384064</v>
      </c>
      <c r="AO102" s="209">
        <v>72036.191703285498</v>
      </c>
      <c r="AP102" s="209">
        <v>69938.050197364573</v>
      </c>
      <c r="AQ102" s="209">
        <v>67901.019609091818</v>
      </c>
      <c r="AR102" s="209">
        <v>65923.32000882701</v>
      </c>
      <c r="AS102" s="209">
        <v>64003.223309540786</v>
      </c>
      <c r="AT102" s="209">
        <v>62139.051756835717</v>
      </c>
      <c r="AU102" s="209">
        <v>60329.176462947296</v>
      </c>
      <c r="AV102" s="209">
        <v>58572.015983443976</v>
      </c>
      <c r="AW102" s="209">
        <v>56866.0349353825</v>
      </c>
      <c r="AX102" s="209">
        <v>55209.742655711161</v>
      </c>
      <c r="AY102" s="209">
        <v>53601.691898748701</v>
      </c>
      <c r="AZ102" s="209">
        <v>52040.477571600684</v>
      </c>
      <c r="BA102" s="209">
        <v>50524.735506408426</v>
      </c>
      <c r="BB102" s="209">
        <v>49053.141268357693</v>
      </c>
      <c r="BC102" s="209">
        <v>47624.408998405532</v>
      </c>
      <c r="BD102" s="209">
        <v>46237.29028971411</v>
      </c>
      <c r="BE102" s="209">
        <v>44890.573096809814</v>
      </c>
      <c r="BF102" s="209">
        <v>43583.080676514386</v>
      </c>
      <c r="BG102" s="209">
        <v>42313.670559722705</v>
      </c>
      <c r="BH102" s="209">
        <v>41081.233553128834</v>
      </c>
      <c r="BI102" s="209">
        <v>39884.692770027999</v>
      </c>
      <c r="BJ102" s="209">
        <v>38723.002689347566</v>
      </c>
      <c r="BK102" s="209">
        <v>37595.148242085023</v>
      </c>
      <c r="BL102" s="209">
        <v>36500.143924354386</v>
      </c>
      <c r="BM102" s="209">
        <v>35437.032936266398</v>
      </c>
      <c r="BN102" s="209">
        <v>34404.886345889703</v>
      </c>
      <c r="BO102" s="209">
        <v>33402.80227756282</v>
      </c>
      <c r="BP102" s="209">
        <v>32429.905123847402</v>
      </c>
      <c r="BQ102" s="209">
        <v>31485.34478043437</v>
      </c>
      <c r="BR102" s="209">
        <v>30568.29590333434</v>
      </c>
      <c r="BS102" s="209">
        <v>29677.957187703239</v>
      </c>
      <c r="BT102" s="209">
        <v>28813.550667673047</v>
      </c>
      <c r="BU102" s="209">
        <v>27974.321036575777</v>
      </c>
      <c r="BV102" s="209">
        <v>27159.534986966773</v>
      </c>
      <c r="BW102" s="209">
        <v>26368.480569870651</v>
      </c>
      <c r="BX102" s="209">
        <v>25600.466572689955</v>
      </c>
      <c r="BY102" s="209">
        <v>24854.821915232966</v>
      </c>
      <c r="BZ102" s="209">
        <v>24130.895063332973</v>
      </c>
      <c r="CA102" s="209">
        <v>23428.053459546576</v>
      </c>
      <c r="CB102" s="209">
        <v>22856.637521508856</v>
      </c>
      <c r="CC102" s="209">
        <v>22299.158557569619</v>
      </c>
      <c r="CD102" s="209">
        <v>21755.276641531334</v>
      </c>
      <c r="CE102" s="209">
        <v>21224.660138079351</v>
      </c>
      <c r="CF102" s="209">
        <v>20706.985500565224</v>
      </c>
      <c r="CG102" s="209">
        <v>20201.937073722172</v>
      </c>
      <c r="CH102" s="209">
        <v>19709.206901192367</v>
      </c>
      <c r="CI102" s="209">
        <v>19228.494537748651</v>
      </c>
      <c r="CJ102" s="209">
        <v>18759.506866096246</v>
      </c>
      <c r="CK102" s="209">
        <v>18301.957918142678</v>
      </c>
      <c r="CL102" s="209">
        <v>17855.568700627005</v>
      </c>
      <c r="CM102" s="209">
        <v>17420.067025001961</v>
      </c>
      <c r="CN102" s="209">
        <v>16995.187341465327</v>
      </c>
      <c r="CO102" s="209">
        <v>16580.670577039346</v>
      </c>
      <c r="CP102" s="209">
        <v>16176.263977599363</v>
      </c>
      <c r="CQ102" s="209">
        <v>15781.720953755479</v>
      </c>
      <c r="CR102" s="209">
        <v>15396.800930493151</v>
      </c>
      <c r="CS102" s="209">
        <v>15021.269200481125</v>
      </c>
      <c r="CT102" s="209">
        <v>14654.896780957197</v>
      </c>
      <c r="CU102" s="209">
        <v>14297.460274104582</v>
      </c>
      <c r="CV102" s="209">
        <v>13948.741730833739</v>
      </c>
      <c r="CW102" s="209">
        <v>13608.528517886576</v>
      </c>
      <c r="CX102" s="209">
        <v>13276.613188182027</v>
      </c>
      <c r="CY102" s="209">
        <v>12952.793354323929</v>
      </c>
    </row>
    <row r="103" spans="2:103" ht="15" hidden="1" customHeight="1">
      <c r="B103" s="811"/>
      <c r="C103" s="208" t="s">
        <v>96</v>
      </c>
      <c r="D103" s="211">
        <v>7413458.6348888287</v>
      </c>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164"/>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c r="CN103" s="138"/>
      <c r="CO103" s="138"/>
      <c r="CP103" s="138"/>
      <c r="CQ103" s="138"/>
      <c r="CR103" s="138"/>
      <c r="CS103" s="138"/>
      <c r="CT103" s="138"/>
      <c r="CU103" s="138"/>
      <c r="CV103" s="138"/>
      <c r="CW103" s="138"/>
      <c r="CX103" s="138"/>
      <c r="CY103" s="138"/>
    </row>
    <row r="104" spans="2:103" ht="15" hidden="1" customHeight="1">
      <c r="B104" s="811"/>
      <c r="C104" s="238"/>
      <c r="D104" s="239"/>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164"/>
      <c r="BN104" s="164"/>
      <c r="BO104" s="164"/>
      <c r="BP104" s="164"/>
      <c r="BQ104" s="164"/>
      <c r="BR104" s="164"/>
      <c r="BS104" s="164"/>
      <c r="BT104" s="164"/>
      <c r="BU104" s="164"/>
      <c r="BV104" s="164"/>
      <c r="BW104" s="164"/>
      <c r="BX104" s="164"/>
      <c r="BY104" s="164"/>
      <c r="BZ104" s="164"/>
      <c r="CA104" s="164"/>
      <c r="CB104" s="164"/>
      <c r="CC104" s="164"/>
      <c r="CD104" s="164"/>
      <c r="CE104" s="164"/>
      <c r="CF104" s="164"/>
      <c r="CG104" s="164"/>
      <c r="CH104" s="164"/>
      <c r="CI104" s="164"/>
      <c r="CJ104" s="164"/>
      <c r="CK104" s="164"/>
      <c r="CL104" s="164"/>
      <c r="CM104" s="164"/>
      <c r="CN104" s="164"/>
      <c r="CO104" s="164"/>
      <c r="CP104" s="164"/>
      <c r="CQ104" s="164"/>
      <c r="CR104" s="164"/>
      <c r="CS104" s="164"/>
      <c r="CT104" s="164"/>
      <c r="CU104" s="164"/>
      <c r="CV104" s="164"/>
      <c r="CW104" s="164"/>
      <c r="CX104" s="164"/>
      <c r="CY104" s="164"/>
    </row>
    <row r="105" spans="2:103" ht="15" hidden="1" customHeight="1">
      <c r="B105" s="811"/>
      <c r="C105" s="208" t="s">
        <v>216</v>
      </c>
      <c r="D105" s="230">
        <v>72736.997474999996</v>
      </c>
      <c r="E105" s="233">
        <v>72736.997474999996</v>
      </c>
      <c r="F105" s="233">
        <v>72736.997474999996</v>
      </c>
      <c r="G105" s="233">
        <v>72736.997474999996</v>
      </c>
      <c r="H105" s="233">
        <v>72736.997474999996</v>
      </c>
      <c r="I105" s="233">
        <v>72736.997474999996</v>
      </c>
      <c r="J105" s="233">
        <v>72736.997474999996</v>
      </c>
      <c r="K105" s="233">
        <v>72736.997474999996</v>
      </c>
      <c r="L105" s="233">
        <v>72736.997474999996</v>
      </c>
      <c r="M105" s="233">
        <v>72736.997474999996</v>
      </c>
      <c r="N105" s="233">
        <v>72736.997474999996</v>
      </c>
      <c r="O105" s="233">
        <v>72736.997474999996</v>
      </c>
      <c r="P105" s="233">
        <v>72736.997474999996</v>
      </c>
      <c r="Q105" s="233">
        <v>72736.997474999996</v>
      </c>
      <c r="R105" s="233">
        <v>72736.997474999996</v>
      </c>
      <c r="S105" s="233">
        <v>72736.997474999996</v>
      </c>
      <c r="T105" s="233">
        <v>72736.997474999996</v>
      </c>
      <c r="U105" s="233">
        <v>72736.997474999996</v>
      </c>
      <c r="V105" s="233">
        <v>72736.997474999996</v>
      </c>
      <c r="W105" s="233">
        <v>72736.997474999996</v>
      </c>
      <c r="X105" s="233">
        <v>72736.997474999996</v>
      </c>
      <c r="Y105" s="233">
        <v>72736.997474999996</v>
      </c>
      <c r="Z105" s="233">
        <v>72736.997474999996</v>
      </c>
      <c r="AA105" s="233">
        <v>72736.997474999996</v>
      </c>
      <c r="AB105" s="233">
        <v>72736.997474999996</v>
      </c>
      <c r="AC105" s="233">
        <v>72736.997474999996</v>
      </c>
      <c r="AD105" s="233">
        <v>72736.997474999996</v>
      </c>
      <c r="AE105" s="233">
        <v>72736.997474999996</v>
      </c>
      <c r="AF105" s="233">
        <v>72736.997474999996</v>
      </c>
      <c r="AG105" s="233">
        <v>72736.997474999996</v>
      </c>
      <c r="AH105" s="233">
        <v>72736.997474999996</v>
      </c>
      <c r="AI105" s="233">
        <v>72736.997474999996</v>
      </c>
      <c r="AJ105" s="233">
        <v>72736.997474999996</v>
      </c>
      <c r="AK105" s="233">
        <v>72736.997474999996</v>
      </c>
      <c r="AL105" s="233">
        <v>72736.997474999996</v>
      </c>
      <c r="AM105" s="233">
        <v>72736.997474999996</v>
      </c>
      <c r="AN105" s="233">
        <v>72736.997474999996</v>
      </c>
      <c r="AO105" s="233">
        <v>72736.997474999996</v>
      </c>
      <c r="AP105" s="233">
        <v>72736.997474999996</v>
      </c>
      <c r="AQ105" s="233">
        <v>72736.997474999996</v>
      </c>
      <c r="AR105" s="233">
        <v>72736.997474999996</v>
      </c>
      <c r="AS105" s="233">
        <v>72736.997474999996</v>
      </c>
      <c r="AT105" s="233">
        <v>72736.997474999996</v>
      </c>
      <c r="AU105" s="233">
        <v>72736.997474999996</v>
      </c>
      <c r="AV105" s="233">
        <v>72736.997474999996</v>
      </c>
      <c r="AW105" s="233">
        <v>72736.997474999996</v>
      </c>
      <c r="AX105" s="233">
        <v>72736.997474999996</v>
      </c>
      <c r="AY105" s="233">
        <v>72736.997474999996</v>
      </c>
      <c r="AZ105" s="233">
        <v>72736.997474999996</v>
      </c>
      <c r="BA105" s="233">
        <v>72736.997474999996</v>
      </c>
      <c r="BB105" s="233">
        <v>72736.997474999996</v>
      </c>
      <c r="BC105" s="233">
        <v>72736.997474999996</v>
      </c>
      <c r="BD105" s="233">
        <v>72736.997474999996</v>
      </c>
      <c r="BE105" s="233">
        <v>72736.997474999996</v>
      </c>
      <c r="BF105" s="233">
        <v>72736.997474999996</v>
      </c>
      <c r="BG105" s="233">
        <v>72736.997474999996</v>
      </c>
      <c r="BH105" s="233">
        <v>72736.997474999996</v>
      </c>
      <c r="BI105" s="233">
        <v>72736.997474999996</v>
      </c>
      <c r="BJ105" s="233">
        <v>72736.997474999996</v>
      </c>
      <c r="BK105" s="233">
        <v>72736.997474999996</v>
      </c>
      <c r="BL105" s="233">
        <v>72736.997474999996</v>
      </c>
      <c r="BM105" s="233">
        <v>72736.997474999996</v>
      </c>
      <c r="BN105" s="233">
        <v>72736.997474999996</v>
      </c>
      <c r="BO105" s="233">
        <v>72736.997474999996</v>
      </c>
      <c r="BP105" s="233">
        <v>72736.997474999996</v>
      </c>
      <c r="BQ105" s="233">
        <v>72736.997474999996</v>
      </c>
      <c r="BR105" s="233">
        <v>72736.997474999996</v>
      </c>
      <c r="BS105" s="233">
        <v>72736.997474999996</v>
      </c>
      <c r="BT105" s="233">
        <v>72736.997474999996</v>
      </c>
      <c r="BU105" s="233">
        <v>72736.997474999996</v>
      </c>
      <c r="BV105" s="233">
        <v>72736.997474999996</v>
      </c>
      <c r="BW105" s="233">
        <v>72736.997474999996</v>
      </c>
      <c r="BX105" s="233">
        <v>72736.997474999996</v>
      </c>
      <c r="BY105" s="233">
        <v>72736.997474999996</v>
      </c>
      <c r="BZ105" s="233">
        <v>72736.997474999996</v>
      </c>
      <c r="CA105" s="233">
        <v>72736.997474999996</v>
      </c>
      <c r="CB105" s="233">
        <v>72736.997474999996</v>
      </c>
      <c r="CC105" s="233">
        <v>72736.997474999996</v>
      </c>
      <c r="CD105" s="233">
        <v>72736.997474999996</v>
      </c>
      <c r="CE105" s="233">
        <v>72736.997474999996</v>
      </c>
      <c r="CF105" s="233">
        <v>72736.997474999996</v>
      </c>
      <c r="CG105" s="233">
        <v>72736.997474999996</v>
      </c>
      <c r="CH105" s="233">
        <v>72736.997474999996</v>
      </c>
      <c r="CI105" s="233">
        <v>72736.997474999996</v>
      </c>
      <c r="CJ105" s="233">
        <v>72736.997474999996</v>
      </c>
      <c r="CK105" s="233">
        <v>72736.997474999996</v>
      </c>
      <c r="CL105" s="233">
        <v>72736.997474999996</v>
      </c>
      <c r="CM105" s="233">
        <v>72736.997474999996</v>
      </c>
      <c r="CN105" s="233">
        <v>72736.997474999996</v>
      </c>
      <c r="CO105" s="233">
        <v>72736.997474999996</v>
      </c>
      <c r="CP105" s="233">
        <v>72736.997474999996</v>
      </c>
      <c r="CQ105" s="233">
        <v>72736.997474999996</v>
      </c>
      <c r="CR105" s="233">
        <v>72736.997474999996</v>
      </c>
      <c r="CS105" s="233">
        <v>72736.997474999996</v>
      </c>
      <c r="CT105" s="233">
        <v>72736.997474999996</v>
      </c>
      <c r="CU105" s="233">
        <v>72736.997474999996</v>
      </c>
      <c r="CV105" s="233">
        <v>72736.997474999996</v>
      </c>
      <c r="CW105" s="233">
        <v>72736.997474999996</v>
      </c>
      <c r="CX105" s="233">
        <v>72736.997474999996</v>
      </c>
      <c r="CY105" s="233">
        <v>72736.997474999996</v>
      </c>
    </row>
    <row r="106" spans="2:103" ht="15" hidden="1" customHeight="1">
      <c r="B106" s="811"/>
      <c r="C106" s="208" t="s">
        <v>98</v>
      </c>
      <c r="D106" s="245">
        <v>277784.71010000003</v>
      </c>
      <c r="E106" s="245">
        <v>277784.71010000003</v>
      </c>
      <c r="F106" s="245">
        <v>277784.71010000003</v>
      </c>
      <c r="G106" s="245">
        <v>277784.71010000003</v>
      </c>
      <c r="H106" s="245">
        <v>277784.71010000003</v>
      </c>
      <c r="I106" s="245">
        <v>277784.71010000003</v>
      </c>
      <c r="J106" s="245">
        <v>277784.71010000003</v>
      </c>
      <c r="K106" s="245">
        <v>277784.71010000003</v>
      </c>
      <c r="L106" s="245">
        <v>277784.71010000003</v>
      </c>
      <c r="M106" s="245">
        <v>277784.71010000003</v>
      </c>
      <c r="N106" s="245">
        <v>277784.71010000003</v>
      </c>
      <c r="O106" s="245">
        <v>277784.71010000003</v>
      </c>
      <c r="P106" s="245">
        <v>277784.71010000003</v>
      </c>
      <c r="Q106" s="245">
        <v>277784.71010000003</v>
      </c>
      <c r="R106" s="245">
        <v>277784.71010000003</v>
      </c>
      <c r="S106" s="245">
        <v>277784.71010000003</v>
      </c>
      <c r="T106" s="245">
        <v>277784.71010000003</v>
      </c>
      <c r="U106" s="245">
        <v>277784.71010000003</v>
      </c>
      <c r="V106" s="245">
        <v>277784.71010000003</v>
      </c>
      <c r="W106" s="245">
        <v>277784.71010000003</v>
      </c>
      <c r="X106" s="245">
        <v>277784.71010000003</v>
      </c>
      <c r="Y106" s="245">
        <v>277784.71010000003</v>
      </c>
      <c r="Z106" s="245">
        <v>277784.71010000003</v>
      </c>
      <c r="AA106" s="245">
        <v>277784.71010000003</v>
      </c>
      <c r="AB106" s="245">
        <v>277784.71010000003</v>
      </c>
      <c r="AC106" s="245">
        <v>277784.71010000003</v>
      </c>
      <c r="AD106" s="245">
        <v>277784.71010000003</v>
      </c>
      <c r="AE106" s="245">
        <v>277784.71010000003</v>
      </c>
      <c r="AF106" s="245">
        <v>277784.71010000003</v>
      </c>
      <c r="AG106" s="245">
        <v>277784.71010000003</v>
      </c>
      <c r="AH106" s="245">
        <v>277784.71010000003</v>
      </c>
      <c r="AI106" s="245">
        <v>277784.71010000003</v>
      </c>
      <c r="AJ106" s="245">
        <v>277784.71010000003</v>
      </c>
      <c r="AK106" s="245">
        <v>277784.71010000003</v>
      </c>
      <c r="AL106" s="245">
        <v>277784.71010000003</v>
      </c>
      <c r="AM106" s="245">
        <v>277784.71010000003</v>
      </c>
      <c r="AN106" s="245">
        <v>277784.71010000003</v>
      </c>
      <c r="AO106" s="245">
        <v>277784.71010000003</v>
      </c>
      <c r="AP106" s="245">
        <v>277784.71010000003</v>
      </c>
      <c r="AQ106" s="245">
        <v>277784.71010000003</v>
      </c>
      <c r="AR106" s="245">
        <v>277784.71010000003</v>
      </c>
      <c r="AS106" s="245">
        <v>277784.71010000003</v>
      </c>
      <c r="AT106" s="245">
        <v>277784.71010000003</v>
      </c>
      <c r="AU106" s="245">
        <v>277784.71010000003</v>
      </c>
      <c r="AV106" s="245">
        <v>277784.71010000003</v>
      </c>
      <c r="AW106" s="245">
        <v>277784.71010000003</v>
      </c>
      <c r="AX106" s="245">
        <v>277784.71010000003</v>
      </c>
      <c r="AY106" s="245">
        <v>277784.71010000003</v>
      </c>
      <c r="AZ106" s="245">
        <v>277784.71010000003</v>
      </c>
      <c r="BA106" s="245">
        <v>277784.71010000003</v>
      </c>
      <c r="BB106" s="245">
        <v>277784.71010000003</v>
      </c>
      <c r="BC106" s="245">
        <v>277784.71010000003</v>
      </c>
      <c r="BD106" s="245">
        <v>277784.71010000003</v>
      </c>
      <c r="BE106" s="245">
        <v>277784.71010000003</v>
      </c>
      <c r="BF106" s="245">
        <v>277784.71010000003</v>
      </c>
      <c r="BG106" s="245">
        <v>277784.71010000003</v>
      </c>
      <c r="BH106" s="245">
        <v>277784.71010000003</v>
      </c>
      <c r="BI106" s="245">
        <v>277784.71010000003</v>
      </c>
      <c r="BJ106" s="245">
        <v>277784.71010000003</v>
      </c>
      <c r="BK106" s="245">
        <v>277784.71010000003</v>
      </c>
      <c r="BL106" s="245">
        <v>277784.71010000003</v>
      </c>
      <c r="BM106" s="245">
        <v>277784.71010000003</v>
      </c>
      <c r="BN106" s="245">
        <v>277784.71010000003</v>
      </c>
      <c r="BO106" s="245">
        <v>277784.71010000003</v>
      </c>
      <c r="BP106" s="245">
        <v>277784.71010000003</v>
      </c>
      <c r="BQ106" s="245">
        <v>277784.71010000003</v>
      </c>
      <c r="BR106" s="245">
        <v>277784.71010000003</v>
      </c>
      <c r="BS106" s="245">
        <v>277784.71010000003</v>
      </c>
      <c r="BT106" s="245">
        <v>277784.71010000003</v>
      </c>
      <c r="BU106" s="245">
        <v>277784.71010000003</v>
      </c>
      <c r="BV106" s="245">
        <v>277784.71010000003</v>
      </c>
      <c r="BW106" s="245">
        <v>277784.71010000003</v>
      </c>
      <c r="BX106" s="245">
        <v>277784.71010000003</v>
      </c>
      <c r="BY106" s="245">
        <v>277784.71010000003</v>
      </c>
      <c r="BZ106" s="245">
        <v>277784.71010000003</v>
      </c>
      <c r="CA106" s="245">
        <v>277784.71010000003</v>
      </c>
      <c r="CB106" s="245">
        <v>277784.71010000003</v>
      </c>
      <c r="CC106" s="245">
        <v>277784.71010000003</v>
      </c>
      <c r="CD106" s="245">
        <v>277784.71010000003</v>
      </c>
      <c r="CE106" s="245">
        <v>277784.71010000003</v>
      </c>
      <c r="CF106" s="245">
        <v>277784.71010000003</v>
      </c>
      <c r="CG106" s="245">
        <v>277784.71010000003</v>
      </c>
      <c r="CH106" s="245">
        <v>277784.71010000003</v>
      </c>
      <c r="CI106" s="245">
        <v>277784.71010000003</v>
      </c>
      <c r="CJ106" s="245">
        <v>277784.71010000003</v>
      </c>
      <c r="CK106" s="245">
        <v>277784.71010000003</v>
      </c>
      <c r="CL106" s="245">
        <v>277784.71010000003</v>
      </c>
      <c r="CM106" s="245">
        <v>277784.71010000003</v>
      </c>
      <c r="CN106" s="245">
        <v>277784.71010000003</v>
      </c>
      <c r="CO106" s="245">
        <v>277784.71010000003</v>
      </c>
      <c r="CP106" s="245">
        <v>277784.71010000003</v>
      </c>
      <c r="CQ106" s="245">
        <v>277784.71010000003</v>
      </c>
      <c r="CR106" s="245">
        <v>277784.71010000003</v>
      </c>
      <c r="CS106" s="245">
        <v>277784.71010000003</v>
      </c>
      <c r="CT106" s="245">
        <v>277784.71010000003</v>
      </c>
      <c r="CU106" s="245">
        <v>277784.71010000003</v>
      </c>
      <c r="CV106" s="245">
        <v>277784.71010000003</v>
      </c>
      <c r="CW106" s="245">
        <v>277784.71010000003</v>
      </c>
      <c r="CX106" s="245">
        <v>277784.71010000003</v>
      </c>
      <c r="CY106" s="245">
        <v>277784.71010000003</v>
      </c>
    </row>
    <row r="107" spans="2:103" ht="15" hidden="1" customHeight="1">
      <c r="B107" s="811"/>
      <c r="C107" s="210" t="s">
        <v>97</v>
      </c>
      <c r="D107" s="209">
        <v>277784.71010000003</v>
      </c>
      <c r="E107" s="209">
        <v>268391.02425120777</v>
      </c>
      <c r="F107" s="209">
        <v>259314.99927652927</v>
      </c>
      <c r="G107" s="209">
        <v>250545.89302080125</v>
      </c>
      <c r="H107" s="209">
        <v>242073.32659014614</v>
      </c>
      <c r="I107" s="209">
        <v>233887.27206777406</v>
      </c>
      <c r="J107" s="209">
        <v>225978.04064519235</v>
      </c>
      <c r="K107" s="209">
        <v>218336.27115477526</v>
      </c>
      <c r="L107" s="209">
        <v>210952.91899012105</v>
      </c>
      <c r="M107" s="209">
        <v>203819.24540108314</v>
      </c>
      <c r="N107" s="209">
        <v>196926.80715080499</v>
      </c>
      <c r="O107" s="209">
        <v>190267.4465225169</v>
      </c>
      <c r="P107" s="209">
        <v>183833.28166426756</v>
      </c>
      <c r="Q107" s="209">
        <v>177616.69726016192</v>
      </c>
      <c r="R107" s="209">
        <v>171610.33551706467</v>
      </c>
      <c r="S107" s="209">
        <v>165807.08745610112</v>
      </c>
      <c r="T107" s="209">
        <v>160200.08449864844</v>
      </c>
      <c r="U107" s="209">
        <v>154782.69033685842</v>
      </c>
      <c r="V107" s="209">
        <v>149548.49307909026</v>
      </c>
      <c r="W107" s="209">
        <v>144491.29766095677</v>
      </c>
      <c r="X107" s="209">
        <v>139605.11851300174</v>
      </c>
      <c r="Y107" s="209">
        <v>134884.17247633019</v>
      </c>
      <c r="Z107" s="209">
        <v>130322.87195780696</v>
      </c>
      <c r="AA107" s="209">
        <v>125915.81831672171</v>
      </c>
      <c r="AB107" s="209">
        <v>121657.79547509346</v>
      </c>
      <c r="AC107" s="209">
        <v>117543.76374405166</v>
      </c>
      <c r="AD107" s="209">
        <v>113568.85385898712</v>
      </c>
      <c r="AE107" s="209">
        <v>109728.36121641268</v>
      </c>
      <c r="AF107" s="209">
        <v>106017.74030571275</v>
      </c>
      <c r="AG107" s="209">
        <v>102432.59932919107</v>
      </c>
      <c r="AH107" s="209">
        <v>98968.695004049354</v>
      </c>
      <c r="AI107" s="209">
        <v>96086.111654416847</v>
      </c>
      <c r="AJ107" s="209">
        <v>93287.487043123154</v>
      </c>
      <c r="AK107" s="209">
        <v>90570.375770022467</v>
      </c>
      <c r="AL107" s="209">
        <v>87932.40366021599</v>
      </c>
      <c r="AM107" s="209">
        <v>85371.26568953009</v>
      </c>
      <c r="AN107" s="209">
        <v>82884.723970417559</v>
      </c>
      <c r="AO107" s="209">
        <v>80470.605796521908</v>
      </c>
      <c r="AP107" s="209">
        <v>78126.801744196026</v>
      </c>
      <c r="AQ107" s="209">
        <v>75851.263829316536</v>
      </c>
      <c r="AR107" s="209">
        <v>73642.003717783038</v>
      </c>
      <c r="AS107" s="209">
        <v>71497.09098813888</v>
      </c>
      <c r="AT107" s="209">
        <v>69414.651444795032</v>
      </c>
      <c r="AU107" s="209">
        <v>67392.865480383523</v>
      </c>
      <c r="AV107" s="209">
        <v>65429.966485809244</v>
      </c>
      <c r="AW107" s="209">
        <v>63524.239306610914</v>
      </c>
      <c r="AX107" s="209">
        <v>61674.018744282439</v>
      </c>
      <c r="AY107" s="209">
        <v>59877.68810124509</v>
      </c>
      <c r="AZ107" s="209">
        <v>58133.677768199115</v>
      </c>
      <c r="BA107" s="209">
        <v>56440.463852620494</v>
      </c>
      <c r="BB107" s="209">
        <v>54796.566847204369</v>
      </c>
      <c r="BC107" s="209">
        <v>53200.550337091619</v>
      </c>
      <c r="BD107" s="209">
        <v>51651.019744749145</v>
      </c>
      <c r="BE107" s="209">
        <v>50146.621111406937</v>
      </c>
      <c r="BF107" s="209">
        <v>48686.039913987319</v>
      </c>
      <c r="BG107" s="209">
        <v>47267.999916492539</v>
      </c>
      <c r="BH107" s="209">
        <v>45891.262054847124</v>
      </c>
      <c r="BI107" s="209">
        <v>44554.623354220515</v>
      </c>
      <c r="BJ107" s="209">
        <v>43256.915877883992</v>
      </c>
      <c r="BK107" s="209">
        <v>41997.005706683492</v>
      </c>
      <c r="BL107" s="209">
        <v>40773.791948236401</v>
      </c>
      <c r="BM107" s="209">
        <v>39586.205774986796</v>
      </c>
      <c r="BN107" s="209">
        <v>38433.209490278445</v>
      </c>
      <c r="BO107" s="209">
        <v>37313.795621629557</v>
      </c>
      <c r="BP107" s="209">
        <v>36226.986040417047</v>
      </c>
      <c r="BQ107" s="209">
        <v>35171.831107201018</v>
      </c>
      <c r="BR107" s="209">
        <v>34147.408841942735</v>
      </c>
      <c r="BS107" s="209">
        <v>33152.824118391</v>
      </c>
      <c r="BT107" s="209">
        <v>32187.207881933009</v>
      </c>
      <c r="BU107" s="209">
        <v>31249.716390226225</v>
      </c>
      <c r="BV107" s="209">
        <v>30339.530475947791</v>
      </c>
      <c r="BW107" s="209">
        <v>29455.854831017274</v>
      </c>
      <c r="BX107" s="209">
        <v>28597.917311667254</v>
      </c>
      <c r="BY107" s="209">
        <v>27764.968263754614</v>
      </c>
      <c r="BZ107" s="209">
        <v>26956.279867722926</v>
      </c>
      <c r="CA107" s="209">
        <v>26171.145502643616</v>
      </c>
      <c r="CB107" s="209">
        <v>25532.824880627923</v>
      </c>
      <c r="CC107" s="209">
        <v>24910.073054271143</v>
      </c>
      <c r="CD107" s="209">
        <v>24302.510296849898</v>
      </c>
      <c r="CE107" s="209">
        <v>23709.766143268193</v>
      </c>
      <c r="CF107" s="209">
        <v>23131.479164164095</v>
      </c>
      <c r="CG107" s="209">
        <v>22567.296745525946</v>
      </c>
      <c r="CH107" s="209">
        <v>22016.874873683853</v>
      </c>
      <c r="CI107" s="209">
        <v>21479.877925545225</v>
      </c>
      <c r="CJ107" s="209">
        <v>20955.978463946562</v>
      </c>
      <c r="CK107" s="209">
        <v>20444.857037996648</v>
      </c>
      <c r="CL107" s="209">
        <v>19946.201988289413</v>
      </c>
      <c r="CM107" s="209">
        <v>19459.709256867722</v>
      </c>
      <c r="CN107" s="209">
        <v>18985.08220182217</v>
      </c>
      <c r="CO107" s="209">
        <v>18522.031416411875</v>
      </c>
      <c r="CP107" s="209">
        <v>18070.274552596955</v>
      </c>
      <c r="CQ107" s="209">
        <v>17629.536148875079</v>
      </c>
      <c r="CR107" s="209">
        <v>17199.547462317154</v>
      </c>
      <c r="CS107" s="209">
        <v>16780.046304699663</v>
      </c>
      <c r="CT107" s="209">
        <v>16370.776882633818</v>
      </c>
      <c r="CU107" s="209">
        <v>15971.489641593969</v>
      </c>
      <c r="CV107" s="209">
        <v>15581.941113750216</v>
      </c>
      <c r="CW107" s="209">
        <v>15201.893769512406</v>
      </c>
      <c r="CX107" s="209">
        <v>14831.115872695033</v>
      </c>
      <c r="CY107" s="209">
        <v>14469.381339214666</v>
      </c>
    </row>
    <row r="108" spans="2:103" ht="15" hidden="1" customHeight="1">
      <c r="B108" s="811"/>
      <c r="C108" s="208" t="s">
        <v>96</v>
      </c>
      <c r="D108" s="211">
        <v>8281469.2627588101</v>
      </c>
      <c r="E108" s="235"/>
      <c r="F108" s="235"/>
      <c r="G108" s="235"/>
      <c r="H108" s="235"/>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5"/>
      <c r="BF108" s="235"/>
      <c r="BG108" s="235"/>
      <c r="BH108" s="235"/>
      <c r="BI108" s="235"/>
      <c r="BJ108" s="235"/>
      <c r="BK108" s="235"/>
      <c r="BL108" s="235"/>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c r="CN108" s="138"/>
      <c r="CO108" s="138"/>
      <c r="CP108" s="138"/>
      <c r="CQ108" s="138"/>
      <c r="CR108" s="138"/>
      <c r="CS108" s="138"/>
      <c r="CT108" s="138"/>
      <c r="CU108" s="138"/>
      <c r="CV108" s="138"/>
      <c r="CW108" s="138"/>
      <c r="CX108" s="138"/>
      <c r="CY108" s="138"/>
    </row>
    <row r="109" spans="2:103" ht="15" hidden="1" customHeight="1">
      <c r="B109" s="225"/>
      <c r="C109" s="238"/>
      <c r="D109" s="239"/>
      <c r="E109" s="235"/>
      <c r="F109" s="235"/>
      <c r="G109" s="235"/>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235"/>
      <c r="AT109" s="235"/>
      <c r="AU109" s="235"/>
      <c r="AV109" s="235"/>
      <c r="AW109" s="235"/>
      <c r="AX109" s="235"/>
      <c r="AY109" s="235"/>
      <c r="AZ109" s="235"/>
      <c r="BA109" s="235"/>
      <c r="BB109" s="235"/>
      <c r="BC109" s="235"/>
      <c r="BD109" s="235"/>
      <c r="BE109" s="235"/>
      <c r="BF109" s="235"/>
      <c r="BG109" s="235"/>
      <c r="BH109" s="235"/>
      <c r="BI109" s="235"/>
      <c r="BJ109" s="235"/>
      <c r="BK109" s="235"/>
      <c r="BL109" s="235"/>
      <c r="BM109" s="164"/>
      <c r="BN109" s="164"/>
      <c r="BO109" s="164"/>
      <c r="BP109" s="164"/>
      <c r="BQ109" s="164"/>
      <c r="BR109" s="164"/>
      <c r="BS109" s="164"/>
      <c r="BT109" s="164"/>
      <c r="BU109" s="164"/>
      <c r="BV109" s="164"/>
      <c r="BW109" s="164"/>
      <c r="BX109" s="164"/>
      <c r="BY109" s="164"/>
      <c r="BZ109" s="164"/>
      <c r="CA109" s="164"/>
      <c r="CB109" s="164"/>
      <c r="CC109" s="164"/>
      <c r="CD109" s="164"/>
      <c r="CE109" s="164"/>
      <c r="CF109" s="164"/>
      <c r="CG109" s="164"/>
      <c r="CH109" s="164"/>
      <c r="CI109" s="164"/>
      <c r="CJ109" s="164"/>
      <c r="CK109" s="164"/>
      <c r="CL109" s="164"/>
      <c r="CM109" s="164"/>
      <c r="CN109" s="164"/>
      <c r="CO109" s="164"/>
      <c r="CP109" s="164"/>
      <c r="CQ109" s="164"/>
      <c r="CR109" s="164"/>
      <c r="CS109" s="164"/>
      <c r="CT109" s="164"/>
      <c r="CU109" s="164"/>
      <c r="CV109" s="164"/>
      <c r="CW109" s="164"/>
      <c r="CX109" s="164"/>
      <c r="CY109" s="164"/>
    </row>
    <row r="110" spans="2:103" ht="15" hidden="1" customHeight="1">
      <c r="B110" s="164"/>
      <c r="C110" s="253" t="s">
        <v>217</v>
      </c>
      <c r="D110" s="252">
        <v>211000</v>
      </c>
      <c r="E110" s="252">
        <v>212100</v>
      </c>
      <c r="F110" s="252">
        <v>213100</v>
      </c>
      <c r="G110" s="252">
        <v>214200</v>
      </c>
      <c r="H110" s="252">
        <v>215200</v>
      </c>
      <c r="I110" s="252">
        <v>216100</v>
      </c>
      <c r="J110" s="252">
        <v>217000</v>
      </c>
      <c r="K110" s="252">
        <v>217900</v>
      </c>
      <c r="L110" s="252">
        <v>218700</v>
      </c>
      <c r="M110" s="252">
        <v>219500</v>
      </c>
      <c r="N110" s="252">
        <v>220200</v>
      </c>
      <c r="O110" s="252">
        <v>220900</v>
      </c>
      <c r="P110" s="252">
        <v>221500</v>
      </c>
      <c r="Q110" s="252">
        <v>222100</v>
      </c>
      <c r="R110" s="252">
        <v>222700</v>
      </c>
      <c r="S110" s="252">
        <v>223300</v>
      </c>
      <c r="T110" s="252">
        <v>223900</v>
      </c>
      <c r="U110" s="252">
        <v>224500</v>
      </c>
      <c r="V110" s="252">
        <v>225100</v>
      </c>
      <c r="W110" s="252">
        <v>225600</v>
      </c>
      <c r="X110" s="252">
        <v>226200</v>
      </c>
      <c r="Y110" s="252">
        <v>226700</v>
      </c>
      <c r="Z110" s="252">
        <v>227300</v>
      </c>
      <c r="AA110" s="252">
        <v>227800</v>
      </c>
      <c r="AB110" s="251">
        <v>227800</v>
      </c>
      <c r="AC110" s="251">
        <v>227800</v>
      </c>
      <c r="AD110" s="251">
        <v>227800</v>
      </c>
      <c r="AE110" s="251">
        <v>227800</v>
      </c>
      <c r="AF110" s="251">
        <v>227800</v>
      </c>
      <c r="AG110" s="251">
        <v>227800</v>
      </c>
      <c r="AH110" s="251">
        <v>227800</v>
      </c>
      <c r="AI110" s="251">
        <v>227800</v>
      </c>
      <c r="AJ110" s="251">
        <v>227800</v>
      </c>
      <c r="AK110" s="251">
        <v>227800</v>
      </c>
      <c r="AL110" s="251">
        <v>227800</v>
      </c>
      <c r="AM110" s="251">
        <v>227800</v>
      </c>
      <c r="AN110" s="251">
        <v>227800</v>
      </c>
      <c r="AO110" s="251">
        <v>227800</v>
      </c>
      <c r="AP110" s="251">
        <v>227800</v>
      </c>
      <c r="AQ110" s="251">
        <v>227800</v>
      </c>
      <c r="AR110" s="251">
        <v>227800</v>
      </c>
      <c r="AS110" s="251">
        <v>227800</v>
      </c>
      <c r="AT110" s="251">
        <v>227800</v>
      </c>
      <c r="AU110" s="251">
        <v>227800</v>
      </c>
      <c r="AV110" s="251">
        <v>227800</v>
      </c>
      <c r="AW110" s="251">
        <v>227800</v>
      </c>
      <c r="AX110" s="251">
        <v>227800</v>
      </c>
      <c r="AY110" s="251">
        <v>227800</v>
      </c>
      <c r="AZ110" s="251">
        <v>227800</v>
      </c>
      <c r="BA110" s="251">
        <v>227800</v>
      </c>
      <c r="BB110" s="251">
        <v>227800</v>
      </c>
      <c r="BC110" s="251">
        <v>227800</v>
      </c>
      <c r="BD110" s="251">
        <v>227800</v>
      </c>
      <c r="BE110" s="251">
        <v>227800</v>
      </c>
      <c r="BF110" s="251">
        <v>227800</v>
      </c>
      <c r="BG110" s="251">
        <v>227800</v>
      </c>
      <c r="BH110" s="251">
        <v>227800</v>
      </c>
      <c r="BI110" s="251">
        <v>227800</v>
      </c>
      <c r="BJ110" s="251">
        <v>227800</v>
      </c>
      <c r="BK110" s="251">
        <v>227800</v>
      </c>
      <c r="BL110" s="251">
        <v>227800</v>
      </c>
      <c r="BM110" s="251">
        <v>227800</v>
      </c>
      <c r="BN110" s="251">
        <v>227800</v>
      </c>
      <c r="BO110" s="251">
        <v>227800</v>
      </c>
      <c r="BP110" s="251">
        <v>227800</v>
      </c>
      <c r="BQ110" s="251">
        <v>227800</v>
      </c>
      <c r="BR110" s="251">
        <v>227800</v>
      </c>
      <c r="BS110" s="251">
        <v>227800</v>
      </c>
      <c r="BT110" s="251">
        <v>227800</v>
      </c>
      <c r="BU110" s="251">
        <v>227800</v>
      </c>
      <c r="BV110" s="251">
        <v>227800</v>
      </c>
      <c r="BW110" s="251">
        <v>227800</v>
      </c>
      <c r="BX110" s="251">
        <v>227800</v>
      </c>
      <c r="BY110" s="251">
        <v>227800</v>
      </c>
      <c r="BZ110" s="251">
        <v>227800</v>
      </c>
      <c r="CA110" s="251">
        <v>227800</v>
      </c>
      <c r="CB110" s="251">
        <v>227800</v>
      </c>
      <c r="CC110" s="251">
        <v>227800</v>
      </c>
      <c r="CD110" s="251">
        <v>227800</v>
      </c>
      <c r="CE110" s="251">
        <v>227800</v>
      </c>
      <c r="CF110" s="251">
        <v>227800</v>
      </c>
      <c r="CG110" s="251">
        <v>227800</v>
      </c>
      <c r="CH110" s="251">
        <v>227800</v>
      </c>
      <c r="CI110" s="251">
        <v>227800</v>
      </c>
      <c r="CJ110" s="251">
        <v>227800</v>
      </c>
      <c r="CK110" s="251">
        <v>227800</v>
      </c>
      <c r="CL110" s="251">
        <v>227800</v>
      </c>
      <c r="CM110" s="251">
        <v>227800</v>
      </c>
      <c r="CN110" s="251">
        <v>227800</v>
      </c>
      <c r="CO110" s="251">
        <v>227800</v>
      </c>
      <c r="CP110" s="251">
        <v>227800</v>
      </c>
      <c r="CQ110" s="251">
        <v>227800</v>
      </c>
      <c r="CR110" s="251">
        <v>227800</v>
      </c>
      <c r="CS110" s="251">
        <v>227800</v>
      </c>
      <c r="CT110" s="251">
        <v>227800</v>
      </c>
      <c r="CU110" s="251">
        <v>227800</v>
      </c>
      <c r="CV110" s="251">
        <v>227800</v>
      </c>
      <c r="CW110" s="251">
        <v>227800</v>
      </c>
      <c r="CX110" s="251">
        <v>227800</v>
      </c>
      <c r="CY110" s="251">
        <v>227800</v>
      </c>
    </row>
    <row r="111" spans="2:103" ht="15" hidden="1" customHeight="1">
      <c r="B111" s="225"/>
      <c r="C111" s="238"/>
      <c r="D111" s="239"/>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c r="BF111" s="235"/>
      <c r="BG111" s="235"/>
      <c r="BH111" s="235"/>
      <c r="BI111" s="235"/>
      <c r="BJ111" s="235"/>
      <c r="BK111" s="235"/>
      <c r="BL111" s="235"/>
      <c r="BM111" s="164"/>
      <c r="BN111" s="164"/>
      <c r="BO111" s="164"/>
      <c r="BP111" s="164"/>
      <c r="BQ111" s="164"/>
      <c r="BR111" s="164"/>
      <c r="BS111" s="164"/>
      <c r="BT111" s="164"/>
      <c r="BU111" s="164"/>
      <c r="BV111" s="164"/>
      <c r="BW111" s="164"/>
      <c r="BX111" s="164"/>
      <c r="BY111" s="164"/>
      <c r="BZ111" s="164"/>
      <c r="CA111" s="164"/>
      <c r="CB111" s="164"/>
      <c r="CC111" s="164"/>
      <c r="CD111" s="164"/>
      <c r="CE111" s="164"/>
      <c r="CF111" s="164"/>
      <c r="CG111" s="164"/>
      <c r="CH111" s="164"/>
      <c r="CI111" s="164"/>
      <c r="CJ111" s="164"/>
      <c r="CK111" s="164"/>
      <c r="CL111" s="164"/>
      <c r="CM111" s="164"/>
      <c r="CN111" s="164"/>
      <c r="CO111" s="164"/>
      <c r="CP111" s="164"/>
      <c r="CQ111" s="164"/>
      <c r="CR111" s="164"/>
      <c r="CS111" s="164"/>
      <c r="CT111" s="164"/>
      <c r="CU111" s="164"/>
      <c r="CV111" s="164"/>
      <c r="CW111" s="164"/>
      <c r="CX111" s="164"/>
      <c r="CY111" s="164"/>
    </row>
    <row r="112" spans="2:103" ht="15" hidden="1" customHeight="1">
      <c r="B112" s="811" t="s">
        <v>218</v>
      </c>
      <c r="C112" s="208" t="s">
        <v>212</v>
      </c>
      <c r="D112" s="229">
        <v>324552.98152500001</v>
      </c>
      <c r="E112" s="229">
        <v>326244.96389313979</v>
      </c>
      <c r="F112" s="229">
        <v>327783.12968235783</v>
      </c>
      <c r="G112" s="229">
        <v>329475.11205049767</v>
      </c>
      <c r="H112" s="229">
        <v>331013.27783971565</v>
      </c>
      <c r="I112" s="229">
        <v>332397.62705001188</v>
      </c>
      <c r="J112" s="229">
        <v>333781.97626030806</v>
      </c>
      <c r="K112" s="229">
        <v>335166.32547060424</v>
      </c>
      <c r="L112" s="229">
        <v>336396.85810197867</v>
      </c>
      <c r="M112" s="229">
        <v>337627.39073335304</v>
      </c>
      <c r="N112" s="229">
        <v>338704.10678580566</v>
      </c>
      <c r="O112" s="229">
        <v>339780.82283825829</v>
      </c>
      <c r="P112" s="229">
        <v>340703.72231178911</v>
      </c>
      <c r="Q112" s="229">
        <v>341626.62178531993</v>
      </c>
      <c r="R112" s="229">
        <v>342549.5212588507</v>
      </c>
      <c r="S112" s="229">
        <v>343472.42073238152</v>
      </c>
      <c r="T112" s="229">
        <v>344395.32020591234</v>
      </c>
      <c r="U112" s="229">
        <v>345318.21967944317</v>
      </c>
      <c r="V112" s="229">
        <v>346241.11915297399</v>
      </c>
      <c r="W112" s="229">
        <v>347010.20204758301</v>
      </c>
      <c r="X112" s="229">
        <v>347933.10152111377</v>
      </c>
      <c r="Y112" s="229">
        <v>348702.18441572279</v>
      </c>
      <c r="Z112" s="229">
        <v>349625.08388925361</v>
      </c>
      <c r="AA112" s="229">
        <v>350394.16678386257</v>
      </c>
      <c r="AB112" s="229">
        <v>350394.16678386257</v>
      </c>
      <c r="AC112" s="229">
        <v>350394.16678386257</v>
      </c>
      <c r="AD112" s="229">
        <v>350394.16678386257</v>
      </c>
      <c r="AE112" s="229">
        <v>350394.16678386257</v>
      </c>
      <c r="AF112" s="229">
        <v>350394.16678386257</v>
      </c>
      <c r="AG112" s="229">
        <v>350394.16678386257</v>
      </c>
      <c r="AH112" s="229">
        <v>350394.16678386257</v>
      </c>
      <c r="AI112" s="229">
        <v>350394.16678386257</v>
      </c>
      <c r="AJ112" s="229">
        <v>350394.16678386257</v>
      </c>
      <c r="AK112" s="229">
        <v>350394.16678386257</v>
      </c>
      <c r="AL112" s="229">
        <v>350394.16678386257</v>
      </c>
      <c r="AM112" s="229">
        <v>350394.16678386257</v>
      </c>
      <c r="AN112" s="229">
        <v>350394.16678386257</v>
      </c>
      <c r="AO112" s="229">
        <v>350394.16678386257</v>
      </c>
      <c r="AP112" s="229">
        <v>350394.16678386257</v>
      </c>
      <c r="AQ112" s="229">
        <v>350394.16678386257</v>
      </c>
      <c r="AR112" s="229">
        <v>350394.16678386257</v>
      </c>
      <c r="AS112" s="229">
        <v>350394.16678386257</v>
      </c>
      <c r="AT112" s="229">
        <v>350394.16678386257</v>
      </c>
      <c r="AU112" s="229">
        <v>350394.16678386257</v>
      </c>
      <c r="AV112" s="229">
        <v>350394.16678386257</v>
      </c>
      <c r="AW112" s="229">
        <v>350394.16678386257</v>
      </c>
      <c r="AX112" s="229">
        <v>350394.16678386257</v>
      </c>
      <c r="AY112" s="229">
        <v>350394.16678386257</v>
      </c>
      <c r="AZ112" s="229">
        <v>350394.16678386257</v>
      </c>
      <c r="BA112" s="229">
        <v>350394.16678386257</v>
      </c>
      <c r="BB112" s="229">
        <v>350394.16678386257</v>
      </c>
      <c r="BC112" s="229">
        <v>350394.16678386257</v>
      </c>
      <c r="BD112" s="229">
        <v>350394.16678386257</v>
      </c>
      <c r="BE112" s="229">
        <v>350394.16678386257</v>
      </c>
      <c r="BF112" s="229">
        <v>350394.16678386257</v>
      </c>
      <c r="BG112" s="229">
        <v>350394.16678386257</v>
      </c>
      <c r="BH112" s="229">
        <v>350394.16678386257</v>
      </c>
      <c r="BI112" s="229">
        <v>350394.16678386257</v>
      </c>
      <c r="BJ112" s="229">
        <v>350394.16678386257</v>
      </c>
      <c r="BK112" s="229">
        <v>350394.16678386257</v>
      </c>
      <c r="BL112" s="229">
        <v>350394.16678386257</v>
      </c>
      <c r="BM112" s="229">
        <v>350394.16678386257</v>
      </c>
      <c r="BN112" s="229">
        <v>350394.16678386257</v>
      </c>
      <c r="BO112" s="229">
        <v>350394.16678386257</v>
      </c>
      <c r="BP112" s="229">
        <v>350394.16678386257</v>
      </c>
      <c r="BQ112" s="229">
        <v>350394.16678386257</v>
      </c>
      <c r="BR112" s="229">
        <v>350394.16678386257</v>
      </c>
      <c r="BS112" s="229">
        <v>350394.16678386257</v>
      </c>
      <c r="BT112" s="229">
        <v>350394.16678386257</v>
      </c>
      <c r="BU112" s="229">
        <v>350394.16678386257</v>
      </c>
      <c r="BV112" s="229">
        <v>350394.16678386257</v>
      </c>
      <c r="BW112" s="229">
        <v>350394.16678386257</v>
      </c>
      <c r="BX112" s="229">
        <v>350394.16678386257</v>
      </c>
      <c r="BY112" s="229">
        <v>350394.16678386257</v>
      </c>
      <c r="BZ112" s="229">
        <v>350394.16678386257</v>
      </c>
      <c r="CA112" s="229">
        <v>350394.16678386257</v>
      </c>
      <c r="CB112" s="229">
        <v>350394.16678386257</v>
      </c>
      <c r="CC112" s="229">
        <v>350394.16678386257</v>
      </c>
      <c r="CD112" s="229">
        <v>350394.16678386257</v>
      </c>
      <c r="CE112" s="229">
        <v>350394.16678386257</v>
      </c>
      <c r="CF112" s="229">
        <v>350394.16678386257</v>
      </c>
      <c r="CG112" s="229">
        <v>350394.16678386257</v>
      </c>
      <c r="CH112" s="229">
        <v>350394.16678386257</v>
      </c>
      <c r="CI112" s="229">
        <v>350394.16678386257</v>
      </c>
      <c r="CJ112" s="229">
        <v>350394.16678386257</v>
      </c>
      <c r="CK112" s="229">
        <v>350394.16678386257</v>
      </c>
      <c r="CL112" s="229">
        <v>350394.16678386257</v>
      </c>
      <c r="CM112" s="229">
        <v>350394.16678386257</v>
      </c>
      <c r="CN112" s="229">
        <v>350394.16678386257</v>
      </c>
      <c r="CO112" s="229">
        <v>350394.16678386257</v>
      </c>
      <c r="CP112" s="229">
        <v>350394.16678386257</v>
      </c>
      <c r="CQ112" s="229">
        <v>350394.16678386257</v>
      </c>
      <c r="CR112" s="229">
        <v>350394.16678386257</v>
      </c>
      <c r="CS112" s="229">
        <v>350394.16678386257</v>
      </c>
      <c r="CT112" s="229">
        <v>350394.16678386257</v>
      </c>
      <c r="CU112" s="229">
        <v>350394.16678386257</v>
      </c>
      <c r="CV112" s="229">
        <v>350394.16678386257</v>
      </c>
      <c r="CW112" s="229">
        <v>350394.16678386257</v>
      </c>
      <c r="CX112" s="229">
        <v>350394.16678386257</v>
      </c>
      <c r="CY112" s="229">
        <v>350394.16678386257</v>
      </c>
    </row>
    <row r="113" spans="2:103" ht="15" hidden="1" customHeight="1">
      <c r="B113" s="811"/>
      <c r="C113" s="208" t="s">
        <v>98</v>
      </c>
      <c r="D113" s="245">
        <v>1219643.9397499999</v>
      </c>
      <c r="E113" s="209">
        <v>1226002.2730851895</v>
      </c>
      <c r="F113" s="209">
        <v>1231782.5761171801</v>
      </c>
      <c r="G113" s="209">
        <v>1238140.9094523697</v>
      </c>
      <c r="H113" s="209">
        <v>1243921.2124843602</v>
      </c>
      <c r="I113" s="209">
        <v>1249123.4852131517</v>
      </c>
      <c r="J113" s="209">
        <v>1254325.7579419431</v>
      </c>
      <c r="K113" s="209">
        <v>1259528.0306707344</v>
      </c>
      <c r="L113" s="209">
        <v>1264152.273096327</v>
      </c>
      <c r="M113" s="209">
        <v>1268776.5155219191</v>
      </c>
      <c r="N113" s="209">
        <v>1272822.7276443127</v>
      </c>
      <c r="O113" s="209">
        <v>1276868.939766706</v>
      </c>
      <c r="P113" s="209">
        <v>1280337.1215859004</v>
      </c>
      <c r="Q113" s="209">
        <v>1283805.3034050949</v>
      </c>
      <c r="R113" s="209">
        <v>1287273.4852242889</v>
      </c>
      <c r="S113" s="209">
        <v>1290741.6670434834</v>
      </c>
      <c r="T113" s="209">
        <v>1294209.8488626778</v>
      </c>
      <c r="U113" s="209">
        <v>1297678.030681872</v>
      </c>
      <c r="V113" s="209">
        <v>1301146.2125010665</v>
      </c>
      <c r="W113" s="209">
        <v>1304036.3640170619</v>
      </c>
      <c r="X113" s="209">
        <v>1307504.5458362559</v>
      </c>
      <c r="Y113" s="209">
        <v>1310394.6973522513</v>
      </c>
      <c r="Z113" s="209">
        <v>1313862.8791714457</v>
      </c>
      <c r="AA113" s="209">
        <v>1316753.0306874407</v>
      </c>
      <c r="AB113" s="209">
        <v>1316753.0306874407</v>
      </c>
      <c r="AC113" s="209">
        <v>1316753.0306874407</v>
      </c>
      <c r="AD113" s="209">
        <v>1316753.0306874407</v>
      </c>
      <c r="AE113" s="209">
        <v>1316753.0306874407</v>
      </c>
      <c r="AF113" s="209">
        <v>1316753.0306874407</v>
      </c>
      <c r="AG113" s="209">
        <v>1316753.0306874407</v>
      </c>
      <c r="AH113" s="209">
        <v>1316753.0306874407</v>
      </c>
      <c r="AI113" s="209">
        <v>1316753.0306874407</v>
      </c>
      <c r="AJ113" s="209">
        <v>1316753.0306874407</v>
      </c>
      <c r="AK113" s="209">
        <v>1316753.0306874407</v>
      </c>
      <c r="AL113" s="209">
        <v>1316753.0306874407</v>
      </c>
      <c r="AM113" s="209">
        <v>1316753.0306874407</v>
      </c>
      <c r="AN113" s="209">
        <v>1316753.0306874407</v>
      </c>
      <c r="AO113" s="209">
        <v>1316753.0306874407</v>
      </c>
      <c r="AP113" s="209">
        <v>1316753.0306874407</v>
      </c>
      <c r="AQ113" s="209">
        <v>1316753.0306874407</v>
      </c>
      <c r="AR113" s="209">
        <v>1316753.0306874407</v>
      </c>
      <c r="AS113" s="209">
        <v>1316753.0306874407</v>
      </c>
      <c r="AT113" s="209">
        <v>1316753.0306874407</v>
      </c>
      <c r="AU113" s="209">
        <v>1316753.0306874407</v>
      </c>
      <c r="AV113" s="209">
        <v>1316753.0306874407</v>
      </c>
      <c r="AW113" s="209">
        <v>1316753.0306874407</v>
      </c>
      <c r="AX113" s="209">
        <v>1316753.0306874407</v>
      </c>
      <c r="AY113" s="209">
        <v>1316753.0306874407</v>
      </c>
      <c r="AZ113" s="209">
        <v>1316753.0306874407</v>
      </c>
      <c r="BA113" s="209">
        <v>1316753.0306874407</v>
      </c>
      <c r="BB113" s="209">
        <v>1316753.0306874407</v>
      </c>
      <c r="BC113" s="209">
        <v>1316753.0306874407</v>
      </c>
      <c r="BD113" s="209">
        <v>1316753.0306874407</v>
      </c>
      <c r="BE113" s="209">
        <v>1316753.0306874407</v>
      </c>
      <c r="BF113" s="209">
        <v>1316753.0306874407</v>
      </c>
      <c r="BG113" s="209">
        <v>1316753.0306874407</v>
      </c>
      <c r="BH113" s="209">
        <v>1316753.0306874407</v>
      </c>
      <c r="BI113" s="209">
        <v>1316753.0306874407</v>
      </c>
      <c r="BJ113" s="209">
        <v>1316753.0306874407</v>
      </c>
      <c r="BK113" s="209">
        <v>1316753.0306874407</v>
      </c>
      <c r="BL113" s="209">
        <v>1316753.0306874407</v>
      </c>
      <c r="BM113" s="209">
        <v>1316753.0306874407</v>
      </c>
      <c r="BN113" s="209">
        <v>1316753.0306874407</v>
      </c>
      <c r="BO113" s="209">
        <v>1316753.0306874407</v>
      </c>
      <c r="BP113" s="209">
        <v>1316753.0306874407</v>
      </c>
      <c r="BQ113" s="209">
        <v>1316753.0306874407</v>
      </c>
      <c r="BR113" s="209">
        <v>1316753.0306874407</v>
      </c>
      <c r="BS113" s="209">
        <v>1316753.0306874407</v>
      </c>
      <c r="BT113" s="209">
        <v>1316753.0306874407</v>
      </c>
      <c r="BU113" s="209">
        <v>1316753.0306874407</v>
      </c>
      <c r="BV113" s="209">
        <v>1316753.0306874407</v>
      </c>
      <c r="BW113" s="209">
        <v>1316753.0306874407</v>
      </c>
      <c r="BX113" s="209">
        <v>1316753.0306874407</v>
      </c>
      <c r="BY113" s="209">
        <v>1316753.0306874407</v>
      </c>
      <c r="BZ113" s="209">
        <v>1316753.0306874407</v>
      </c>
      <c r="CA113" s="209">
        <v>1316753.0306874407</v>
      </c>
      <c r="CB113" s="209">
        <v>1316753.0306874407</v>
      </c>
      <c r="CC113" s="209">
        <v>1316753.0306874407</v>
      </c>
      <c r="CD113" s="209">
        <v>1316753.0306874407</v>
      </c>
      <c r="CE113" s="209">
        <v>1316753.0306874407</v>
      </c>
      <c r="CF113" s="209">
        <v>1316753.0306874407</v>
      </c>
      <c r="CG113" s="209">
        <v>1316753.0306874407</v>
      </c>
      <c r="CH113" s="209">
        <v>1316753.0306874407</v>
      </c>
      <c r="CI113" s="209">
        <v>1316753.0306874407</v>
      </c>
      <c r="CJ113" s="209">
        <v>1316753.0306874407</v>
      </c>
      <c r="CK113" s="209">
        <v>1316753.0306874407</v>
      </c>
      <c r="CL113" s="209">
        <v>1316753.0306874407</v>
      </c>
      <c r="CM113" s="209">
        <v>1316753.0306874407</v>
      </c>
      <c r="CN113" s="209">
        <v>1316753.0306874407</v>
      </c>
      <c r="CO113" s="209">
        <v>1316753.0306874407</v>
      </c>
      <c r="CP113" s="209">
        <v>1316753.0306874407</v>
      </c>
      <c r="CQ113" s="209">
        <v>1316753.0306874407</v>
      </c>
      <c r="CR113" s="209">
        <v>1316753.0306874407</v>
      </c>
      <c r="CS113" s="209">
        <v>1316753.0306874407</v>
      </c>
      <c r="CT113" s="209">
        <v>1316753.0306874407</v>
      </c>
      <c r="CU113" s="209">
        <v>1316753.0306874407</v>
      </c>
      <c r="CV113" s="209">
        <v>1316753.0306874407</v>
      </c>
      <c r="CW113" s="209">
        <v>1316753.0306874407</v>
      </c>
      <c r="CX113" s="209">
        <v>1316753.0306874407</v>
      </c>
      <c r="CY113" s="209">
        <v>1316753.0306874407</v>
      </c>
    </row>
    <row r="114" spans="2:103" ht="15" hidden="1" customHeight="1">
      <c r="B114" s="811"/>
      <c r="C114" s="210" t="s">
        <v>97</v>
      </c>
      <c r="D114" s="209">
        <v>1219643.9397499999</v>
      </c>
      <c r="E114" s="209">
        <v>1184543.2590195069</v>
      </c>
      <c r="F114" s="209">
        <v>1149882.2153302808</v>
      </c>
      <c r="G114" s="209">
        <v>1116732.1618697362</v>
      </c>
      <c r="H114" s="209">
        <v>1084005.4724888802</v>
      </c>
      <c r="I114" s="209">
        <v>1051728.456642274</v>
      </c>
      <c r="J114" s="209">
        <v>1020394.8122575812</v>
      </c>
      <c r="K114" s="209">
        <v>989977.64683508943</v>
      </c>
      <c r="L114" s="209">
        <v>960011.84500639222</v>
      </c>
      <c r="M114" s="209">
        <v>930940.62622524879</v>
      </c>
      <c r="N114" s="209">
        <v>902327.97814444255</v>
      </c>
      <c r="O114" s="209">
        <v>874585.90728721523</v>
      </c>
      <c r="P114" s="209">
        <v>847305.72324512689</v>
      </c>
      <c r="Q114" s="209">
        <v>820870.44255893701</v>
      </c>
      <c r="R114" s="209">
        <v>795254.1182775537</v>
      </c>
      <c r="S114" s="209">
        <v>770431.59212639683</v>
      </c>
      <c r="T114" s="209">
        <v>746378.47083860787</v>
      </c>
      <c r="U114" s="209">
        <v>723071.10318515846</v>
      </c>
      <c r="V114" s="209">
        <v>700486.55768365215</v>
      </c>
      <c r="W114" s="209">
        <v>678301.9352147599</v>
      </c>
      <c r="X114" s="209">
        <v>657107.17847662768</v>
      </c>
      <c r="Y114" s="209">
        <v>636289.53626029519</v>
      </c>
      <c r="Z114" s="209">
        <v>616399.59849026939</v>
      </c>
      <c r="AA114" s="209">
        <v>596865.2317845209</v>
      </c>
      <c r="AB114" s="209">
        <v>576681.38336668699</v>
      </c>
      <c r="AC114" s="209">
        <v>557180.08054752368</v>
      </c>
      <c r="AD114" s="209">
        <v>538338.24207490217</v>
      </c>
      <c r="AE114" s="209">
        <v>520133.56722212775</v>
      </c>
      <c r="AF114" s="209">
        <v>502544.50939336017</v>
      </c>
      <c r="AG114" s="209">
        <v>485550.25062160409</v>
      </c>
      <c r="AH114" s="209">
        <v>469130.6769290861</v>
      </c>
      <c r="AI114" s="209">
        <v>455466.67663018068</v>
      </c>
      <c r="AJ114" s="209">
        <v>442200.65692250553</v>
      </c>
      <c r="AK114" s="209">
        <v>429321.02613835485</v>
      </c>
      <c r="AL114" s="209">
        <v>416816.53023141244</v>
      </c>
      <c r="AM114" s="209">
        <v>404676.24294311891</v>
      </c>
      <c r="AN114" s="209">
        <v>392889.55625545525</v>
      </c>
      <c r="AO114" s="209">
        <v>381446.17112180119</v>
      </c>
      <c r="AP114" s="209">
        <v>370336.08846776816</v>
      </c>
      <c r="AQ114" s="209">
        <v>359549.60045414389</v>
      </c>
      <c r="AR114" s="209">
        <v>349077.2819943144</v>
      </c>
      <c r="AS114" s="209">
        <v>338909.98251875187</v>
      </c>
      <c r="AT114" s="209">
        <v>329038.81797937077</v>
      </c>
      <c r="AU114" s="209">
        <v>319455.16308676772</v>
      </c>
      <c r="AV114" s="209">
        <v>310150.64377356088</v>
      </c>
      <c r="AW114" s="209">
        <v>301117.1298772436</v>
      </c>
      <c r="AX114" s="209">
        <v>292346.72803615883</v>
      </c>
      <c r="AY114" s="209">
        <v>283831.77479238721</v>
      </c>
      <c r="AZ114" s="209">
        <v>275564.82989552157</v>
      </c>
      <c r="BA114" s="209">
        <v>267538.66980147723</v>
      </c>
      <c r="BB114" s="209">
        <v>259746.28136065751</v>
      </c>
      <c r="BC114" s="209">
        <v>252180.85568995873</v>
      </c>
      <c r="BD114" s="209">
        <v>244835.78222326093</v>
      </c>
      <c r="BE114" s="209">
        <v>237704.64293520479</v>
      </c>
      <c r="BF114" s="209">
        <v>230781.20673320853</v>
      </c>
      <c r="BG114" s="209">
        <v>224059.42401282382</v>
      </c>
      <c r="BH114" s="209">
        <v>217533.42137167361</v>
      </c>
      <c r="BI114" s="209">
        <v>211197.49647735301</v>
      </c>
      <c r="BJ114" s="209">
        <v>205046.11308480875</v>
      </c>
      <c r="BK114" s="209">
        <v>199073.89619884346</v>
      </c>
      <c r="BL114" s="209">
        <v>193275.62737751793</v>
      </c>
      <c r="BM114" s="209">
        <v>187646.24017234749</v>
      </c>
      <c r="BN114" s="209">
        <v>182180.81570130825</v>
      </c>
      <c r="BO114" s="209">
        <v>176874.57835078472</v>
      </c>
      <c r="BP114" s="209">
        <v>171722.8916027036</v>
      </c>
      <c r="BQ114" s="209">
        <v>166721.2539832074</v>
      </c>
      <c r="BR114" s="209">
        <v>161865.29512932754</v>
      </c>
      <c r="BS114" s="209">
        <v>157150.77197022093</v>
      </c>
      <c r="BT114" s="209">
        <v>152573.56501963196</v>
      </c>
      <c r="BU114" s="209">
        <v>148129.67477634171</v>
      </c>
      <c r="BV114" s="209">
        <v>143815.21822945797</v>
      </c>
      <c r="BW114" s="209">
        <v>139626.42546549317</v>
      </c>
      <c r="BX114" s="209">
        <v>135559.63637426522</v>
      </c>
      <c r="BY114" s="209">
        <v>131611.29745074292</v>
      </c>
      <c r="BZ114" s="209">
        <v>127777.95869004168</v>
      </c>
      <c r="CA114" s="209">
        <v>124056.27057285598</v>
      </c>
      <c r="CB114" s="209">
        <v>121030.50787595708</v>
      </c>
      <c r="CC114" s="209">
        <v>118078.54426922642</v>
      </c>
      <c r="CD114" s="209">
        <v>115198.57977485504</v>
      </c>
      <c r="CE114" s="209">
        <v>112388.85831693176</v>
      </c>
      <c r="CF114" s="209">
        <v>109647.66665066514</v>
      </c>
      <c r="CG114" s="209">
        <v>106973.33331772211</v>
      </c>
      <c r="CH114" s="209">
        <v>104364.22762704597</v>
      </c>
      <c r="CI114" s="209">
        <v>101818.75866053267</v>
      </c>
      <c r="CJ114" s="209">
        <v>99335.374302958691</v>
      </c>
      <c r="CK114" s="209">
        <v>96912.560295569463</v>
      </c>
      <c r="CL114" s="209">
        <v>94548.839312750701</v>
      </c>
      <c r="CM114" s="209">
        <v>92242.770061220217</v>
      </c>
      <c r="CN114" s="209">
        <v>89992.946401190449</v>
      </c>
      <c r="CO114" s="209">
        <v>87797.996488966295</v>
      </c>
      <c r="CP114" s="209">
        <v>85656.58194045494</v>
      </c>
      <c r="CQ114" s="209">
        <v>83567.397015078008</v>
      </c>
      <c r="CR114" s="209">
        <v>81529.167819588314</v>
      </c>
      <c r="CS114" s="209">
        <v>79540.651531305673</v>
      </c>
      <c r="CT114" s="209">
        <v>77600.63564029822</v>
      </c>
      <c r="CU114" s="209">
        <v>75707.93721004705</v>
      </c>
      <c r="CV114" s="209">
        <v>73861.402156143464</v>
      </c>
      <c r="CW114" s="209">
        <v>72059.904542578995</v>
      </c>
      <c r="CX114" s="209">
        <v>70302.345895199032</v>
      </c>
      <c r="CY114" s="209">
        <v>68587.654531901499</v>
      </c>
    </row>
    <row r="115" spans="2:103" ht="15" hidden="1" customHeight="1">
      <c r="B115" s="811"/>
      <c r="C115" s="208" t="s">
        <v>96</v>
      </c>
      <c r="D115" s="211">
        <v>38444319.372666366</v>
      </c>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4"/>
      <c r="BN115" s="164"/>
      <c r="BO115" s="164"/>
      <c r="BP115" s="164"/>
      <c r="BQ115" s="164"/>
      <c r="BR115" s="164"/>
      <c r="BS115" s="164"/>
      <c r="BT115" s="164"/>
      <c r="BU115" s="164"/>
      <c r="BV115" s="164"/>
      <c r="BW115" s="164"/>
      <c r="BX115" s="164"/>
      <c r="BY115" s="164"/>
      <c r="BZ115" s="164"/>
      <c r="CA115" s="164"/>
      <c r="CB115" s="164"/>
      <c r="CC115" s="164"/>
      <c r="CD115" s="164"/>
      <c r="CE115" s="164"/>
      <c r="CF115" s="164"/>
      <c r="CG115" s="164"/>
      <c r="CH115" s="164"/>
      <c r="CI115" s="164"/>
      <c r="CJ115" s="164"/>
      <c r="CK115" s="164"/>
      <c r="CL115" s="164"/>
      <c r="CM115" s="164"/>
      <c r="CN115" s="164"/>
      <c r="CO115" s="164"/>
      <c r="CP115" s="164"/>
      <c r="CQ115" s="164"/>
      <c r="CR115" s="164"/>
      <c r="CS115" s="164"/>
      <c r="CT115" s="164"/>
      <c r="CU115" s="164"/>
      <c r="CV115" s="164"/>
      <c r="CW115" s="164"/>
      <c r="CX115" s="164"/>
      <c r="CY115" s="164"/>
    </row>
    <row r="116" spans="2:103" ht="15" hidden="1" customHeight="1">
      <c r="B116" s="811"/>
      <c r="C116" s="145"/>
      <c r="D116" s="145"/>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64"/>
      <c r="BO116" s="164"/>
      <c r="BP116" s="164"/>
      <c r="BQ116" s="164"/>
      <c r="BR116" s="164"/>
      <c r="BS116" s="164"/>
      <c r="BT116" s="164"/>
      <c r="BU116" s="164"/>
      <c r="BV116" s="164"/>
      <c r="BW116" s="164"/>
      <c r="BX116" s="164"/>
      <c r="BY116" s="164"/>
      <c r="BZ116" s="164"/>
      <c r="CA116" s="164"/>
      <c r="CB116" s="164"/>
      <c r="CC116" s="164"/>
      <c r="CD116" s="164"/>
      <c r="CE116" s="164"/>
      <c r="CF116" s="164"/>
      <c r="CG116" s="164"/>
      <c r="CH116" s="164"/>
      <c r="CI116" s="164"/>
      <c r="CJ116" s="164"/>
      <c r="CK116" s="164"/>
      <c r="CL116" s="164"/>
      <c r="CM116" s="164"/>
      <c r="CN116" s="164"/>
      <c r="CO116" s="164"/>
      <c r="CP116" s="164"/>
      <c r="CQ116" s="164"/>
      <c r="CR116" s="164"/>
      <c r="CS116" s="164"/>
      <c r="CT116" s="164"/>
      <c r="CU116" s="164"/>
      <c r="CV116" s="164"/>
      <c r="CW116" s="164"/>
      <c r="CX116" s="164"/>
      <c r="CY116" s="164"/>
    </row>
    <row r="117" spans="2:103" ht="15" hidden="1" customHeight="1">
      <c r="B117" s="811"/>
      <c r="C117" s="208" t="s">
        <v>213</v>
      </c>
      <c r="D117" s="229">
        <v>82347.236600000004</v>
      </c>
      <c r="E117" s="229">
        <v>82776.534989857828</v>
      </c>
      <c r="F117" s="229">
        <v>83166.80625336495</v>
      </c>
      <c r="G117" s="229">
        <v>83596.104643222774</v>
      </c>
      <c r="H117" s="229">
        <v>83986.375906729882</v>
      </c>
      <c r="I117" s="229">
        <v>84337.620043886287</v>
      </c>
      <c r="J117" s="229">
        <v>84688.864181042678</v>
      </c>
      <c r="K117" s="229">
        <v>85040.108318199069</v>
      </c>
      <c r="L117" s="229">
        <v>85352.325329004758</v>
      </c>
      <c r="M117" s="229">
        <v>85664.542339810447</v>
      </c>
      <c r="N117" s="229">
        <v>85937.732224265419</v>
      </c>
      <c r="O117" s="229">
        <v>86210.922108720406</v>
      </c>
      <c r="P117" s="229">
        <v>86445.084866824676</v>
      </c>
      <c r="Q117" s="229">
        <v>86679.247624928947</v>
      </c>
      <c r="R117" s="229">
        <v>86913.410383033202</v>
      </c>
      <c r="S117" s="229">
        <v>87147.573141137473</v>
      </c>
      <c r="T117" s="229">
        <v>87381.735899241743</v>
      </c>
      <c r="U117" s="229">
        <v>87615.898657346013</v>
      </c>
      <c r="V117" s="229">
        <v>87850.061415450284</v>
      </c>
      <c r="W117" s="229">
        <v>88045.197047203837</v>
      </c>
      <c r="X117" s="229">
        <v>88279.359805308093</v>
      </c>
      <c r="Y117" s="229">
        <v>88474.495437061647</v>
      </c>
      <c r="Z117" s="229">
        <v>88708.658195165917</v>
      </c>
      <c r="AA117" s="229">
        <v>88903.793826919471</v>
      </c>
      <c r="AB117" s="229">
        <v>88903.793826919471</v>
      </c>
      <c r="AC117" s="229">
        <v>88903.793826919471</v>
      </c>
      <c r="AD117" s="229">
        <v>88903.793826919471</v>
      </c>
      <c r="AE117" s="229">
        <v>88903.793826919471</v>
      </c>
      <c r="AF117" s="229">
        <v>88903.793826919471</v>
      </c>
      <c r="AG117" s="229">
        <v>88903.793826919471</v>
      </c>
      <c r="AH117" s="229">
        <v>88903.793826919471</v>
      </c>
      <c r="AI117" s="229">
        <v>88903.793826919471</v>
      </c>
      <c r="AJ117" s="229">
        <v>88903.793826919471</v>
      </c>
      <c r="AK117" s="229">
        <v>88903.793826919471</v>
      </c>
      <c r="AL117" s="229">
        <v>88903.793826919471</v>
      </c>
      <c r="AM117" s="229">
        <v>88903.793826919471</v>
      </c>
      <c r="AN117" s="229">
        <v>88903.793826919471</v>
      </c>
      <c r="AO117" s="229">
        <v>88903.793826919471</v>
      </c>
      <c r="AP117" s="229">
        <v>88903.793826919471</v>
      </c>
      <c r="AQ117" s="229">
        <v>88903.793826919471</v>
      </c>
      <c r="AR117" s="229">
        <v>88903.793826919471</v>
      </c>
      <c r="AS117" s="229">
        <v>88903.793826919471</v>
      </c>
      <c r="AT117" s="229">
        <v>88903.793826919471</v>
      </c>
      <c r="AU117" s="229">
        <v>88903.793826919471</v>
      </c>
      <c r="AV117" s="229">
        <v>88903.793826919471</v>
      </c>
      <c r="AW117" s="229">
        <v>88903.793826919471</v>
      </c>
      <c r="AX117" s="229">
        <v>88903.793826919471</v>
      </c>
      <c r="AY117" s="229">
        <v>88903.793826919471</v>
      </c>
      <c r="AZ117" s="229">
        <v>88903.793826919471</v>
      </c>
      <c r="BA117" s="229">
        <v>88903.793826919471</v>
      </c>
      <c r="BB117" s="229">
        <v>88903.793826919471</v>
      </c>
      <c r="BC117" s="229">
        <v>88903.793826919471</v>
      </c>
      <c r="BD117" s="229">
        <v>88903.793826919471</v>
      </c>
      <c r="BE117" s="229">
        <v>88903.793826919471</v>
      </c>
      <c r="BF117" s="229">
        <v>88903.793826919471</v>
      </c>
      <c r="BG117" s="229">
        <v>88903.793826919471</v>
      </c>
      <c r="BH117" s="229">
        <v>88903.793826919471</v>
      </c>
      <c r="BI117" s="229">
        <v>88903.793826919471</v>
      </c>
      <c r="BJ117" s="229">
        <v>88903.793826919471</v>
      </c>
      <c r="BK117" s="229">
        <v>88903.793826919471</v>
      </c>
      <c r="BL117" s="229">
        <v>88903.793826919471</v>
      </c>
      <c r="BM117" s="229">
        <v>88903.793826919471</v>
      </c>
      <c r="BN117" s="229">
        <v>88903.793826919471</v>
      </c>
      <c r="BO117" s="229">
        <v>88903.793826919471</v>
      </c>
      <c r="BP117" s="229">
        <v>88903.793826919471</v>
      </c>
      <c r="BQ117" s="229">
        <v>88903.793826919471</v>
      </c>
      <c r="BR117" s="229">
        <v>88903.793826919471</v>
      </c>
      <c r="BS117" s="229">
        <v>88903.793826919471</v>
      </c>
      <c r="BT117" s="229">
        <v>88903.793826919471</v>
      </c>
      <c r="BU117" s="229">
        <v>88903.793826919471</v>
      </c>
      <c r="BV117" s="229">
        <v>88903.793826919471</v>
      </c>
      <c r="BW117" s="229">
        <v>88903.793826919471</v>
      </c>
      <c r="BX117" s="229">
        <v>88903.793826919471</v>
      </c>
      <c r="BY117" s="229">
        <v>88903.793826919471</v>
      </c>
      <c r="BZ117" s="229">
        <v>88903.793826919471</v>
      </c>
      <c r="CA117" s="229">
        <v>88903.793826919471</v>
      </c>
      <c r="CB117" s="229">
        <v>88903.793826919471</v>
      </c>
      <c r="CC117" s="229">
        <v>88903.793826919471</v>
      </c>
      <c r="CD117" s="229">
        <v>88903.793826919471</v>
      </c>
      <c r="CE117" s="229">
        <v>88903.793826919471</v>
      </c>
      <c r="CF117" s="229">
        <v>88903.793826919471</v>
      </c>
      <c r="CG117" s="229">
        <v>88903.793826919471</v>
      </c>
      <c r="CH117" s="229">
        <v>88903.793826919471</v>
      </c>
      <c r="CI117" s="229">
        <v>88903.793826919471</v>
      </c>
      <c r="CJ117" s="229">
        <v>88903.793826919471</v>
      </c>
      <c r="CK117" s="229">
        <v>88903.793826919471</v>
      </c>
      <c r="CL117" s="229">
        <v>88903.793826919471</v>
      </c>
      <c r="CM117" s="229">
        <v>88903.793826919471</v>
      </c>
      <c r="CN117" s="229">
        <v>88903.793826919471</v>
      </c>
      <c r="CO117" s="229">
        <v>88903.793826919471</v>
      </c>
      <c r="CP117" s="229">
        <v>88903.793826919471</v>
      </c>
      <c r="CQ117" s="229">
        <v>88903.793826919471</v>
      </c>
      <c r="CR117" s="229">
        <v>88903.793826919471</v>
      </c>
      <c r="CS117" s="229">
        <v>88903.793826919471</v>
      </c>
      <c r="CT117" s="229">
        <v>88903.793826919471</v>
      </c>
      <c r="CU117" s="229">
        <v>88903.793826919471</v>
      </c>
      <c r="CV117" s="229">
        <v>88903.793826919471</v>
      </c>
      <c r="CW117" s="229">
        <v>88903.793826919471</v>
      </c>
      <c r="CX117" s="229">
        <v>88903.793826919471</v>
      </c>
      <c r="CY117" s="229">
        <v>88903.793826919471</v>
      </c>
    </row>
    <row r="118" spans="2:103" ht="15" hidden="1" customHeight="1">
      <c r="B118" s="811"/>
      <c r="C118" s="208" t="s">
        <v>98</v>
      </c>
      <c r="D118" s="245">
        <v>304622.03090000001</v>
      </c>
      <c r="E118" s="209">
        <v>306210.10783834127</v>
      </c>
      <c r="F118" s="209">
        <v>307653.81414592423</v>
      </c>
      <c r="G118" s="209">
        <v>309241.89108426549</v>
      </c>
      <c r="H118" s="209">
        <v>310685.59739184839</v>
      </c>
      <c r="I118" s="209">
        <v>311984.93306867307</v>
      </c>
      <c r="J118" s="209">
        <v>313284.26874549768</v>
      </c>
      <c r="K118" s="209">
        <v>314583.6044223223</v>
      </c>
      <c r="L118" s="209">
        <v>315738.56946838868</v>
      </c>
      <c r="M118" s="209">
        <v>316893.53451445501</v>
      </c>
      <c r="N118" s="209">
        <v>317904.1289297631</v>
      </c>
      <c r="O118" s="209">
        <v>318914.72334507119</v>
      </c>
      <c r="P118" s="209">
        <v>319780.94712962094</v>
      </c>
      <c r="Q118" s="209">
        <v>320647.17091417074</v>
      </c>
      <c r="R118" s="209">
        <v>321513.39469872048</v>
      </c>
      <c r="S118" s="209">
        <v>322379.61848327023</v>
      </c>
      <c r="T118" s="209">
        <v>323245.84226782003</v>
      </c>
      <c r="U118" s="209">
        <v>324112.06605236983</v>
      </c>
      <c r="V118" s="209">
        <v>324978.28983691958</v>
      </c>
      <c r="W118" s="209">
        <v>325700.14299071103</v>
      </c>
      <c r="X118" s="209">
        <v>326566.36677526077</v>
      </c>
      <c r="Y118" s="209">
        <v>327288.21992905223</v>
      </c>
      <c r="Z118" s="209">
        <v>328154.44371360203</v>
      </c>
      <c r="AA118" s="209">
        <v>328876.29686739348</v>
      </c>
      <c r="AB118" s="209">
        <v>328876.29686739348</v>
      </c>
      <c r="AC118" s="209">
        <v>328876.29686739348</v>
      </c>
      <c r="AD118" s="209">
        <v>328876.29686739348</v>
      </c>
      <c r="AE118" s="209">
        <v>328876.29686739348</v>
      </c>
      <c r="AF118" s="209">
        <v>328876.29686739348</v>
      </c>
      <c r="AG118" s="209">
        <v>328876.29686739348</v>
      </c>
      <c r="AH118" s="209">
        <v>328876.29686739348</v>
      </c>
      <c r="AI118" s="209">
        <v>328876.29686739348</v>
      </c>
      <c r="AJ118" s="209">
        <v>328876.29686739348</v>
      </c>
      <c r="AK118" s="209">
        <v>328876.29686739348</v>
      </c>
      <c r="AL118" s="209">
        <v>328876.29686739348</v>
      </c>
      <c r="AM118" s="209">
        <v>328876.29686739348</v>
      </c>
      <c r="AN118" s="209">
        <v>328876.29686739348</v>
      </c>
      <c r="AO118" s="209">
        <v>328876.29686739348</v>
      </c>
      <c r="AP118" s="209">
        <v>328876.29686739348</v>
      </c>
      <c r="AQ118" s="209">
        <v>328876.29686739348</v>
      </c>
      <c r="AR118" s="209">
        <v>328876.29686739348</v>
      </c>
      <c r="AS118" s="209">
        <v>328876.29686739348</v>
      </c>
      <c r="AT118" s="209">
        <v>328876.29686739348</v>
      </c>
      <c r="AU118" s="209">
        <v>328876.29686739348</v>
      </c>
      <c r="AV118" s="209">
        <v>328876.29686739348</v>
      </c>
      <c r="AW118" s="209">
        <v>328876.29686739348</v>
      </c>
      <c r="AX118" s="209">
        <v>328876.29686739348</v>
      </c>
      <c r="AY118" s="209">
        <v>328876.29686739348</v>
      </c>
      <c r="AZ118" s="209">
        <v>328876.29686739348</v>
      </c>
      <c r="BA118" s="209">
        <v>328876.29686739348</v>
      </c>
      <c r="BB118" s="209">
        <v>328876.29686739348</v>
      </c>
      <c r="BC118" s="209">
        <v>328876.29686739348</v>
      </c>
      <c r="BD118" s="209">
        <v>328876.29686739348</v>
      </c>
      <c r="BE118" s="209">
        <v>328876.29686739348</v>
      </c>
      <c r="BF118" s="209">
        <v>328876.29686739348</v>
      </c>
      <c r="BG118" s="209">
        <v>328876.29686739348</v>
      </c>
      <c r="BH118" s="209">
        <v>328876.29686739348</v>
      </c>
      <c r="BI118" s="209">
        <v>328876.29686739348</v>
      </c>
      <c r="BJ118" s="209">
        <v>328876.29686739348</v>
      </c>
      <c r="BK118" s="209">
        <v>328876.29686739348</v>
      </c>
      <c r="BL118" s="209">
        <v>328876.29686739348</v>
      </c>
      <c r="BM118" s="209">
        <v>328876.29686739348</v>
      </c>
      <c r="BN118" s="209">
        <v>328876.29686739348</v>
      </c>
      <c r="BO118" s="209">
        <v>328876.29686739348</v>
      </c>
      <c r="BP118" s="209">
        <v>328876.29686739348</v>
      </c>
      <c r="BQ118" s="209">
        <v>328876.29686739348</v>
      </c>
      <c r="BR118" s="209">
        <v>328876.29686739348</v>
      </c>
      <c r="BS118" s="209">
        <v>328876.29686739348</v>
      </c>
      <c r="BT118" s="209">
        <v>328876.29686739348</v>
      </c>
      <c r="BU118" s="209">
        <v>328876.29686739348</v>
      </c>
      <c r="BV118" s="209">
        <v>328876.29686739348</v>
      </c>
      <c r="BW118" s="209">
        <v>328876.29686739348</v>
      </c>
      <c r="BX118" s="209">
        <v>328876.29686739348</v>
      </c>
      <c r="BY118" s="209">
        <v>328876.29686739348</v>
      </c>
      <c r="BZ118" s="209">
        <v>328876.29686739348</v>
      </c>
      <c r="CA118" s="209">
        <v>328876.29686739348</v>
      </c>
      <c r="CB118" s="209">
        <v>328876.29686739348</v>
      </c>
      <c r="CC118" s="209">
        <v>328876.29686739348</v>
      </c>
      <c r="CD118" s="209">
        <v>328876.29686739348</v>
      </c>
      <c r="CE118" s="209">
        <v>328876.29686739348</v>
      </c>
      <c r="CF118" s="209">
        <v>328876.29686739348</v>
      </c>
      <c r="CG118" s="209">
        <v>328876.29686739348</v>
      </c>
      <c r="CH118" s="209">
        <v>328876.29686739348</v>
      </c>
      <c r="CI118" s="209">
        <v>328876.29686739348</v>
      </c>
      <c r="CJ118" s="209">
        <v>328876.29686739348</v>
      </c>
      <c r="CK118" s="209">
        <v>328876.29686739348</v>
      </c>
      <c r="CL118" s="209">
        <v>328876.29686739348</v>
      </c>
      <c r="CM118" s="209">
        <v>328876.29686739348</v>
      </c>
      <c r="CN118" s="209">
        <v>328876.29686739348</v>
      </c>
      <c r="CO118" s="209">
        <v>328876.29686739348</v>
      </c>
      <c r="CP118" s="209">
        <v>328876.29686739348</v>
      </c>
      <c r="CQ118" s="209">
        <v>328876.29686739348</v>
      </c>
      <c r="CR118" s="209">
        <v>328876.29686739348</v>
      </c>
      <c r="CS118" s="209">
        <v>328876.29686739348</v>
      </c>
      <c r="CT118" s="209">
        <v>328876.29686739348</v>
      </c>
      <c r="CU118" s="209">
        <v>328876.29686739348</v>
      </c>
      <c r="CV118" s="209">
        <v>328876.29686739348</v>
      </c>
      <c r="CW118" s="209">
        <v>328876.29686739348</v>
      </c>
      <c r="CX118" s="209">
        <v>328876.29686739348</v>
      </c>
      <c r="CY118" s="209">
        <v>328876.29686739348</v>
      </c>
    </row>
    <row r="119" spans="2:103" ht="15" hidden="1" customHeight="1">
      <c r="B119" s="811"/>
      <c r="C119" s="210" t="s">
        <v>97</v>
      </c>
      <c r="D119" s="209">
        <v>304622.03090000001</v>
      </c>
      <c r="E119" s="209">
        <v>295855.17665540223</v>
      </c>
      <c r="F119" s="209">
        <v>287198.12751375692</v>
      </c>
      <c r="G119" s="209">
        <v>278918.46795043832</v>
      </c>
      <c r="H119" s="209">
        <v>270744.54910501413</v>
      </c>
      <c r="I119" s="209">
        <v>262682.94210797531</v>
      </c>
      <c r="J119" s="209">
        <v>254856.95447594556</v>
      </c>
      <c r="K119" s="209">
        <v>247259.86945527967</v>
      </c>
      <c r="L119" s="209">
        <v>239775.51839748179</v>
      </c>
      <c r="M119" s="209">
        <v>232514.60115989411</v>
      </c>
      <c r="N119" s="209">
        <v>225368.21795432613</v>
      </c>
      <c r="O119" s="209">
        <v>218439.27280035563</v>
      </c>
      <c r="P119" s="209">
        <v>211625.68992146215</v>
      </c>
      <c r="Q119" s="209">
        <v>205023.13270981453</v>
      </c>
      <c r="R119" s="209">
        <v>198625.12057490618</v>
      </c>
      <c r="S119" s="209">
        <v>192425.36990850777</v>
      </c>
      <c r="T119" s="209">
        <v>186417.78817307754</v>
      </c>
      <c r="U119" s="209">
        <v>180596.46816472983</v>
      </c>
      <c r="V119" s="209">
        <v>174955.68244571699</v>
      </c>
      <c r="W119" s="209">
        <v>169414.78273640593</v>
      </c>
      <c r="X119" s="209">
        <v>164121.11494404625</v>
      </c>
      <c r="Y119" s="209">
        <v>158921.63643740219</v>
      </c>
      <c r="Z119" s="209">
        <v>153953.86425364352</v>
      </c>
      <c r="AA119" s="209">
        <v>149074.90059522519</v>
      </c>
      <c r="AB119" s="209">
        <v>144033.7203818601</v>
      </c>
      <c r="AC119" s="209">
        <v>139163.01486170059</v>
      </c>
      <c r="AD119" s="209">
        <v>134457.01919004889</v>
      </c>
      <c r="AE119" s="209">
        <v>129910.16346864629</v>
      </c>
      <c r="AF119" s="209">
        <v>125517.06615328144</v>
      </c>
      <c r="AG119" s="209">
        <v>121272.52768432992</v>
      </c>
      <c r="AH119" s="209">
        <v>117171.52433268592</v>
      </c>
      <c r="AI119" s="209">
        <v>113758.76148804458</v>
      </c>
      <c r="AJ119" s="209">
        <v>110445.3995029559</v>
      </c>
      <c r="AK119" s="209">
        <v>107228.5432067533</v>
      </c>
      <c r="AL119" s="209">
        <v>104105.38175412941</v>
      </c>
      <c r="AM119" s="209">
        <v>101073.18616905769</v>
      </c>
      <c r="AN119" s="209">
        <v>98129.306960250178</v>
      </c>
      <c r="AO119" s="209">
        <v>95271.171806068131</v>
      </c>
      <c r="AP119" s="209">
        <v>92496.283306862271</v>
      </c>
      <c r="AQ119" s="209">
        <v>89802.216802778901</v>
      </c>
      <c r="AR119" s="209">
        <v>87186.618255125155</v>
      </c>
      <c r="AS119" s="209">
        <v>84647.202189441901</v>
      </c>
      <c r="AT119" s="209">
        <v>82181.749698487285</v>
      </c>
      <c r="AU119" s="209">
        <v>79788.106503385716</v>
      </c>
      <c r="AV119" s="209">
        <v>77464.181071248255</v>
      </c>
      <c r="AW119" s="209">
        <v>75207.942787619671</v>
      </c>
      <c r="AX119" s="209">
        <v>73017.420182155009</v>
      </c>
      <c r="AY119" s="209">
        <v>70890.699205975747</v>
      </c>
      <c r="AZ119" s="209">
        <v>68825.921559199749</v>
      </c>
      <c r="BA119" s="209">
        <v>66821.283067184224</v>
      </c>
      <c r="BB119" s="209">
        <v>64875.032104062353</v>
      </c>
      <c r="BC119" s="209">
        <v>62985.468062196458</v>
      </c>
      <c r="BD119" s="209">
        <v>61150.939866210152</v>
      </c>
      <c r="BE119" s="209">
        <v>59369.844530301118</v>
      </c>
      <c r="BF119" s="209">
        <v>57640.625757573907</v>
      </c>
      <c r="BG119" s="209">
        <v>55961.772580168843</v>
      </c>
      <c r="BH119" s="209">
        <v>54331.81803899887</v>
      </c>
      <c r="BI119" s="209">
        <v>52749.337901940657</v>
      </c>
      <c r="BJ119" s="209">
        <v>51212.949419359858</v>
      </c>
      <c r="BK119" s="209">
        <v>49721.31011588336</v>
      </c>
      <c r="BL119" s="209">
        <v>48273.116617362488</v>
      </c>
      <c r="BM119" s="209">
        <v>46867.10351200241</v>
      </c>
      <c r="BN119" s="209">
        <v>45502.042244662538</v>
      </c>
      <c r="BO119" s="209">
        <v>44176.740043361686</v>
      </c>
      <c r="BP119" s="209">
        <v>42890.038877050181</v>
      </c>
      <c r="BQ119" s="209">
        <v>41640.81444373804</v>
      </c>
      <c r="BR119" s="209">
        <v>40427.975188095188</v>
      </c>
      <c r="BS119" s="209">
        <v>39250.46134766523</v>
      </c>
      <c r="BT119" s="209">
        <v>38107.244026859444</v>
      </c>
      <c r="BU119" s="209">
        <v>36997.32429792179</v>
      </c>
      <c r="BV119" s="209">
        <v>35919.732328079408</v>
      </c>
      <c r="BW119" s="209">
        <v>34873.526532115931</v>
      </c>
      <c r="BX119" s="209">
        <v>33857.792749627115</v>
      </c>
      <c r="BY119" s="209">
        <v>32871.643446239919</v>
      </c>
      <c r="BZ119" s="209">
        <v>31914.216938097008</v>
      </c>
      <c r="CA119" s="209">
        <v>30984.67663892913</v>
      </c>
      <c r="CB119" s="209">
        <v>30228.952818467449</v>
      </c>
      <c r="CC119" s="209">
        <v>29491.661286309707</v>
      </c>
      <c r="CD119" s="209">
        <v>28772.352474448493</v>
      </c>
      <c r="CE119" s="209">
        <v>28070.58777994975</v>
      </c>
      <c r="CF119" s="209">
        <v>27385.939297511955</v>
      </c>
      <c r="CG119" s="209">
        <v>26717.989558548252</v>
      </c>
      <c r="CH119" s="209">
        <v>26066.331276632445</v>
      </c>
      <c r="CI119" s="209">
        <v>25430.567099153606</v>
      </c>
      <c r="CJ119" s="209">
        <v>24810.309365027912</v>
      </c>
      <c r="CK119" s="209">
        <v>24205.179868319916</v>
      </c>
      <c r="CL119" s="209">
        <v>23614.809627629187</v>
      </c>
      <c r="CM119" s="209">
        <v>23038.83866110165</v>
      </c>
      <c r="CN119" s="209">
        <v>22476.91576692844</v>
      </c>
      <c r="CO119" s="209">
        <v>21928.698309198477</v>
      </c>
      <c r="CP119" s="209">
        <v>21393.852008974129</v>
      </c>
      <c r="CQ119" s="209">
        <v>20872.050740462568</v>
      </c>
      <c r="CR119" s="209">
        <v>20362.976332158607</v>
      </c>
      <c r="CS119" s="209">
        <v>19866.318372837664</v>
      </c>
      <c r="CT119" s="209">
        <v>19381.77402228065</v>
      </c>
      <c r="CU119" s="209">
        <v>18909.047826615271</v>
      </c>
      <c r="CV119" s="209">
        <v>18447.851538161241</v>
      </c>
      <c r="CW119" s="209">
        <v>17997.903939669504</v>
      </c>
      <c r="CX119" s="209">
        <v>17558.930672848299</v>
      </c>
      <c r="CY119" s="209">
        <v>17130.664071071511</v>
      </c>
    </row>
    <row r="120" spans="2:103" ht="15" hidden="1" customHeight="1">
      <c r="B120" s="811"/>
      <c r="C120" s="208" t="s">
        <v>96</v>
      </c>
      <c r="D120" s="211">
        <v>9601971.741252901</v>
      </c>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64"/>
      <c r="BN120" s="164"/>
      <c r="BO120" s="164"/>
      <c r="BP120" s="164"/>
      <c r="BQ120" s="164"/>
      <c r="BR120" s="164"/>
      <c r="BS120" s="164"/>
      <c r="BT120" s="164"/>
      <c r="BU120" s="164"/>
      <c r="BV120" s="164"/>
      <c r="BW120" s="164"/>
      <c r="BX120" s="164"/>
      <c r="BY120" s="164"/>
      <c r="BZ120" s="164"/>
      <c r="CA120" s="164"/>
      <c r="CB120" s="164"/>
      <c r="CC120" s="164"/>
      <c r="CD120" s="164"/>
      <c r="CE120" s="164"/>
      <c r="CF120" s="164"/>
      <c r="CG120" s="164"/>
      <c r="CH120" s="164"/>
      <c r="CI120" s="164"/>
      <c r="CJ120" s="164"/>
      <c r="CK120" s="164"/>
      <c r="CL120" s="164"/>
      <c r="CM120" s="164"/>
      <c r="CN120" s="164"/>
      <c r="CO120" s="164"/>
      <c r="CP120" s="164"/>
      <c r="CQ120" s="164"/>
      <c r="CR120" s="164"/>
      <c r="CS120" s="164"/>
      <c r="CT120" s="164"/>
      <c r="CU120" s="164"/>
      <c r="CV120" s="164"/>
      <c r="CW120" s="164"/>
      <c r="CX120" s="164"/>
      <c r="CY120" s="164"/>
    </row>
    <row r="121" spans="2:103" ht="15" hidden="1" customHeight="1">
      <c r="B121" s="811"/>
      <c r="C121" s="145"/>
      <c r="D121" s="145"/>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64"/>
      <c r="BN121" s="164"/>
      <c r="BO121" s="164"/>
      <c r="BP121" s="164"/>
      <c r="BQ121" s="164"/>
      <c r="BR121" s="164"/>
      <c r="BS121" s="164"/>
      <c r="BT121" s="164"/>
      <c r="BU121" s="164"/>
      <c r="BV121" s="164"/>
      <c r="BW121" s="164"/>
      <c r="BX121" s="164"/>
      <c r="BY121" s="164"/>
      <c r="BZ121" s="164"/>
      <c r="CA121" s="164"/>
      <c r="CB121" s="164"/>
      <c r="CC121" s="164"/>
      <c r="CD121" s="164"/>
      <c r="CE121" s="164"/>
      <c r="CF121" s="164"/>
      <c r="CG121" s="164"/>
      <c r="CH121" s="164"/>
      <c r="CI121" s="164"/>
      <c r="CJ121" s="164"/>
      <c r="CK121" s="164"/>
      <c r="CL121" s="164"/>
      <c r="CM121" s="164"/>
      <c r="CN121" s="164"/>
      <c r="CO121" s="164"/>
      <c r="CP121" s="164"/>
      <c r="CQ121" s="164"/>
      <c r="CR121" s="164"/>
      <c r="CS121" s="164"/>
      <c r="CT121" s="164"/>
      <c r="CU121" s="164"/>
      <c r="CV121" s="164"/>
      <c r="CW121" s="164"/>
      <c r="CX121" s="164"/>
      <c r="CY121" s="164"/>
    </row>
    <row r="122" spans="2:103" ht="15" hidden="1" customHeight="1">
      <c r="B122" s="811"/>
      <c r="C122" s="208" t="s">
        <v>214</v>
      </c>
      <c r="D122" s="229">
        <v>103369.83274</v>
      </c>
      <c r="E122" s="229">
        <v>103908.72760262559</v>
      </c>
      <c r="F122" s="229">
        <v>104398.63202319431</v>
      </c>
      <c r="G122" s="229">
        <v>104937.52688581991</v>
      </c>
      <c r="H122" s="229">
        <v>105427.43130638864</v>
      </c>
      <c r="I122" s="229">
        <v>105868.3452849005</v>
      </c>
      <c r="J122" s="229">
        <v>106309.25926341234</v>
      </c>
      <c r="K122" s="229">
        <v>106750.17324192419</v>
      </c>
      <c r="L122" s="229">
        <v>107142.09677837917</v>
      </c>
      <c r="M122" s="229">
        <v>107534.02031483414</v>
      </c>
      <c r="N122" s="229">
        <v>107876.95340923224</v>
      </c>
      <c r="O122" s="229">
        <v>108219.88650363036</v>
      </c>
      <c r="P122" s="229">
        <v>108513.8291559716</v>
      </c>
      <c r="Q122" s="229">
        <v>108807.77180831284</v>
      </c>
      <c r="R122" s="229">
        <v>109101.71446065407</v>
      </c>
      <c r="S122" s="229">
        <v>109395.65711299531</v>
      </c>
      <c r="T122" s="229">
        <v>109689.59976533655</v>
      </c>
      <c r="U122" s="229">
        <v>109983.54241767777</v>
      </c>
      <c r="V122" s="229">
        <v>110277.485070019</v>
      </c>
      <c r="W122" s="229">
        <v>110522.43728030336</v>
      </c>
      <c r="X122" s="229">
        <v>110816.37993264459</v>
      </c>
      <c r="Y122" s="229">
        <v>111061.33214292895</v>
      </c>
      <c r="Z122" s="229">
        <v>111355.27479527019</v>
      </c>
      <c r="AA122" s="229">
        <v>111600.22700555454</v>
      </c>
      <c r="AB122" s="229">
        <v>111600.22700555454</v>
      </c>
      <c r="AC122" s="229">
        <v>111600.22700555454</v>
      </c>
      <c r="AD122" s="229">
        <v>111600.22700555454</v>
      </c>
      <c r="AE122" s="229">
        <v>111600.22700555454</v>
      </c>
      <c r="AF122" s="229">
        <v>111600.22700555454</v>
      </c>
      <c r="AG122" s="229">
        <v>111600.22700555454</v>
      </c>
      <c r="AH122" s="229">
        <v>111600.22700555454</v>
      </c>
      <c r="AI122" s="229">
        <v>111600.22700555454</v>
      </c>
      <c r="AJ122" s="229">
        <v>111600.22700555454</v>
      </c>
      <c r="AK122" s="229">
        <v>111600.22700555454</v>
      </c>
      <c r="AL122" s="229">
        <v>111600.22700555454</v>
      </c>
      <c r="AM122" s="229">
        <v>111600.22700555454</v>
      </c>
      <c r="AN122" s="229">
        <v>111600.22700555454</v>
      </c>
      <c r="AO122" s="229">
        <v>111600.22700555454</v>
      </c>
      <c r="AP122" s="229">
        <v>111600.22700555454</v>
      </c>
      <c r="AQ122" s="229">
        <v>111600.22700555454</v>
      </c>
      <c r="AR122" s="229">
        <v>111600.22700555454</v>
      </c>
      <c r="AS122" s="229">
        <v>111600.22700555454</v>
      </c>
      <c r="AT122" s="229">
        <v>111600.22700555454</v>
      </c>
      <c r="AU122" s="229">
        <v>111600.22700555454</v>
      </c>
      <c r="AV122" s="229">
        <v>111600.22700555454</v>
      </c>
      <c r="AW122" s="229">
        <v>111600.22700555454</v>
      </c>
      <c r="AX122" s="229">
        <v>111600.22700555454</v>
      </c>
      <c r="AY122" s="229">
        <v>111600.22700555454</v>
      </c>
      <c r="AZ122" s="229">
        <v>111600.22700555454</v>
      </c>
      <c r="BA122" s="229">
        <v>111600.22700555454</v>
      </c>
      <c r="BB122" s="229">
        <v>111600.22700555454</v>
      </c>
      <c r="BC122" s="229">
        <v>111600.22700555454</v>
      </c>
      <c r="BD122" s="229">
        <v>111600.22700555454</v>
      </c>
      <c r="BE122" s="229">
        <v>111600.22700555454</v>
      </c>
      <c r="BF122" s="229">
        <v>111600.22700555454</v>
      </c>
      <c r="BG122" s="229">
        <v>111600.22700555454</v>
      </c>
      <c r="BH122" s="229">
        <v>111600.22700555454</v>
      </c>
      <c r="BI122" s="229">
        <v>111600.22700555454</v>
      </c>
      <c r="BJ122" s="229">
        <v>111600.22700555454</v>
      </c>
      <c r="BK122" s="229">
        <v>111600.22700555454</v>
      </c>
      <c r="BL122" s="229">
        <v>111600.22700555454</v>
      </c>
      <c r="BM122" s="229">
        <v>111600.22700555454</v>
      </c>
      <c r="BN122" s="229">
        <v>111600.22700555454</v>
      </c>
      <c r="BO122" s="229">
        <v>111600.22700555454</v>
      </c>
      <c r="BP122" s="229">
        <v>111600.22700555454</v>
      </c>
      <c r="BQ122" s="229">
        <v>111600.22700555454</v>
      </c>
      <c r="BR122" s="229">
        <v>111600.22700555454</v>
      </c>
      <c r="BS122" s="229">
        <v>111600.22700555454</v>
      </c>
      <c r="BT122" s="229">
        <v>111600.22700555454</v>
      </c>
      <c r="BU122" s="229">
        <v>111600.22700555454</v>
      </c>
      <c r="BV122" s="229">
        <v>111600.22700555454</v>
      </c>
      <c r="BW122" s="229">
        <v>111600.22700555454</v>
      </c>
      <c r="BX122" s="229">
        <v>111600.22700555454</v>
      </c>
      <c r="BY122" s="229">
        <v>111600.22700555454</v>
      </c>
      <c r="BZ122" s="229">
        <v>111600.22700555454</v>
      </c>
      <c r="CA122" s="229">
        <v>111600.22700555454</v>
      </c>
      <c r="CB122" s="229">
        <v>111600.22700555454</v>
      </c>
      <c r="CC122" s="229">
        <v>111600.22700555454</v>
      </c>
      <c r="CD122" s="229">
        <v>111600.22700555454</v>
      </c>
      <c r="CE122" s="229">
        <v>111600.22700555454</v>
      </c>
      <c r="CF122" s="229">
        <v>111600.22700555454</v>
      </c>
      <c r="CG122" s="229">
        <v>111600.22700555454</v>
      </c>
      <c r="CH122" s="229">
        <v>111600.22700555454</v>
      </c>
      <c r="CI122" s="229">
        <v>111600.22700555454</v>
      </c>
      <c r="CJ122" s="229">
        <v>111600.22700555454</v>
      </c>
      <c r="CK122" s="229">
        <v>111600.22700555454</v>
      </c>
      <c r="CL122" s="229">
        <v>111600.22700555454</v>
      </c>
      <c r="CM122" s="229">
        <v>111600.22700555454</v>
      </c>
      <c r="CN122" s="229">
        <v>111600.22700555454</v>
      </c>
      <c r="CO122" s="229">
        <v>111600.22700555454</v>
      </c>
      <c r="CP122" s="229">
        <v>111600.22700555454</v>
      </c>
      <c r="CQ122" s="229">
        <v>111600.22700555454</v>
      </c>
      <c r="CR122" s="229">
        <v>111600.22700555454</v>
      </c>
      <c r="CS122" s="229">
        <v>111600.22700555454</v>
      </c>
      <c r="CT122" s="229">
        <v>111600.22700555454</v>
      </c>
      <c r="CU122" s="229">
        <v>111600.22700555454</v>
      </c>
      <c r="CV122" s="229">
        <v>111600.22700555454</v>
      </c>
      <c r="CW122" s="229">
        <v>111600.22700555454</v>
      </c>
      <c r="CX122" s="229">
        <v>111600.22700555454</v>
      </c>
      <c r="CY122" s="229">
        <v>111600.22700555454</v>
      </c>
    </row>
    <row r="123" spans="2:103" ht="15" hidden="1" customHeight="1">
      <c r="B123" s="811"/>
      <c r="C123" s="208" t="s">
        <v>98</v>
      </c>
      <c r="D123" s="245">
        <v>388568.10490000003</v>
      </c>
      <c r="E123" s="209">
        <v>390593.81539947866</v>
      </c>
      <c r="F123" s="209">
        <v>392435.37039900478</v>
      </c>
      <c r="G123" s="209">
        <v>394461.08089848346</v>
      </c>
      <c r="H123" s="209">
        <v>396302.63589800952</v>
      </c>
      <c r="I123" s="209">
        <v>397960.03539758304</v>
      </c>
      <c r="J123" s="209">
        <v>399617.43489715649</v>
      </c>
      <c r="K123" s="209">
        <v>401274.83439672994</v>
      </c>
      <c r="L123" s="209">
        <v>402748.07839635084</v>
      </c>
      <c r="M123" s="209">
        <v>404221.32239597163</v>
      </c>
      <c r="N123" s="209">
        <v>405510.41089563991</v>
      </c>
      <c r="O123" s="209">
        <v>406799.4993953082</v>
      </c>
      <c r="P123" s="209">
        <v>407904.43239502388</v>
      </c>
      <c r="Q123" s="209">
        <v>409009.36539473955</v>
      </c>
      <c r="R123" s="209">
        <v>410114.29839445517</v>
      </c>
      <c r="S123" s="209">
        <v>411219.23139417084</v>
      </c>
      <c r="T123" s="209">
        <v>412324.16439388652</v>
      </c>
      <c r="U123" s="209">
        <v>413429.09739360213</v>
      </c>
      <c r="V123" s="209">
        <v>414534.03039331775</v>
      </c>
      <c r="W123" s="209">
        <v>415454.80789308075</v>
      </c>
      <c r="X123" s="209">
        <v>416559.74089279637</v>
      </c>
      <c r="Y123" s="209">
        <v>417480.51839255943</v>
      </c>
      <c r="Z123" s="209">
        <v>418585.45139227511</v>
      </c>
      <c r="AA123" s="209">
        <v>419506.22889203805</v>
      </c>
      <c r="AB123" s="209">
        <v>419506.22889203805</v>
      </c>
      <c r="AC123" s="209">
        <v>419506.22889203805</v>
      </c>
      <c r="AD123" s="209">
        <v>419506.22889203805</v>
      </c>
      <c r="AE123" s="209">
        <v>419506.22889203805</v>
      </c>
      <c r="AF123" s="209">
        <v>419506.22889203805</v>
      </c>
      <c r="AG123" s="209">
        <v>419506.22889203805</v>
      </c>
      <c r="AH123" s="209">
        <v>419506.22889203805</v>
      </c>
      <c r="AI123" s="209">
        <v>419506.22889203805</v>
      </c>
      <c r="AJ123" s="209">
        <v>419506.22889203805</v>
      </c>
      <c r="AK123" s="209">
        <v>419506.22889203805</v>
      </c>
      <c r="AL123" s="209">
        <v>419506.22889203805</v>
      </c>
      <c r="AM123" s="209">
        <v>419506.22889203805</v>
      </c>
      <c r="AN123" s="209">
        <v>419506.22889203805</v>
      </c>
      <c r="AO123" s="209">
        <v>419506.22889203805</v>
      </c>
      <c r="AP123" s="209">
        <v>419506.22889203805</v>
      </c>
      <c r="AQ123" s="209">
        <v>419506.22889203805</v>
      </c>
      <c r="AR123" s="209">
        <v>419506.22889203805</v>
      </c>
      <c r="AS123" s="209">
        <v>419506.22889203805</v>
      </c>
      <c r="AT123" s="209">
        <v>419506.22889203805</v>
      </c>
      <c r="AU123" s="209">
        <v>419506.22889203805</v>
      </c>
      <c r="AV123" s="209">
        <v>419506.22889203805</v>
      </c>
      <c r="AW123" s="209">
        <v>419506.22889203805</v>
      </c>
      <c r="AX123" s="209">
        <v>419506.22889203805</v>
      </c>
      <c r="AY123" s="209">
        <v>419506.22889203805</v>
      </c>
      <c r="AZ123" s="209">
        <v>419506.22889203805</v>
      </c>
      <c r="BA123" s="209">
        <v>419506.22889203805</v>
      </c>
      <c r="BB123" s="209">
        <v>419506.22889203805</v>
      </c>
      <c r="BC123" s="209">
        <v>419506.22889203805</v>
      </c>
      <c r="BD123" s="209">
        <v>419506.22889203805</v>
      </c>
      <c r="BE123" s="209">
        <v>419506.22889203805</v>
      </c>
      <c r="BF123" s="209">
        <v>419506.22889203805</v>
      </c>
      <c r="BG123" s="209">
        <v>419506.22889203805</v>
      </c>
      <c r="BH123" s="209">
        <v>419506.22889203805</v>
      </c>
      <c r="BI123" s="209">
        <v>419506.22889203805</v>
      </c>
      <c r="BJ123" s="209">
        <v>419506.22889203805</v>
      </c>
      <c r="BK123" s="209">
        <v>419506.22889203805</v>
      </c>
      <c r="BL123" s="209">
        <v>419506.22889203805</v>
      </c>
      <c r="BM123" s="209">
        <v>419506.22889203805</v>
      </c>
      <c r="BN123" s="209">
        <v>419506.22889203805</v>
      </c>
      <c r="BO123" s="209">
        <v>419506.22889203805</v>
      </c>
      <c r="BP123" s="209">
        <v>419506.22889203805</v>
      </c>
      <c r="BQ123" s="209">
        <v>419506.22889203805</v>
      </c>
      <c r="BR123" s="209">
        <v>419506.22889203805</v>
      </c>
      <c r="BS123" s="209">
        <v>419506.22889203805</v>
      </c>
      <c r="BT123" s="209">
        <v>419506.22889203805</v>
      </c>
      <c r="BU123" s="209">
        <v>419506.22889203805</v>
      </c>
      <c r="BV123" s="209">
        <v>419506.22889203805</v>
      </c>
      <c r="BW123" s="209">
        <v>419506.22889203805</v>
      </c>
      <c r="BX123" s="209">
        <v>419506.22889203805</v>
      </c>
      <c r="BY123" s="209">
        <v>419506.22889203805</v>
      </c>
      <c r="BZ123" s="209">
        <v>419506.22889203805</v>
      </c>
      <c r="CA123" s="209">
        <v>419506.22889203805</v>
      </c>
      <c r="CB123" s="209">
        <v>419506.22889203805</v>
      </c>
      <c r="CC123" s="209">
        <v>419506.22889203805</v>
      </c>
      <c r="CD123" s="209">
        <v>419506.22889203805</v>
      </c>
      <c r="CE123" s="209">
        <v>419506.22889203805</v>
      </c>
      <c r="CF123" s="209">
        <v>419506.22889203805</v>
      </c>
      <c r="CG123" s="209">
        <v>419506.22889203805</v>
      </c>
      <c r="CH123" s="209">
        <v>419506.22889203805</v>
      </c>
      <c r="CI123" s="209">
        <v>419506.22889203805</v>
      </c>
      <c r="CJ123" s="209">
        <v>419506.22889203805</v>
      </c>
      <c r="CK123" s="209">
        <v>419506.22889203805</v>
      </c>
      <c r="CL123" s="209">
        <v>419506.22889203805</v>
      </c>
      <c r="CM123" s="209">
        <v>419506.22889203805</v>
      </c>
      <c r="CN123" s="209">
        <v>419506.22889203805</v>
      </c>
      <c r="CO123" s="209">
        <v>419506.22889203805</v>
      </c>
      <c r="CP123" s="209">
        <v>419506.22889203805</v>
      </c>
      <c r="CQ123" s="209">
        <v>419506.22889203805</v>
      </c>
      <c r="CR123" s="209">
        <v>419506.22889203805</v>
      </c>
      <c r="CS123" s="209">
        <v>419506.22889203805</v>
      </c>
      <c r="CT123" s="209">
        <v>419506.22889203805</v>
      </c>
      <c r="CU123" s="209">
        <v>419506.22889203805</v>
      </c>
      <c r="CV123" s="209">
        <v>419506.22889203805</v>
      </c>
      <c r="CW123" s="209">
        <v>419506.22889203805</v>
      </c>
      <c r="CX123" s="209">
        <v>419506.22889203805</v>
      </c>
      <c r="CY123" s="209">
        <v>419506.22889203805</v>
      </c>
    </row>
    <row r="124" spans="2:103" ht="15" hidden="1" customHeight="1">
      <c r="B124" s="811"/>
      <c r="C124" s="210" t="s">
        <v>97</v>
      </c>
      <c r="D124" s="209">
        <v>388568.10490000003</v>
      </c>
      <c r="E124" s="209">
        <v>377385.32888838521</v>
      </c>
      <c r="F124" s="209">
        <v>366342.61746972374</v>
      </c>
      <c r="G124" s="209">
        <v>355781.2945863108</v>
      </c>
      <c r="H124" s="209">
        <v>345354.85186977766</v>
      </c>
      <c r="I124" s="209">
        <v>335071.67128683336</v>
      </c>
      <c r="J124" s="209">
        <v>325089.0407654483</v>
      </c>
      <c r="K124" s="209">
        <v>315398.39258572622</v>
      </c>
      <c r="L124" s="209">
        <v>305851.54497807729</v>
      </c>
      <c r="M124" s="209">
        <v>296589.70386136771</v>
      </c>
      <c r="N124" s="209">
        <v>287473.9594390993</v>
      </c>
      <c r="O124" s="209">
        <v>278635.5734580204</v>
      </c>
      <c r="P124" s="209">
        <v>269944.34065713396</v>
      </c>
      <c r="Q124" s="209">
        <v>261522.28682326022</v>
      </c>
      <c r="R124" s="209">
        <v>253361.14548018825</v>
      </c>
      <c r="S124" s="209">
        <v>245452.90141728346</v>
      </c>
      <c r="T124" s="209">
        <v>237789.78314881423</v>
      </c>
      <c r="U124" s="209">
        <v>230364.25559594107</v>
      </c>
      <c r="V124" s="209">
        <v>223169.01298493199</v>
      </c>
      <c r="W124" s="209">
        <v>216101.18242413207</v>
      </c>
      <c r="X124" s="209">
        <v>209348.71460041575</v>
      </c>
      <c r="Y124" s="209">
        <v>202716.39223086857</v>
      </c>
      <c r="Z124" s="209">
        <v>196379.62854599999</v>
      </c>
      <c r="AA124" s="209">
        <v>190156.14675439594</v>
      </c>
      <c r="AB124" s="209">
        <v>183725.7456564212</v>
      </c>
      <c r="AC124" s="209">
        <v>177512.79773567268</v>
      </c>
      <c r="AD124" s="209">
        <v>171509.94950306541</v>
      </c>
      <c r="AE124" s="209">
        <v>165710.09613822747</v>
      </c>
      <c r="AF124" s="209">
        <v>160106.37308041303</v>
      </c>
      <c r="AG124" s="209">
        <v>154692.14790378071</v>
      </c>
      <c r="AH124" s="209">
        <v>149461.01246742101</v>
      </c>
      <c r="AI124" s="209">
        <v>145107.77909458347</v>
      </c>
      <c r="AJ124" s="209">
        <v>140881.3389267801</v>
      </c>
      <c r="AK124" s="209">
        <v>136777.99895803892</v>
      </c>
      <c r="AL124" s="209">
        <v>132794.17374566884</v>
      </c>
      <c r="AM124" s="209">
        <v>128926.3822773484</v>
      </c>
      <c r="AN124" s="209">
        <v>125171.24492946446</v>
      </c>
      <c r="AO124" s="209">
        <v>121525.48051404316</v>
      </c>
      <c r="AP124" s="209">
        <v>117985.9034116924</v>
      </c>
      <c r="AQ124" s="209">
        <v>114549.42078805088</v>
      </c>
      <c r="AR124" s="209">
        <v>111213.02989131153</v>
      </c>
      <c r="AS124" s="209">
        <v>107973.8154284578</v>
      </c>
      <c r="AT124" s="209">
        <v>104828.94701792019</v>
      </c>
      <c r="AU124" s="209">
        <v>101775.67671642738</v>
      </c>
      <c r="AV124" s="209">
        <v>98811.336617890658</v>
      </c>
      <c r="AW124" s="209">
        <v>95933.336522223937</v>
      </c>
      <c r="AX124" s="209">
        <v>93139.161672062066</v>
      </c>
      <c r="AY124" s="209">
        <v>90426.370555400063</v>
      </c>
      <c r="AZ124" s="209">
        <v>87792.592772233067</v>
      </c>
      <c r="BA124" s="209">
        <v>85235.526963333075</v>
      </c>
      <c r="BB124" s="209">
        <v>82752.938799352502</v>
      </c>
      <c r="BC124" s="209">
        <v>80342.659028497568</v>
      </c>
      <c r="BD124" s="209">
        <v>78002.581581065606</v>
      </c>
      <c r="BE124" s="209">
        <v>75730.661729189917</v>
      </c>
      <c r="BF124" s="209">
        <v>73524.914300184377</v>
      </c>
      <c r="BG124" s="209">
        <v>71383.411941926592</v>
      </c>
      <c r="BH124" s="209">
        <v>69304.283438763669</v>
      </c>
      <c r="BI124" s="209">
        <v>67285.712076469586</v>
      </c>
      <c r="BJ124" s="209">
        <v>65325.934054824836</v>
      </c>
      <c r="BK124" s="209">
        <v>63423.236946431884</v>
      </c>
      <c r="BL124" s="209">
        <v>61575.958200419307</v>
      </c>
      <c r="BM124" s="209">
        <v>59782.48368972748</v>
      </c>
      <c r="BN124" s="209">
        <v>58041.246300706298</v>
      </c>
      <c r="BO124" s="209">
        <v>56350.724563792523</v>
      </c>
      <c r="BP124" s="209">
        <v>54709.441324070409</v>
      </c>
      <c r="BQ124" s="209">
        <v>53115.962450553794</v>
      </c>
      <c r="BR124" s="209">
        <v>51568.895583061938</v>
      </c>
      <c r="BS124" s="209">
        <v>50066.888915594114</v>
      </c>
      <c r="BT124" s="209">
        <v>48608.630015139912</v>
      </c>
      <c r="BU124" s="209">
        <v>47192.844674893124</v>
      </c>
      <c r="BV124" s="209">
        <v>45818.295800867105</v>
      </c>
      <c r="BW124" s="209">
        <v>44483.782330938942</v>
      </c>
      <c r="BX124" s="209">
        <v>43188.138185377611</v>
      </c>
      <c r="BY124" s="209">
        <v>41930.231247939424</v>
      </c>
      <c r="BZ124" s="209">
        <v>40708.962376640222</v>
      </c>
      <c r="CA124" s="209">
        <v>39523.264443340013</v>
      </c>
      <c r="CB124" s="209">
        <v>38559.282383746358</v>
      </c>
      <c r="CC124" s="209">
        <v>37618.812081703771</v>
      </c>
      <c r="CD124" s="209">
        <v>36701.280079710996</v>
      </c>
      <c r="CE124" s="209">
        <v>35806.126907035119</v>
      </c>
      <c r="CF124" s="209">
        <v>34932.806738570849</v>
      </c>
      <c r="CG124" s="209">
        <v>34080.787062020347</v>
      </c>
      <c r="CH124" s="209">
        <v>33249.548353190585</v>
      </c>
      <c r="CI124" s="209">
        <v>32438.583759210331</v>
      </c>
      <c r="CJ124" s="209">
        <v>31647.398789473496</v>
      </c>
      <c r="CK124" s="209">
        <v>30875.511014120486</v>
      </c>
      <c r="CL124" s="209">
        <v>30122.449769873645</v>
      </c>
      <c r="CM124" s="209">
        <v>29387.755873047463</v>
      </c>
      <c r="CN124" s="209">
        <v>28670.981339558501</v>
      </c>
      <c r="CO124" s="209">
        <v>27971.689111764394</v>
      </c>
      <c r="CP124" s="209">
        <v>27289.452791965268</v>
      </c>
      <c r="CQ124" s="209">
        <v>26623.856382405142</v>
      </c>
      <c r="CR124" s="209">
        <v>25974.494031614777</v>
      </c>
      <c r="CS124" s="209">
        <v>25340.969786941248</v>
      </c>
      <c r="CT124" s="209">
        <v>24722.897353113414</v>
      </c>
      <c r="CU124" s="209">
        <v>24119.899856696014</v>
      </c>
      <c r="CV124" s="209">
        <v>23531.609616288795</v>
      </c>
      <c r="CW124" s="209">
        <v>22957.667918330535</v>
      </c>
      <c r="CX124" s="209">
        <v>22397.724798371255</v>
      </c>
      <c r="CY124" s="209">
        <v>21851.438827679274</v>
      </c>
    </row>
    <row r="125" spans="2:103" ht="15" hidden="1" customHeight="1">
      <c r="B125" s="811"/>
      <c r="C125" s="208" t="s">
        <v>96</v>
      </c>
      <c r="D125" s="211">
        <v>12248030.622666277</v>
      </c>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c r="CN125" s="138"/>
      <c r="CO125" s="138"/>
      <c r="CP125" s="138"/>
      <c r="CQ125" s="138"/>
      <c r="CR125" s="138"/>
      <c r="CS125" s="138"/>
      <c r="CT125" s="138"/>
      <c r="CU125" s="138"/>
      <c r="CV125" s="138"/>
      <c r="CW125" s="138"/>
      <c r="CX125" s="138"/>
      <c r="CY125" s="138"/>
    </row>
    <row r="126" spans="2:103" ht="15" hidden="1" customHeight="1">
      <c r="B126" s="811"/>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c r="CN126" s="138"/>
      <c r="CO126" s="138"/>
      <c r="CP126" s="138"/>
      <c r="CQ126" s="138"/>
      <c r="CR126" s="138"/>
      <c r="CS126" s="138"/>
      <c r="CT126" s="138"/>
      <c r="CU126" s="138"/>
      <c r="CV126" s="138"/>
      <c r="CW126" s="138"/>
      <c r="CX126" s="138"/>
      <c r="CY126" s="138"/>
    </row>
    <row r="127" spans="2:103" ht="15" hidden="1" customHeight="1">
      <c r="B127" s="811"/>
      <c r="C127" s="208" t="s">
        <v>215</v>
      </c>
      <c r="D127" s="229">
        <v>66098.914709999997</v>
      </c>
      <c r="E127" s="229">
        <v>66443.50620848815</v>
      </c>
      <c r="F127" s="229">
        <v>66756.77120711375</v>
      </c>
      <c r="G127" s="229">
        <v>67101.362705601903</v>
      </c>
      <c r="H127" s="229">
        <v>67414.627704227489</v>
      </c>
      <c r="I127" s="229">
        <v>67696.566202990536</v>
      </c>
      <c r="J127" s="229">
        <v>67978.504701753569</v>
      </c>
      <c r="K127" s="229">
        <v>68260.443200516602</v>
      </c>
      <c r="L127" s="229">
        <v>68511.055199417082</v>
      </c>
      <c r="M127" s="229">
        <v>68761.667198317547</v>
      </c>
      <c r="N127" s="229">
        <v>68980.95269735546</v>
      </c>
      <c r="O127" s="229">
        <v>69200.238196393388</v>
      </c>
      <c r="P127" s="229">
        <v>69388.197195568748</v>
      </c>
      <c r="Q127" s="229">
        <v>69576.156194744108</v>
      </c>
      <c r="R127" s="229">
        <v>69764.115193919468</v>
      </c>
      <c r="S127" s="229">
        <v>69952.074193094828</v>
      </c>
      <c r="T127" s="229">
        <v>70140.033192270188</v>
      </c>
      <c r="U127" s="229">
        <v>70327.992191445548</v>
      </c>
      <c r="V127" s="229">
        <v>70515.951190620908</v>
      </c>
      <c r="W127" s="229">
        <v>70672.583689933701</v>
      </c>
      <c r="X127" s="229">
        <v>70860.542689109061</v>
      </c>
      <c r="Y127" s="229">
        <v>71017.175188421854</v>
      </c>
      <c r="Z127" s="229">
        <v>71205.134187597214</v>
      </c>
      <c r="AA127" s="229">
        <v>71361.766686910007</v>
      </c>
      <c r="AB127" s="229">
        <v>71361.766686910007</v>
      </c>
      <c r="AC127" s="229">
        <v>71361.766686910007</v>
      </c>
      <c r="AD127" s="229">
        <v>71361.766686910007</v>
      </c>
      <c r="AE127" s="229">
        <v>71361.766686910007</v>
      </c>
      <c r="AF127" s="229">
        <v>71361.766686910007</v>
      </c>
      <c r="AG127" s="229">
        <v>71361.766686910007</v>
      </c>
      <c r="AH127" s="229">
        <v>71361.766686910007</v>
      </c>
      <c r="AI127" s="229">
        <v>71361.766686910007</v>
      </c>
      <c r="AJ127" s="229">
        <v>71361.766686910007</v>
      </c>
      <c r="AK127" s="229">
        <v>71361.766686910007</v>
      </c>
      <c r="AL127" s="229">
        <v>71361.766686910007</v>
      </c>
      <c r="AM127" s="229">
        <v>71361.766686910007</v>
      </c>
      <c r="AN127" s="229">
        <v>71361.766686910007</v>
      </c>
      <c r="AO127" s="229">
        <v>71361.766686910007</v>
      </c>
      <c r="AP127" s="229">
        <v>71361.766686910007</v>
      </c>
      <c r="AQ127" s="229">
        <v>71361.766686910007</v>
      </c>
      <c r="AR127" s="229">
        <v>71361.766686910007</v>
      </c>
      <c r="AS127" s="229">
        <v>71361.766686910007</v>
      </c>
      <c r="AT127" s="229">
        <v>71361.766686910007</v>
      </c>
      <c r="AU127" s="229">
        <v>71361.766686910007</v>
      </c>
      <c r="AV127" s="229">
        <v>71361.766686910007</v>
      </c>
      <c r="AW127" s="229">
        <v>71361.766686910007</v>
      </c>
      <c r="AX127" s="229">
        <v>71361.766686910007</v>
      </c>
      <c r="AY127" s="229">
        <v>71361.766686910007</v>
      </c>
      <c r="AZ127" s="229">
        <v>71361.766686910007</v>
      </c>
      <c r="BA127" s="229">
        <v>71361.766686910007</v>
      </c>
      <c r="BB127" s="229">
        <v>71361.766686910007</v>
      </c>
      <c r="BC127" s="229">
        <v>71361.766686910007</v>
      </c>
      <c r="BD127" s="229">
        <v>71361.766686910007</v>
      </c>
      <c r="BE127" s="229">
        <v>71361.766686910007</v>
      </c>
      <c r="BF127" s="229">
        <v>71361.766686910007</v>
      </c>
      <c r="BG127" s="229">
        <v>71361.766686910007</v>
      </c>
      <c r="BH127" s="229">
        <v>71361.766686910007</v>
      </c>
      <c r="BI127" s="229">
        <v>71361.766686910007</v>
      </c>
      <c r="BJ127" s="229">
        <v>71361.766686910007</v>
      </c>
      <c r="BK127" s="229">
        <v>71361.766686910007</v>
      </c>
      <c r="BL127" s="229">
        <v>71361.766686910007</v>
      </c>
      <c r="BM127" s="229">
        <v>71361.766686910007</v>
      </c>
      <c r="BN127" s="229">
        <v>71361.766686910007</v>
      </c>
      <c r="BO127" s="229">
        <v>71361.766686910007</v>
      </c>
      <c r="BP127" s="229">
        <v>71361.766686910007</v>
      </c>
      <c r="BQ127" s="229">
        <v>71361.766686910007</v>
      </c>
      <c r="BR127" s="229">
        <v>71361.766686910007</v>
      </c>
      <c r="BS127" s="229">
        <v>71361.766686910007</v>
      </c>
      <c r="BT127" s="229">
        <v>71361.766686910007</v>
      </c>
      <c r="BU127" s="229">
        <v>71361.766686910007</v>
      </c>
      <c r="BV127" s="229">
        <v>71361.766686910007</v>
      </c>
      <c r="BW127" s="229">
        <v>71361.766686910007</v>
      </c>
      <c r="BX127" s="229">
        <v>71361.766686910007</v>
      </c>
      <c r="BY127" s="229">
        <v>71361.766686910007</v>
      </c>
      <c r="BZ127" s="229">
        <v>71361.766686910007</v>
      </c>
      <c r="CA127" s="229">
        <v>71361.766686910007</v>
      </c>
      <c r="CB127" s="229">
        <v>71361.766686910007</v>
      </c>
      <c r="CC127" s="229">
        <v>71361.766686910007</v>
      </c>
      <c r="CD127" s="229">
        <v>71361.766686910007</v>
      </c>
      <c r="CE127" s="229">
        <v>71361.766686910007</v>
      </c>
      <c r="CF127" s="229">
        <v>71361.766686910007</v>
      </c>
      <c r="CG127" s="229">
        <v>71361.766686910007</v>
      </c>
      <c r="CH127" s="229">
        <v>71361.766686910007</v>
      </c>
      <c r="CI127" s="229">
        <v>71361.766686910007</v>
      </c>
      <c r="CJ127" s="229">
        <v>71361.766686910007</v>
      </c>
      <c r="CK127" s="229">
        <v>71361.766686910007</v>
      </c>
      <c r="CL127" s="229">
        <v>71361.766686910007</v>
      </c>
      <c r="CM127" s="229">
        <v>71361.766686910007</v>
      </c>
      <c r="CN127" s="229">
        <v>71361.766686910007</v>
      </c>
      <c r="CO127" s="229">
        <v>71361.766686910007</v>
      </c>
      <c r="CP127" s="229">
        <v>71361.766686910007</v>
      </c>
      <c r="CQ127" s="229">
        <v>71361.766686910007</v>
      </c>
      <c r="CR127" s="229">
        <v>71361.766686910007</v>
      </c>
      <c r="CS127" s="229">
        <v>71361.766686910007</v>
      </c>
      <c r="CT127" s="229">
        <v>71361.766686910007</v>
      </c>
      <c r="CU127" s="229">
        <v>71361.766686910007</v>
      </c>
      <c r="CV127" s="229">
        <v>71361.766686910007</v>
      </c>
      <c r="CW127" s="229">
        <v>71361.766686910007</v>
      </c>
      <c r="CX127" s="229">
        <v>71361.766686910007</v>
      </c>
      <c r="CY127" s="229">
        <v>71361.766686910007</v>
      </c>
    </row>
    <row r="128" spans="2:103" ht="15" hidden="1" customHeight="1">
      <c r="B128" s="811"/>
      <c r="C128" s="208" t="s">
        <v>98</v>
      </c>
      <c r="D128" s="245">
        <v>248669.09390000001</v>
      </c>
      <c r="E128" s="209">
        <v>249965.47306251185</v>
      </c>
      <c r="F128" s="209">
        <v>251143.99957388631</v>
      </c>
      <c r="G128" s="209">
        <v>252440.37873639815</v>
      </c>
      <c r="H128" s="209">
        <v>253618.90524777252</v>
      </c>
      <c r="I128" s="209">
        <v>254679.57910800955</v>
      </c>
      <c r="J128" s="209">
        <v>255740.25296824652</v>
      </c>
      <c r="K128" s="209">
        <v>256800.9268284835</v>
      </c>
      <c r="L128" s="209">
        <v>257743.74803758302</v>
      </c>
      <c r="M128" s="209">
        <v>258686.56924668254</v>
      </c>
      <c r="N128" s="209">
        <v>259511.53780464461</v>
      </c>
      <c r="O128" s="209">
        <v>260336.50636260674</v>
      </c>
      <c r="P128" s="209">
        <v>261043.62226943139</v>
      </c>
      <c r="Q128" s="209">
        <v>261750.73817625607</v>
      </c>
      <c r="R128" s="209">
        <v>262457.85408308072</v>
      </c>
      <c r="S128" s="209">
        <v>263164.96998990537</v>
      </c>
      <c r="T128" s="209">
        <v>263872.08589673007</v>
      </c>
      <c r="U128" s="209">
        <v>264579.20180355472</v>
      </c>
      <c r="V128" s="209">
        <v>265286.31771037937</v>
      </c>
      <c r="W128" s="209">
        <v>265875.58096606657</v>
      </c>
      <c r="X128" s="209">
        <v>266582.69687289122</v>
      </c>
      <c r="Y128" s="209">
        <v>267171.96012857842</v>
      </c>
      <c r="Z128" s="209">
        <v>267879.07603540306</v>
      </c>
      <c r="AA128" s="209">
        <v>268468.33929109026</v>
      </c>
      <c r="AB128" s="209">
        <v>268468.33929109026</v>
      </c>
      <c r="AC128" s="209">
        <v>268468.33929109026</v>
      </c>
      <c r="AD128" s="209">
        <v>268468.33929109026</v>
      </c>
      <c r="AE128" s="209">
        <v>268468.33929109026</v>
      </c>
      <c r="AF128" s="209">
        <v>268468.33929109026</v>
      </c>
      <c r="AG128" s="209">
        <v>268468.33929109026</v>
      </c>
      <c r="AH128" s="209">
        <v>268468.33929109026</v>
      </c>
      <c r="AI128" s="209">
        <v>268468.33929109026</v>
      </c>
      <c r="AJ128" s="209">
        <v>268468.33929109026</v>
      </c>
      <c r="AK128" s="209">
        <v>268468.33929109026</v>
      </c>
      <c r="AL128" s="209">
        <v>268468.33929109026</v>
      </c>
      <c r="AM128" s="209">
        <v>268468.33929109026</v>
      </c>
      <c r="AN128" s="209">
        <v>268468.33929109026</v>
      </c>
      <c r="AO128" s="209">
        <v>268468.33929109026</v>
      </c>
      <c r="AP128" s="209">
        <v>268468.33929109026</v>
      </c>
      <c r="AQ128" s="209">
        <v>268468.33929109026</v>
      </c>
      <c r="AR128" s="209">
        <v>268468.33929109026</v>
      </c>
      <c r="AS128" s="209">
        <v>268468.33929109026</v>
      </c>
      <c r="AT128" s="209">
        <v>268468.33929109026</v>
      </c>
      <c r="AU128" s="209">
        <v>268468.33929109026</v>
      </c>
      <c r="AV128" s="209">
        <v>268468.33929109026</v>
      </c>
      <c r="AW128" s="209">
        <v>268468.33929109026</v>
      </c>
      <c r="AX128" s="209">
        <v>268468.33929109026</v>
      </c>
      <c r="AY128" s="209">
        <v>268468.33929109026</v>
      </c>
      <c r="AZ128" s="209">
        <v>268468.33929109026</v>
      </c>
      <c r="BA128" s="209">
        <v>268468.33929109026</v>
      </c>
      <c r="BB128" s="209">
        <v>268468.33929109026</v>
      </c>
      <c r="BC128" s="209">
        <v>268468.33929109026</v>
      </c>
      <c r="BD128" s="209">
        <v>268468.33929109026</v>
      </c>
      <c r="BE128" s="209">
        <v>268468.33929109026</v>
      </c>
      <c r="BF128" s="209">
        <v>268468.33929109026</v>
      </c>
      <c r="BG128" s="209">
        <v>268468.33929109026</v>
      </c>
      <c r="BH128" s="209">
        <v>268468.33929109026</v>
      </c>
      <c r="BI128" s="209">
        <v>268468.33929109026</v>
      </c>
      <c r="BJ128" s="209">
        <v>268468.33929109026</v>
      </c>
      <c r="BK128" s="209">
        <v>268468.33929109026</v>
      </c>
      <c r="BL128" s="209">
        <v>268468.33929109026</v>
      </c>
      <c r="BM128" s="209">
        <v>268468.33929109026</v>
      </c>
      <c r="BN128" s="209">
        <v>268468.33929109026</v>
      </c>
      <c r="BO128" s="209">
        <v>268468.33929109026</v>
      </c>
      <c r="BP128" s="209">
        <v>268468.33929109026</v>
      </c>
      <c r="BQ128" s="209">
        <v>268468.33929109026</v>
      </c>
      <c r="BR128" s="209">
        <v>268468.33929109026</v>
      </c>
      <c r="BS128" s="209">
        <v>268468.33929109026</v>
      </c>
      <c r="BT128" s="209">
        <v>268468.33929109026</v>
      </c>
      <c r="BU128" s="209">
        <v>268468.33929109026</v>
      </c>
      <c r="BV128" s="209">
        <v>268468.33929109026</v>
      </c>
      <c r="BW128" s="209">
        <v>268468.33929109026</v>
      </c>
      <c r="BX128" s="209">
        <v>268468.33929109026</v>
      </c>
      <c r="BY128" s="209">
        <v>268468.33929109026</v>
      </c>
      <c r="BZ128" s="209">
        <v>268468.33929109026</v>
      </c>
      <c r="CA128" s="209">
        <v>268468.33929109026</v>
      </c>
      <c r="CB128" s="209">
        <v>268468.33929109026</v>
      </c>
      <c r="CC128" s="209">
        <v>268468.33929109026</v>
      </c>
      <c r="CD128" s="209">
        <v>268468.33929109026</v>
      </c>
      <c r="CE128" s="209">
        <v>268468.33929109026</v>
      </c>
      <c r="CF128" s="209">
        <v>268468.33929109026</v>
      </c>
      <c r="CG128" s="209">
        <v>268468.33929109026</v>
      </c>
      <c r="CH128" s="209">
        <v>268468.33929109026</v>
      </c>
      <c r="CI128" s="209">
        <v>268468.33929109026</v>
      </c>
      <c r="CJ128" s="209">
        <v>268468.33929109026</v>
      </c>
      <c r="CK128" s="209">
        <v>268468.33929109026</v>
      </c>
      <c r="CL128" s="209">
        <v>268468.33929109026</v>
      </c>
      <c r="CM128" s="209">
        <v>268468.33929109026</v>
      </c>
      <c r="CN128" s="209">
        <v>268468.33929109026</v>
      </c>
      <c r="CO128" s="209">
        <v>268468.33929109026</v>
      </c>
      <c r="CP128" s="209">
        <v>268468.33929109026</v>
      </c>
      <c r="CQ128" s="209">
        <v>268468.33929109026</v>
      </c>
      <c r="CR128" s="209">
        <v>268468.33929109026</v>
      </c>
      <c r="CS128" s="209">
        <v>268468.33929109026</v>
      </c>
      <c r="CT128" s="209">
        <v>268468.33929109026</v>
      </c>
      <c r="CU128" s="209">
        <v>268468.33929109026</v>
      </c>
      <c r="CV128" s="209">
        <v>268468.33929109026</v>
      </c>
      <c r="CW128" s="209">
        <v>268468.33929109026</v>
      </c>
      <c r="CX128" s="209">
        <v>268468.33929109026</v>
      </c>
      <c r="CY128" s="209">
        <v>268468.33929109026</v>
      </c>
    </row>
    <row r="129" spans="2:103" ht="15" hidden="1" customHeight="1">
      <c r="B129" s="811"/>
      <c r="C129" s="210" t="s">
        <v>97</v>
      </c>
      <c r="D129" s="209">
        <v>248669.09390000001</v>
      </c>
      <c r="E129" s="209">
        <v>241512.53435991486</v>
      </c>
      <c r="F129" s="209">
        <v>234445.61093503825</v>
      </c>
      <c r="G129" s="209">
        <v>227686.75821736726</v>
      </c>
      <c r="H129" s="209">
        <v>221014.22377559202</v>
      </c>
      <c r="I129" s="209">
        <v>214433.3717557668</v>
      </c>
      <c r="J129" s="209">
        <v>208044.86056509626</v>
      </c>
      <c r="K129" s="209">
        <v>201843.20718241492</v>
      </c>
      <c r="L129" s="209">
        <v>195733.58080223011</v>
      </c>
      <c r="M129" s="209">
        <v>189806.34794576431</v>
      </c>
      <c r="N129" s="209">
        <v>183972.61152446736</v>
      </c>
      <c r="O129" s="209">
        <v>178316.37416031471</v>
      </c>
      <c r="P129" s="209">
        <v>172754.30934280585</v>
      </c>
      <c r="Q129" s="209">
        <v>167364.50902405509</v>
      </c>
      <c r="R129" s="209">
        <v>162141.68296761945</v>
      </c>
      <c r="S129" s="209">
        <v>157080.70173765285</v>
      </c>
      <c r="T129" s="209">
        <v>152176.59187315643</v>
      </c>
      <c r="U129" s="209">
        <v>147424.53120472442</v>
      </c>
      <c r="V129" s="209">
        <v>142819.8443096671</v>
      </c>
      <c r="W129" s="209">
        <v>138296.6963743903</v>
      </c>
      <c r="X129" s="209">
        <v>133975.36882810452</v>
      </c>
      <c r="Y129" s="209">
        <v>129730.92989117106</v>
      </c>
      <c r="Z129" s="209">
        <v>125675.63748836248</v>
      </c>
      <c r="AA129" s="209">
        <v>121692.8412719319</v>
      </c>
      <c r="AB129" s="209">
        <v>117577.62441732553</v>
      </c>
      <c r="AC129" s="209">
        <v>113601.56948533868</v>
      </c>
      <c r="AD129" s="209">
        <v>109759.97051723546</v>
      </c>
      <c r="AE129" s="209">
        <v>106048.28069298112</v>
      </c>
      <c r="AF129" s="209">
        <v>102462.10694974022</v>
      </c>
      <c r="AG129" s="209">
        <v>98997.204782357716</v>
      </c>
      <c r="AH129" s="209">
        <v>95649.473219669293</v>
      </c>
      <c r="AI129" s="209">
        <v>92863.566232688638</v>
      </c>
      <c r="AJ129" s="209">
        <v>90158.802167658869</v>
      </c>
      <c r="AK129" s="209">
        <v>87532.817638503751</v>
      </c>
      <c r="AL129" s="209">
        <v>84983.318095634706</v>
      </c>
      <c r="AM129" s="209">
        <v>82508.075821004575</v>
      </c>
      <c r="AN129" s="209">
        <v>80104.927981557834</v>
      </c>
      <c r="AO129" s="209">
        <v>77771.774739376546</v>
      </c>
      <c r="AP129" s="209">
        <v>75506.577416870437</v>
      </c>
      <c r="AQ129" s="209">
        <v>73307.356715408183</v>
      </c>
      <c r="AR129" s="209">
        <v>71172.190985833193</v>
      </c>
      <c r="AS129" s="209">
        <v>69099.214549352619</v>
      </c>
      <c r="AT129" s="209">
        <v>67086.616067332638</v>
      </c>
      <c r="AU129" s="209">
        <v>65132.636958575378</v>
      </c>
      <c r="AV129" s="209">
        <v>63235.569862694538</v>
      </c>
      <c r="AW129" s="209">
        <v>61393.757148247125</v>
      </c>
      <c r="AX129" s="209">
        <v>59605.589464317593</v>
      </c>
      <c r="AY129" s="209">
        <v>57869.504334288926</v>
      </c>
      <c r="AZ129" s="209">
        <v>56183.984790571776</v>
      </c>
      <c r="BA129" s="209">
        <v>54547.558049098807</v>
      </c>
      <c r="BB129" s="209">
        <v>52958.794222426026</v>
      </c>
      <c r="BC129" s="209">
        <v>51416.305070316528</v>
      </c>
      <c r="BD129" s="209">
        <v>49918.742786715084</v>
      </c>
      <c r="BE129" s="209">
        <v>48464.798822053475</v>
      </c>
      <c r="BF129" s="209">
        <v>47053.202739857741</v>
      </c>
      <c r="BG129" s="209">
        <v>45682.721106658006</v>
      </c>
      <c r="BH129" s="209">
        <v>44352.156414231074</v>
      </c>
      <c r="BI129" s="209">
        <v>43060.346033234055</v>
      </c>
      <c r="BJ129" s="209">
        <v>41806.161197314614</v>
      </c>
      <c r="BK129" s="209">
        <v>40588.506016810301</v>
      </c>
      <c r="BL129" s="209">
        <v>39406.316521175053</v>
      </c>
      <c r="BM129" s="209">
        <v>38258.559729296168</v>
      </c>
      <c r="BN129" s="209">
        <v>37144.232746889487</v>
      </c>
      <c r="BO129" s="209">
        <v>36062.361890183965</v>
      </c>
      <c r="BP129" s="209">
        <v>35012.001835130068</v>
      </c>
      <c r="BQ129" s="209">
        <v>33992.234791388415</v>
      </c>
      <c r="BR129" s="209">
        <v>33002.169700377097</v>
      </c>
      <c r="BS129" s="209">
        <v>32040.941456676792</v>
      </c>
      <c r="BT129" s="209">
        <v>31107.710152113392</v>
      </c>
      <c r="BU129" s="209">
        <v>30201.660341857663</v>
      </c>
      <c r="BV129" s="209">
        <v>29322.000331900643</v>
      </c>
      <c r="BW129" s="209">
        <v>28467.961487282177</v>
      </c>
      <c r="BX129" s="209">
        <v>27638.797560468134</v>
      </c>
      <c r="BY129" s="209">
        <v>26833.784039289447</v>
      </c>
      <c r="BZ129" s="209">
        <v>26052.217513873249</v>
      </c>
      <c r="CA129" s="209">
        <v>25293.415062012864</v>
      </c>
      <c r="CB129" s="209">
        <v>24676.502499524748</v>
      </c>
      <c r="CC129" s="209">
        <v>24074.636584902193</v>
      </c>
      <c r="CD129" s="209">
        <v>23487.450326733848</v>
      </c>
      <c r="CE129" s="209">
        <v>22914.585684618389</v>
      </c>
      <c r="CF129" s="209">
        <v>22355.69335084721</v>
      </c>
      <c r="CG129" s="209">
        <v>21810.432537411914</v>
      </c>
      <c r="CH129" s="209">
        <v>21278.470768206749</v>
      </c>
      <c r="CI129" s="209">
        <v>20759.483676299271</v>
      </c>
      <c r="CJ129" s="209">
        <v>20253.154806145631</v>
      </c>
      <c r="CK129" s="209">
        <v>19759.175420629883</v>
      </c>
      <c r="CL129" s="209">
        <v>19277.244312809646</v>
      </c>
      <c r="CM129" s="209">
        <v>18807.067622253315</v>
      </c>
      <c r="CN129" s="209">
        <v>18348.358655856893</v>
      </c>
      <c r="CO129" s="209">
        <v>17900.837713031116</v>
      </c>
      <c r="CP129" s="209">
        <v>17464.231915152312</v>
      </c>
      <c r="CQ129" s="209">
        <v>17038.27503917299</v>
      </c>
      <c r="CR129" s="209">
        <v>16622.707355290724</v>
      </c>
      <c r="CS129" s="209">
        <v>16217.275468576318</v>
      </c>
      <c r="CT129" s="209">
        <v>15821.7321644647</v>
      </c>
      <c r="CU129" s="209">
        <v>15435.836258014342</v>
      </c>
      <c r="CV129" s="209">
        <v>15059.352446843262</v>
      </c>
      <c r="CW129" s="209">
        <v>14692.051167651964</v>
      </c>
      <c r="CX129" s="209">
        <v>14333.70845624582</v>
      </c>
      <c r="CY129" s="209">
        <v>13984.105810971532</v>
      </c>
    </row>
    <row r="130" spans="2:103" ht="15" hidden="1" customHeight="1">
      <c r="B130" s="811"/>
      <c r="C130" s="208" t="s">
        <v>96</v>
      </c>
      <c r="D130" s="211">
        <v>7838282.7581324615</v>
      </c>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c r="CN130" s="138"/>
      <c r="CO130" s="138"/>
      <c r="CP130" s="138"/>
      <c r="CQ130" s="138"/>
      <c r="CR130" s="138"/>
      <c r="CS130" s="138"/>
      <c r="CT130" s="138"/>
      <c r="CU130" s="138"/>
      <c r="CV130" s="138"/>
      <c r="CW130" s="138"/>
      <c r="CX130" s="138"/>
      <c r="CY130" s="138"/>
    </row>
    <row r="131" spans="2:103" ht="15" hidden="1" customHeight="1">
      <c r="B131" s="811"/>
      <c r="C131" s="238"/>
      <c r="D131" s="239"/>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G131" s="235"/>
      <c r="BH131" s="235"/>
      <c r="BI131" s="235"/>
      <c r="BJ131" s="235"/>
      <c r="BK131" s="235"/>
      <c r="BL131" s="235"/>
      <c r="BM131" s="164"/>
      <c r="BN131" s="164"/>
      <c r="BO131" s="164"/>
      <c r="BP131" s="164"/>
      <c r="BQ131" s="164"/>
      <c r="BR131" s="164"/>
      <c r="BS131" s="164"/>
      <c r="BT131" s="164"/>
      <c r="BU131" s="164"/>
      <c r="BV131" s="164"/>
      <c r="BW131" s="164"/>
      <c r="BX131" s="164"/>
      <c r="BY131" s="164"/>
      <c r="BZ131" s="164"/>
      <c r="CA131" s="164"/>
      <c r="CB131" s="164"/>
      <c r="CC131" s="164"/>
      <c r="CD131" s="164"/>
      <c r="CE131" s="164"/>
      <c r="CF131" s="164"/>
      <c r="CG131" s="164"/>
      <c r="CH131" s="164"/>
      <c r="CI131" s="164"/>
      <c r="CJ131" s="164"/>
      <c r="CK131" s="164"/>
      <c r="CL131" s="164"/>
      <c r="CM131" s="164"/>
      <c r="CN131" s="164"/>
      <c r="CO131" s="164"/>
      <c r="CP131" s="164"/>
      <c r="CQ131" s="164"/>
      <c r="CR131" s="164"/>
      <c r="CS131" s="164"/>
      <c r="CT131" s="164"/>
      <c r="CU131" s="164"/>
      <c r="CV131" s="164"/>
      <c r="CW131" s="164"/>
      <c r="CX131" s="164"/>
      <c r="CY131" s="164"/>
    </row>
    <row r="132" spans="2:103" ht="15" hidden="1" customHeight="1">
      <c r="B132" s="811"/>
      <c r="C132" s="208" t="s">
        <v>216</v>
      </c>
      <c r="D132" s="229">
        <v>72736.997474999996</v>
      </c>
      <c r="E132" s="229">
        <v>73116.195092168244</v>
      </c>
      <c r="F132" s="229">
        <v>73460.920198684835</v>
      </c>
      <c r="G132" s="229">
        <v>73840.117815853082</v>
      </c>
      <c r="H132" s="229">
        <v>74184.842922369673</v>
      </c>
      <c r="I132" s="229">
        <v>74495.095518234608</v>
      </c>
      <c r="J132" s="229">
        <v>74805.348114099528</v>
      </c>
      <c r="K132" s="229">
        <v>75115.600709964448</v>
      </c>
      <c r="L132" s="229">
        <v>75391.380795177727</v>
      </c>
      <c r="M132" s="229">
        <v>75667.160880390991</v>
      </c>
      <c r="N132" s="229">
        <v>75908.468454952599</v>
      </c>
      <c r="O132" s="229">
        <v>76149.776029514222</v>
      </c>
      <c r="P132" s="229">
        <v>76356.611093424173</v>
      </c>
      <c r="Q132" s="229">
        <v>76563.446157334125</v>
      </c>
      <c r="R132" s="229">
        <v>76770.281221244077</v>
      </c>
      <c r="S132" s="229">
        <v>76977.116285154028</v>
      </c>
      <c r="T132" s="229">
        <v>77183.95134906398</v>
      </c>
      <c r="U132" s="229">
        <v>77390.786412973932</v>
      </c>
      <c r="V132" s="229">
        <v>77597.621476883884</v>
      </c>
      <c r="W132" s="229">
        <v>77769.984030142179</v>
      </c>
      <c r="X132" s="229">
        <v>77976.819094052131</v>
      </c>
      <c r="Y132" s="229">
        <v>78149.181647310426</v>
      </c>
      <c r="Z132" s="229">
        <v>78356.016711220393</v>
      </c>
      <c r="AA132" s="229">
        <v>78528.379264478674</v>
      </c>
      <c r="AB132" s="229">
        <v>78528.379264478674</v>
      </c>
      <c r="AC132" s="229">
        <v>78528.379264478674</v>
      </c>
      <c r="AD132" s="229">
        <v>78528.379264478674</v>
      </c>
      <c r="AE132" s="229">
        <v>78528.379264478674</v>
      </c>
      <c r="AF132" s="229">
        <v>78528.379264478674</v>
      </c>
      <c r="AG132" s="229">
        <v>78528.379264478674</v>
      </c>
      <c r="AH132" s="229">
        <v>78528.379264478674</v>
      </c>
      <c r="AI132" s="229">
        <v>78528.379264478674</v>
      </c>
      <c r="AJ132" s="229">
        <v>78528.379264478674</v>
      </c>
      <c r="AK132" s="229">
        <v>78528.379264478674</v>
      </c>
      <c r="AL132" s="229">
        <v>78528.379264478674</v>
      </c>
      <c r="AM132" s="229">
        <v>78528.379264478674</v>
      </c>
      <c r="AN132" s="229">
        <v>78528.379264478674</v>
      </c>
      <c r="AO132" s="229">
        <v>78528.379264478674</v>
      </c>
      <c r="AP132" s="229">
        <v>78528.379264478674</v>
      </c>
      <c r="AQ132" s="229">
        <v>78528.379264478674</v>
      </c>
      <c r="AR132" s="229">
        <v>78528.379264478674</v>
      </c>
      <c r="AS132" s="229">
        <v>78528.379264478674</v>
      </c>
      <c r="AT132" s="229">
        <v>78528.379264478674</v>
      </c>
      <c r="AU132" s="229">
        <v>78528.379264478674</v>
      </c>
      <c r="AV132" s="229">
        <v>78528.379264478674</v>
      </c>
      <c r="AW132" s="229">
        <v>78528.379264478674</v>
      </c>
      <c r="AX132" s="229">
        <v>78528.379264478674</v>
      </c>
      <c r="AY132" s="229">
        <v>78528.379264478674</v>
      </c>
      <c r="AZ132" s="229">
        <v>78528.379264478674</v>
      </c>
      <c r="BA132" s="229">
        <v>78528.379264478674</v>
      </c>
      <c r="BB132" s="229">
        <v>78528.379264478674</v>
      </c>
      <c r="BC132" s="229">
        <v>78528.379264478674</v>
      </c>
      <c r="BD132" s="229">
        <v>78528.379264478674</v>
      </c>
      <c r="BE132" s="229">
        <v>78528.379264478674</v>
      </c>
      <c r="BF132" s="229">
        <v>78528.379264478674</v>
      </c>
      <c r="BG132" s="229">
        <v>78528.379264478674</v>
      </c>
      <c r="BH132" s="229">
        <v>78528.379264478674</v>
      </c>
      <c r="BI132" s="229">
        <v>78528.379264478674</v>
      </c>
      <c r="BJ132" s="229">
        <v>78528.379264478674</v>
      </c>
      <c r="BK132" s="229">
        <v>78528.379264478674</v>
      </c>
      <c r="BL132" s="229">
        <v>78528.379264478674</v>
      </c>
      <c r="BM132" s="229">
        <v>78528.379264478674</v>
      </c>
      <c r="BN132" s="229">
        <v>78528.379264478674</v>
      </c>
      <c r="BO132" s="229">
        <v>78528.379264478674</v>
      </c>
      <c r="BP132" s="229">
        <v>78528.379264478674</v>
      </c>
      <c r="BQ132" s="229">
        <v>78528.379264478674</v>
      </c>
      <c r="BR132" s="229">
        <v>78528.379264478674</v>
      </c>
      <c r="BS132" s="229">
        <v>78528.379264478674</v>
      </c>
      <c r="BT132" s="229">
        <v>78528.379264478674</v>
      </c>
      <c r="BU132" s="229">
        <v>78528.379264478674</v>
      </c>
      <c r="BV132" s="229">
        <v>78528.379264478674</v>
      </c>
      <c r="BW132" s="229">
        <v>78528.379264478674</v>
      </c>
      <c r="BX132" s="229">
        <v>78528.379264478674</v>
      </c>
      <c r="BY132" s="229">
        <v>78528.379264478674</v>
      </c>
      <c r="BZ132" s="229">
        <v>78528.379264478674</v>
      </c>
      <c r="CA132" s="229">
        <v>78528.379264478674</v>
      </c>
      <c r="CB132" s="229">
        <v>78528.379264478674</v>
      </c>
      <c r="CC132" s="229">
        <v>78528.379264478674</v>
      </c>
      <c r="CD132" s="229">
        <v>78528.379264478674</v>
      </c>
      <c r="CE132" s="229">
        <v>78528.379264478674</v>
      </c>
      <c r="CF132" s="229">
        <v>78528.379264478674</v>
      </c>
      <c r="CG132" s="229">
        <v>78528.379264478674</v>
      </c>
      <c r="CH132" s="229">
        <v>78528.379264478674</v>
      </c>
      <c r="CI132" s="229">
        <v>78528.379264478674</v>
      </c>
      <c r="CJ132" s="229">
        <v>78528.379264478674</v>
      </c>
      <c r="CK132" s="229">
        <v>78528.379264478674</v>
      </c>
      <c r="CL132" s="229">
        <v>78528.379264478674</v>
      </c>
      <c r="CM132" s="229">
        <v>78528.379264478674</v>
      </c>
      <c r="CN132" s="229">
        <v>78528.379264478674</v>
      </c>
      <c r="CO132" s="229">
        <v>78528.379264478674</v>
      </c>
      <c r="CP132" s="229">
        <v>78528.379264478674</v>
      </c>
      <c r="CQ132" s="229">
        <v>78528.379264478674</v>
      </c>
      <c r="CR132" s="229">
        <v>78528.379264478674</v>
      </c>
      <c r="CS132" s="229">
        <v>78528.379264478674</v>
      </c>
      <c r="CT132" s="229">
        <v>78528.379264478674</v>
      </c>
      <c r="CU132" s="229">
        <v>78528.379264478674</v>
      </c>
      <c r="CV132" s="229">
        <v>78528.379264478674</v>
      </c>
      <c r="CW132" s="229">
        <v>78528.379264478674</v>
      </c>
      <c r="CX132" s="229">
        <v>78528.379264478674</v>
      </c>
      <c r="CY132" s="229">
        <v>78528.379264478674</v>
      </c>
    </row>
    <row r="133" spans="2:103" ht="15" hidden="1" customHeight="1">
      <c r="B133" s="811"/>
      <c r="C133" s="208" t="s">
        <v>98</v>
      </c>
      <c r="D133" s="245">
        <v>277784.71010000003</v>
      </c>
      <c r="E133" s="209">
        <v>279232.87683511851</v>
      </c>
      <c r="F133" s="209">
        <v>280549.39204886259</v>
      </c>
      <c r="G133" s="209">
        <v>281997.55878398108</v>
      </c>
      <c r="H133" s="209">
        <v>283314.07399772515</v>
      </c>
      <c r="I133" s="209">
        <v>284498.93769009487</v>
      </c>
      <c r="J133" s="209">
        <v>285683.80138246447</v>
      </c>
      <c r="K133" s="209">
        <v>286868.66507483413</v>
      </c>
      <c r="L133" s="209">
        <v>287921.87724582944</v>
      </c>
      <c r="M133" s="209">
        <v>288975.08941682469</v>
      </c>
      <c r="N133" s="209">
        <v>289896.65006644552</v>
      </c>
      <c r="O133" s="209">
        <v>290818.21071606642</v>
      </c>
      <c r="P133" s="209">
        <v>291608.11984431284</v>
      </c>
      <c r="Q133" s="209">
        <v>292398.02897255926</v>
      </c>
      <c r="R133" s="209">
        <v>293187.93810080574</v>
      </c>
      <c r="S133" s="209">
        <v>293977.84722905216</v>
      </c>
      <c r="T133" s="209">
        <v>294767.75635729864</v>
      </c>
      <c r="U133" s="209">
        <v>295557.66548554506</v>
      </c>
      <c r="V133" s="209">
        <v>296347.57461379148</v>
      </c>
      <c r="W133" s="209">
        <v>297005.83222066355</v>
      </c>
      <c r="X133" s="209">
        <v>297795.74134890997</v>
      </c>
      <c r="Y133" s="209">
        <v>298453.99895578204</v>
      </c>
      <c r="Z133" s="209">
        <v>299243.90808402852</v>
      </c>
      <c r="AA133" s="209">
        <v>299902.16569090053</v>
      </c>
      <c r="AB133" s="209">
        <v>299902.16569090053</v>
      </c>
      <c r="AC133" s="209">
        <v>299902.16569090053</v>
      </c>
      <c r="AD133" s="209">
        <v>299902.16569090053</v>
      </c>
      <c r="AE133" s="209">
        <v>299902.16569090053</v>
      </c>
      <c r="AF133" s="209">
        <v>299902.16569090053</v>
      </c>
      <c r="AG133" s="209">
        <v>299902.16569090053</v>
      </c>
      <c r="AH133" s="209">
        <v>299902.16569090053</v>
      </c>
      <c r="AI133" s="209">
        <v>299902.16569090053</v>
      </c>
      <c r="AJ133" s="209">
        <v>299902.16569090053</v>
      </c>
      <c r="AK133" s="209">
        <v>299902.16569090053</v>
      </c>
      <c r="AL133" s="209">
        <v>299902.16569090053</v>
      </c>
      <c r="AM133" s="209">
        <v>299902.16569090053</v>
      </c>
      <c r="AN133" s="209">
        <v>299902.16569090053</v>
      </c>
      <c r="AO133" s="209">
        <v>299902.16569090053</v>
      </c>
      <c r="AP133" s="209">
        <v>299902.16569090053</v>
      </c>
      <c r="AQ133" s="209">
        <v>299902.16569090053</v>
      </c>
      <c r="AR133" s="209">
        <v>299902.16569090053</v>
      </c>
      <c r="AS133" s="209">
        <v>299902.16569090053</v>
      </c>
      <c r="AT133" s="209">
        <v>299902.16569090053</v>
      </c>
      <c r="AU133" s="209">
        <v>299902.16569090053</v>
      </c>
      <c r="AV133" s="209">
        <v>299902.16569090053</v>
      </c>
      <c r="AW133" s="209">
        <v>299902.16569090053</v>
      </c>
      <c r="AX133" s="209">
        <v>299902.16569090053</v>
      </c>
      <c r="AY133" s="209">
        <v>299902.16569090053</v>
      </c>
      <c r="AZ133" s="209">
        <v>299902.16569090053</v>
      </c>
      <c r="BA133" s="209">
        <v>299902.16569090053</v>
      </c>
      <c r="BB133" s="209">
        <v>299902.16569090053</v>
      </c>
      <c r="BC133" s="209">
        <v>299902.16569090053</v>
      </c>
      <c r="BD133" s="209">
        <v>299902.16569090053</v>
      </c>
      <c r="BE133" s="209">
        <v>299902.16569090053</v>
      </c>
      <c r="BF133" s="209">
        <v>299902.16569090053</v>
      </c>
      <c r="BG133" s="209">
        <v>299902.16569090053</v>
      </c>
      <c r="BH133" s="209">
        <v>299902.16569090053</v>
      </c>
      <c r="BI133" s="209">
        <v>299902.16569090053</v>
      </c>
      <c r="BJ133" s="209">
        <v>299902.16569090053</v>
      </c>
      <c r="BK133" s="209">
        <v>299902.16569090053</v>
      </c>
      <c r="BL133" s="209">
        <v>299902.16569090053</v>
      </c>
      <c r="BM133" s="209">
        <v>299902.16569090053</v>
      </c>
      <c r="BN133" s="209">
        <v>299902.16569090053</v>
      </c>
      <c r="BO133" s="209">
        <v>299902.16569090053</v>
      </c>
      <c r="BP133" s="209">
        <v>299902.16569090053</v>
      </c>
      <c r="BQ133" s="209">
        <v>299902.16569090053</v>
      </c>
      <c r="BR133" s="209">
        <v>299902.16569090053</v>
      </c>
      <c r="BS133" s="209">
        <v>299902.16569090053</v>
      </c>
      <c r="BT133" s="209">
        <v>299902.16569090053</v>
      </c>
      <c r="BU133" s="209">
        <v>299902.16569090053</v>
      </c>
      <c r="BV133" s="209">
        <v>299902.16569090053</v>
      </c>
      <c r="BW133" s="209">
        <v>299902.16569090053</v>
      </c>
      <c r="BX133" s="209">
        <v>299902.16569090053</v>
      </c>
      <c r="BY133" s="209">
        <v>299902.16569090053</v>
      </c>
      <c r="BZ133" s="209">
        <v>299902.16569090053</v>
      </c>
      <c r="CA133" s="209">
        <v>299902.16569090053</v>
      </c>
      <c r="CB133" s="209">
        <v>299902.16569090053</v>
      </c>
      <c r="CC133" s="209">
        <v>299902.16569090053</v>
      </c>
      <c r="CD133" s="209">
        <v>299902.16569090053</v>
      </c>
      <c r="CE133" s="209">
        <v>299902.16569090053</v>
      </c>
      <c r="CF133" s="209">
        <v>299902.16569090053</v>
      </c>
      <c r="CG133" s="209">
        <v>299902.16569090053</v>
      </c>
      <c r="CH133" s="209">
        <v>299902.16569090053</v>
      </c>
      <c r="CI133" s="209">
        <v>299902.16569090053</v>
      </c>
      <c r="CJ133" s="209">
        <v>299902.16569090053</v>
      </c>
      <c r="CK133" s="209">
        <v>299902.16569090053</v>
      </c>
      <c r="CL133" s="209">
        <v>299902.16569090053</v>
      </c>
      <c r="CM133" s="209">
        <v>299902.16569090053</v>
      </c>
      <c r="CN133" s="209">
        <v>299902.16569090053</v>
      </c>
      <c r="CO133" s="209">
        <v>299902.16569090053</v>
      </c>
      <c r="CP133" s="209">
        <v>299902.16569090053</v>
      </c>
      <c r="CQ133" s="209">
        <v>299902.16569090053</v>
      </c>
      <c r="CR133" s="209">
        <v>299902.16569090053</v>
      </c>
      <c r="CS133" s="209">
        <v>299902.16569090053</v>
      </c>
      <c r="CT133" s="209">
        <v>299902.16569090053</v>
      </c>
      <c r="CU133" s="209">
        <v>299902.16569090053</v>
      </c>
      <c r="CV133" s="209">
        <v>299902.16569090053</v>
      </c>
      <c r="CW133" s="209">
        <v>299902.16569090053</v>
      </c>
      <c r="CX133" s="209">
        <v>299902.16569090053</v>
      </c>
      <c r="CY133" s="209">
        <v>299902.16569090053</v>
      </c>
    </row>
    <row r="134" spans="2:103" ht="15" hidden="1" customHeight="1">
      <c r="B134" s="811"/>
      <c r="C134" s="210" t="s">
        <v>97</v>
      </c>
      <c r="D134" s="209">
        <v>277784.71010000003</v>
      </c>
      <c r="E134" s="209">
        <v>269790.21916436573</v>
      </c>
      <c r="F134" s="209">
        <v>261895.8594589023</v>
      </c>
      <c r="G134" s="209">
        <v>254345.64116140109</v>
      </c>
      <c r="H134" s="209">
        <v>246891.84778293577</v>
      </c>
      <c r="I134" s="209">
        <v>239540.47153481509</v>
      </c>
      <c r="J134" s="209">
        <v>232403.95649292294</v>
      </c>
      <c r="K134" s="209">
        <v>225476.17765225365</v>
      </c>
      <c r="L134" s="209">
        <v>218651.20086795959</v>
      </c>
      <c r="M134" s="209">
        <v>212029.97329638744</v>
      </c>
      <c r="N134" s="209">
        <v>205513.18926354151</v>
      </c>
      <c r="O134" s="209">
        <v>199194.68690437911</v>
      </c>
      <c r="P134" s="209">
        <v>192981.38335846097</v>
      </c>
      <c r="Q134" s="209">
        <v>186960.51403545952</v>
      </c>
      <c r="R134" s="209">
        <v>181126.1692874422</v>
      </c>
      <c r="S134" s="209">
        <v>175472.61909453734</v>
      </c>
      <c r="T134" s="209">
        <v>169994.30767415825</v>
      </c>
      <c r="U134" s="209">
        <v>164685.84824940623</v>
      </c>
      <c r="V134" s="209">
        <v>159542.01797205317</v>
      </c>
      <c r="W134" s="209">
        <v>154489.27370763911</v>
      </c>
      <c r="X134" s="209">
        <v>149661.98013099996</v>
      </c>
      <c r="Y134" s="209">
        <v>144920.57772693865</v>
      </c>
      <c r="Z134" s="209">
        <v>140390.4682275333</v>
      </c>
      <c r="AA134" s="209">
        <v>135941.34318743701</v>
      </c>
      <c r="AB134" s="209">
        <v>131344.29293472177</v>
      </c>
      <c r="AC134" s="209">
        <v>126902.69848765388</v>
      </c>
      <c r="AD134" s="209">
        <v>122611.30288662213</v>
      </c>
      <c r="AE134" s="209">
        <v>118465.02694359627</v>
      </c>
      <c r="AF134" s="209">
        <v>114458.96323052779</v>
      </c>
      <c r="AG134" s="209">
        <v>110588.37027104136</v>
      </c>
      <c r="AH134" s="209">
        <v>106848.66692854238</v>
      </c>
      <c r="AI134" s="209">
        <v>103736.5698335363</v>
      </c>
      <c r="AJ134" s="209">
        <v>100715.11634323913</v>
      </c>
      <c r="AK134" s="209">
        <v>97781.666352659347</v>
      </c>
      <c r="AL134" s="209">
        <v>94933.656653067315</v>
      </c>
      <c r="AM134" s="209">
        <v>92168.598692298372</v>
      </c>
      <c r="AN134" s="209">
        <v>89484.076400289676</v>
      </c>
      <c r="AO134" s="209">
        <v>86877.744077951138</v>
      </c>
      <c r="AP134" s="209">
        <v>84347.324347525384</v>
      </c>
      <c r="AQ134" s="209">
        <v>81890.606162646014</v>
      </c>
      <c r="AR134" s="209">
        <v>79505.442876355344</v>
      </c>
      <c r="AS134" s="209">
        <v>77189.750365393542</v>
      </c>
      <c r="AT134" s="209">
        <v>74941.505209119947</v>
      </c>
      <c r="AU134" s="209">
        <v>72758.74292147567</v>
      </c>
      <c r="AV134" s="209">
        <v>70639.556234442411</v>
      </c>
      <c r="AW134" s="209">
        <v>68582.093431497473</v>
      </c>
      <c r="AX134" s="209">
        <v>66584.55672960919</v>
      </c>
      <c r="AY134" s="209">
        <v>64645.200708358447</v>
      </c>
      <c r="AZ134" s="209">
        <v>62762.330784814025</v>
      </c>
      <c r="BA134" s="209">
        <v>60934.301732829146</v>
      </c>
      <c r="BB134" s="209">
        <v>59159.516245465195</v>
      </c>
      <c r="BC134" s="209">
        <v>57436.423539286596</v>
      </c>
      <c r="BD134" s="209">
        <v>55763.517999307376</v>
      </c>
      <c r="BE134" s="209">
        <v>54139.337863405221</v>
      </c>
      <c r="BF134" s="209">
        <v>52562.463945053612</v>
      </c>
      <c r="BG134" s="209">
        <v>51031.518393255938</v>
      </c>
      <c r="BH134" s="209">
        <v>49545.163488597995</v>
      </c>
      <c r="BI134" s="209">
        <v>48102.100474366984</v>
      </c>
      <c r="BJ134" s="209">
        <v>46701.068421715521</v>
      </c>
      <c r="BK134" s="209">
        <v>45340.843127879147</v>
      </c>
      <c r="BL134" s="209">
        <v>44020.236046484606</v>
      </c>
      <c r="BM134" s="209">
        <v>42738.093249014179</v>
      </c>
      <c r="BN134" s="209">
        <v>41493.294416518627</v>
      </c>
      <c r="BO134" s="209">
        <v>40284.751860697696</v>
      </c>
      <c r="BP134" s="209">
        <v>39111.409573492907</v>
      </c>
      <c r="BQ134" s="209">
        <v>37972.242304362044</v>
      </c>
      <c r="BR134" s="209">
        <v>36866.254664429172</v>
      </c>
      <c r="BS134" s="209">
        <v>35792.480256727351</v>
      </c>
      <c r="BT134" s="209">
        <v>34749.980831774126</v>
      </c>
      <c r="BU134" s="209">
        <v>33737.84546774187</v>
      </c>
      <c r="BV134" s="209">
        <v>32755.189774506667</v>
      </c>
      <c r="BW134" s="209">
        <v>31801.155120880259</v>
      </c>
      <c r="BX134" s="209">
        <v>30874.907884349766</v>
      </c>
      <c r="BY134" s="209">
        <v>29975.638722669675</v>
      </c>
      <c r="BZ134" s="209">
        <v>29102.561866669588</v>
      </c>
      <c r="CA134" s="209">
        <v>28254.914433659793</v>
      </c>
      <c r="CB134" s="209">
        <v>27565.77017918029</v>
      </c>
      <c r="CC134" s="209">
        <v>26893.434321151501</v>
      </c>
      <c r="CD134" s="209">
        <v>26237.496898684392</v>
      </c>
      <c r="CE134" s="209">
        <v>25597.557949935992</v>
      </c>
      <c r="CF134" s="209">
        <v>24973.227268230243</v>
      </c>
      <c r="CG134" s="209">
        <v>24364.124164127068</v>
      </c>
      <c r="CH134" s="209">
        <v>23769.877233294705</v>
      </c>
      <c r="CI134" s="209">
        <v>23190.124130043616</v>
      </c>
      <c r="CJ134" s="209">
        <v>22624.511346384013</v>
      </c>
      <c r="CK134" s="209">
        <v>22072.693996472211</v>
      </c>
      <c r="CL134" s="209">
        <v>21534.335606314355</v>
      </c>
      <c r="CM134" s="209">
        <v>21009.107908599373</v>
      </c>
      <c r="CN134" s="209">
        <v>20496.690642535974</v>
      </c>
      <c r="CO134" s="209">
        <v>19996.771358571685</v>
      </c>
      <c r="CP134" s="209">
        <v>19509.045227874816</v>
      </c>
      <c r="CQ134" s="209">
        <v>19033.214856463237</v>
      </c>
      <c r="CR134" s="209">
        <v>18568.990103866578</v>
      </c>
      <c r="CS134" s="209">
        <v>18116.087906211294</v>
      </c>
      <c r="CT134" s="209">
        <v>17674.232103620776</v>
      </c>
      <c r="CU134" s="209">
        <v>17243.153271825151</v>
      </c>
      <c r="CV134" s="209">
        <v>16822.588557878196</v>
      </c>
      <c r="CW134" s="209">
        <v>16412.28151988117</v>
      </c>
      <c r="CX134" s="209">
        <v>16011.981970615776</v>
      </c>
      <c r="CY134" s="209">
        <v>15621.445824991</v>
      </c>
    </row>
    <row r="135" spans="2:103" ht="15" hidden="1" customHeight="1">
      <c r="B135" s="811"/>
      <c r="C135" s="208" t="s">
        <v>96</v>
      </c>
      <c r="D135" s="211">
        <v>8756034.2521908134</v>
      </c>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64"/>
      <c r="BN135" s="164"/>
      <c r="BO135" s="164"/>
      <c r="BP135" s="164"/>
      <c r="BQ135" s="164"/>
      <c r="BR135" s="164"/>
      <c r="BS135" s="164"/>
      <c r="BT135" s="164"/>
      <c r="BU135" s="164"/>
      <c r="BV135" s="164"/>
      <c r="BW135" s="164"/>
      <c r="BX135" s="164"/>
      <c r="BY135" s="164"/>
      <c r="BZ135" s="164"/>
      <c r="CA135" s="164"/>
      <c r="CB135" s="164"/>
      <c r="CC135" s="164"/>
      <c r="CD135" s="164"/>
      <c r="CE135" s="164"/>
      <c r="CF135" s="164"/>
      <c r="CG135" s="164"/>
      <c r="CH135" s="164"/>
      <c r="CI135" s="164"/>
      <c r="CJ135" s="164"/>
      <c r="CK135" s="164"/>
      <c r="CL135" s="164"/>
      <c r="CM135" s="164"/>
      <c r="CN135" s="164"/>
      <c r="CO135" s="164"/>
      <c r="CP135" s="164"/>
      <c r="CQ135" s="164"/>
      <c r="CR135" s="164"/>
      <c r="CS135" s="164"/>
      <c r="CT135" s="164"/>
      <c r="CU135" s="164"/>
      <c r="CV135" s="164"/>
      <c r="CW135" s="164"/>
      <c r="CX135" s="164"/>
      <c r="CY135" s="164"/>
    </row>
    <row r="136" spans="2:103"/>
  </sheetData>
  <mergeCells count="53">
    <mergeCell ref="C62:D62"/>
    <mergeCell ref="C66:D66"/>
    <mergeCell ref="C16:D16"/>
    <mergeCell ref="C68:D68"/>
    <mergeCell ref="F51:G51"/>
    <mergeCell ref="F52:F55"/>
    <mergeCell ref="C51:D55"/>
    <mergeCell ref="E51:E55"/>
    <mergeCell ref="M7:P12"/>
    <mergeCell ref="B85:B108"/>
    <mergeCell ref="F45:G45"/>
    <mergeCell ref="C33:D33"/>
    <mergeCell ref="F33:P33"/>
    <mergeCell ref="C71:D71"/>
    <mergeCell ref="C72:D72"/>
    <mergeCell ref="B36:P36"/>
    <mergeCell ref="C37:D37"/>
    <mergeCell ref="F37:P37"/>
    <mergeCell ref="F44:J44"/>
    <mergeCell ref="B46:B50"/>
    <mergeCell ref="F46:G46"/>
    <mergeCell ref="F47:F50"/>
    <mergeCell ref="F38:P38"/>
    <mergeCell ref="M16:P16"/>
    <mergeCell ref="B112:B135"/>
    <mergeCell ref="C38:D38"/>
    <mergeCell ref="C73:D73"/>
    <mergeCell ref="C69:D69"/>
    <mergeCell ref="C74:D74"/>
    <mergeCell ref="B77:C77"/>
    <mergeCell ref="B78:C78"/>
    <mergeCell ref="B79:C79"/>
    <mergeCell ref="C67:D67"/>
    <mergeCell ref="C44:D44"/>
    <mergeCell ref="C60:D60"/>
    <mergeCell ref="C61:D61"/>
    <mergeCell ref="B70:P70"/>
    <mergeCell ref="E46:E50"/>
    <mergeCell ref="C46:D50"/>
    <mergeCell ref="C39:D39"/>
    <mergeCell ref="E7:E12"/>
    <mergeCell ref="C7:D12"/>
    <mergeCell ref="B7:B12"/>
    <mergeCell ref="F9:F12"/>
    <mergeCell ref="C14:D14"/>
    <mergeCell ref="F7:G7"/>
    <mergeCell ref="B51:B55"/>
    <mergeCell ref="C6:D6"/>
    <mergeCell ref="C31:D31"/>
    <mergeCell ref="C32:D32"/>
    <mergeCell ref="C25:D25"/>
    <mergeCell ref="C34:D34"/>
    <mergeCell ref="C35:D35"/>
  </mergeCells>
  <dataValidations count="1">
    <dataValidation type="list" allowBlank="1" showInputMessage="1" showErrorMessage="1" sqref="WVV982883:WVV982884 WLZ982883:WLZ982884 WCD982883:WCD982884 VSH982883:VSH982884 VIL982883:VIL982884 UYP982883:UYP982884 UOT982883:UOT982884 UEX982883:UEX982884 TVB982883:TVB982884 TLF982883:TLF982884 TBJ982883:TBJ982884 SRN982883:SRN982884 SHR982883:SHR982884 RXV982883:RXV982884 RNZ982883:RNZ982884 RED982883:RED982884 QUH982883:QUH982884 QKL982883:QKL982884 QAP982883:QAP982884 PQT982883:PQT982884 PGX982883:PGX982884 OXB982883:OXB982884 ONF982883:ONF982884 ODJ982883:ODJ982884 NTN982883:NTN982884 NJR982883:NJR982884 MZV982883:MZV982884 MPZ982883:MPZ982884 MGD982883:MGD982884 LWH982883:LWH982884 LML982883:LML982884 LCP982883:LCP982884 KST982883:KST982884 KIX982883:KIX982884 JZB982883:JZB982884 JPF982883:JPF982884 JFJ982883:JFJ982884 IVN982883:IVN982884 ILR982883:ILR982884 IBV982883:IBV982884 HRZ982883:HRZ982884 HID982883:HID982884 GYH982883:GYH982884 GOL982883:GOL982884 GEP982883:GEP982884 FUT982883:FUT982884 FKX982883:FKX982884 FBB982883:FBB982884 ERF982883:ERF982884 EHJ982883:EHJ982884 DXN982883:DXN982884 DNR982883:DNR982884 DDV982883:DDV982884 CTZ982883:CTZ982884 CKD982883:CKD982884 CAH982883:CAH982884 BQL982883:BQL982884 BGP982883:BGP982884 AWT982883:AWT982884 AMX982883:AMX982884 ADB982883:ADB982884 TF982883:TF982884 JJ982883:JJ982884 E982883:G982884 WVV917347:WVV917348 WLZ917347:WLZ917348 WCD917347:WCD917348 VSH917347:VSH917348 VIL917347:VIL917348 UYP917347:UYP917348 UOT917347:UOT917348 UEX917347:UEX917348 TVB917347:TVB917348 TLF917347:TLF917348 TBJ917347:TBJ917348 SRN917347:SRN917348 SHR917347:SHR917348 RXV917347:RXV917348 RNZ917347:RNZ917348 RED917347:RED917348 QUH917347:QUH917348 QKL917347:QKL917348 QAP917347:QAP917348 PQT917347:PQT917348 PGX917347:PGX917348 OXB917347:OXB917348 ONF917347:ONF917348 ODJ917347:ODJ917348 NTN917347:NTN917348 NJR917347:NJR917348 MZV917347:MZV917348 MPZ917347:MPZ917348 MGD917347:MGD917348 LWH917347:LWH917348 LML917347:LML917348 LCP917347:LCP917348 KST917347:KST917348 KIX917347:KIX917348 JZB917347:JZB917348 JPF917347:JPF917348 JFJ917347:JFJ917348 IVN917347:IVN917348 ILR917347:ILR917348 IBV917347:IBV917348 HRZ917347:HRZ917348 HID917347:HID917348 GYH917347:GYH917348 GOL917347:GOL917348 GEP917347:GEP917348 FUT917347:FUT917348 FKX917347:FKX917348 FBB917347:FBB917348 ERF917347:ERF917348 EHJ917347:EHJ917348 DXN917347:DXN917348 DNR917347:DNR917348 DDV917347:DDV917348 CTZ917347:CTZ917348 CKD917347:CKD917348 CAH917347:CAH917348 BQL917347:BQL917348 BGP917347:BGP917348 AWT917347:AWT917348 AMX917347:AMX917348 ADB917347:ADB917348 TF917347:TF917348 JJ917347:JJ917348 E917347:G917348 WVV851811:WVV851812 WLZ851811:WLZ851812 WCD851811:WCD851812 VSH851811:VSH851812 VIL851811:VIL851812 UYP851811:UYP851812 UOT851811:UOT851812 UEX851811:UEX851812 TVB851811:TVB851812 TLF851811:TLF851812 TBJ851811:TBJ851812 SRN851811:SRN851812 SHR851811:SHR851812 RXV851811:RXV851812 RNZ851811:RNZ851812 RED851811:RED851812 QUH851811:QUH851812 QKL851811:QKL851812 QAP851811:QAP851812 PQT851811:PQT851812 PGX851811:PGX851812 OXB851811:OXB851812 ONF851811:ONF851812 ODJ851811:ODJ851812 NTN851811:NTN851812 NJR851811:NJR851812 MZV851811:MZV851812 MPZ851811:MPZ851812 MGD851811:MGD851812 LWH851811:LWH851812 LML851811:LML851812 LCP851811:LCP851812 KST851811:KST851812 KIX851811:KIX851812 JZB851811:JZB851812 JPF851811:JPF851812 JFJ851811:JFJ851812 IVN851811:IVN851812 ILR851811:ILR851812 IBV851811:IBV851812 HRZ851811:HRZ851812 HID851811:HID851812 GYH851811:GYH851812 GOL851811:GOL851812 GEP851811:GEP851812 FUT851811:FUT851812 FKX851811:FKX851812 FBB851811:FBB851812 ERF851811:ERF851812 EHJ851811:EHJ851812 DXN851811:DXN851812 DNR851811:DNR851812 DDV851811:DDV851812 CTZ851811:CTZ851812 CKD851811:CKD851812 CAH851811:CAH851812 BQL851811:BQL851812 BGP851811:BGP851812 AWT851811:AWT851812 AMX851811:AMX851812 ADB851811:ADB851812 TF851811:TF851812 JJ851811:JJ851812 E851811:G851812 WVV786275:WVV786276 WLZ786275:WLZ786276 WCD786275:WCD786276 VSH786275:VSH786276 VIL786275:VIL786276 UYP786275:UYP786276 UOT786275:UOT786276 UEX786275:UEX786276 TVB786275:TVB786276 TLF786275:TLF786276 TBJ786275:TBJ786276 SRN786275:SRN786276 SHR786275:SHR786276 RXV786275:RXV786276 RNZ786275:RNZ786276 RED786275:RED786276 QUH786275:QUH786276 QKL786275:QKL786276 QAP786275:QAP786276 PQT786275:PQT786276 PGX786275:PGX786276 OXB786275:OXB786276 ONF786275:ONF786276 ODJ786275:ODJ786276 NTN786275:NTN786276 NJR786275:NJR786276 MZV786275:MZV786276 MPZ786275:MPZ786276 MGD786275:MGD786276 LWH786275:LWH786276 LML786275:LML786276 LCP786275:LCP786276 KST786275:KST786276 KIX786275:KIX786276 JZB786275:JZB786276 JPF786275:JPF786276 JFJ786275:JFJ786276 IVN786275:IVN786276 ILR786275:ILR786276 IBV786275:IBV786276 HRZ786275:HRZ786276 HID786275:HID786276 GYH786275:GYH786276 GOL786275:GOL786276 GEP786275:GEP786276 FUT786275:FUT786276 FKX786275:FKX786276 FBB786275:FBB786276 ERF786275:ERF786276 EHJ786275:EHJ786276 DXN786275:DXN786276 DNR786275:DNR786276 DDV786275:DDV786276 CTZ786275:CTZ786276 CKD786275:CKD786276 CAH786275:CAH786276 BQL786275:BQL786276 BGP786275:BGP786276 AWT786275:AWT786276 AMX786275:AMX786276 ADB786275:ADB786276 TF786275:TF786276 JJ786275:JJ786276 E786275:G786276 WVV720739:WVV720740 WLZ720739:WLZ720740 WCD720739:WCD720740 VSH720739:VSH720740 VIL720739:VIL720740 UYP720739:UYP720740 UOT720739:UOT720740 UEX720739:UEX720740 TVB720739:TVB720740 TLF720739:TLF720740 TBJ720739:TBJ720740 SRN720739:SRN720740 SHR720739:SHR720740 RXV720739:RXV720740 RNZ720739:RNZ720740 RED720739:RED720740 QUH720739:QUH720740 QKL720739:QKL720740 QAP720739:QAP720740 PQT720739:PQT720740 PGX720739:PGX720740 OXB720739:OXB720740 ONF720739:ONF720740 ODJ720739:ODJ720740 NTN720739:NTN720740 NJR720739:NJR720740 MZV720739:MZV720740 MPZ720739:MPZ720740 MGD720739:MGD720740 LWH720739:LWH720740 LML720739:LML720740 LCP720739:LCP720740 KST720739:KST720740 KIX720739:KIX720740 JZB720739:JZB720740 JPF720739:JPF720740 JFJ720739:JFJ720740 IVN720739:IVN720740 ILR720739:ILR720740 IBV720739:IBV720740 HRZ720739:HRZ720740 HID720739:HID720740 GYH720739:GYH720740 GOL720739:GOL720740 GEP720739:GEP720740 FUT720739:FUT720740 FKX720739:FKX720740 FBB720739:FBB720740 ERF720739:ERF720740 EHJ720739:EHJ720740 DXN720739:DXN720740 DNR720739:DNR720740 DDV720739:DDV720740 CTZ720739:CTZ720740 CKD720739:CKD720740 CAH720739:CAH720740 BQL720739:BQL720740 BGP720739:BGP720740 AWT720739:AWT720740 AMX720739:AMX720740 ADB720739:ADB720740 TF720739:TF720740 JJ720739:JJ720740 E720739:G720740 WVV655203:WVV655204 WLZ655203:WLZ655204 WCD655203:WCD655204 VSH655203:VSH655204 VIL655203:VIL655204 UYP655203:UYP655204 UOT655203:UOT655204 UEX655203:UEX655204 TVB655203:TVB655204 TLF655203:TLF655204 TBJ655203:TBJ655204 SRN655203:SRN655204 SHR655203:SHR655204 RXV655203:RXV655204 RNZ655203:RNZ655204 RED655203:RED655204 QUH655203:QUH655204 QKL655203:QKL655204 QAP655203:QAP655204 PQT655203:PQT655204 PGX655203:PGX655204 OXB655203:OXB655204 ONF655203:ONF655204 ODJ655203:ODJ655204 NTN655203:NTN655204 NJR655203:NJR655204 MZV655203:MZV655204 MPZ655203:MPZ655204 MGD655203:MGD655204 LWH655203:LWH655204 LML655203:LML655204 LCP655203:LCP655204 KST655203:KST655204 KIX655203:KIX655204 JZB655203:JZB655204 JPF655203:JPF655204 JFJ655203:JFJ655204 IVN655203:IVN655204 ILR655203:ILR655204 IBV655203:IBV655204 HRZ655203:HRZ655204 HID655203:HID655204 GYH655203:GYH655204 GOL655203:GOL655204 GEP655203:GEP655204 FUT655203:FUT655204 FKX655203:FKX655204 FBB655203:FBB655204 ERF655203:ERF655204 EHJ655203:EHJ655204 DXN655203:DXN655204 DNR655203:DNR655204 DDV655203:DDV655204 CTZ655203:CTZ655204 CKD655203:CKD655204 CAH655203:CAH655204 BQL655203:BQL655204 BGP655203:BGP655204 AWT655203:AWT655204 AMX655203:AMX655204 ADB655203:ADB655204 TF655203:TF655204 JJ655203:JJ655204 E655203:G655204 WVV589667:WVV589668 WLZ589667:WLZ589668 WCD589667:WCD589668 VSH589667:VSH589668 VIL589667:VIL589668 UYP589667:UYP589668 UOT589667:UOT589668 UEX589667:UEX589668 TVB589667:TVB589668 TLF589667:TLF589668 TBJ589667:TBJ589668 SRN589667:SRN589668 SHR589667:SHR589668 RXV589667:RXV589668 RNZ589667:RNZ589668 RED589667:RED589668 QUH589667:QUH589668 QKL589667:QKL589668 QAP589667:QAP589668 PQT589667:PQT589668 PGX589667:PGX589668 OXB589667:OXB589668 ONF589667:ONF589668 ODJ589667:ODJ589668 NTN589667:NTN589668 NJR589667:NJR589668 MZV589667:MZV589668 MPZ589667:MPZ589668 MGD589667:MGD589668 LWH589667:LWH589668 LML589667:LML589668 LCP589667:LCP589668 KST589667:KST589668 KIX589667:KIX589668 JZB589667:JZB589668 JPF589667:JPF589668 JFJ589667:JFJ589668 IVN589667:IVN589668 ILR589667:ILR589668 IBV589667:IBV589668 HRZ589667:HRZ589668 HID589667:HID589668 GYH589667:GYH589668 GOL589667:GOL589668 GEP589667:GEP589668 FUT589667:FUT589668 FKX589667:FKX589668 FBB589667:FBB589668 ERF589667:ERF589668 EHJ589667:EHJ589668 DXN589667:DXN589668 DNR589667:DNR589668 DDV589667:DDV589668 CTZ589667:CTZ589668 CKD589667:CKD589668 CAH589667:CAH589668 BQL589667:BQL589668 BGP589667:BGP589668 AWT589667:AWT589668 AMX589667:AMX589668 ADB589667:ADB589668 TF589667:TF589668 JJ589667:JJ589668 E589667:G589668 WVV524131:WVV524132 WLZ524131:WLZ524132 WCD524131:WCD524132 VSH524131:VSH524132 VIL524131:VIL524132 UYP524131:UYP524132 UOT524131:UOT524132 UEX524131:UEX524132 TVB524131:TVB524132 TLF524131:TLF524132 TBJ524131:TBJ524132 SRN524131:SRN524132 SHR524131:SHR524132 RXV524131:RXV524132 RNZ524131:RNZ524132 RED524131:RED524132 QUH524131:QUH524132 QKL524131:QKL524132 QAP524131:QAP524132 PQT524131:PQT524132 PGX524131:PGX524132 OXB524131:OXB524132 ONF524131:ONF524132 ODJ524131:ODJ524132 NTN524131:NTN524132 NJR524131:NJR524132 MZV524131:MZV524132 MPZ524131:MPZ524132 MGD524131:MGD524132 LWH524131:LWH524132 LML524131:LML524132 LCP524131:LCP524132 KST524131:KST524132 KIX524131:KIX524132 JZB524131:JZB524132 JPF524131:JPF524132 JFJ524131:JFJ524132 IVN524131:IVN524132 ILR524131:ILR524132 IBV524131:IBV524132 HRZ524131:HRZ524132 HID524131:HID524132 GYH524131:GYH524132 GOL524131:GOL524132 GEP524131:GEP524132 FUT524131:FUT524132 FKX524131:FKX524132 FBB524131:FBB524132 ERF524131:ERF524132 EHJ524131:EHJ524132 DXN524131:DXN524132 DNR524131:DNR524132 DDV524131:DDV524132 CTZ524131:CTZ524132 CKD524131:CKD524132 CAH524131:CAH524132 BQL524131:BQL524132 BGP524131:BGP524132 AWT524131:AWT524132 AMX524131:AMX524132 ADB524131:ADB524132 TF524131:TF524132 JJ524131:JJ524132 E524131:G524132 WVV458595:WVV458596 WLZ458595:WLZ458596 WCD458595:WCD458596 VSH458595:VSH458596 VIL458595:VIL458596 UYP458595:UYP458596 UOT458595:UOT458596 UEX458595:UEX458596 TVB458595:TVB458596 TLF458595:TLF458596 TBJ458595:TBJ458596 SRN458595:SRN458596 SHR458595:SHR458596 RXV458595:RXV458596 RNZ458595:RNZ458596 RED458595:RED458596 QUH458595:QUH458596 QKL458595:QKL458596 QAP458595:QAP458596 PQT458595:PQT458596 PGX458595:PGX458596 OXB458595:OXB458596 ONF458595:ONF458596 ODJ458595:ODJ458596 NTN458595:NTN458596 NJR458595:NJR458596 MZV458595:MZV458596 MPZ458595:MPZ458596 MGD458595:MGD458596 LWH458595:LWH458596 LML458595:LML458596 LCP458595:LCP458596 KST458595:KST458596 KIX458595:KIX458596 JZB458595:JZB458596 JPF458595:JPF458596 JFJ458595:JFJ458596 IVN458595:IVN458596 ILR458595:ILR458596 IBV458595:IBV458596 HRZ458595:HRZ458596 HID458595:HID458596 GYH458595:GYH458596 GOL458595:GOL458596 GEP458595:GEP458596 FUT458595:FUT458596 FKX458595:FKX458596 FBB458595:FBB458596 ERF458595:ERF458596 EHJ458595:EHJ458596 DXN458595:DXN458596 DNR458595:DNR458596 DDV458595:DDV458596 CTZ458595:CTZ458596 CKD458595:CKD458596 CAH458595:CAH458596 BQL458595:BQL458596 BGP458595:BGP458596 AWT458595:AWT458596 AMX458595:AMX458596 ADB458595:ADB458596 TF458595:TF458596 JJ458595:JJ458596 E458595:G458596 WVV393059:WVV393060 WLZ393059:WLZ393060 WCD393059:WCD393060 VSH393059:VSH393060 VIL393059:VIL393060 UYP393059:UYP393060 UOT393059:UOT393060 UEX393059:UEX393060 TVB393059:TVB393060 TLF393059:TLF393060 TBJ393059:TBJ393060 SRN393059:SRN393060 SHR393059:SHR393060 RXV393059:RXV393060 RNZ393059:RNZ393060 RED393059:RED393060 QUH393059:QUH393060 QKL393059:QKL393060 QAP393059:QAP393060 PQT393059:PQT393060 PGX393059:PGX393060 OXB393059:OXB393060 ONF393059:ONF393060 ODJ393059:ODJ393060 NTN393059:NTN393060 NJR393059:NJR393060 MZV393059:MZV393060 MPZ393059:MPZ393060 MGD393059:MGD393060 LWH393059:LWH393060 LML393059:LML393060 LCP393059:LCP393060 KST393059:KST393060 KIX393059:KIX393060 JZB393059:JZB393060 JPF393059:JPF393060 JFJ393059:JFJ393060 IVN393059:IVN393060 ILR393059:ILR393060 IBV393059:IBV393060 HRZ393059:HRZ393060 HID393059:HID393060 GYH393059:GYH393060 GOL393059:GOL393060 GEP393059:GEP393060 FUT393059:FUT393060 FKX393059:FKX393060 FBB393059:FBB393060 ERF393059:ERF393060 EHJ393059:EHJ393060 DXN393059:DXN393060 DNR393059:DNR393060 DDV393059:DDV393060 CTZ393059:CTZ393060 CKD393059:CKD393060 CAH393059:CAH393060 BQL393059:BQL393060 BGP393059:BGP393060 AWT393059:AWT393060 AMX393059:AMX393060 ADB393059:ADB393060 TF393059:TF393060 JJ393059:JJ393060 E393059:G393060 WVV327523:WVV327524 WLZ327523:WLZ327524 WCD327523:WCD327524 VSH327523:VSH327524 VIL327523:VIL327524 UYP327523:UYP327524 UOT327523:UOT327524 UEX327523:UEX327524 TVB327523:TVB327524 TLF327523:TLF327524 TBJ327523:TBJ327524 SRN327523:SRN327524 SHR327523:SHR327524 RXV327523:RXV327524 RNZ327523:RNZ327524 RED327523:RED327524 QUH327523:QUH327524 QKL327523:QKL327524 QAP327523:QAP327524 PQT327523:PQT327524 PGX327523:PGX327524 OXB327523:OXB327524 ONF327523:ONF327524 ODJ327523:ODJ327524 NTN327523:NTN327524 NJR327523:NJR327524 MZV327523:MZV327524 MPZ327523:MPZ327524 MGD327523:MGD327524 LWH327523:LWH327524 LML327523:LML327524 LCP327523:LCP327524 KST327523:KST327524 KIX327523:KIX327524 JZB327523:JZB327524 JPF327523:JPF327524 JFJ327523:JFJ327524 IVN327523:IVN327524 ILR327523:ILR327524 IBV327523:IBV327524 HRZ327523:HRZ327524 HID327523:HID327524 GYH327523:GYH327524 GOL327523:GOL327524 GEP327523:GEP327524 FUT327523:FUT327524 FKX327523:FKX327524 FBB327523:FBB327524 ERF327523:ERF327524 EHJ327523:EHJ327524 DXN327523:DXN327524 DNR327523:DNR327524 DDV327523:DDV327524 CTZ327523:CTZ327524 CKD327523:CKD327524 CAH327523:CAH327524 BQL327523:BQL327524 BGP327523:BGP327524 AWT327523:AWT327524 AMX327523:AMX327524 ADB327523:ADB327524 TF327523:TF327524 JJ327523:JJ327524 E327523:G327524 WVV261987:WVV261988 WLZ261987:WLZ261988 WCD261987:WCD261988 VSH261987:VSH261988 VIL261987:VIL261988 UYP261987:UYP261988 UOT261987:UOT261988 UEX261987:UEX261988 TVB261987:TVB261988 TLF261987:TLF261988 TBJ261987:TBJ261988 SRN261987:SRN261988 SHR261987:SHR261988 RXV261987:RXV261988 RNZ261987:RNZ261988 RED261987:RED261988 QUH261987:QUH261988 QKL261987:QKL261988 QAP261987:QAP261988 PQT261987:PQT261988 PGX261987:PGX261988 OXB261987:OXB261988 ONF261987:ONF261988 ODJ261987:ODJ261988 NTN261987:NTN261988 NJR261987:NJR261988 MZV261987:MZV261988 MPZ261987:MPZ261988 MGD261987:MGD261988 LWH261987:LWH261988 LML261987:LML261988 LCP261987:LCP261988 KST261987:KST261988 KIX261987:KIX261988 JZB261987:JZB261988 JPF261987:JPF261988 JFJ261987:JFJ261988 IVN261987:IVN261988 ILR261987:ILR261988 IBV261987:IBV261988 HRZ261987:HRZ261988 HID261987:HID261988 GYH261987:GYH261988 GOL261987:GOL261988 GEP261987:GEP261988 FUT261987:FUT261988 FKX261987:FKX261988 FBB261987:FBB261988 ERF261987:ERF261988 EHJ261987:EHJ261988 DXN261987:DXN261988 DNR261987:DNR261988 DDV261987:DDV261988 CTZ261987:CTZ261988 CKD261987:CKD261988 CAH261987:CAH261988 BQL261987:BQL261988 BGP261987:BGP261988 AWT261987:AWT261988 AMX261987:AMX261988 ADB261987:ADB261988 TF261987:TF261988 JJ261987:JJ261988 E261987:G261988 WVV196451:WVV196452 WLZ196451:WLZ196452 WCD196451:WCD196452 VSH196451:VSH196452 VIL196451:VIL196452 UYP196451:UYP196452 UOT196451:UOT196452 UEX196451:UEX196452 TVB196451:TVB196452 TLF196451:TLF196452 TBJ196451:TBJ196452 SRN196451:SRN196452 SHR196451:SHR196452 RXV196451:RXV196452 RNZ196451:RNZ196452 RED196451:RED196452 QUH196451:QUH196452 QKL196451:QKL196452 QAP196451:QAP196452 PQT196451:PQT196452 PGX196451:PGX196452 OXB196451:OXB196452 ONF196451:ONF196452 ODJ196451:ODJ196452 NTN196451:NTN196452 NJR196451:NJR196452 MZV196451:MZV196452 MPZ196451:MPZ196452 MGD196451:MGD196452 LWH196451:LWH196452 LML196451:LML196452 LCP196451:LCP196452 KST196451:KST196452 KIX196451:KIX196452 JZB196451:JZB196452 JPF196451:JPF196452 JFJ196451:JFJ196452 IVN196451:IVN196452 ILR196451:ILR196452 IBV196451:IBV196452 HRZ196451:HRZ196452 HID196451:HID196452 GYH196451:GYH196452 GOL196451:GOL196452 GEP196451:GEP196452 FUT196451:FUT196452 FKX196451:FKX196452 FBB196451:FBB196452 ERF196451:ERF196452 EHJ196451:EHJ196452 DXN196451:DXN196452 DNR196451:DNR196452 DDV196451:DDV196452 CTZ196451:CTZ196452 CKD196451:CKD196452 CAH196451:CAH196452 BQL196451:BQL196452 BGP196451:BGP196452 AWT196451:AWT196452 AMX196451:AMX196452 ADB196451:ADB196452 TF196451:TF196452 JJ196451:JJ196452 E196451:G196452 WVV130915:WVV130916 WLZ130915:WLZ130916 WCD130915:WCD130916 VSH130915:VSH130916 VIL130915:VIL130916 UYP130915:UYP130916 UOT130915:UOT130916 UEX130915:UEX130916 TVB130915:TVB130916 TLF130915:TLF130916 TBJ130915:TBJ130916 SRN130915:SRN130916 SHR130915:SHR130916 RXV130915:RXV130916 RNZ130915:RNZ130916 RED130915:RED130916 QUH130915:QUH130916 QKL130915:QKL130916 QAP130915:QAP130916 PQT130915:PQT130916 PGX130915:PGX130916 OXB130915:OXB130916 ONF130915:ONF130916 ODJ130915:ODJ130916 NTN130915:NTN130916 NJR130915:NJR130916 MZV130915:MZV130916 MPZ130915:MPZ130916 MGD130915:MGD130916 LWH130915:LWH130916 LML130915:LML130916 LCP130915:LCP130916 KST130915:KST130916 KIX130915:KIX130916 JZB130915:JZB130916 JPF130915:JPF130916 JFJ130915:JFJ130916 IVN130915:IVN130916 ILR130915:ILR130916 IBV130915:IBV130916 HRZ130915:HRZ130916 HID130915:HID130916 GYH130915:GYH130916 GOL130915:GOL130916 GEP130915:GEP130916 FUT130915:FUT130916 FKX130915:FKX130916 FBB130915:FBB130916 ERF130915:ERF130916 EHJ130915:EHJ130916 DXN130915:DXN130916 DNR130915:DNR130916 DDV130915:DDV130916 CTZ130915:CTZ130916 CKD130915:CKD130916 CAH130915:CAH130916 BQL130915:BQL130916 BGP130915:BGP130916 AWT130915:AWT130916 AMX130915:AMX130916 ADB130915:ADB130916 TF130915:TF130916 JJ130915:JJ130916 E130915:G130916 WVV65379:WVV65380 WLZ65379:WLZ65380 WCD65379:WCD65380 VSH65379:VSH65380 VIL65379:VIL65380 UYP65379:UYP65380 UOT65379:UOT65380 UEX65379:UEX65380 TVB65379:TVB65380 TLF65379:TLF65380 TBJ65379:TBJ65380 SRN65379:SRN65380 SHR65379:SHR65380 RXV65379:RXV65380 RNZ65379:RNZ65380 RED65379:RED65380 QUH65379:QUH65380 QKL65379:QKL65380 QAP65379:QAP65380 PQT65379:PQT65380 PGX65379:PGX65380 OXB65379:OXB65380 ONF65379:ONF65380 ODJ65379:ODJ65380 NTN65379:NTN65380 NJR65379:NJR65380 MZV65379:MZV65380 MPZ65379:MPZ65380 MGD65379:MGD65380 LWH65379:LWH65380 LML65379:LML65380 LCP65379:LCP65380 KST65379:KST65380 KIX65379:KIX65380 JZB65379:JZB65380 JPF65379:JPF65380 JFJ65379:JFJ65380 IVN65379:IVN65380 ILR65379:ILR65380 IBV65379:IBV65380 HRZ65379:HRZ65380 HID65379:HID65380 GYH65379:GYH65380 GOL65379:GOL65380 GEP65379:GEP65380 FUT65379:FUT65380 FKX65379:FKX65380 FBB65379:FBB65380 ERF65379:ERF65380 EHJ65379:EHJ65380 DXN65379:DXN65380 DNR65379:DNR65380 DDV65379:DDV65380 CTZ65379:CTZ65380 CKD65379:CKD65380 CAH65379:CAH65380 BQL65379:BQL65380 BGP65379:BGP65380 AWT65379:AWT65380 AMX65379:AMX65380 ADB65379:ADB65380 TF65379:TF65380 JJ65379:JJ65380 E65379:G65380">
      <formula1>#REF!</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L88"/>
  <sheetViews>
    <sheetView workbookViewId="0">
      <selection activeCell="G15" sqref="G15"/>
    </sheetView>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0.44140625" style="38" bestFit="1" customWidth="1"/>
    <col min="6" max="6" width="19.77734375" style="38" bestFit="1" customWidth="1"/>
    <col min="7" max="7" width="14.33203125" style="38" customWidth="1"/>
    <col min="8" max="8" width="19.109375" style="38" bestFit="1" customWidth="1"/>
    <col min="9" max="9" width="14.109375" style="38" customWidth="1"/>
    <col min="10" max="10" width="19.109375" style="38" bestFit="1" customWidth="1"/>
    <col min="11" max="18" width="14.109375" style="38" customWidth="1"/>
    <col min="19" max="20" width="14.33203125" style="38" customWidth="1"/>
    <col min="21" max="21" width="13.109375" style="38" customWidth="1"/>
    <col min="22" max="22" width="18.77734375" style="38" customWidth="1"/>
    <col min="23" max="23" width="12" style="38" customWidth="1"/>
    <col min="24" max="37" width="9.33203125" style="38" customWidth="1"/>
    <col min="38" max="67" width="9.21875" style="38" customWidth="1"/>
    <col min="68" max="68" width="8.109375" style="38" bestFit="1" customWidth="1"/>
    <col min="69" max="16384" width="6.6640625" style="38"/>
  </cols>
  <sheetData>
    <row r="1" spans="1:29" ht="30">
      <c r="B1" s="119" t="s">
        <v>317</v>
      </c>
    </row>
    <row r="2" spans="1:29"/>
    <row r="3" spans="1:29" ht="34.5" customHeight="1">
      <c r="B3" s="120" t="s">
        <v>58</v>
      </c>
      <c r="C3" s="44"/>
      <c r="D3" s="44"/>
      <c r="E3" s="39"/>
      <c r="F3" s="39"/>
      <c r="G3" s="39"/>
      <c r="H3" s="39"/>
      <c r="I3" s="39"/>
      <c r="J3" s="39"/>
      <c r="K3" s="39"/>
      <c r="L3" s="39"/>
      <c r="M3" s="39"/>
      <c r="N3" s="39"/>
      <c r="O3" s="39"/>
      <c r="P3" s="39"/>
      <c r="Q3" s="95"/>
      <c r="R3" s="95"/>
      <c r="S3" s="42"/>
      <c r="T3" s="42"/>
      <c r="U3" s="42"/>
      <c r="V3" s="42"/>
      <c r="W3" s="42"/>
      <c r="X3" s="42"/>
      <c r="Y3" s="42"/>
      <c r="Z3" s="39"/>
      <c r="AA3" s="39"/>
      <c r="AB3" s="39"/>
      <c r="AC3" s="39"/>
    </row>
    <row r="4" spans="1:29" ht="15.75">
      <c r="B4" s="123" t="s">
        <v>118</v>
      </c>
      <c r="C4" s="124"/>
      <c r="D4" s="125"/>
      <c r="E4" s="126"/>
      <c r="F4" s="126"/>
      <c r="G4" s="126"/>
      <c r="H4" s="126"/>
      <c r="I4" s="126"/>
      <c r="J4" s="126"/>
      <c r="K4" s="126"/>
      <c r="L4" s="126"/>
      <c r="M4" s="126"/>
      <c r="N4" s="126"/>
      <c r="O4" s="126"/>
      <c r="P4" s="126"/>
      <c r="Q4" s="39"/>
      <c r="R4" s="39"/>
    </row>
    <row r="5" spans="1:29" ht="18" customHeight="1">
      <c r="B5" s="125"/>
      <c r="C5" s="125"/>
      <c r="D5" s="125"/>
      <c r="E5" s="125"/>
      <c r="F5" s="125"/>
      <c r="G5" s="125"/>
      <c r="H5" s="125"/>
      <c r="I5" s="125"/>
      <c r="J5" s="125"/>
      <c r="K5" s="125"/>
      <c r="L5" s="126"/>
      <c r="M5" s="126"/>
      <c r="N5" s="126"/>
      <c r="O5" s="126"/>
      <c r="P5" s="126"/>
      <c r="Q5" s="39"/>
      <c r="R5" s="39"/>
    </row>
    <row r="6" spans="1:29" ht="18" customHeight="1">
      <c r="B6" s="127" t="s">
        <v>114</v>
      </c>
      <c r="C6" s="857" t="s">
        <v>65</v>
      </c>
      <c r="D6" s="857"/>
      <c r="E6" s="128" t="s">
        <v>113</v>
      </c>
      <c r="F6" s="129" t="s">
        <v>117</v>
      </c>
      <c r="G6" s="129"/>
      <c r="H6" s="129"/>
      <c r="I6" s="129"/>
      <c r="J6" s="129"/>
      <c r="K6" s="129"/>
      <c r="L6" s="129"/>
      <c r="M6" s="129" t="s">
        <v>116</v>
      </c>
      <c r="N6" s="129"/>
      <c r="O6" s="129"/>
      <c r="P6" s="129"/>
      <c r="Q6" s="39"/>
      <c r="R6" s="39"/>
    </row>
    <row r="7" spans="1:29" ht="18" customHeight="1">
      <c r="A7" s="56">
        <v>0</v>
      </c>
      <c r="B7" s="130"/>
      <c r="C7" s="131"/>
      <c r="D7" s="132"/>
      <c r="E7" s="132"/>
      <c r="F7" s="132"/>
      <c r="G7" s="132"/>
      <c r="H7" s="132"/>
      <c r="I7" s="132"/>
      <c r="J7" s="132"/>
      <c r="K7" s="132"/>
      <c r="L7" s="133"/>
      <c r="M7" s="134"/>
      <c r="N7" s="134"/>
      <c r="O7" s="134"/>
      <c r="P7" s="134"/>
      <c r="Q7" s="39"/>
      <c r="R7" s="39"/>
    </row>
    <row r="8" spans="1:29" ht="15" customHeight="1">
      <c r="A8" s="56">
        <v>1</v>
      </c>
      <c r="B8" s="130"/>
      <c r="C8" s="131"/>
      <c r="D8" s="135"/>
      <c r="E8" s="135"/>
      <c r="F8" s="135"/>
      <c r="G8" s="132"/>
      <c r="H8" s="132"/>
      <c r="I8" s="132"/>
      <c r="J8" s="132"/>
      <c r="K8" s="132"/>
      <c r="L8" s="133"/>
      <c r="M8" s="134"/>
      <c r="N8" s="134"/>
      <c r="O8" s="134"/>
      <c r="P8" s="134"/>
    </row>
    <row r="9" spans="1:29">
      <c r="A9" s="56">
        <v>2</v>
      </c>
      <c r="B9" s="130"/>
      <c r="C9" s="131"/>
      <c r="D9" s="136"/>
      <c r="E9" s="136"/>
      <c r="F9" s="136"/>
      <c r="G9" s="132"/>
      <c r="H9" s="132"/>
      <c r="I9" s="132"/>
      <c r="J9" s="132"/>
      <c r="K9" s="132"/>
      <c r="L9" s="133"/>
      <c r="M9" s="134"/>
      <c r="N9" s="134"/>
      <c r="O9" s="134"/>
      <c r="P9" s="134"/>
    </row>
    <row r="10" spans="1:29">
      <c r="A10" s="56">
        <v>3</v>
      </c>
      <c r="B10" s="130"/>
      <c r="C10" s="131"/>
      <c r="D10" s="136"/>
      <c r="E10" s="136"/>
      <c r="F10" s="136"/>
      <c r="G10" s="132"/>
      <c r="H10" s="132"/>
      <c r="I10" s="132"/>
      <c r="J10" s="132"/>
      <c r="K10" s="132"/>
      <c r="L10" s="133"/>
      <c r="M10" s="134"/>
      <c r="N10" s="134"/>
      <c r="O10" s="134"/>
      <c r="P10" s="134"/>
    </row>
    <row r="11" spans="1:29">
      <c r="B11" s="137"/>
      <c r="C11" s="131"/>
      <c r="D11" s="137"/>
      <c r="E11" s="137"/>
      <c r="F11" s="132"/>
      <c r="G11" s="132"/>
      <c r="H11" s="132"/>
      <c r="I11" s="132"/>
      <c r="J11" s="132"/>
      <c r="K11" s="132"/>
      <c r="L11" s="133"/>
      <c r="M11" s="134"/>
      <c r="N11" s="134"/>
      <c r="O11" s="134"/>
      <c r="P11" s="134"/>
    </row>
    <row r="12" spans="1:29" ht="18" customHeight="1">
      <c r="B12" s="126"/>
      <c r="C12" s="125"/>
      <c r="D12" s="125"/>
      <c r="E12" s="126"/>
      <c r="F12" s="126"/>
      <c r="G12" s="126"/>
      <c r="H12" s="126"/>
      <c r="I12" s="126"/>
      <c r="J12" s="126"/>
      <c r="K12" s="126"/>
      <c r="L12" s="126"/>
      <c r="M12" s="126"/>
      <c r="N12" s="126"/>
      <c r="O12" s="126"/>
      <c r="P12" s="126"/>
      <c r="AB12" s="39"/>
      <c r="AC12" s="39"/>
    </row>
    <row r="13" spans="1:29" ht="15.75">
      <c r="B13" s="121" t="s">
        <v>115</v>
      </c>
      <c r="C13" s="122"/>
      <c r="D13" s="122"/>
      <c r="E13" s="122"/>
      <c r="F13" s="122"/>
      <c r="G13" s="122"/>
      <c r="H13" s="122"/>
      <c r="I13" s="122"/>
      <c r="J13" s="122"/>
      <c r="K13" s="122"/>
      <c r="L13" s="122"/>
      <c r="M13" s="122"/>
      <c r="N13" s="122"/>
      <c r="O13" s="122"/>
      <c r="P13" s="122"/>
      <c r="Y13" s="39"/>
      <c r="Z13" s="39"/>
      <c r="AA13" s="39"/>
      <c r="AB13" s="39"/>
    </row>
    <row r="14" spans="1:29" ht="15.75">
      <c r="B14" s="63"/>
      <c r="C14" s="64"/>
      <c r="D14" s="64"/>
      <c r="E14" s="64"/>
      <c r="F14" s="64"/>
      <c r="G14" s="64"/>
      <c r="H14" s="64"/>
      <c r="I14" s="64"/>
      <c r="J14" s="64"/>
      <c r="K14" s="64"/>
      <c r="L14" s="64"/>
      <c r="M14" s="64"/>
      <c r="N14" s="64"/>
      <c r="O14" s="64"/>
      <c r="P14" s="64"/>
      <c r="Y14" s="39"/>
      <c r="Z14" s="39"/>
      <c r="AA14" s="39"/>
      <c r="AB14" s="39"/>
    </row>
    <row r="15" spans="1:29" ht="15.75">
      <c r="B15" s="65" t="s">
        <v>114</v>
      </c>
      <c r="C15" s="66" t="s">
        <v>65</v>
      </c>
      <c r="D15" s="67"/>
      <c r="E15" s="68" t="s">
        <v>113</v>
      </c>
      <c r="F15" s="66" t="s">
        <v>108</v>
      </c>
      <c r="G15" s="67"/>
      <c r="H15" s="67"/>
      <c r="I15" s="67"/>
      <c r="J15" s="67"/>
      <c r="K15" s="67"/>
      <c r="L15" s="67"/>
      <c r="M15" s="67"/>
      <c r="N15" s="67"/>
      <c r="O15" s="67"/>
      <c r="P15" s="67"/>
    </row>
    <row r="16" spans="1:29">
      <c r="B16" s="69" t="s">
        <v>120</v>
      </c>
      <c r="C16" s="70"/>
      <c r="D16" s="71"/>
      <c r="E16" s="69"/>
      <c r="F16" s="70"/>
      <c r="G16" s="71"/>
      <c r="H16" s="71"/>
      <c r="I16" s="71"/>
      <c r="J16" s="71"/>
      <c r="K16" s="71"/>
      <c r="L16" s="71"/>
      <c r="M16" s="71"/>
      <c r="N16" s="71"/>
      <c r="O16" s="71"/>
      <c r="P16" s="71"/>
    </row>
    <row r="17" spans="2:20">
      <c r="B17" s="69" t="s">
        <v>107</v>
      </c>
      <c r="C17" s="70"/>
      <c r="D17" s="71"/>
      <c r="E17" s="69"/>
      <c r="F17" s="70"/>
      <c r="G17" s="71"/>
      <c r="H17" s="71"/>
      <c r="I17" s="71"/>
      <c r="J17" s="71"/>
      <c r="K17" s="71"/>
      <c r="L17" s="71"/>
      <c r="M17" s="71"/>
      <c r="N17" s="71"/>
      <c r="O17" s="71"/>
      <c r="P17" s="71"/>
    </row>
    <row r="18" spans="2:20" ht="28.5" customHeight="1">
      <c r="B18" s="40"/>
      <c r="C18" s="41"/>
      <c r="D18" s="41"/>
      <c r="E18" s="40"/>
      <c r="F18" s="41"/>
      <c r="G18" s="41"/>
      <c r="H18" s="41"/>
      <c r="I18" s="41"/>
      <c r="J18" s="41"/>
      <c r="K18" s="41"/>
      <c r="L18" s="41"/>
      <c r="M18" s="41"/>
      <c r="N18" s="41"/>
      <c r="O18" s="41"/>
      <c r="P18" s="41"/>
      <c r="Q18" s="39"/>
      <c r="R18" s="39"/>
      <c r="S18" s="39"/>
      <c r="T18" s="39"/>
    </row>
    <row r="19" spans="2:20">
      <c r="B19" s="72" t="s">
        <v>111</v>
      </c>
      <c r="C19" s="73"/>
      <c r="D19" s="73"/>
      <c r="E19" s="74"/>
      <c r="F19" s="73"/>
      <c r="G19" s="73"/>
      <c r="H19" s="73"/>
      <c r="I19" s="73"/>
      <c r="J19" s="73"/>
      <c r="K19" s="73"/>
      <c r="L19" s="73"/>
      <c r="M19" s="73"/>
      <c r="N19" s="73"/>
      <c r="O19" s="73"/>
      <c r="P19" s="73"/>
    </row>
    <row r="20" spans="2:20" ht="12.75" customHeight="1">
      <c r="B20" s="75"/>
      <c r="C20" s="41"/>
      <c r="D20" s="41"/>
      <c r="E20" s="40"/>
      <c r="F20" s="41"/>
      <c r="G20" s="41"/>
      <c r="H20" s="41"/>
      <c r="I20" s="41"/>
      <c r="J20" s="41"/>
      <c r="K20" s="41"/>
      <c r="L20" s="41"/>
      <c r="M20" s="41"/>
      <c r="N20" s="41"/>
      <c r="O20" s="41"/>
      <c r="P20" s="41"/>
    </row>
    <row r="21" spans="2:20" ht="15.75">
      <c r="B21" s="65" t="s">
        <v>110</v>
      </c>
      <c r="C21" s="76" t="s">
        <v>65</v>
      </c>
      <c r="D21" s="77"/>
      <c r="E21" s="68" t="s">
        <v>109</v>
      </c>
      <c r="F21" s="78" t="s">
        <v>108</v>
      </c>
      <c r="G21" s="79"/>
      <c r="H21" s="79"/>
      <c r="I21" s="79"/>
      <c r="J21" s="79"/>
      <c r="K21" s="79"/>
      <c r="L21" s="79"/>
      <c r="M21" s="79"/>
      <c r="N21" s="79"/>
      <c r="O21" s="79"/>
      <c r="P21" s="79"/>
    </row>
    <row r="22" spans="2:20" ht="15.75">
      <c r="B22" s="80" t="s">
        <v>121</v>
      </c>
      <c r="C22" s="855"/>
      <c r="D22" s="856"/>
      <c r="E22" s="81"/>
      <c r="F22" s="82"/>
      <c r="G22" s="83"/>
      <c r="H22" s="83"/>
      <c r="I22" s="83"/>
      <c r="J22" s="83"/>
      <c r="K22" s="83"/>
      <c r="L22" s="83"/>
      <c r="M22" s="83"/>
      <c r="N22" s="83"/>
      <c r="O22" s="83"/>
      <c r="P22" s="83"/>
    </row>
    <row r="23" spans="2:20" ht="15.75">
      <c r="B23" s="80" t="s">
        <v>122</v>
      </c>
      <c r="C23" s="855"/>
      <c r="D23" s="856"/>
      <c r="E23" s="81"/>
      <c r="F23" s="82"/>
      <c r="G23" s="83"/>
      <c r="H23" s="83"/>
      <c r="I23" s="83"/>
      <c r="J23" s="83"/>
      <c r="K23" s="83"/>
      <c r="L23" s="83"/>
      <c r="M23" s="83"/>
      <c r="N23" s="83"/>
      <c r="O23" s="83"/>
      <c r="P23" s="83"/>
    </row>
    <row r="24" spans="2:20" ht="15.75">
      <c r="B24" s="80" t="s">
        <v>107</v>
      </c>
      <c r="C24" s="84"/>
      <c r="D24" s="81"/>
      <c r="E24" s="81"/>
      <c r="F24" s="82"/>
      <c r="G24" s="83"/>
      <c r="H24" s="83"/>
      <c r="I24" s="83"/>
      <c r="J24" s="83"/>
      <c r="K24" s="83"/>
      <c r="L24" s="83"/>
      <c r="M24" s="83"/>
      <c r="N24" s="83"/>
      <c r="O24" s="83"/>
      <c r="P24" s="83"/>
    </row>
    <row r="25" spans="2:20" s="42" customFormat="1">
      <c r="Q25" s="38"/>
    </row>
    <row r="26" spans="2:20">
      <c r="B26" s="45" t="s">
        <v>119</v>
      </c>
      <c r="C26" s="46"/>
      <c r="D26" s="46"/>
      <c r="E26" s="47"/>
      <c r="F26" s="47"/>
      <c r="G26" s="47"/>
      <c r="H26" s="47"/>
      <c r="I26" s="47"/>
      <c r="J26" s="47"/>
      <c r="K26" s="47"/>
      <c r="L26" s="47"/>
      <c r="M26" s="47"/>
      <c r="N26" s="47"/>
      <c r="O26" s="47"/>
      <c r="P26" s="48"/>
    </row>
    <row r="27" spans="2:20" ht="15.75">
      <c r="B27" s="85" t="s">
        <v>118</v>
      </c>
      <c r="C27" s="86"/>
      <c r="D27" s="87"/>
      <c r="E27" s="88"/>
      <c r="F27" s="88"/>
      <c r="G27" s="88"/>
      <c r="H27" s="88"/>
      <c r="I27" s="88"/>
      <c r="J27" s="88"/>
      <c r="K27" s="88"/>
      <c r="L27" s="88"/>
      <c r="M27" s="88"/>
      <c r="N27" s="88"/>
      <c r="O27" s="88"/>
      <c r="P27" s="89"/>
      <c r="Q27" s="39"/>
    </row>
    <row r="28" spans="2:20">
      <c r="B28" s="50"/>
      <c r="C28" s="44"/>
      <c r="D28" s="44"/>
      <c r="E28" s="44"/>
      <c r="F28" s="44"/>
      <c r="G28" s="44"/>
      <c r="H28" s="44"/>
      <c r="I28" s="39"/>
      <c r="J28" s="39"/>
      <c r="K28" s="39"/>
      <c r="L28" s="39"/>
      <c r="M28" s="39"/>
      <c r="N28" s="39"/>
      <c r="O28" s="39"/>
      <c r="P28" s="49"/>
      <c r="Q28" s="39"/>
    </row>
    <row r="29" spans="2:20" ht="15.75">
      <c r="B29" s="51" t="s">
        <v>114</v>
      </c>
      <c r="C29" s="858" t="s">
        <v>65</v>
      </c>
      <c r="D29" s="859"/>
      <c r="E29" s="52" t="s">
        <v>113</v>
      </c>
      <c r="F29" s="90" t="s">
        <v>117</v>
      </c>
      <c r="G29" s="90"/>
      <c r="H29" s="54"/>
      <c r="I29" s="54"/>
      <c r="J29" s="54"/>
      <c r="K29" s="54"/>
      <c r="L29" s="54"/>
      <c r="M29" s="53" t="s">
        <v>116</v>
      </c>
      <c r="N29" s="54"/>
      <c r="O29" s="54"/>
      <c r="P29" s="55"/>
      <c r="Q29" s="39"/>
    </row>
    <row r="30" spans="2:20">
      <c r="B30" s="91" t="s">
        <v>123</v>
      </c>
      <c r="C30" s="57"/>
      <c r="D30" s="58"/>
      <c r="E30" s="58"/>
      <c r="F30" s="58"/>
      <c r="G30" s="58"/>
      <c r="H30" s="92"/>
      <c r="I30" s="58"/>
      <c r="J30" s="58"/>
      <c r="K30" s="58"/>
      <c r="L30" s="58"/>
      <c r="M30" s="59"/>
      <c r="N30" s="59"/>
      <c r="O30" s="59"/>
      <c r="P30" s="60"/>
      <c r="Q30" s="39"/>
    </row>
    <row r="31" spans="2:20">
      <c r="B31" s="93" t="s">
        <v>124</v>
      </c>
      <c r="C31" s="57"/>
      <c r="D31" s="58"/>
      <c r="E31" s="58"/>
      <c r="F31" s="58"/>
      <c r="G31" s="58"/>
      <c r="H31" s="92"/>
      <c r="I31" s="58"/>
      <c r="J31" s="58"/>
      <c r="K31" s="58"/>
      <c r="L31" s="58"/>
      <c r="M31" s="59"/>
      <c r="N31" s="59"/>
      <c r="O31" s="59"/>
      <c r="P31" s="60"/>
      <c r="Q31" s="39"/>
    </row>
    <row r="32" spans="2:20" ht="15.75">
      <c r="B32" s="93" t="s">
        <v>125</v>
      </c>
      <c r="C32" s="58"/>
      <c r="D32" s="58"/>
      <c r="E32" s="58"/>
      <c r="F32" s="58"/>
      <c r="G32" s="58"/>
      <c r="H32" s="90"/>
      <c r="I32" s="58"/>
      <c r="J32" s="58"/>
      <c r="K32" s="58"/>
      <c r="L32" s="58"/>
      <c r="M32" s="59"/>
      <c r="N32" s="59"/>
      <c r="O32" s="59"/>
      <c r="P32" s="60"/>
      <c r="Q32" s="39"/>
    </row>
    <row r="33" spans="2:18">
      <c r="B33" s="93" t="s">
        <v>126</v>
      </c>
      <c r="C33" s="58"/>
      <c r="D33" s="58"/>
      <c r="E33" s="58"/>
      <c r="F33" s="58"/>
      <c r="G33" s="58"/>
      <c r="H33" s="94"/>
      <c r="I33" s="58"/>
      <c r="J33" s="58"/>
      <c r="K33" s="58"/>
      <c r="L33" s="58"/>
      <c r="M33" s="59"/>
      <c r="N33" s="59"/>
      <c r="O33" s="59"/>
      <c r="P33" s="60"/>
      <c r="Q33" s="39"/>
    </row>
    <row r="34" spans="2:18" ht="15.75">
      <c r="B34" s="93" t="s">
        <v>107</v>
      </c>
      <c r="C34" s="58"/>
      <c r="D34" s="58"/>
      <c r="E34" s="58"/>
      <c r="F34" s="58"/>
      <c r="G34" s="58"/>
      <c r="H34" s="90"/>
      <c r="I34" s="58"/>
      <c r="J34" s="58"/>
      <c r="K34" s="58"/>
      <c r="L34" s="58"/>
      <c r="M34" s="59"/>
      <c r="N34" s="59"/>
      <c r="O34" s="59"/>
      <c r="P34" s="60"/>
      <c r="Q34" s="39"/>
    </row>
    <row r="35" spans="2:18" ht="15.75">
      <c r="B35" s="58"/>
      <c r="C35" s="58"/>
      <c r="D35" s="58"/>
      <c r="E35" s="58"/>
      <c r="F35" s="58"/>
      <c r="G35" s="58"/>
      <c r="H35" s="94"/>
      <c r="I35" s="58"/>
      <c r="J35" s="58"/>
      <c r="K35" s="58"/>
      <c r="L35" s="54"/>
      <c r="M35" s="53"/>
      <c r="N35" s="59"/>
      <c r="O35" s="59"/>
      <c r="P35" s="60"/>
      <c r="Q35" s="39"/>
    </row>
    <row r="36" spans="2:18">
      <c r="B36" s="39"/>
      <c r="C36" s="95"/>
      <c r="D36" s="95"/>
      <c r="E36" s="95"/>
      <c r="F36" s="95"/>
      <c r="G36" s="95"/>
      <c r="H36" s="39"/>
      <c r="I36" s="39"/>
      <c r="J36" s="39"/>
      <c r="K36" s="39"/>
      <c r="L36" s="39"/>
      <c r="M36" s="39"/>
      <c r="N36" s="39"/>
      <c r="O36" s="39"/>
      <c r="P36" s="39"/>
      <c r="Q36" s="39"/>
      <c r="R36" s="39"/>
    </row>
    <row r="37" spans="2:18" ht="15.75">
      <c r="B37" s="61" t="s">
        <v>115</v>
      </c>
      <c r="C37" s="62"/>
      <c r="D37" s="62"/>
      <c r="E37" s="62"/>
      <c r="F37" s="62"/>
      <c r="G37" s="62"/>
      <c r="H37" s="62"/>
      <c r="I37" s="62"/>
      <c r="J37" s="62"/>
      <c r="K37" s="62"/>
      <c r="L37" s="62"/>
      <c r="M37" s="62"/>
      <c r="N37" s="62"/>
      <c r="O37" s="62"/>
      <c r="P37" s="62"/>
      <c r="Q37" s="39"/>
    </row>
    <row r="38" spans="2:18" ht="15.75">
      <c r="B38" s="63"/>
      <c r="C38" s="64"/>
      <c r="D38" s="64"/>
      <c r="E38" s="64"/>
      <c r="F38" s="64"/>
      <c r="G38" s="64"/>
      <c r="H38" s="64"/>
      <c r="I38" s="64"/>
      <c r="J38" s="64"/>
      <c r="K38" s="64"/>
      <c r="L38" s="64"/>
      <c r="M38" s="64"/>
      <c r="N38" s="64"/>
      <c r="O38" s="64"/>
      <c r="P38" s="64"/>
      <c r="Q38" s="39"/>
    </row>
    <row r="39" spans="2:18" ht="15.75">
      <c r="B39" s="65" t="s">
        <v>114</v>
      </c>
      <c r="C39" s="860" t="s">
        <v>65</v>
      </c>
      <c r="D39" s="861"/>
      <c r="E39" s="68" t="s">
        <v>113</v>
      </c>
      <c r="F39" s="67" t="s">
        <v>112</v>
      </c>
      <c r="G39" s="67"/>
      <c r="H39" s="67"/>
      <c r="I39" s="67"/>
      <c r="J39" s="67"/>
      <c r="K39" s="67"/>
      <c r="L39" s="67"/>
      <c r="M39" s="67"/>
      <c r="N39" s="67"/>
      <c r="O39" s="67"/>
      <c r="P39" s="67"/>
      <c r="Q39" s="39"/>
    </row>
    <row r="40" spans="2:18">
      <c r="B40" s="96" t="s">
        <v>127</v>
      </c>
      <c r="C40" s="855"/>
      <c r="D40" s="856"/>
      <c r="E40" s="97"/>
      <c r="F40" s="71"/>
      <c r="G40" s="71"/>
      <c r="H40" s="71"/>
      <c r="I40" s="71"/>
      <c r="J40" s="71"/>
      <c r="K40" s="71"/>
      <c r="L40" s="71"/>
      <c r="M40" s="71"/>
      <c r="N40" s="71"/>
      <c r="O40" s="71"/>
      <c r="P40" s="71"/>
      <c r="Q40" s="39"/>
    </row>
    <row r="41" spans="2:18">
      <c r="B41" s="69" t="s">
        <v>107</v>
      </c>
      <c r="C41" s="855"/>
      <c r="D41" s="856"/>
      <c r="E41" s="97"/>
      <c r="F41" s="83"/>
      <c r="G41" s="83"/>
      <c r="H41" s="83"/>
      <c r="I41" s="83"/>
      <c r="J41" s="83"/>
      <c r="K41" s="83"/>
      <c r="L41" s="83"/>
      <c r="M41" s="83"/>
      <c r="N41" s="83"/>
      <c r="O41" s="83"/>
      <c r="P41" s="83"/>
      <c r="Q41" s="39"/>
    </row>
    <row r="42" spans="2:18">
      <c r="B42" s="40"/>
      <c r="C42" s="41"/>
      <c r="D42" s="41"/>
      <c r="E42" s="40"/>
      <c r="F42" s="41"/>
      <c r="G42" s="41"/>
      <c r="H42" s="41"/>
      <c r="I42" s="41"/>
      <c r="J42" s="41"/>
      <c r="K42" s="41"/>
      <c r="L42" s="41"/>
      <c r="M42" s="41"/>
      <c r="N42" s="41"/>
      <c r="O42" s="41"/>
      <c r="P42" s="41"/>
      <c r="Q42" s="39"/>
      <c r="R42" s="39"/>
    </row>
    <row r="43" spans="2:18">
      <c r="B43" s="72" t="s">
        <v>111</v>
      </c>
      <c r="C43" s="73"/>
      <c r="D43" s="73"/>
      <c r="E43" s="74"/>
      <c r="F43" s="73"/>
      <c r="G43" s="73"/>
      <c r="H43" s="73"/>
      <c r="I43" s="73"/>
      <c r="J43" s="73"/>
      <c r="K43" s="73"/>
      <c r="L43" s="73"/>
      <c r="M43" s="73"/>
      <c r="N43" s="73"/>
      <c r="O43" s="73"/>
      <c r="P43" s="73"/>
      <c r="Q43" s="39"/>
    </row>
    <row r="44" spans="2:18">
      <c r="B44" s="75"/>
      <c r="C44" s="41"/>
      <c r="D44" s="41"/>
      <c r="E44" s="40"/>
      <c r="F44" s="41"/>
      <c r="G44" s="41"/>
      <c r="H44" s="41"/>
      <c r="I44" s="41"/>
      <c r="J44" s="41"/>
      <c r="K44" s="41"/>
      <c r="L44" s="41"/>
      <c r="M44" s="41"/>
      <c r="N44" s="41"/>
      <c r="O44" s="41"/>
      <c r="P44" s="41"/>
      <c r="Q44" s="39"/>
    </row>
    <row r="45" spans="2:18" ht="15.75">
      <c r="B45" s="65" t="s">
        <v>110</v>
      </c>
      <c r="C45" s="860" t="s">
        <v>65</v>
      </c>
      <c r="D45" s="861"/>
      <c r="E45" s="68" t="s">
        <v>109</v>
      </c>
      <c r="F45" s="98" t="s">
        <v>108</v>
      </c>
      <c r="G45" s="99"/>
      <c r="H45" s="99"/>
      <c r="I45" s="99"/>
      <c r="J45" s="99"/>
      <c r="K45" s="99"/>
      <c r="L45" s="99"/>
      <c r="M45" s="99"/>
      <c r="N45" s="99"/>
      <c r="O45" s="99"/>
      <c r="P45" s="99"/>
      <c r="Q45" s="39"/>
    </row>
    <row r="46" spans="2:18" ht="15.75">
      <c r="B46" s="80" t="s">
        <v>128</v>
      </c>
      <c r="C46" s="855"/>
      <c r="D46" s="856"/>
      <c r="E46" s="81"/>
      <c r="F46" s="100"/>
      <c r="G46" s="99"/>
      <c r="H46" s="99"/>
      <c r="I46" s="99"/>
      <c r="J46" s="99"/>
      <c r="K46" s="99"/>
      <c r="L46" s="99"/>
      <c r="M46" s="99"/>
      <c r="N46" s="99"/>
      <c r="O46" s="99"/>
      <c r="P46" s="99"/>
      <c r="Q46" s="39"/>
    </row>
    <row r="47" spans="2:18" ht="15.75">
      <c r="B47" s="80" t="s">
        <v>129</v>
      </c>
      <c r="C47" s="855"/>
      <c r="D47" s="856"/>
      <c r="E47" s="81"/>
      <c r="F47" s="100"/>
      <c r="G47" s="99"/>
      <c r="H47" s="99"/>
      <c r="I47" s="99"/>
      <c r="J47" s="99"/>
      <c r="K47" s="99"/>
      <c r="L47" s="99"/>
      <c r="M47" s="99"/>
      <c r="N47" s="71"/>
      <c r="O47" s="71"/>
      <c r="P47" s="71"/>
      <c r="Q47" s="39"/>
    </row>
    <row r="48" spans="2:18" ht="15.75">
      <c r="B48" s="80" t="s">
        <v>107</v>
      </c>
      <c r="C48" s="855"/>
      <c r="D48" s="856"/>
      <c r="E48" s="81"/>
      <c r="F48" s="100"/>
      <c r="G48" s="99"/>
      <c r="H48" s="99"/>
      <c r="I48" s="99"/>
      <c r="J48" s="99"/>
      <c r="K48" s="99"/>
      <c r="L48" s="99"/>
      <c r="M48" s="99"/>
      <c r="N48" s="71"/>
      <c r="O48" s="71"/>
      <c r="P48" s="71"/>
      <c r="Q48" s="39"/>
    </row>
    <row r="49" spans="2:64">
      <c r="B49" s="38"/>
      <c r="C49" s="38"/>
      <c r="D49" s="38"/>
      <c r="N49" s="39"/>
      <c r="O49" s="39"/>
      <c r="P49" s="39"/>
      <c r="Q49" s="39"/>
      <c r="R49" s="39"/>
    </row>
    <row r="50" spans="2:64">
      <c r="B50" s="101" t="s">
        <v>106</v>
      </c>
      <c r="C50" s="102"/>
      <c r="D50" s="102"/>
      <c r="E50" s="103"/>
      <c r="F50" s="103"/>
      <c r="G50" s="103"/>
      <c r="H50" s="103"/>
      <c r="I50" s="103"/>
      <c r="J50" s="103"/>
      <c r="K50" s="103"/>
      <c r="L50" s="103"/>
      <c r="M50" s="103"/>
      <c r="N50" s="103"/>
      <c r="O50" s="103"/>
      <c r="P50" s="103"/>
    </row>
    <row r="51" spans="2:64" ht="16.5" customHeight="1">
      <c r="B51" s="862" t="s">
        <v>105</v>
      </c>
      <c r="C51" s="863"/>
      <c r="D51" s="104" t="e">
        <f>#REF!</f>
        <v>#REF!</v>
      </c>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row>
    <row r="52" spans="2:64" ht="16.5" customHeight="1">
      <c r="B52" s="862" t="s">
        <v>104</v>
      </c>
      <c r="C52" s="863"/>
      <c r="D52" s="105" t="e">
        <f>#REF!</f>
        <v>#REF!</v>
      </c>
    </row>
    <row r="53" spans="2:64" ht="16.5" customHeight="1">
      <c r="B53" s="862" t="s">
        <v>103</v>
      </c>
      <c r="C53" s="863"/>
      <c r="D53" s="104" t="e">
        <f>#REF!</f>
        <v>#REF!</v>
      </c>
    </row>
    <row r="54" spans="2:64" ht="15.75">
      <c r="B54" s="106" t="s">
        <v>102</v>
      </c>
      <c r="C54" s="106"/>
      <c r="D54" s="107">
        <v>2017</v>
      </c>
      <c r="E54" s="107">
        <v>2018</v>
      </c>
      <c r="F54" s="107">
        <v>2019</v>
      </c>
      <c r="G54" s="107">
        <v>2020</v>
      </c>
      <c r="H54" s="107">
        <v>2021</v>
      </c>
      <c r="I54" s="107">
        <v>2022</v>
      </c>
      <c r="J54" s="107">
        <v>2023</v>
      </c>
      <c r="K54" s="107">
        <v>2024</v>
      </c>
      <c r="L54" s="107">
        <v>2025</v>
      </c>
      <c r="M54" s="107">
        <v>2026</v>
      </c>
      <c r="N54" s="107">
        <v>2027</v>
      </c>
      <c r="O54" s="107">
        <v>2028</v>
      </c>
      <c r="P54" s="107">
        <v>2029</v>
      </c>
      <c r="Q54" s="107">
        <v>2030</v>
      </c>
      <c r="R54" s="107">
        <v>2031</v>
      </c>
      <c r="S54" s="107">
        <v>2032</v>
      </c>
      <c r="T54" s="107">
        <v>2033</v>
      </c>
      <c r="U54" s="107">
        <v>2034</v>
      </c>
      <c r="V54" s="107">
        <v>2035</v>
      </c>
      <c r="W54" s="107">
        <v>2036</v>
      </c>
      <c r="X54" s="107">
        <v>2037</v>
      </c>
      <c r="Y54" s="107">
        <v>2038</v>
      </c>
      <c r="Z54" s="107">
        <v>2039</v>
      </c>
      <c r="AA54" s="107">
        <v>2040</v>
      </c>
      <c r="AB54" s="107">
        <v>2041</v>
      </c>
      <c r="AC54" s="107">
        <v>2042</v>
      </c>
      <c r="AD54" s="107">
        <v>2043</v>
      </c>
      <c r="AE54" s="107">
        <v>2044</v>
      </c>
      <c r="AF54" s="107">
        <v>2045</v>
      </c>
      <c r="AG54" s="107">
        <v>2046</v>
      </c>
      <c r="AH54" s="107">
        <v>2047</v>
      </c>
      <c r="AI54" s="107">
        <v>2048</v>
      </c>
      <c r="AJ54" s="107">
        <v>2049</v>
      </c>
      <c r="AK54" s="107">
        <v>2050</v>
      </c>
      <c r="AL54" s="107">
        <v>2051</v>
      </c>
      <c r="AM54" s="107">
        <v>2052</v>
      </c>
      <c r="AN54" s="107">
        <v>2053</v>
      </c>
      <c r="AO54" s="107">
        <v>2054</v>
      </c>
      <c r="AP54" s="107">
        <v>2055</v>
      </c>
      <c r="AQ54" s="107">
        <v>2056</v>
      </c>
      <c r="AR54" s="107">
        <v>2057</v>
      </c>
      <c r="AS54" s="107">
        <v>2058</v>
      </c>
      <c r="AT54" s="107">
        <v>2059</v>
      </c>
      <c r="AU54" s="107">
        <v>2060</v>
      </c>
      <c r="AV54" s="107">
        <v>2061</v>
      </c>
      <c r="AW54" s="107">
        <v>2062</v>
      </c>
      <c r="AX54" s="107">
        <v>2063</v>
      </c>
      <c r="AY54" s="107">
        <v>2064</v>
      </c>
      <c r="AZ54" s="107">
        <v>2065</v>
      </c>
      <c r="BA54" s="107">
        <v>2066</v>
      </c>
      <c r="BB54" s="107">
        <v>2067</v>
      </c>
      <c r="BC54" s="107">
        <v>2068</v>
      </c>
      <c r="BD54" s="107">
        <v>2069</v>
      </c>
      <c r="BE54" s="107">
        <v>2070</v>
      </c>
      <c r="BF54" s="107">
        <v>2071</v>
      </c>
      <c r="BG54" s="107">
        <v>2072</v>
      </c>
      <c r="BH54" s="107">
        <v>2073</v>
      </c>
      <c r="BI54" s="107">
        <v>2074</v>
      </c>
      <c r="BJ54" s="107">
        <v>2075</v>
      </c>
      <c r="BK54" s="107">
        <v>2076</v>
      </c>
      <c r="BL54" s="107">
        <v>2077</v>
      </c>
    </row>
    <row r="55" spans="2:64" ht="15.75">
      <c r="B55" s="106" t="s">
        <v>101</v>
      </c>
      <c r="C55" s="106"/>
      <c r="D55" s="108">
        <v>0</v>
      </c>
      <c r="E55" s="108">
        <v>1</v>
      </c>
      <c r="F55" s="108">
        <v>2</v>
      </c>
      <c r="G55" s="108">
        <v>3</v>
      </c>
      <c r="H55" s="108">
        <v>4</v>
      </c>
      <c r="I55" s="108">
        <v>5</v>
      </c>
      <c r="J55" s="108">
        <v>6</v>
      </c>
      <c r="K55" s="108">
        <v>7</v>
      </c>
      <c r="L55" s="108">
        <v>8</v>
      </c>
      <c r="M55" s="108">
        <v>9</v>
      </c>
      <c r="N55" s="108">
        <v>10</v>
      </c>
      <c r="O55" s="108">
        <v>11</v>
      </c>
      <c r="P55" s="108">
        <v>12</v>
      </c>
      <c r="Q55" s="108">
        <v>13</v>
      </c>
      <c r="R55" s="108">
        <v>14</v>
      </c>
      <c r="S55" s="108">
        <v>15</v>
      </c>
      <c r="T55" s="108">
        <v>16</v>
      </c>
      <c r="U55" s="108">
        <v>17</v>
      </c>
      <c r="V55" s="108">
        <v>18</v>
      </c>
      <c r="W55" s="108">
        <v>19</v>
      </c>
      <c r="X55" s="108">
        <v>20</v>
      </c>
      <c r="Y55" s="108">
        <v>21</v>
      </c>
      <c r="Z55" s="108">
        <v>22</v>
      </c>
      <c r="AA55" s="108">
        <v>23</v>
      </c>
      <c r="AB55" s="108">
        <v>24</v>
      </c>
      <c r="AC55" s="108">
        <v>25</v>
      </c>
      <c r="AD55" s="108">
        <v>26</v>
      </c>
      <c r="AE55" s="108">
        <v>27</v>
      </c>
      <c r="AF55" s="108">
        <v>28</v>
      </c>
      <c r="AG55" s="108">
        <v>29</v>
      </c>
      <c r="AH55" s="108">
        <v>30</v>
      </c>
      <c r="AI55" s="108">
        <v>31</v>
      </c>
      <c r="AJ55" s="108">
        <v>32</v>
      </c>
      <c r="AK55" s="108">
        <v>33</v>
      </c>
      <c r="AL55" s="108">
        <v>34</v>
      </c>
      <c r="AM55" s="108">
        <v>35</v>
      </c>
      <c r="AN55" s="108">
        <v>36</v>
      </c>
      <c r="AO55" s="108">
        <v>37</v>
      </c>
      <c r="AP55" s="108">
        <v>38</v>
      </c>
      <c r="AQ55" s="108">
        <v>39</v>
      </c>
      <c r="AR55" s="108">
        <v>40</v>
      </c>
      <c r="AS55" s="108">
        <v>41</v>
      </c>
      <c r="AT55" s="108">
        <v>42</v>
      </c>
      <c r="AU55" s="108">
        <v>43</v>
      </c>
      <c r="AV55" s="108">
        <v>44</v>
      </c>
      <c r="AW55" s="108">
        <v>45</v>
      </c>
      <c r="AX55" s="108">
        <v>46</v>
      </c>
      <c r="AY55" s="108">
        <v>47</v>
      </c>
      <c r="AZ55" s="108">
        <v>48</v>
      </c>
      <c r="BA55" s="108">
        <v>49</v>
      </c>
      <c r="BB55" s="108">
        <v>50</v>
      </c>
      <c r="BC55" s="108">
        <v>51</v>
      </c>
      <c r="BD55" s="108">
        <v>52</v>
      </c>
      <c r="BE55" s="108">
        <v>53</v>
      </c>
      <c r="BF55" s="108">
        <v>54</v>
      </c>
      <c r="BG55" s="108">
        <v>55</v>
      </c>
      <c r="BH55" s="108">
        <v>56</v>
      </c>
      <c r="BI55" s="108">
        <v>57</v>
      </c>
      <c r="BJ55" s="108">
        <v>58</v>
      </c>
      <c r="BK55" s="108">
        <v>59</v>
      </c>
      <c r="BL55" s="108">
        <v>60</v>
      </c>
    </row>
    <row r="56" spans="2:64" ht="15.75">
      <c r="B56" s="109" t="s">
        <v>100</v>
      </c>
      <c r="C56" s="109"/>
      <c r="D56" s="110">
        <v>1</v>
      </c>
      <c r="E56" s="111">
        <v>0.96618357487922713</v>
      </c>
      <c r="F56" s="111">
        <v>0.93351070036640305</v>
      </c>
      <c r="G56" s="111">
        <v>0.90194270566802237</v>
      </c>
      <c r="H56" s="111">
        <v>0.87144222769857238</v>
      </c>
      <c r="I56" s="111">
        <v>0.84197316685852408</v>
      </c>
      <c r="J56" s="111">
        <v>0.81350064430775282</v>
      </c>
      <c r="K56" s="111">
        <v>0.78599096068381924</v>
      </c>
      <c r="L56" s="111">
        <v>0.75941155621625056</v>
      </c>
      <c r="M56" s="111">
        <v>0.73373097218961414</v>
      </c>
      <c r="N56" s="111">
        <v>0.70891881370977217</v>
      </c>
      <c r="O56" s="111">
        <v>0.68494571372924851</v>
      </c>
      <c r="P56" s="111">
        <v>0.66178329828912907</v>
      </c>
      <c r="Q56" s="111">
        <v>0.63940415293635666</v>
      </c>
      <c r="R56" s="111">
        <v>0.61778179027667313</v>
      </c>
      <c r="S56" s="111">
        <v>0.59689061862480497</v>
      </c>
      <c r="T56" s="111">
        <v>0.57670591171478747</v>
      </c>
      <c r="U56" s="111">
        <v>0.55720377943457733</v>
      </c>
      <c r="V56" s="111">
        <v>0.53836113955031628</v>
      </c>
      <c r="W56" s="111">
        <v>0.520155690386779</v>
      </c>
      <c r="X56" s="111">
        <v>0.50256588443167061</v>
      </c>
      <c r="Y56" s="111">
        <v>0.48557090283253201</v>
      </c>
      <c r="Z56" s="111">
        <v>0.46915063075606961</v>
      </c>
      <c r="AA56" s="111">
        <v>0.45328563358074364</v>
      </c>
      <c r="AB56" s="111">
        <v>0.43795713389443836</v>
      </c>
      <c r="AC56" s="111">
        <v>0.42314698926998878</v>
      </c>
      <c r="AD56" s="111">
        <v>0.40883767079225974</v>
      </c>
      <c r="AE56" s="111">
        <v>0.39501224231136212</v>
      </c>
      <c r="AF56" s="111">
        <v>0.38165434039745133</v>
      </c>
      <c r="AG56" s="111">
        <v>0.36874815497338298</v>
      </c>
      <c r="AH56" s="111">
        <v>0.35627841060230242</v>
      </c>
      <c r="AI56" s="111">
        <v>0.34590136951679845</v>
      </c>
      <c r="AJ56" s="111">
        <v>0.33582657234640628</v>
      </c>
      <c r="AK56" s="111">
        <v>0.32604521587029733</v>
      </c>
      <c r="AL56" s="111">
        <v>0.31654875327213333</v>
      </c>
      <c r="AM56" s="111">
        <v>0.30732888667197411</v>
      </c>
      <c r="AN56" s="111">
        <v>0.29837755987570302</v>
      </c>
      <c r="AO56" s="111">
        <v>0.28968695133563399</v>
      </c>
      <c r="AP56" s="111">
        <v>0.28124946731614953</v>
      </c>
      <c r="AQ56" s="111">
        <v>0.2730577352583976</v>
      </c>
      <c r="AR56" s="111">
        <v>0.26510459733825009</v>
      </c>
      <c r="AS56" s="111">
        <v>0.25738310421189331</v>
      </c>
      <c r="AT56" s="111">
        <v>0.24988650894358574</v>
      </c>
      <c r="AU56" s="111">
        <v>0.24260826111027742</v>
      </c>
      <c r="AV56" s="111">
        <v>0.23554200107793924</v>
      </c>
      <c r="AW56" s="111">
        <v>0.2286815544446012</v>
      </c>
      <c r="AX56" s="111">
        <v>0.22202092664524387</v>
      </c>
      <c r="AY56" s="111">
        <v>0.215554297713829</v>
      </c>
      <c r="AZ56" s="111">
        <v>0.20927601719789224</v>
      </c>
      <c r="BA56" s="111">
        <v>0.20318059922125459</v>
      </c>
      <c r="BB56" s="111">
        <v>0.19726271769053844</v>
      </c>
      <c r="BC56" s="111">
        <v>0.19151720164129946</v>
      </c>
      <c r="BD56" s="111">
        <v>0.18593903071970821</v>
      </c>
      <c r="BE56" s="111">
        <v>0.18052333079583321</v>
      </c>
      <c r="BF56" s="111">
        <v>0.17526536970469245</v>
      </c>
      <c r="BG56" s="111">
        <v>0.17016055311135189</v>
      </c>
      <c r="BH56" s="111">
        <v>0.16520442049645814</v>
      </c>
      <c r="BI56" s="111">
        <v>0.16039264125869723</v>
      </c>
      <c r="BJ56" s="111">
        <v>0.15572101093077401</v>
      </c>
      <c r="BK56" s="111">
        <v>0.15118544750560584</v>
      </c>
      <c r="BL56" s="111">
        <v>0.14678198786952024</v>
      </c>
    </row>
    <row r="57" spans="2:64" ht="15.75">
      <c r="B57" s="112" t="s">
        <v>99</v>
      </c>
      <c r="C57" s="112"/>
      <c r="D57" s="113">
        <v>60</v>
      </c>
    </row>
    <row r="58" spans="2:64">
      <c r="B58" s="42"/>
      <c r="C58" s="42"/>
      <c r="D58" s="42"/>
    </row>
    <row r="59" spans="2:64" ht="31.5">
      <c r="C59" s="114" t="s">
        <v>130</v>
      </c>
      <c r="D59" s="110"/>
      <c r="E59" s="110">
        <f t="shared" ref="E59:AJ59" si="0">$D$59</f>
        <v>0</v>
      </c>
      <c r="F59" s="110">
        <f t="shared" si="0"/>
        <v>0</v>
      </c>
      <c r="G59" s="110">
        <f t="shared" si="0"/>
        <v>0</v>
      </c>
      <c r="H59" s="110">
        <f t="shared" si="0"/>
        <v>0</v>
      </c>
      <c r="I59" s="110">
        <f t="shared" si="0"/>
        <v>0</v>
      </c>
      <c r="J59" s="110">
        <f t="shared" si="0"/>
        <v>0</v>
      </c>
      <c r="K59" s="110">
        <f t="shared" si="0"/>
        <v>0</v>
      </c>
      <c r="L59" s="110">
        <f t="shared" si="0"/>
        <v>0</v>
      </c>
      <c r="M59" s="110">
        <f t="shared" si="0"/>
        <v>0</v>
      </c>
      <c r="N59" s="110">
        <f t="shared" si="0"/>
        <v>0</v>
      </c>
      <c r="O59" s="110">
        <f t="shared" si="0"/>
        <v>0</v>
      </c>
      <c r="P59" s="110">
        <f t="shared" si="0"/>
        <v>0</v>
      </c>
      <c r="Q59" s="110">
        <f t="shared" si="0"/>
        <v>0</v>
      </c>
      <c r="R59" s="110">
        <f t="shared" si="0"/>
        <v>0</v>
      </c>
      <c r="S59" s="110">
        <f t="shared" si="0"/>
        <v>0</v>
      </c>
      <c r="T59" s="110">
        <f t="shared" si="0"/>
        <v>0</v>
      </c>
      <c r="U59" s="110">
        <f t="shared" si="0"/>
        <v>0</v>
      </c>
      <c r="V59" s="110">
        <f t="shared" si="0"/>
        <v>0</v>
      </c>
      <c r="W59" s="110">
        <f t="shared" si="0"/>
        <v>0</v>
      </c>
      <c r="X59" s="110">
        <f t="shared" si="0"/>
        <v>0</v>
      </c>
      <c r="Y59" s="110">
        <f t="shared" si="0"/>
        <v>0</v>
      </c>
      <c r="Z59" s="110">
        <f t="shared" si="0"/>
        <v>0</v>
      </c>
      <c r="AA59" s="110">
        <f t="shared" si="0"/>
        <v>0</v>
      </c>
      <c r="AB59" s="110">
        <f t="shared" si="0"/>
        <v>0</v>
      </c>
      <c r="AC59" s="110">
        <f t="shared" si="0"/>
        <v>0</v>
      </c>
      <c r="AD59" s="110">
        <f t="shared" si="0"/>
        <v>0</v>
      </c>
      <c r="AE59" s="110">
        <f t="shared" si="0"/>
        <v>0</v>
      </c>
      <c r="AF59" s="110">
        <f t="shared" si="0"/>
        <v>0</v>
      </c>
      <c r="AG59" s="110">
        <f t="shared" si="0"/>
        <v>0</v>
      </c>
      <c r="AH59" s="110">
        <f t="shared" si="0"/>
        <v>0</v>
      </c>
      <c r="AI59" s="110">
        <f t="shared" si="0"/>
        <v>0</v>
      </c>
      <c r="AJ59" s="110">
        <f t="shared" si="0"/>
        <v>0</v>
      </c>
      <c r="AK59" s="110">
        <f t="shared" ref="AK59:BL59" si="1">$D$59</f>
        <v>0</v>
      </c>
      <c r="AL59" s="110">
        <f t="shared" si="1"/>
        <v>0</v>
      </c>
      <c r="AM59" s="110">
        <f t="shared" si="1"/>
        <v>0</v>
      </c>
      <c r="AN59" s="110">
        <f t="shared" si="1"/>
        <v>0</v>
      </c>
      <c r="AO59" s="110">
        <f t="shared" si="1"/>
        <v>0</v>
      </c>
      <c r="AP59" s="110">
        <f t="shared" si="1"/>
        <v>0</v>
      </c>
      <c r="AQ59" s="110">
        <f t="shared" si="1"/>
        <v>0</v>
      </c>
      <c r="AR59" s="110">
        <f t="shared" si="1"/>
        <v>0</v>
      </c>
      <c r="AS59" s="110">
        <f t="shared" si="1"/>
        <v>0</v>
      </c>
      <c r="AT59" s="110">
        <f t="shared" si="1"/>
        <v>0</v>
      </c>
      <c r="AU59" s="110">
        <f t="shared" si="1"/>
        <v>0</v>
      </c>
      <c r="AV59" s="110">
        <f t="shared" si="1"/>
        <v>0</v>
      </c>
      <c r="AW59" s="110">
        <f t="shared" si="1"/>
        <v>0</v>
      </c>
      <c r="AX59" s="110">
        <f t="shared" si="1"/>
        <v>0</v>
      </c>
      <c r="AY59" s="110">
        <f t="shared" si="1"/>
        <v>0</v>
      </c>
      <c r="AZ59" s="110">
        <f t="shared" si="1"/>
        <v>0</v>
      </c>
      <c r="BA59" s="110">
        <f t="shared" si="1"/>
        <v>0</v>
      </c>
      <c r="BB59" s="110">
        <f t="shared" si="1"/>
        <v>0</v>
      </c>
      <c r="BC59" s="110">
        <f t="shared" si="1"/>
        <v>0</v>
      </c>
      <c r="BD59" s="110">
        <f t="shared" si="1"/>
        <v>0</v>
      </c>
      <c r="BE59" s="110">
        <f t="shared" si="1"/>
        <v>0</v>
      </c>
      <c r="BF59" s="110">
        <f t="shared" si="1"/>
        <v>0</v>
      </c>
      <c r="BG59" s="110">
        <f t="shared" si="1"/>
        <v>0</v>
      </c>
      <c r="BH59" s="110">
        <f t="shared" si="1"/>
        <v>0</v>
      </c>
      <c r="BI59" s="110">
        <f t="shared" si="1"/>
        <v>0</v>
      </c>
      <c r="BJ59" s="110">
        <f t="shared" si="1"/>
        <v>0</v>
      </c>
      <c r="BK59" s="110">
        <f t="shared" si="1"/>
        <v>0</v>
      </c>
      <c r="BL59" s="110">
        <f t="shared" si="1"/>
        <v>0</v>
      </c>
    </row>
    <row r="60" spans="2:64" ht="15.75">
      <c r="C60" s="114" t="s">
        <v>98</v>
      </c>
      <c r="D60" s="115"/>
      <c r="E60" s="115">
        <f t="shared" ref="E60:AJ60" si="2">$D$60</f>
        <v>0</v>
      </c>
      <c r="F60" s="115">
        <f t="shared" si="2"/>
        <v>0</v>
      </c>
      <c r="G60" s="115">
        <f t="shared" si="2"/>
        <v>0</v>
      </c>
      <c r="H60" s="115">
        <f t="shared" si="2"/>
        <v>0</v>
      </c>
      <c r="I60" s="115">
        <f t="shared" si="2"/>
        <v>0</v>
      </c>
      <c r="J60" s="115">
        <f t="shared" si="2"/>
        <v>0</v>
      </c>
      <c r="K60" s="115">
        <f t="shared" si="2"/>
        <v>0</v>
      </c>
      <c r="L60" s="115">
        <f t="shared" si="2"/>
        <v>0</v>
      </c>
      <c r="M60" s="115">
        <f t="shared" si="2"/>
        <v>0</v>
      </c>
      <c r="N60" s="115">
        <f t="shared" si="2"/>
        <v>0</v>
      </c>
      <c r="O60" s="115">
        <f t="shared" si="2"/>
        <v>0</v>
      </c>
      <c r="P60" s="115">
        <f t="shared" si="2"/>
        <v>0</v>
      </c>
      <c r="Q60" s="115">
        <f t="shared" si="2"/>
        <v>0</v>
      </c>
      <c r="R60" s="115">
        <f t="shared" si="2"/>
        <v>0</v>
      </c>
      <c r="S60" s="115">
        <f t="shared" si="2"/>
        <v>0</v>
      </c>
      <c r="T60" s="115">
        <f t="shared" si="2"/>
        <v>0</v>
      </c>
      <c r="U60" s="115">
        <f t="shared" si="2"/>
        <v>0</v>
      </c>
      <c r="V60" s="115">
        <f t="shared" si="2"/>
        <v>0</v>
      </c>
      <c r="W60" s="115">
        <f t="shared" si="2"/>
        <v>0</v>
      </c>
      <c r="X60" s="115">
        <f t="shared" si="2"/>
        <v>0</v>
      </c>
      <c r="Y60" s="115">
        <f t="shared" si="2"/>
        <v>0</v>
      </c>
      <c r="Z60" s="115">
        <f t="shared" si="2"/>
        <v>0</v>
      </c>
      <c r="AA60" s="115">
        <f t="shared" si="2"/>
        <v>0</v>
      </c>
      <c r="AB60" s="115">
        <f t="shared" si="2"/>
        <v>0</v>
      </c>
      <c r="AC60" s="115">
        <f t="shared" si="2"/>
        <v>0</v>
      </c>
      <c r="AD60" s="115">
        <f t="shared" si="2"/>
        <v>0</v>
      </c>
      <c r="AE60" s="115">
        <f t="shared" si="2"/>
        <v>0</v>
      </c>
      <c r="AF60" s="115">
        <f t="shared" si="2"/>
        <v>0</v>
      </c>
      <c r="AG60" s="115">
        <f t="shared" si="2"/>
        <v>0</v>
      </c>
      <c r="AH60" s="115">
        <f t="shared" si="2"/>
        <v>0</v>
      </c>
      <c r="AI60" s="115">
        <f t="shared" si="2"/>
        <v>0</v>
      </c>
      <c r="AJ60" s="115">
        <f t="shared" si="2"/>
        <v>0</v>
      </c>
      <c r="AK60" s="115">
        <f t="shared" ref="AK60:BL60" si="3">$D$60</f>
        <v>0</v>
      </c>
      <c r="AL60" s="115">
        <f t="shared" si="3"/>
        <v>0</v>
      </c>
      <c r="AM60" s="115">
        <f t="shared" si="3"/>
        <v>0</v>
      </c>
      <c r="AN60" s="115">
        <f t="shared" si="3"/>
        <v>0</v>
      </c>
      <c r="AO60" s="115">
        <f t="shared" si="3"/>
        <v>0</v>
      </c>
      <c r="AP60" s="115">
        <f t="shared" si="3"/>
        <v>0</v>
      </c>
      <c r="AQ60" s="115">
        <f t="shared" si="3"/>
        <v>0</v>
      </c>
      <c r="AR60" s="115">
        <f t="shared" si="3"/>
        <v>0</v>
      </c>
      <c r="AS60" s="115">
        <f t="shared" si="3"/>
        <v>0</v>
      </c>
      <c r="AT60" s="115">
        <f t="shared" si="3"/>
        <v>0</v>
      </c>
      <c r="AU60" s="115">
        <f t="shared" si="3"/>
        <v>0</v>
      </c>
      <c r="AV60" s="115">
        <f t="shared" si="3"/>
        <v>0</v>
      </c>
      <c r="AW60" s="115">
        <f t="shared" si="3"/>
        <v>0</v>
      </c>
      <c r="AX60" s="115">
        <f t="shared" si="3"/>
        <v>0</v>
      </c>
      <c r="AY60" s="115">
        <f t="shared" si="3"/>
        <v>0</v>
      </c>
      <c r="AZ60" s="115">
        <f t="shared" si="3"/>
        <v>0</v>
      </c>
      <c r="BA60" s="115">
        <f t="shared" si="3"/>
        <v>0</v>
      </c>
      <c r="BB60" s="115">
        <f t="shared" si="3"/>
        <v>0</v>
      </c>
      <c r="BC60" s="115">
        <f t="shared" si="3"/>
        <v>0</v>
      </c>
      <c r="BD60" s="115">
        <f t="shared" si="3"/>
        <v>0</v>
      </c>
      <c r="BE60" s="115">
        <f t="shared" si="3"/>
        <v>0</v>
      </c>
      <c r="BF60" s="115">
        <f t="shared" si="3"/>
        <v>0</v>
      </c>
      <c r="BG60" s="115">
        <f t="shared" si="3"/>
        <v>0</v>
      </c>
      <c r="BH60" s="115">
        <f t="shared" si="3"/>
        <v>0</v>
      </c>
      <c r="BI60" s="115">
        <f t="shared" si="3"/>
        <v>0</v>
      </c>
      <c r="BJ60" s="115">
        <f t="shared" si="3"/>
        <v>0</v>
      </c>
      <c r="BK60" s="115">
        <f t="shared" si="3"/>
        <v>0</v>
      </c>
      <c r="BL60" s="115">
        <f t="shared" si="3"/>
        <v>0</v>
      </c>
    </row>
    <row r="61" spans="2:64" ht="47.25">
      <c r="C61" s="116" t="s">
        <v>97</v>
      </c>
      <c r="D61" s="115">
        <f t="shared" ref="D61:AI61" si="4">D60*D56</f>
        <v>0</v>
      </c>
      <c r="E61" s="115">
        <f t="shared" si="4"/>
        <v>0</v>
      </c>
      <c r="F61" s="115">
        <f t="shared" si="4"/>
        <v>0</v>
      </c>
      <c r="G61" s="115">
        <f t="shared" si="4"/>
        <v>0</v>
      </c>
      <c r="H61" s="115">
        <f t="shared" si="4"/>
        <v>0</v>
      </c>
      <c r="I61" s="115">
        <f t="shared" si="4"/>
        <v>0</v>
      </c>
      <c r="J61" s="115">
        <f t="shared" si="4"/>
        <v>0</v>
      </c>
      <c r="K61" s="115">
        <f t="shared" si="4"/>
        <v>0</v>
      </c>
      <c r="L61" s="115">
        <f t="shared" si="4"/>
        <v>0</v>
      </c>
      <c r="M61" s="115">
        <f t="shared" si="4"/>
        <v>0</v>
      </c>
      <c r="N61" s="115">
        <f t="shared" si="4"/>
        <v>0</v>
      </c>
      <c r="O61" s="115">
        <f t="shared" si="4"/>
        <v>0</v>
      </c>
      <c r="P61" s="115">
        <f t="shared" si="4"/>
        <v>0</v>
      </c>
      <c r="Q61" s="115">
        <f t="shared" si="4"/>
        <v>0</v>
      </c>
      <c r="R61" s="115">
        <f t="shared" si="4"/>
        <v>0</v>
      </c>
      <c r="S61" s="115">
        <f t="shared" si="4"/>
        <v>0</v>
      </c>
      <c r="T61" s="115">
        <f t="shared" si="4"/>
        <v>0</v>
      </c>
      <c r="U61" s="115">
        <f t="shared" si="4"/>
        <v>0</v>
      </c>
      <c r="V61" s="115">
        <f t="shared" si="4"/>
        <v>0</v>
      </c>
      <c r="W61" s="115">
        <f t="shared" si="4"/>
        <v>0</v>
      </c>
      <c r="X61" s="115">
        <f t="shared" si="4"/>
        <v>0</v>
      </c>
      <c r="Y61" s="115">
        <f t="shared" si="4"/>
        <v>0</v>
      </c>
      <c r="Z61" s="115">
        <f t="shared" si="4"/>
        <v>0</v>
      </c>
      <c r="AA61" s="115">
        <f t="shared" si="4"/>
        <v>0</v>
      </c>
      <c r="AB61" s="115">
        <f t="shared" si="4"/>
        <v>0</v>
      </c>
      <c r="AC61" s="115">
        <f t="shared" si="4"/>
        <v>0</v>
      </c>
      <c r="AD61" s="115">
        <f t="shared" si="4"/>
        <v>0</v>
      </c>
      <c r="AE61" s="115">
        <f t="shared" si="4"/>
        <v>0</v>
      </c>
      <c r="AF61" s="115">
        <f t="shared" si="4"/>
        <v>0</v>
      </c>
      <c r="AG61" s="115">
        <f t="shared" si="4"/>
        <v>0</v>
      </c>
      <c r="AH61" s="115">
        <f t="shared" si="4"/>
        <v>0</v>
      </c>
      <c r="AI61" s="115">
        <f t="shared" si="4"/>
        <v>0</v>
      </c>
      <c r="AJ61" s="115">
        <f t="shared" ref="AJ61:BL61" si="5">AJ60*AJ56</f>
        <v>0</v>
      </c>
      <c r="AK61" s="115">
        <f t="shared" si="5"/>
        <v>0</v>
      </c>
      <c r="AL61" s="115">
        <f t="shared" si="5"/>
        <v>0</v>
      </c>
      <c r="AM61" s="115">
        <f t="shared" si="5"/>
        <v>0</v>
      </c>
      <c r="AN61" s="115">
        <f t="shared" si="5"/>
        <v>0</v>
      </c>
      <c r="AO61" s="115">
        <f t="shared" si="5"/>
        <v>0</v>
      </c>
      <c r="AP61" s="115">
        <f t="shared" si="5"/>
        <v>0</v>
      </c>
      <c r="AQ61" s="115">
        <f t="shared" si="5"/>
        <v>0</v>
      </c>
      <c r="AR61" s="115">
        <f t="shared" si="5"/>
        <v>0</v>
      </c>
      <c r="AS61" s="115">
        <f t="shared" si="5"/>
        <v>0</v>
      </c>
      <c r="AT61" s="115">
        <f t="shared" si="5"/>
        <v>0</v>
      </c>
      <c r="AU61" s="115">
        <f t="shared" si="5"/>
        <v>0</v>
      </c>
      <c r="AV61" s="115">
        <f t="shared" si="5"/>
        <v>0</v>
      </c>
      <c r="AW61" s="115">
        <f t="shared" si="5"/>
        <v>0</v>
      </c>
      <c r="AX61" s="115">
        <f t="shared" si="5"/>
        <v>0</v>
      </c>
      <c r="AY61" s="115">
        <f t="shared" si="5"/>
        <v>0</v>
      </c>
      <c r="AZ61" s="115">
        <f t="shared" si="5"/>
        <v>0</v>
      </c>
      <c r="BA61" s="115">
        <f t="shared" si="5"/>
        <v>0</v>
      </c>
      <c r="BB61" s="115">
        <f t="shared" si="5"/>
        <v>0</v>
      </c>
      <c r="BC61" s="115">
        <f t="shared" si="5"/>
        <v>0</v>
      </c>
      <c r="BD61" s="115">
        <f t="shared" si="5"/>
        <v>0</v>
      </c>
      <c r="BE61" s="115">
        <f t="shared" si="5"/>
        <v>0</v>
      </c>
      <c r="BF61" s="115">
        <f t="shared" si="5"/>
        <v>0</v>
      </c>
      <c r="BG61" s="115">
        <f t="shared" si="5"/>
        <v>0</v>
      </c>
      <c r="BH61" s="115">
        <f t="shared" si="5"/>
        <v>0</v>
      </c>
      <c r="BI61" s="115">
        <f t="shared" si="5"/>
        <v>0</v>
      </c>
      <c r="BJ61" s="115">
        <f t="shared" si="5"/>
        <v>0</v>
      </c>
      <c r="BK61" s="115">
        <f t="shared" si="5"/>
        <v>0</v>
      </c>
      <c r="BL61" s="115">
        <f t="shared" si="5"/>
        <v>0</v>
      </c>
    </row>
    <row r="62" spans="2:64" ht="16.5" customHeight="1">
      <c r="C62" s="114" t="s">
        <v>96</v>
      </c>
      <c r="D62" s="115">
        <f>SUM(D61:BL61)</f>
        <v>0</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row>
    <row r="63" spans="2:64"/>
    <row r="64" spans="2:64" ht="31.5">
      <c r="C64" s="114" t="s">
        <v>130</v>
      </c>
      <c r="D64" s="117"/>
      <c r="E64" s="118">
        <f t="shared" ref="E64:AJ64" si="6">$D$64</f>
        <v>0</v>
      </c>
      <c r="F64" s="118">
        <f t="shared" si="6"/>
        <v>0</v>
      </c>
      <c r="G64" s="118">
        <f t="shared" si="6"/>
        <v>0</v>
      </c>
      <c r="H64" s="118">
        <f t="shared" si="6"/>
        <v>0</v>
      </c>
      <c r="I64" s="118">
        <f t="shared" si="6"/>
        <v>0</v>
      </c>
      <c r="J64" s="118">
        <f t="shared" si="6"/>
        <v>0</v>
      </c>
      <c r="K64" s="118">
        <f t="shared" si="6"/>
        <v>0</v>
      </c>
      <c r="L64" s="118">
        <f t="shared" si="6"/>
        <v>0</v>
      </c>
      <c r="M64" s="118">
        <f t="shared" si="6"/>
        <v>0</v>
      </c>
      <c r="N64" s="118">
        <f t="shared" si="6"/>
        <v>0</v>
      </c>
      <c r="O64" s="118">
        <f t="shared" si="6"/>
        <v>0</v>
      </c>
      <c r="P64" s="118">
        <f t="shared" si="6"/>
        <v>0</v>
      </c>
      <c r="Q64" s="118">
        <f t="shared" si="6"/>
        <v>0</v>
      </c>
      <c r="R64" s="118">
        <f t="shared" si="6"/>
        <v>0</v>
      </c>
      <c r="S64" s="118">
        <f t="shared" si="6"/>
        <v>0</v>
      </c>
      <c r="T64" s="118">
        <f t="shared" si="6"/>
        <v>0</v>
      </c>
      <c r="U64" s="118">
        <f t="shared" si="6"/>
        <v>0</v>
      </c>
      <c r="V64" s="118">
        <f t="shared" si="6"/>
        <v>0</v>
      </c>
      <c r="W64" s="118">
        <f t="shared" si="6"/>
        <v>0</v>
      </c>
      <c r="X64" s="118">
        <f t="shared" si="6"/>
        <v>0</v>
      </c>
      <c r="Y64" s="118">
        <f t="shared" si="6"/>
        <v>0</v>
      </c>
      <c r="Z64" s="118">
        <f t="shared" si="6"/>
        <v>0</v>
      </c>
      <c r="AA64" s="118">
        <f t="shared" si="6"/>
        <v>0</v>
      </c>
      <c r="AB64" s="118">
        <f t="shared" si="6"/>
        <v>0</v>
      </c>
      <c r="AC64" s="118">
        <f t="shared" si="6"/>
        <v>0</v>
      </c>
      <c r="AD64" s="118">
        <f t="shared" si="6"/>
        <v>0</v>
      </c>
      <c r="AE64" s="118">
        <f t="shared" si="6"/>
        <v>0</v>
      </c>
      <c r="AF64" s="118">
        <f t="shared" si="6"/>
        <v>0</v>
      </c>
      <c r="AG64" s="118">
        <f t="shared" si="6"/>
        <v>0</v>
      </c>
      <c r="AH64" s="118">
        <f t="shared" si="6"/>
        <v>0</v>
      </c>
      <c r="AI64" s="118">
        <f t="shared" si="6"/>
        <v>0</v>
      </c>
      <c r="AJ64" s="118">
        <f t="shared" si="6"/>
        <v>0</v>
      </c>
      <c r="AK64" s="118">
        <f t="shared" ref="AK64:BL64" si="7">$D$64</f>
        <v>0</v>
      </c>
      <c r="AL64" s="118">
        <f t="shared" si="7"/>
        <v>0</v>
      </c>
      <c r="AM64" s="118">
        <f t="shared" si="7"/>
        <v>0</v>
      </c>
      <c r="AN64" s="118">
        <f t="shared" si="7"/>
        <v>0</v>
      </c>
      <c r="AO64" s="118">
        <f t="shared" si="7"/>
        <v>0</v>
      </c>
      <c r="AP64" s="118">
        <f t="shared" si="7"/>
        <v>0</v>
      </c>
      <c r="AQ64" s="118">
        <f t="shared" si="7"/>
        <v>0</v>
      </c>
      <c r="AR64" s="118">
        <f t="shared" si="7"/>
        <v>0</v>
      </c>
      <c r="AS64" s="118">
        <f t="shared" si="7"/>
        <v>0</v>
      </c>
      <c r="AT64" s="118">
        <f t="shared" si="7"/>
        <v>0</v>
      </c>
      <c r="AU64" s="118">
        <f t="shared" si="7"/>
        <v>0</v>
      </c>
      <c r="AV64" s="118">
        <f t="shared" si="7"/>
        <v>0</v>
      </c>
      <c r="AW64" s="118">
        <f t="shared" si="7"/>
        <v>0</v>
      </c>
      <c r="AX64" s="118">
        <f t="shared" si="7"/>
        <v>0</v>
      </c>
      <c r="AY64" s="118">
        <f t="shared" si="7"/>
        <v>0</v>
      </c>
      <c r="AZ64" s="118">
        <f t="shared" si="7"/>
        <v>0</v>
      </c>
      <c r="BA64" s="118">
        <f t="shared" si="7"/>
        <v>0</v>
      </c>
      <c r="BB64" s="118">
        <f t="shared" si="7"/>
        <v>0</v>
      </c>
      <c r="BC64" s="118">
        <f t="shared" si="7"/>
        <v>0</v>
      </c>
      <c r="BD64" s="118">
        <f t="shared" si="7"/>
        <v>0</v>
      </c>
      <c r="BE64" s="118">
        <f t="shared" si="7"/>
        <v>0</v>
      </c>
      <c r="BF64" s="118">
        <f t="shared" si="7"/>
        <v>0</v>
      </c>
      <c r="BG64" s="118">
        <f t="shared" si="7"/>
        <v>0</v>
      </c>
      <c r="BH64" s="118">
        <f t="shared" si="7"/>
        <v>0</v>
      </c>
      <c r="BI64" s="118">
        <f t="shared" si="7"/>
        <v>0</v>
      </c>
      <c r="BJ64" s="118">
        <f t="shared" si="7"/>
        <v>0</v>
      </c>
      <c r="BK64" s="118">
        <f t="shared" si="7"/>
        <v>0</v>
      </c>
      <c r="BL64" s="118">
        <f t="shared" si="7"/>
        <v>0</v>
      </c>
    </row>
    <row r="65" spans="3:64" ht="15.75">
      <c r="C65" s="114" t="s">
        <v>98</v>
      </c>
      <c r="D65" s="115"/>
      <c r="E65" s="115">
        <f t="shared" ref="E65:AJ65" si="8">$D$65</f>
        <v>0</v>
      </c>
      <c r="F65" s="115">
        <f t="shared" si="8"/>
        <v>0</v>
      </c>
      <c r="G65" s="115">
        <f t="shared" si="8"/>
        <v>0</v>
      </c>
      <c r="H65" s="115">
        <f t="shared" si="8"/>
        <v>0</v>
      </c>
      <c r="I65" s="115">
        <f t="shared" si="8"/>
        <v>0</v>
      </c>
      <c r="J65" s="115">
        <f t="shared" si="8"/>
        <v>0</v>
      </c>
      <c r="K65" s="115">
        <f t="shared" si="8"/>
        <v>0</v>
      </c>
      <c r="L65" s="115">
        <f t="shared" si="8"/>
        <v>0</v>
      </c>
      <c r="M65" s="115">
        <f t="shared" si="8"/>
        <v>0</v>
      </c>
      <c r="N65" s="115">
        <f t="shared" si="8"/>
        <v>0</v>
      </c>
      <c r="O65" s="115">
        <f t="shared" si="8"/>
        <v>0</v>
      </c>
      <c r="P65" s="115">
        <f t="shared" si="8"/>
        <v>0</v>
      </c>
      <c r="Q65" s="115">
        <f t="shared" si="8"/>
        <v>0</v>
      </c>
      <c r="R65" s="115">
        <f t="shared" si="8"/>
        <v>0</v>
      </c>
      <c r="S65" s="115">
        <f t="shared" si="8"/>
        <v>0</v>
      </c>
      <c r="T65" s="115">
        <f t="shared" si="8"/>
        <v>0</v>
      </c>
      <c r="U65" s="115">
        <f t="shared" si="8"/>
        <v>0</v>
      </c>
      <c r="V65" s="115">
        <f t="shared" si="8"/>
        <v>0</v>
      </c>
      <c r="W65" s="115">
        <f t="shared" si="8"/>
        <v>0</v>
      </c>
      <c r="X65" s="115">
        <f t="shared" si="8"/>
        <v>0</v>
      </c>
      <c r="Y65" s="115">
        <f t="shared" si="8"/>
        <v>0</v>
      </c>
      <c r="Z65" s="115">
        <f t="shared" si="8"/>
        <v>0</v>
      </c>
      <c r="AA65" s="115">
        <f t="shared" si="8"/>
        <v>0</v>
      </c>
      <c r="AB65" s="115">
        <f t="shared" si="8"/>
        <v>0</v>
      </c>
      <c r="AC65" s="115">
        <f t="shared" si="8"/>
        <v>0</v>
      </c>
      <c r="AD65" s="115">
        <f t="shared" si="8"/>
        <v>0</v>
      </c>
      <c r="AE65" s="115">
        <f t="shared" si="8"/>
        <v>0</v>
      </c>
      <c r="AF65" s="115">
        <f t="shared" si="8"/>
        <v>0</v>
      </c>
      <c r="AG65" s="115">
        <f t="shared" si="8"/>
        <v>0</v>
      </c>
      <c r="AH65" s="115">
        <f t="shared" si="8"/>
        <v>0</v>
      </c>
      <c r="AI65" s="115">
        <f t="shared" si="8"/>
        <v>0</v>
      </c>
      <c r="AJ65" s="115">
        <f t="shared" si="8"/>
        <v>0</v>
      </c>
      <c r="AK65" s="115">
        <f t="shared" ref="AK65:BL65" si="9">$D$65</f>
        <v>0</v>
      </c>
      <c r="AL65" s="115">
        <f t="shared" si="9"/>
        <v>0</v>
      </c>
      <c r="AM65" s="115">
        <f t="shared" si="9"/>
        <v>0</v>
      </c>
      <c r="AN65" s="115">
        <f t="shared" si="9"/>
        <v>0</v>
      </c>
      <c r="AO65" s="115">
        <f t="shared" si="9"/>
        <v>0</v>
      </c>
      <c r="AP65" s="115">
        <f t="shared" si="9"/>
        <v>0</v>
      </c>
      <c r="AQ65" s="115">
        <f t="shared" si="9"/>
        <v>0</v>
      </c>
      <c r="AR65" s="115">
        <f t="shared" si="9"/>
        <v>0</v>
      </c>
      <c r="AS65" s="115">
        <f t="shared" si="9"/>
        <v>0</v>
      </c>
      <c r="AT65" s="115">
        <f t="shared" si="9"/>
        <v>0</v>
      </c>
      <c r="AU65" s="115">
        <f t="shared" si="9"/>
        <v>0</v>
      </c>
      <c r="AV65" s="115">
        <f t="shared" si="9"/>
        <v>0</v>
      </c>
      <c r="AW65" s="115">
        <f t="shared" si="9"/>
        <v>0</v>
      </c>
      <c r="AX65" s="115">
        <f t="shared" si="9"/>
        <v>0</v>
      </c>
      <c r="AY65" s="115">
        <f t="shared" si="9"/>
        <v>0</v>
      </c>
      <c r="AZ65" s="115">
        <f t="shared" si="9"/>
        <v>0</v>
      </c>
      <c r="BA65" s="115">
        <f t="shared" si="9"/>
        <v>0</v>
      </c>
      <c r="BB65" s="115">
        <f t="shared" si="9"/>
        <v>0</v>
      </c>
      <c r="BC65" s="115">
        <f t="shared" si="9"/>
        <v>0</v>
      </c>
      <c r="BD65" s="115">
        <f t="shared" si="9"/>
        <v>0</v>
      </c>
      <c r="BE65" s="115">
        <f t="shared" si="9"/>
        <v>0</v>
      </c>
      <c r="BF65" s="115">
        <f t="shared" si="9"/>
        <v>0</v>
      </c>
      <c r="BG65" s="115">
        <f t="shared" si="9"/>
        <v>0</v>
      </c>
      <c r="BH65" s="115">
        <f t="shared" si="9"/>
        <v>0</v>
      </c>
      <c r="BI65" s="115">
        <f t="shared" si="9"/>
        <v>0</v>
      </c>
      <c r="BJ65" s="115">
        <f t="shared" si="9"/>
        <v>0</v>
      </c>
      <c r="BK65" s="115">
        <f t="shared" si="9"/>
        <v>0</v>
      </c>
      <c r="BL65" s="115">
        <f t="shared" si="9"/>
        <v>0</v>
      </c>
    </row>
    <row r="66" spans="3:64" ht="47.25">
      <c r="C66" s="116" t="s">
        <v>97</v>
      </c>
      <c r="D66" s="115">
        <f t="shared" ref="D66:AI66" si="10">D65*D56</f>
        <v>0</v>
      </c>
      <c r="E66" s="115">
        <f t="shared" si="10"/>
        <v>0</v>
      </c>
      <c r="F66" s="115">
        <f t="shared" si="10"/>
        <v>0</v>
      </c>
      <c r="G66" s="115">
        <f t="shared" si="10"/>
        <v>0</v>
      </c>
      <c r="H66" s="115">
        <f t="shared" si="10"/>
        <v>0</v>
      </c>
      <c r="I66" s="115">
        <f t="shared" si="10"/>
        <v>0</v>
      </c>
      <c r="J66" s="115">
        <f t="shared" si="10"/>
        <v>0</v>
      </c>
      <c r="K66" s="115">
        <f t="shared" si="10"/>
        <v>0</v>
      </c>
      <c r="L66" s="115">
        <f t="shared" si="10"/>
        <v>0</v>
      </c>
      <c r="M66" s="115">
        <f t="shared" si="10"/>
        <v>0</v>
      </c>
      <c r="N66" s="115">
        <f t="shared" si="10"/>
        <v>0</v>
      </c>
      <c r="O66" s="115">
        <f t="shared" si="10"/>
        <v>0</v>
      </c>
      <c r="P66" s="115">
        <f t="shared" si="10"/>
        <v>0</v>
      </c>
      <c r="Q66" s="115">
        <f t="shared" si="10"/>
        <v>0</v>
      </c>
      <c r="R66" s="115">
        <f t="shared" si="10"/>
        <v>0</v>
      </c>
      <c r="S66" s="115">
        <f t="shared" si="10"/>
        <v>0</v>
      </c>
      <c r="T66" s="115">
        <f t="shared" si="10"/>
        <v>0</v>
      </c>
      <c r="U66" s="115">
        <f t="shared" si="10"/>
        <v>0</v>
      </c>
      <c r="V66" s="115">
        <f t="shared" si="10"/>
        <v>0</v>
      </c>
      <c r="W66" s="115">
        <f t="shared" si="10"/>
        <v>0</v>
      </c>
      <c r="X66" s="115">
        <f t="shared" si="10"/>
        <v>0</v>
      </c>
      <c r="Y66" s="115">
        <f t="shared" si="10"/>
        <v>0</v>
      </c>
      <c r="Z66" s="115">
        <f t="shared" si="10"/>
        <v>0</v>
      </c>
      <c r="AA66" s="115">
        <f t="shared" si="10"/>
        <v>0</v>
      </c>
      <c r="AB66" s="115">
        <f t="shared" si="10"/>
        <v>0</v>
      </c>
      <c r="AC66" s="115">
        <f t="shared" si="10"/>
        <v>0</v>
      </c>
      <c r="AD66" s="115">
        <f t="shared" si="10"/>
        <v>0</v>
      </c>
      <c r="AE66" s="115">
        <f t="shared" si="10"/>
        <v>0</v>
      </c>
      <c r="AF66" s="115">
        <f t="shared" si="10"/>
        <v>0</v>
      </c>
      <c r="AG66" s="115">
        <f t="shared" si="10"/>
        <v>0</v>
      </c>
      <c r="AH66" s="115">
        <f t="shared" si="10"/>
        <v>0</v>
      </c>
      <c r="AI66" s="115">
        <f t="shared" si="10"/>
        <v>0</v>
      </c>
      <c r="AJ66" s="115">
        <f t="shared" ref="AJ66:BL66" si="11">AJ65*AJ56</f>
        <v>0</v>
      </c>
      <c r="AK66" s="115">
        <f t="shared" si="11"/>
        <v>0</v>
      </c>
      <c r="AL66" s="115">
        <f t="shared" si="11"/>
        <v>0</v>
      </c>
      <c r="AM66" s="115">
        <f t="shared" si="11"/>
        <v>0</v>
      </c>
      <c r="AN66" s="115">
        <f t="shared" si="11"/>
        <v>0</v>
      </c>
      <c r="AO66" s="115">
        <f t="shared" si="11"/>
        <v>0</v>
      </c>
      <c r="AP66" s="115">
        <f t="shared" si="11"/>
        <v>0</v>
      </c>
      <c r="AQ66" s="115">
        <f t="shared" si="11"/>
        <v>0</v>
      </c>
      <c r="AR66" s="115">
        <f t="shared" si="11"/>
        <v>0</v>
      </c>
      <c r="AS66" s="115">
        <f t="shared" si="11"/>
        <v>0</v>
      </c>
      <c r="AT66" s="115">
        <f t="shared" si="11"/>
        <v>0</v>
      </c>
      <c r="AU66" s="115">
        <f t="shared" si="11"/>
        <v>0</v>
      </c>
      <c r="AV66" s="115">
        <f t="shared" si="11"/>
        <v>0</v>
      </c>
      <c r="AW66" s="115">
        <f t="shared" si="11"/>
        <v>0</v>
      </c>
      <c r="AX66" s="115">
        <f t="shared" si="11"/>
        <v>0</v>
      </c>
      <c r="AY66" s="115">
        <f t="shared" si="11"/>
        <v>0</v>
      </c>
      <c r="AZ66" s="115">
        <f t="shared" si="11"/>
        <v>0</v>
      </c>
      <c r="BA66" s="115">
        <f t="shared" si="11"/>
        <v>0</v>
      </c>
      <c r="BB66" s="115">
        <f t="shared" si="11"/>
        <v>0</v>
      </c>
      <c r="BC66" s="115">
        <f t="shared" si="11"/>
        <v>0</v>
      </c>
      <c r="BD66" s="115">
        <f t="shared" si="11"/>
        <v>0</v>
      </c>
      <c r="BE66" s="115">
        <f t="shared" si="11"/>
        <v>0</v>
      </c>
      <c r="BF66" s="115">
        <f t="shared" si="11"/>
        <v>0</v>
      </c>
      <c r="BG66" s="115">
        <f t="shared" si="11"/>
        <v>0</v>
      </c>
      <c r="BH66" s="115">
        <f t="shared" si="11"/>
        <v>0</v>
      </c>
      <c r="BI66" s="115">
        <f t="shared" si="11"/>
        <v>0</v>
      </c>
      <c r="BJ66" s="115">
        <f t="shared" si="11"/>
        <v>0</v>
      </c>
      <c r="BK66" s="115">
        <f t="shared" si="11"/>
        <v>0</v>
      </c>
      <c r="BL66" s="115">
        <f t="shared" si="11"/>
        <v>0</v>
      </c>
    </row>
    <row r="67" spans="3:64" ht="15.75">
      <c r="C67" s="114" t="s">
        <v>96</v>
      </c>
      <c r="D67" s="115">
        <f>SUM(D66:BL66)</f>
        <v>0</v>
      </c>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3:64"/>
    <row r="69" spans="3:64"/>
    <row r="70" spans="3:64"/>
    <row r="71" spans="3:64"/>
    <row r="72" spans="3:64"/>
    <row r="73" spans="3:64"/>
    <row r="74" spans="3:64"/>
    <row r="75" spans="3:64"/>
    <row r="76" spans="3:64"/>
    <row r="77" spans="3:64"/>
    <row r="78" spans="3:64"/>
    <row r="79" spans="3:64"/>
    <row r="80" spans="3:64"/>
    <row r="81"/>
    <row r="82"/>
    <row r="83"/>
    <row r="84"/>
    <row r="85"/>
    <row r="86"/>
    <row r="87"/>
    <row r="88"/>
  </sheetData>
  <mergeCells count="14">
    <mergeCell ref="B52:C52"/>
    <mergeCell ref="B53:C53"/>
    <mergeCell ref="C41:D41"/>
    <mergeCell ref="C45:D45"/>
    <mergeCell ref="C46:D46"/>
    <mergeCell ref="C47:D47"/>
    <mergeCell ref="C48:D48"/>
    <mergeCell ref="B51:C51"/>
    <mergeCell ref="C40:D40"/>
    <mergeCell ref="C6:D6"/>
    <mergeCell ref="C22:D22"/>
    <mergeCell ref="C23:D23"/>
    <mergeCell ref="C29:D29"/>
    <mergeCell ref="C39:D39"/>
  </mergeCells>
  <dataValidations count="1">
    <dataValidation type="list" allowBlank="1" showInputMessage="1" showErrorMessage="1" sqref="WVV982884:WVV982885 WLZ982884:WLZ982885 WCD982884:WCD982885 VSH982884:VSH982885 VIL982884:VIL982885 UYP982884:UYP982885 UOT982884:UOT982885 UEX982884:UEX982885 TVB982884:TVB982885 TLF982884:TLF982885 TBJ982884:TBJ982885 SRN982884:SRN982885 SHR982884:SHR982885 RXV982884:RXV982885 RNZ982884:RNZ982885 RED982884:RED982885 QUH982884:QUH982885 QKL982884:QKL982885 QAP982884:QAP982885 PQT982884:PQT982885 PGX982884:PGX982885 OXB982884:OXB982885 ONF982884:ONF982885 ODJ982884:ODJ982885 NTN982884:NTN982885 NJR982884:NJR982885 MZV982884:MZV982885 MPZ982884:MPZ982885 MGD982884:MGD982885 LWH982884:LWH982885 LML982884:LML982885 LCP982884:LCP982885 KST982884:KST982885 KIX982884:KIX982885 JZB982884:JZB982885 JPF982884:JPF982885 JFJ982884:JFJ982885 IVN982884:IVN982885 ILR982884:ILR982885 IBV982884:IBV982885 HRZ982884:HRZ982885 HID982884:HID982885 GYH982884:GYH982885 GOL982884:GOL982885 GEP982884:GEP982885 FUT982884:FUT982885 FKX982884:FKX982885 FBB982884:FBB982885 ERF982884:ERF982885 EHJ982884:EHJ982885 DXN982884:DXN982885 DNR982884:DNR982885 DDV982884:DDV982885 CTZ982884:CTZ982885 CKD982884:CKD982885 CAH982884:CAH982885 BQL982884:BQL982885 BGP982884:BGP982885 AWT982884:AWT982885 AMX982884:AMX982885 ADB982884:ADB982885 TF982884:TF982885 JJ982884:JJ982885 E982884:G982885 WVV917348:WVV917349 WLZ917348:WLZ917349 WCD917348:WCD917349 VSH917348:VSH917349 VIL917348:VIL917349 UYP917348:UYP917349 UOT917348:UOT917349 UEX917348:UEX917349 TVB917348:TVB917349 TLF917348:TLF917349 TBJ917348:TBJ917349 SRN917348:SRN917349 SHR917348:SHR917349 RXV917348:RXV917349 RNZ917348:RNZ917349 RED917348:RED917349 QUH917348:QUH917349 QKL917348:QKL917349 QAP917348:QAP917349 PQT917348:PQT917349 PGX917348:PGX917349 OXB917348:OXB917349 ONF917348:ONF917349 ODJ917348:ODJ917349 NTN917348:NTN917349 NJR917348:NJR917349 MZV917348:MZV917349 MPZ917348:MPZ917349 MGD917348:MGD917349 LWH917348:LWH917349 LML917348:LML917349 LCP917348:LCP917349 KST917348:KST917349 KIX917348:KIX917349 JZB917348:JZB917349 JPF917348:JPF917349 JFJ917348:JFJ917349 IVN917348:IVN917349 ILR917348:ILR917349 IBV917348:IBV917349 HRZ917348:HRZ917349 HID917348:HID917349 GYH917348:GYH917349 GOL917348:GOL917349 GEP917348:GEP917349 FUT917348:FUT917349 FKX917348:FKX917349 FBB917348:FBB917349 ERF917348:ERF917349 EHJ917348:EHJ917349 DXN917348:DXN917349 DNR917348:DNR917349 DDV917348:DDV917349 CTZ917348:CTZ917349 CKD917348:CKD917349 CAH917348:CAH917349 BQL917348:BQL917349 BGP917348:BGP917349 AWT917348:AWT917349 AMX917348:AMX917349 ADB917348:ADB917349 TF917348:TF917349 JJ917348:JJ917349 E917348:G917349 WVV851812:WVV851813 WLZ851812:WLZ851813 WCD851812:WCD851813 VSH851812:VSH851813 VIL851812:VIL851813 UYP851812:UYP851813 UOT851812:UOT851813 UEX851812:UEX851813 TVB851812:TVB851813 TLF851812:TLF851813 TBJ851812:TBJ851813 SRN851812:SRN851813 SHR851812:SHR851813 RXV851812:RXV851813 RNZ851812:RNZ851813 RED851812:RED851813 QUH851812:QUH851813 QKL851812:QKL851813 QAP851812:QAP851813 PQT851812:PQT851813 PGX851812:PGX851813 OXB851812:OXB851813 ONF851812:ONF851813 ODJ851812:ODJ851813 NTN851812:NTN851813 NJR851812:NJR851813 MZV851812:MZV851813 MPZ851812:MPZ851813 MGD851812:MGD851813 LWH851812:LWH851813 LML851812:LML851813 LCP851812:LCP851813 KST851812:KST851813 KIX851812:KIX851813 JZB851812:JZB851813 JPF851812:JPF851813 JFJ851812:JFJ851813 IVN851812:IVN851813 ILR851812:ILR851813 IBV851812:IBV851813 HRZ851812:HRZ851813 HID851812:HID851813 GYH851812:GYH851813 GOL851812:GOL851813 GEP851812:GEP851813 FUT851812:FUT851813 FKX851812:FKX851813 FBB851812:FBB851813 ERF851812:ERF851813 EHJ851812:EHJ851813 DXN851812:DXN851813 DNR851812:DNR851813 DDV851812:DDV851813 CTZ851812:CTZ851813 CKD851812:CKD851813 CAH851812:CAH851813 BQL851812:BQL851813 BGP851812:BGP851813 AWT851812:AWT851813 AMX851812:AMX851813 ADB851812:ADB851813 TF851812:TF851813 JJ851812:JJ851813 E851812:G851813 WVV786276:WVV786277 WLZ786276:WLZ786277 WCD786276:WCD786277 VSH786276:VSH786277 VIL786276:VIL786277 UYP786276:UYP786277 UOT786276:UOT786277 UEX786276:UEX786277 TVB786276:TVB786277 TLF786276:TLF786277 TBJ786276:TBJ786277 SRN786276:SRN786277 SHR786276:SHR786277 RXV786276:RXV786277 RNZ786276:RNZ786277 RED786276:RED786277 QUH786276:QUH786277 QKL786276:QKL786277 QAP786276:QAP786277 PQT786276:PQT786277 PGX786276:PGX786277 OXB786276:OXB786277 ONF786276:ONF786277 ODJ786276:ODJ786277 NTN786276:NTN786277 NJR786276:NJR786277 MZV786276:MZV786277 MPZ786276:MPZ786277 MGD786276:MGD786277 LWH786276:LWH786277 LML786276:LML786277 LCP786276:LCP786277 KST786276:KST786277 KIX786276:KIX786277 JZB786276:JZB786277 JPF786276:JPF786277 JFJ786276:JFJ786277 IVN786276:IVN786277 ILR786276:ILR786277 IBV786276:IBV786277 HRZ786276:HRZ786277 HID786276:HID786277 GYH786276:GYH786277 GOL786276:GOL786277 GEP786276:GEP786277 FUT786276:FUT786277 FKX786276:FKX786277 FBB786276:FBB786277 ERF786276:ERF786277 EHJ786276:EHJ786277 DXN786276:DXN786277 DNR786276:DNR786277 DDV786276:DDV786277 CTZ786276:CTZ786277 CKD786276:CKD786277 CAH786276:CAH786277 BQL786276:BQL786277 BGP786276:BGP786277 AWT786276:AWT786277 AMX786276:AMX786277 ADB786276:ADB786277 TF786276:TF786277 JJ786276:JJ786277 E786276:G786277 WVV720740:WVV720741 WLZ720740:WLZ720741 WCD720740:WCD720741 VSH720740:VSH720741 VIL720740:VIL720741 UYP720740:UYP720741 UOT720740:UOT720741 UEX720740:UEX720741 TVB720740:TVB720741 TLF720740:TLF720741 TBJ720740:TBJ720741 SRN720740:SRN720741 SHR720740:SHR720741 RXV720740:RXV720741 RNZ720740:RNZ720741 RED720740:RED720741 QUH720740:QUH720741 QKL720740:QKL720741 QAP720740:QAP720741 PQT720740:PQT720741 PGX720740:PGX720741 OXB720740:OXB720741 ONF720740:ONF720741 ODJ720740:ODJ720741 NTN720740:NTN720741 NJR720740:NJR720741 MZV720740:MZV720741 MPZ720740:MPZ720741 MGD720740:MGD720741 LWH720740:LWH720741 LML720740:LML720741 LCP720740:LCP720741 KST720740:KST720741 KIX720740:KIX720741 JZB720740:JZB720741 JPF720740:JPF720741 JFJ720740:JFJ720741 IVN720740:IVN720741 ILR720740:ILR720741 IBV720740:IBV720741 HRZ720740:HRZ720741 HID720740:HID720741 GYH720740:GYH720741 GOL720740:GOL720741 GEP720740:GEP720741 FUT720740:FUT720741 FKX720740:FKX720741 FBB720740:FBB720741 ERF720740:ERF720741 EHJ720740:EHJ720741 DXN720740:DXN720741 DNR720740:DNR720741 DDV720740:DDV720741 CTZ720740:CTZ720741 CKD720740:CKD720741 CAH720740:CAH720741 BQL720740:BQL720741 BGP720740:BGP720741 AWT720740:AWT720741 AMX720740:AMX720741 ADB720740:ADB720741 TF720740:TF720741 JJ720740:JJ720741 E720740:G720741 WVV655204:WVV655205 WLZ655204:WLZ655205 WCD655204:WCD655205 VSH655204:VSH655205 VIL655204:VIL655205 UYP655204:UYP655205 UOT655204:UOT655205 UEX655204:UEX655205 TVB655204:TVB655205 TLF655204:TLF655205 TBJ655204:TBJ655205 SRN655204:SRN655205 SHR655204:SHR655205 RXV655204:RXV655205 RNZ655204:RNZ655205 RED655204:RED655205 QUH655204:QUH655205 QKL655204:QKL655205 QAP655204:QAP655205 PQT655204:PQT655205 PGX655204:PGX655205 OXB655204:OXB655205 ONF655204:ONF655205 ODJ655204:ODJ655205 NTN655204:NTN655205 NJR655204:NJR655205 MZV655204:MZV655205 MPZ655204:MPZ655205 MGD655204:MGD655205 LWH655204:LWH655205 LML655204:LML655205 LCP655204:LCP655205 KST655204:KST655205 KIX655204:KIX655205 JZB655204:JZB655205 JPF655204:JPF655205 JFJ655204:JFJ655205 IVN655204:IVN655205 ILR655204:ILR655205 IBV655204:IBV655205 HRZ655204:HRZ655205 HID655204:HID655205 GYH655204:GYH655205 GOL655204:GOL655205 GEP655204:GEP655205 FUT655204:FUT655205 FKX655204:FKX655205 FBB655204:FBB655205 ERF655204:ERF655205 EHJ655204:EHJ655205 DXN655204:DXN655205 DNR655204:DNR655205 DDV655204:DDV655205 CTZ655204:CTZ655205 CKD655204:CKD655205 CAH655204:CAH655205 BQL655204:BQL655205 BGP655204:BGP655205 AWT655204:AWT655205 AMX655204:AMX655205 ADB655204:ADB655205 TF655204:TF655205 JJ655204:JJ655205 E655204:G655205 WVV589668:WVV589669 WLZ589668:WLZ589669 WCD589668:WCD589669 VSH589668:VSH589669 VIL589668:VIL589669 UYP589668:UYP589669 UOT589668:UOT589669 UEX589668:UEX589669 TVB589668:TVB589669 TLF589668:TLF589669 TBJ589668:TBJ589669 SRN589668:SRN589669 SHR589668:SHR589669 RXV589668:RXV589669 RNZ589668:RNZ589669 RED589668:RED589669 QUH589668:QUH589669 QKL589668:QKL589669 QAP589668:QAP589669 PQT589668:PQT589669 PGX589668:PGX589669 OXB589668:OXB589669 ONF589668:ONF589669 ODJ589668:ODJ589669 NTN589668:NTN589669 NJR589668:NJR589669 MZV589668:MZV589669 MPZ589668:MPZ589669 MGD589668:MGD589669 LWH589668:LWH589669 LML589668:LML589669 LCP589668:LCP589669 KST589668:KST589669 KIX589668:KIX589669 JZB589668:JZB589669 JPF589668:JPF589669 JFJ589668:JFJ589669 IVN589668:IVN589669 ILR589668:ILR589669 IBV589668:IBV589669 HRZ589668:HRZ589669 HID589668:HID589669 GYH589668:GYH589669 GOL589668:GOL589669 GEP589668:GEP589669 FUT589668:FUT589669 FKX589668:FKX589669 FBB589668:FBB589669 ERF589668:ERF589669 EHJ589668:EHJ589669 DXN589668:DXN589669 DNR589668:DNR589669 DDV589668:DDV589669 CTZ589668:CTZ589669 CKD589668:CKD589669 CAH589668:CAH589669 BQL589668:BQL589669 BGP589668:BGP589669 AWT589668:AWT589669 AMX589668:AMX589669 ADB589668:ADB589669 TF589668:TF589669 JJ589668:JJ589669 E589668:G589669 WVV524132:WVV524133 WLZ524132:WLZ524133 WCD524132:WCD524133 VSH524132:VSH524133 VIL524132:VIL524133 UYP524132:UYP524133 UOT524132:UOT524133 UEX524132:UEX524133 TVB524132:TVB524133 TLF524132:TLF524133 TBJ524132:TBJ524133 SRN524132:SRN524133 SHR524132:SHR524133 RXV524132:RXV524133 RNZ524132:RNZ524133 RED524132:RED524133 QUH524132:QUH524133 QKL524132:QKL524133 QAP524132:QAP524133 PQT524132:PQT524133 PGX524132:PGX524133 OXB524132:OXB524133 ONF524132:ONF524133 ODJ524132:ODJ524133 NTN524132:NTN524133 NJR524132:NJR524133 MZV524132:MZV524133 MPZ524132:MPZ524133 MGD524132:MGD524133 LWH524132:LWH524133 LML524132:LML524133 LCP524132:LCP524133 KST524132:KST524133 KIX524132:KIX524133 JZB524132:JZB524133 JPF524132:JPF524133 JFJ524132:JFJ524133 IVN524132:IVN524133 ILR524132:ILR524133 IBV524132:IBV524133 HRZ524132:HRZ524133 HID524132:HID524133 GYH524132:GYH524133 GOL524132:GOL524133 GEP524132:GEP524133 FUT524132:FUT524133 FKX524132:FKX524133 FBB524132:FBB524133 ERF524132:ERF524133 EHJ524132:EHJ524133 DXN524132:DXN524133 DNR524132:DNR524133 DDV524132:DDV524133 CTZ524132:CTZ524133 CKD524132:CKD524133 CAH524132:CAH524133 BQL524132:BQL524133 BGP524132:BGP524133 AWT524132:AWT524133 AMX524132:AMX524133 ADB524132:ADB524133 TF524132:TF524133 JJ524132:JJ524133 E524132:G524133 WVV458596:WVV458597 WLZ458596:WLZ458597 WCD458596:WCD458597 VSH458596:VSH458597 VIL458596:VIL458597 UYP458596:UYP458597 UOT458596:UOT458597 UEX458596:UEX458597 TVB458596:TVB458597 TLF458596:TLF458597 TBJ458596:TBJ458597 SRN458596:SRN458597 SHR458596:SHR458597 RXV458596:RXV458597 RNZ458596:RNZ458597 RED458596:RED458597 QUH458596:QUH458597 QKL458596:QKL458597 QAP458596:QAP458597 PQT458596:PQT458597 PGX458596:PGX458597 OXB458596:OXB458597 ONF458596:ONF458597 ODJ458596:ODJ458597 NTN458596:NTN458597 NJR458596:NJR458597 MZV458596:MZV458597 MPZ458596:MPZ458597 MGD458596:MGD458597 LWH458596:LWH458597 LML458596:LML458597 LCP458596:LCP458597 KST458596:KST458597 KIX458596:KIX458597 JZB458596:JZB458597 JPF458596:JPF458597 JFJ458596:JFJ458597 IVN458596:IVN458597 ILR458596:ILR458597 IBV458596:IBV458597 HRZ458596:HRZ458597 HID458596:HID458597 GYH458596:GYH458597 GOL458596:GOL458597 GEP458596:GEP458597 FUT458596:FUT458597 FKX458596:FKX458597 FBB458596:FBB458597 ERF458596:ERF458597 EHJ458596:EHJ458597 DXN458596:DXN458597 DNR458596:DNR458597 DDV458596:DDV458597 CTZ458596:CTZ458597 CKD458596:CKD458597 CAH458596:CAH458597 BQL458596:BQL458597 BGP458596:BGP458597 AWT458596:AWT458597 AMX458596:AMX458597 ADB458596:ADB458597 TF458596:TF458597 JJ458596:JJ458597 E458596:G458597 WVV393060:WVV393061 WLZ393060:WLZ393061 WCD393060:WCD393061 VSH393060:VSH393061 VIL393060:VIL393061 UYP393060:UYP393061 UOT393060:UOT393061 UEX393060:UEX393061 TVB393060:TVB393061 TLF393060:TLF393061 TBJ393060:TBJ393061 SRN393060:SRN393061 SHR393060:SHR393061 RXV393060:RXV393061 RNZ393060:RNZ393061 RED393060:RED393061 QUH393060:QUH393061 QKL393060:QKL393061 QAP393060:QAP393061 PQT393060:PQT393061 PGX393060:PGX393061 OXB393060:OXB393061 ONF393060:ONF393061 ODJ393060:ODJ393061 NTN393060:NTN393061 NJR393060:NJR393061 MZV393060:MZV393061 MPZ393060:MPZ393061 MGD393060:MGD393061 LWH393060:LWH393061 LML393060:LML393061 LCP393060:LCP393061 KST393060:KST393061 KIX393060:KIX393061 JZB393060:JZB393061 JPF393060:JPF393061 JFJ393060:JFJ393061 IVN393060:IVN393061 ILR393060:ILR393061 IBV393060:IBV393061 HRZ393060:HRZ393061 HID393060:HID393061 GYH393060:GYH393061 GOL393060:GOL393061 GEP393060:GEP393061 FUT393060:FUT393061 FKX393060:FKX393061 FBB393060:FBB393061 ERF393060:ERF393061 EHJ393060:EHJ393061 DXN393060:DXN393061 DNR393060:DNR393061 DDV393060:DDV393061 CTZ393060:CTZ393061 CKD393060:CKD393061 CAH393060:CAH393061 BQL393060:BQL393061 BGP393060:BGP393061 AWT393060:AWT393061 AMX393060:AMX393061 ADB393060:ADB393061 TF393060:TF393061 JJ393060:JJ393061 E393060:G393061 WVV327524:WVV327525 WLZ327524:WLZ327525 WCD327524:WCD327525 VSH327524:VSH327525 VIL327524:VIL327525 UYP327524:UYP327525 UOT327524:UOT327525 UEX327524:UEX327525 TVB327524:TVB327525 TLF327524:TLF327525 TBJ327524:TBJ327525 SRN327524:SRN327525 SHR327524:SHR327525 RXV327524:RXV327525 RNZ327524:RNZ327525 RED327524:RED327525 QUH327524:QUH327525 QKL327524:QKL327525 QAP327524:QAP327525 PQT327524:PQT327525 PGX327524:PGX327525 OXB327524:OXB327525 ONF327524:ONF327525 ODJ327524:ODJ327525 NTN327524:NTN327525 NJR327524:NJR327525 MZV327524:MZV327525 MPZ327524:MPZ327525 MGD327524:MGD327525 LWH327524:LWH327525 LML327524:LML327525 LCP327524:LCP327525 KST327524:KST327525 KIX327524:KIX327525 JZB327524:JZB327525 JPF327524:JPF327525 JFJ327524:JFJ327525 IVN327524:IVN327525 ILR327524:ILR327525 IBV327524:IBV327525 HRZ327524:HRZ327525 HID327524:HID327525 GYH327524:GYH327525 GOL327524:GOL327525 GEP327524:GEP327525 FUT327524:FUT327525 FKX327524:FKX327525 FBB327524:FBB327525 ERF327524:ERF327525 EHJ327524:EHJ327525 DXN327524:DXN327525 DNR327524:DNR327525 DDV327524:DDV327525 CTZ327524:CTZ327525 CKD327524:CKD327525 CAH327524:CAH327525 BQL327524:BQL327525 BGP327524:BGP327525 AWT327524:AWT327525 AMX327524:AMX327525 ADB327524:ADB327525 TF327524:TF327525 JJ327524:JJ327525 E327524:G327525 WVV261988:WVV261989 WLZ261988:WLZ261989 WCD261988:WCD261989 VSH261988:VSH261989 VIL261988:VIL261989 UYP261988:UYP261989 UOT261988:UOT261989 UEX261988:UEX261989 TVB261988:TVB261989 TLF261988:TLF261989 TBJ261988:TBJ261989 SRN261988:SRN261989 SHR261988:SHR261989 RXV261988:RXV261989 RNZ261988:RNZ261989 RED261988:RED261989 QUH261988:QUH261989 QKL261988:QKL261989 QAP261988:QAP261989 PQT261988:PQT261989 PGX261988:PGX261989 OXB261988:OXB261989 ONF261988:ONF261989 ODJ261988:ODJ261989 NTN261988:NTN261989 NJR261988:NJR261989 MZV261988:MZV261989 MPZ261988:MPZ261989 MGD261988:MGD261989 LWH261988:LWH261989 LML261988:LML261989 LCP261988:LCP261989 KST261988:KST261989 KIX261988:KIX261989 JZB261988:JZB261989 JPF261988:JPF261989 JFJ261988:JFJ261989 IVN261988:IVN261989 ILR261988:ILR261989 IBV261988:IBV261989 HRZ261988:HRZ261989 HID261988:HID261989 GYH261988:GYH261989 GOL261988:GOL261989 GEP261988:GEP261989 FUT261988:FUT261989 FKX261988:FKX261989 FBB261988:FBB261989 ERF261988:ERF261989 EHJ261988:EHJ261989 DXN261988:DXN261989 DNR261988:DNR261989 DDV261988:DDV261989 CTZ261988:CTZ261989 CKD261988:CKD261989 CAH261988:CAH261989 BQL261988:BQL261989 BGP261988:BGP261989 AWT261988:AWT261989 AMX261988:AMX261989 ADB261988:ADB261989 TF261988:TF261989 JJ261988:JJ261989 E261988:G261989 WVV196452:WVV196453 WLZ196452:WLZ196453 WCD196452:WCD196453 VSH196452:VSH196453 VIL196452:VIL196453 UYP196452:UYP196453 UOT196452:UOT196453 UEX196452:UEX196453 TVB196452:TVB196453 TLF196452:TLF196453 TBJ196452:TBJ196453 SRN196452:SRN196453 SHR196452:SHR196453 RXV196452:RXV196453 RNZ196452:RNZ196453 RED196452:RED196453 QUH196452:QUH196453 QKL196452:QKL196453 QAP196452:QAP196453 PQT196452:PQT196453 PGX196452:PGX196453 OXB196452:OXB196453 ONF196452:ONF196453 ODJ196452:ODJ196453 NTN196452:NTN196453 NJR196452:NJR196453 MZV196452:MZV196453 MPZ196452:MPZ196453 MGD196452:MGD196453 LWH196452:LWH196453 LML196452:LML196453 LCP196452:LCP196453 KST196452:KST196453 KIX196452:KIX196453 JZB196452:JZB196453 JPF196452:JPF196453 JFJ196452:JFJ196453 IVN196452:IVN196453 ILR196452:ILR196453 IBV196452:IBV196453 HRZ196452:HRZ196453 HID196452:HID196453 GYH196452:GYH196453 GOL196452:GOL196453 GEP196452:GEP196453 FUT196452:FUT196453 FKX196452:FKX196453 FBB196452:FBB196453 ERF196452:ERF196453 EHJ196452:EHJ196453 DXN196452:DXN196453 DNR196452:DNR196453 DDV196452:DDV196453 CTZ196452:CTZ196453 CKD196452:CKD196453 CAH196452:CAH196453 BQL196452:BQL196453 BGP196452:BGP196453 AWT196452:AWT196453 AMX196452:AMX196453 ADB196452:ADB196453 TF196452:TF196453 JJ196452:JJ196453 E196452:G196453 WVV130916:WVV130917 WLZ130916:WLZ130917 WCD130916:WCD130917 VSH130916:VSH130917 VIL130916:VIL130917 UYP130916:UYP130917 UOT130916:UOT130917 UEX130916:UEX130917 TVB130916:TVB130917 TLF130916:TLF130917 TBJ130916:TBJ130917 SRN130916:SRN130917 SHR130916:SHR130917 RXV130916:RXV130917 RNZ130916:RNZ130917 RED130916:RED130917 QUH130916:QUH130917 QKL130916:QKL130917 QAP130916:QAP130917 PQT130916:PQT130917 PGX130916:PGX130917 OXB130916:OXB130917 ONF130916:ONF130917 ODJ130916:ODJ130917 NTN130916:NTN130917 NJR130916:NJR130917 MZV130916:MZV130917 MPZ130916:MPZ130917 MGD130916:MGD130917 LWH130916:LWH130917 LML130916:LML130917 LCP130916:LCP130917 KST130916:KST130917 KIX130916:KIX130917 JZB130916:JZB130917 JPF130916:JPF130917 JFJ130916:JFJ130917 IVN130916:IVN130917 ILR130916:ILR130917 IBV130916:IBV130917 HRZ130916:HRZ130917 HID130916:HID130917 GYH130916:GYH130917 GOL130916:GOL130917 GEP130916:GEP130917 FUT130916:FUT130917 FKX130916:FKX130917 FBB130916:FBB130917 ERF130916:ERF130917 EHJ130916:EHJ130917 DXN130916:DXN130917 DNR130916:DNR130917 DDV130916:DDV130917 CTZ130916:CTZ130917 CKD130916:CKD130917 CAH130916:CAH130917 BQL130916:BQL130917 BGP130916:BGP130917 AWT130916:AWT130917 AMX130916:AMX130917 ADB130916:ADB130917 TF130916:TF130917 JJ130916:JJ130917 E130916:G130917 WVV65380:WVV65381 WLZ65380:WLZ65381 WCD65380:WCD65381 VSH65380:VSH65381 VIL65380:VIL65381 UYP65380:UYP65381 UOT65380:UOT65381 UEX65380:UEX65381 TVB65380:TVB65381 TLF65380:TLF65381 TBJ65380:TBJ65381 SRN65380:SRN65381 SHR65380:SHR65381 RXV65380:RXV65381 RNZ65380:RNZ65381 RED65380:RED65381 QUH65380:QUH65381 QKL65380:QKL65381 QAP65380:QAP65381 PQT65380:PQT65381 PGX65380:PGX65381 OXB65380:OXB65381 ONF65380:ONF65381 ODJ65380:ODJ65381 NTN65380:NTN65381 NJR65380:NJR65381 MZV65380:MZV65381 MPZ65380:MPZ65381 MGD65380:MGD65381 LWH65380:LWH65381 LML65380:LML65381 LCP65380:LCP65381 KST65380:KST65381 KIX65380:KIX65381 JZB65380:JZB65381 JPF65380:JPF65381 JFJ65380:JFJ65381 IVN65380:IVN65381 ILR65380:ILR65381 IBV65380:IBV65381 HRZ65380:HRZ65381 HID65380:HID65381 GYH65380:GYH65381 GOL65380:GOL65381 GEP65380:GEP65381 FUT65380:FUT65381 FKX65380:FKX65381 FBB65380:FBB65381 ERF65380:ERF65381 EHJ65380:EHJ65381 DXN65380:DXN65381 DNR65380:DNR65381 DDV65380:DDV65381 CTZ65380:CTZ65381 CKD65380:CKD65381 CAH65380:CAH65381 BQL65380:BQL65381 BGP65380:BGP65381 AWT65380:AWT65381 AMX65380:AMX65381 ADB65380:ADB65381 TF65380:TF65381 JJ65380:JJ65381 E65380:G65381">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09"/>
  <sheetViews>
    <sheetView zoomScaleNormal="100" workbookViewId="0"/>
  </sheetViews>
  <sheetFormatPr defaultColWidth="6.6640625" defaultRowHeight="15" zeroHeight="1"/>
  <cols>
    <col min="1" max="1" width="2.77734375" style="38" customWidth="1"/>
    <col min="2" max="2" width="14.33203125" style="43" customWidth="1"/>
    <col min="3" max="3" width="15.21875" style="43" customWidth="1"/>
    <col min="4" max="4" width="18.33203125" style="43" customWidth="1"/>
    <col min="5" max="5" width="30.5546875" style="38" bestFit="1" customWidth="1"/>
    <col min="6" max="6" width="19.88671875" style="38" bestFit="1" customWidth="1"/>
    <col min="7" max="7" width="21.109375" style="38" customWidth="1"/>
    <col min="8" max="8" width="19.21875" style="38" bestFit="1" customWidth="1"/>
    <col min="9" max="9" width="14.109375" style="38" customWidth="1"/>
    <col min="10" max="10" width="19.21875" style="38" bestFit="1" customWidth="1"/>
    <col min="11" max="18" width="14.109375" style="38" customWidth="1"/>
    <col min="19" max="20" width="14.33203125" style="38" customWidth="1"/>
    <col min="21" max="21" width="13.109375" style="38" customWidth="1"/>
    <col min="22" max="22" width="18.77734375" style="38" customWidth="1"/>
    <col min="23" max="25" width="12.33203125" style="38" bestFit="1" customWidth="1"/>
    <col min="26" max="104" width="11.5546875" style="38" bestFit="1" customWidth="1"/>
    <col min="105" max="16384" width="6.6640625" style="38"/>
  </cols>
  <sheetData>
    <row r="1" spans="1:29" ht="30">
      <c r="B1" s="119" t="s">
        <v>425</v>
      </c>
    </row>
    <row r="2" spans="1:29" ht="26.25" customHeight="1">
      <c r="B2" s="340" t="s">
        <v>247</v>
      </c>
    </row>
    <row r="3" spans="1:29" ht="26.25" thickBot="1">
      <c r="B3" s="120" t="s">
        <v>392</v>
      </c>
    </row>
    <row r="4" spans="1:29" ht="15" customHeight="1">
      <c r="B4" s="864" t="s">
        <v>581</v>
      </c>
      <c r="C4" s="865"/>
      <c r="D4" s="866"/>
    </row>
    <row r="5" spans="1:29" ht="15.75" thickBot="1">
      <c r="B5" s="872">
        <f>D60</f>
        <v>0</v>
      </c>
      <c r="C5" s="873"/>
      <c r="D5" s="874"/>
    </row>
    <row r="6" spans="1:29" ht="16.5" thickBot="1">
      <c r="B6" s="362"/>
      <c r="C6" s="363"/>
      <c r="D6" s="363"/>
    </row>
    <row r="7" spans="1:29">
      <c r="B7" s="875" t="s">
        <v>582</v>
      </c>
      <c r="C7" s="876"/>
      <c r="D7" s="877"/>
    </row>
    <row r="8" spans="1:29" ht="15" customHeight="1" thickBot="1">
      <c r="B8" s="867">
        <f>D61</f>
        <v>0</v>
      </c>
      <c r="C8" s="868"/>
      <c r="D8" s="869"/>
    </row>
    <row r="9" spans="1:29" ht="16.5" thickBot="1">
      <c r="B9" s="362"/>
      <c r="C9" s="363"/>
      <c r="D9" s="363"/>
    </row>
    <row r="10" spans="1:29">
      <c r="B10" s="875" t="s">
        <v>515</v>
      </c>
      <c r="C10" s="876"/>
      <c r="D10" s="877"/>
    </row>
    <row r="11" spans="1:29" ht="15.75" thickBot="1">
      <c r="B11" s="878">
        <f>D63</f>
        <v>0</v>
      </c>
      <c r="C11" s="879"/>
      <c r="D11" s="880"/>
    </row>
    <row r="12" spans="1:29" ht="50.25" customHeight="1">
      <c r="B12" s="543" t="s">
        <v>377</v>
      </c>
      <c r="C12" s="44"/>
      <c r="D12" s="44"/>
      <c r="E12" s="39"/>
      <c r="F12" s="39"/>
      <c r="G12" s="39"/>
      <c r="H12" s="39"/>
      <c r="I12" s="39"/>
      <c r="J12" s="39"/>
      <c r="K12" s="39"/>
      <c r="L12" s="39"/>
      <c r="M12" s="39"/>
      <c r="N12" s="39"/>
      <c r="O12" s="39"/>
      <c r="P12" s="39"/>
      <c r="Q12" s="624"/>
      <c r="R12" s="624"/>
      <c r="S12" s="625"/>
      <c r="T12" s="625"/>
      <c r="U12" s="625"/>
      <c r="V12" s="625"/>
      <c r="W12" s="625"/>
      <c r="X12" s="625"/>
      <c r="Y12" s="625"/>
      <c r="Z12" s="39"/>
      <c r="AA12" s="39"/>
      <c r="AB12" s="39"/>
      <c r="AC12" s="39"/>
    </row>
    <row r="13" spans="1:29" s="39" customFormat="1" ht="15.75">
      <c r="B13" s="328" t="s">
        <v>118</v>
      </c>
      <c r="C13" s="329"/>
      <c r="D13" s="44"/>
    </row>
    <row r="14" spans="1:29" ht="18" customHeight="1">
      <c r="B14" s="509" t="s">
        <v>373</v>
      </c>
      <c r="C14" s="885" t="s">
        <v>65</v>
      </c>
      <c r="D14" s="885"/>
      <c r="E14" s="292" t="s">
        <v>113</v>
      </c>
      <c r="F14" s="883" t="s">
        <v>117</v>
      </c>
      <c r="G14" s="884"/>
      <c r="H14" s="883" t="s">
        <v>116</v>
      </c>
      <c r="I14" s="923"/>
      <c r="J14" s="923"/>
      <c r="K14" s="923"/>
      <c r="L14" s="884"/>
      <c r="M14" s="330"/>
      <c r="N14" s="330"/>
      <c r="O14" s="330"/>
      <c r="P14" s="330"/>
      <c r="Q14" s="39"/>
      <c r="R14" s="39"/>
    </row>
    <row r="15" spans="1:29" ht="18" customHeight="1">
      <c r="A15" s="56">
        <v>0</v>
      </c>
      <c r="B15" s="888">
        <v>1</v>
      </c>
      <c r="C15" s="888" t="s">
        <v>297</v>
      </c>
      <c r="D15" s="889"/>
      <c r="E15" s="903" t="s">
        <v>580</v>
      </c>
      <c r="F15" s="580" t="s">
        <v>293</v>
      </c>
      <c r="G15" s="295"/>
      <c r="H15" s="888" t="s">
        <v>649</v>
      </c>
      <c r="I15" s="915"/>
      <c r="J15" s="915"/>
      <c r="K15" s="915"/>
      <c r="L15" s="916"/>
      <c r="M15" s="612"/>
      <c r="N15" s="612"/>
      <c r="O15" s="612"/>
      <c r="P15" s="612"/>
      <c r="Q15" s="39"/>
      <c r="R15" s="39"/>
    </row>
    <row r="16" spans="1:29" ht="15" customHeight="1">
      <c r="A16" s="56">
        <v>1</v>
      </c>
      <c r="B16" s="890"/>
      <c r="C16" s="890"/>
      <c r="D16" s="891"/>
      <c r="E16" s="903"/>
      <c r="F16" s="605"/>
      <c r="G16" s="606" t="s">
        <v>292</v>
      </c>
      <c r="H16" s="917"/>
      <c r="I16" s="918"/>
      <c r="J16" s="918"/>
      <c r="K16" s="918"/>
      <c r="L16" s="919"/>
      <c r="M16" s="612"/>
      <c r="N16" s="612"/>
      <c r="O16" s="612"/>
      <c r="P16" s="612"/>
    </row>
    <row r="17" spans="1:88" ht="15" customHeight="1">
      <c r="A17" s="56">
        <v>2</v>
      </c>
      <c r="B17" s="890"/>
      <c r="C17" s="890"/>
      <c r="D17" s="891"/>
      <c r="E17" s="903"/>
      <c r="F17" s="581" t="s">
        <v>141</v>
      </c>
      <c r="G17" s="718"/>
      <c r="H17" s="917"/>
      <c r="I17" s="918"/>
      <c r="J17" s="918"/>
      <c r="K17" s="918"/>
      <c r="L17" s="919"/>
      <c r="M17" s="612"/>
      <c r="N17" s="612"/>
      <c r="O17" s="612"/>
      <c r="P17" s="612"/>
    </row>
    <row r="18" spans="1:88" ht="15" customHeight="1">
      <c r="A18" s="56">
        <v>3</v>
      </c>
      <c r="B18" s="890"/>
      <c r="C18" s="890"/>
      <c r="D18" s="891"/>
      <c r="E18" s="903"/>
      <c r="F18" s="581" t="s">
        <v>142</v>
      </c>
      <c r="G18" s="718"/>
      <c r="H18" s="917"/>
      <c r="I18" s="918"/>
      <c r="J18" s="918"/>
      <c r="K18" s="918"/>
      <c r="L18" s="919"/>
      <c r="M18" s="612"/>
      <c r="N18" s="612"/>
      <c r="O18" s="612"/>
      <c r="P18" s="612"/>
    </row>
    <row r="19" spans="1:88" ht="15" customHeight="1">
      <c r="A19" s="56"/>
      <c r="B19" s="890"/>
      <c r="C19" s="890"/>
      <c r="D19" s="891"/>
      <c r="E19" s="903"/>
      <c r="F19" s="581" t="s">
        <v>143</v>
      </c>
      <c r="G19" s="718"/>
      <c r="H19" s="917"/>
      <c r="I19" s="918"/>
      <c r="J19" s="918"/>
      <c r="K19" s="918"/>
      <c r="L19" s="919"/>
      <c r="M19" s="612"/>
      <c r="N19" s="612"/>
      <c r="O19" s="612"/>
      <c r="P19" s="612"/>
    </row>
    <row r="20" spans="1:88" ht="15" customHeight="1">
      <c r="A20" s="56"/>
      <c r="B20" s="890"/>
      <c r="C20" s="890"/>
      <c r="D20" s="891"/>
      <c r="E20" s="903"/>
      <c r="F20" s="581" t="s">
        <v>144</v>
      </c>
      <c r="G20" s="718"/>
      <c r="H20" s="917"/>
      <c r="I20" s="918"/>
      <c r="J20" s="918"/>
      <c r="K20" s="918"/>
      <c r="L20" s="919"/>
      <c r="M20" s="612"/>
      <c r="N20" s="612"/>
      <c r="O20" s="612"/>
      <c r="P20" s="612"/>
    </row>
    <row r="21" spans="1:88" ht="15" customHeight="1">
      <c r="B21" s="892"/>
      <c r="C21" s="892"/>
      <c r="D21" s="893"/>
      <c r="E21" s="903"/>
      <c r="F21" s="607" t="s">
        <v>90</v>
      </c>
      <c r="G21" s="607">
        <f>SUM(G17:G20)</f>
        <v>0</v>
      </c>
      <c r="H21" s="920"/>
      <c r="I21" s="921"/>
      <c r="J21" s="921"/>
      <c r="K21" s="921"/>
      <c r="L21" s="922"/>
      <c r="M21" s="612"/>
      <c r="N21" s="612"/>
      <c r="O21" s="612"/>
      <c r="P21" s="612"/>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row>
    <row r="22" spans="1:88" s="103" customFormat="1" ht="18" customHeight="1">
      <c r="A22" s="39"/>
      <c r="C22" s="102"/>
      <c r="D22" s="102"/>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row>
    <row r="23" spans="1:88" s="39" customFormat="1" ht="15.75">
      <c r="B23" s="339" t="s">
        <v>115</v>
      </c>
      <c r="C23" s="122"/>
      <c r="D23" s="122"/>
      <c r="E23" s="122"/>
      <c r="F23" s="122"/>
      <c r="G23" s="122"/>
      <c r="H23" s="122"/>
      <c r="I23" s="122"/>
      <c r="J23" s="122"/>
      <c r="K23" s="122"/>
      <c r="L23" s="122"/>
      <c r="M23" s="122"/>
      <c r="N23" s="122"/>
      <c r="O23" s="122"/>
      <c r="P23" s="122"/>
    </row>
    <row r="24" spans="1:88" ht="15.75">
      <c r="B24" s="322" t="s">
        <v>373</v>
      </c>
      <c r="C24" s="883" t="s">
        <v>65</v>
      </c>
      <c r="D24" s="884"/>
      <c r="E24" s="509" t="s">
        <v>113</v>
      </c>
      <c r="F24" s="883" t="s">
        <v>108</v>
      </c>
      <c r="G24" s="923"/>
      <c r="H24" s="923"/>
      <c r="I24" s="923"/>
      <c r="J24" s="923"/>
      <c r="K24" s="923"/>
      <c r="L24" s="884"/>
      <c r="M24" s="330"/>
      <c r="N24" s="330"/>
      <c r="O24" s="330"/>
      <c r="P24" s="330"/>
    </row>
    <row r="25" spans="1:88" ht="29.25" customHeight="1">
      <c r="B25" s="334">
        <v>1</v>
      </c>
      <c r="C25" s="895" t="s">
        <v>300</v>
      </c>
      <c r="D25" s="896"/>
      <c r="E25" s="609" t="s">
        <v>421</v>
      </c>
      <c r="F25" s="924" t="s">
        <v>579</v>
      </c>
      <c r="G25" s="925"/>
      <c r="H25" s="925"/>
      <c r="I25" s="925"/>
      <c r="J25" s="925"/>
      <c r="K25" s="925"/>
      <c r="L25" s="926"/>
      <c r="M25" s="610"/>
      <c r="N25" s="610"/>
      <c r="O25" s="610"/>
      <c r="P25" s="610"/>
    </row>
    <row r="26" spans="1:88" ht="28.5" customHeight="1">
      <c r="B26" s="40"/>
      <c r="C26" s="41"/>
      <c r="D26" s="41"/>
      <c r="E26" s="40"/>
      <c r="F26" s="41"/>
      <c r="G26" s="41"/>
      <c r="H26" s="41"/>
      <c r="I26" s="41"/>
      <c r="J26" s="41"/>
      <c r="K26" s="41"/>
      <c r="L26" s="41"/>
      <c r="M26" s="41"/>
      <c r="N26" s="41"/>
      <c r="O26" s="41"/>
      <c r="P26" s="41"/>
      <c r="Q26" s="39"/>
      <c r="R26" s="39"/>
      <c r="S26" s="39"/>
      <c r="T26" s="39"/>
    </row>
    <row r="27" spans="1:88" s="39" customFormat="1" ht="24" customHeight="1">
      <c r="B27" s="333" t="s">
        <v>74</v>
      </c>
      <c r="C27" s="41"/>
      <c r="D27" s="41"/>
      <c r="E27" s="40"/>
      <c r="F27" s="41"/>
      <c r="G27" s="41"/>
      <c r="H27" s="41"/>
      <c r="I27" s="41"/>
      <c r="J27" s="41"/>
      <c r="K27" s="41"/>
      <c r="L27" s="41"/>
      <c r="M27" s="41"/>
      <c r="N27" s="41"/>
      <c r="O27" s="41"/>
      <c r="P27" s="41"/>
    </row>
    <row r="28" spans="1:88" ht="15.75">
      <c r="B28" s="322" t="s">
        <v>374</v>
      </c>
      <c r="C28" s="883" t="s">
        <v>65</v>
      </c>
      <c r="D28" s="884"/>
      <c r="E28" s="509" t="s">
        <v>109</v>
      </c>
      <c r="F28" s="927" t="s">
        <v>108</v>
      </c>
      <c r="G28" s="928"/>
      <c r="H28" s="928"/>
      <c r="I28" s="928"/>
      <c r="J28" s="928"/>
      <c r="K28" s="928"/>
      <c r="L28" s="929"/>
      <c r="M28" s="341"/>
      <c r="N28" s="341"/>
      <c r="O28" s="341"/>
      <c r="P28" s="341"/>
      <c r="Q28" s="39"/>
    </row>
    <row r="29" spans="1:88" ht="36.75" customHeight="1">
      <c r="B29" s="592">
        <v>1</v>
      </c>
      <c r="C29" s="886" t="s">
        <v>294</v>
      </c>
      <c r="D29" s="886"/>
      <c r="E29" s="515" t="s">
        <v>295</v>
      </c>
      <c r="F29" s="930" t="s">
        <v>296</v>
      </c>
      <c r="G29" s="931"/>
      <c r="H29" s="931"/>
      <c r="I29" s="931"/>
      <c r="J29" s="931"/>
      <c r="K29" s="931"/>
      <c r="L29" s="932"/>
      <c r="M29" s="613"/>
      <c r="N29" s="613"/>
      <c r="O29" s="613"/>
      <c r="P29" s="613"/>
      <c r="Q29" s="39"/>
    </row>
    <row r="30" spans="1:88" s="42" customFormat="1">
      <c r="M30" s="95"/>
      <c r="N30" s="95"/>
      <c r="O30" s="95"/>
      <c r="P30" s="95"/>
      <c r="Q30" s="39"/>
    </row>
    <row r="31" spans="1:88" s="42" customFormat="1" ht="27">
      <c r="B31" s="584" t="s">
        <v>378</v>
      </c>
      <c r="M31" s="95"/>
      <c r="N31" s="95"/>
      <c r="O31" s="95"/>
      <c r="P31" s="95"/>
      <c r="Q31" s="39"/>
    </row>
    <row r="32" spans="1:88" s="39" customFormat="1" ht="15.75">
      <c r="B32" s="328" t="s">
        <v>118</v>
      </c>
      <c r="C32" s="329"/>
      <c r="D32" s="44"/>
    </row>
    <row r="33" spans="2:18" ht="15.75">
      <c r="B33" s="512" t="s">
        <v>373</v>
      </c>
      <c r="C33" s="887" t="s">
        <v>65</v>
      </c>
      <c r="D33" s="887"/>
      <c r="E33" s="342" t="s">
        <v>113</v>
      </c>
      <c r="F33" s="904" t="s">
        <v>117</v>
      </c>
      <c r="G33" s="905"/>
      <c r="H33" s="898" t="s">
        <v>116</v>
      </c>
      <c r="I33" s="899"/>
      <c r="J33" s="899"/>
      <c r="K33" s="899"/>
      <c r="L33" s="900"/>
      <c r="M33" s="330"/>
      <c r="N33" s="330"/>
      <c r="O33" s="330"/>
      <c r="P33" s="330"/>
      <c r="Q33" s="39"/>
    </row>
    <row r="34" spans="2:18" ht="15" customHeight="1">
      <c r="B34" s="881">
        <v>1</v>
      </c>
      <c r="C34" s="881" t="s">
        <v>623</v>
      </c>
      <c r="D34" s="882"/>
      <c r="E34" s="902" t="s">
        <v>291</v>
      </c>
      <c r="F34" s="615" t="s">
        <v>298</v>
      </c>
      <c r="G34" s="616"/>
      <c r="H34" s="906" t="s">
        <v>648</v>
      </c>
      <c r="I34" s="907"/>
      <c r="J34" s="907"/>
      <c r="K34" s="907"/>
      <c r="L34" s="908"/>
      <c r="M34" s="614"/>
      <c r="N34" s="614"/>
      <c r="O34" s="614"/>
      <c r="P34" s="614"/>
      <c r="Q34" s="39"/>
    </row>
    <row r="35" spans="2:18" ht="15" customHeight="1">
      <c r="B35" s="882"/>
      <c r="C35" s="882"/>
      <c r="D35" s="882"/>
      <c r="E35" s="882"/>
      <c r="F35" s="617"/>
      <c r="G35" s="618" t="s">
        <v>299</v>
      </c>
      <c r="H35" s="909"/>
      <c r="I35" s="910"/>
      <c r="J35" s="910"/>
      <c r="K35" s="910"/>
      <c r="L35" s="911"/>
      <c r="M35" s="614"/>
      <c r="N35" s="614"/>
      <c r="O35" s="614"/>
      <c r="P35" s="614"/>
      <c r="Q35" s="39"/>
    </row>
    <row r="36" spans="2:18" ht="15" customHeight="1">
      <c r="B36" s="882"/>
      <c r="C36" s="882"/>
      <c r="D36" s="882"/>
      <c r="E36" s="882"/>
      <c r="F36" s="728" t="s">
        <v>141</v>
      </c>
      <c r="G36" s="718"/>
      <c r="H36" s="909"/>
      <c r="I36" s="910"/>
      <c r="J36" s="910"/>
      <c r="K36" s="910"/>
      <c r="L36" s="911"/>
      <c r="M36" s="614"/>
      <c r="N36" s="614"/>
      <c r="O36" s="614"/>
      <c r="P36" s="614"/>
      <c r="Q36" s="39"/>
    </row>
    <row r="37" spans="2:18">
      <c r="B37" s="882"/>
      <c r="C37" s="882"/>
      <c r="D37" s="882"/>
      <c r="E37" s="882"/>
      <c r="F37" s="728" t="s">
        <v>142</v>
      </c>
      <c r="G37" s="718"/>
      <c r="H37" s="909"/>
      <c r="I37" s="910"/>
      <c r="J37" s="910"/>
      <c r="K37" s="910"/>
      <c r="L37" s="911"/>
      <c r="M37" s="614"/>
      <c r="N37" s="614"/>
      <c r="O37" s="614"/>
      <c r="P37" s="614"/>
      <c r="Q37" s="39"/>
    </row>
    <row r="38" spans="2:18">
      <c r="B38" s="882"/>
      <c r="C38" s="882"/>
      <c r="D38" s="882"/>
      <c r="E38" s="882"/>
      <c r="F38" s="728" t="s">
        <v>143</v>
      </c>
      <c r="G38" s="718"/>
      <c r="H38" s="909"/>
      <c r="I38" s="910"/>
      <c r="J38" s="910"/>
      <c r="K38" s="910"/>
      <c r="L38" s="911"/>
      <c r="M38" s="614"/>
      <c r="N38" s="614"/>
      <c r="O38" s="614"/>
      <c r="P38" s="614"/>
      <c r="Q38" s="39"/>
    </row>
    <row r="39" spans="2:18">
      <c r="B39" s="882"/>
      <c r="C39" s="882"/>
      <c r="D39" s="882"/>
      <c r="E39" s="882"/>
      <c r="F39" s="728" t="s">
        <v>144</v>
      </c>
      <c r="G39" s="718"/>
      <c r="H39" s="909"/>
      <c r="I39" s="910"/>
      <c r="J39" s="910"/>
      <c r="K39" s="910"/>
      <c r="L39" s="911"/>
      <c r="M39" s="614"/>
      <c r="N39" s="614"/>
      <c r="O39" s="614"/>
      <c r="P39" s="614"/>
      <c r="Q39" s="39"/>
    </row>
    <row r="40" spans="2:18">
      <c r="B40" s="882"/>
      <c r="C40" s="882"/>
      <c r="D40" s="882"/>
      <c r="E40" s="882"/>
      <c r="F40" s="618" t="s">
        <v>90</v>
      </c>
      <c r="G40" s="618">
        <f>SUM(G36:G39)</f>
        <v>0</v>
      </c>
      <c r="H40" s="912"/>
      <c r="I40" s="913"/>
      <c r="J40" s="913"/>
      <c r="K40" s="913"/>
      <c r="L40" s="914"/>
      <c r="M40" s="614"/>
      <c r="N40" s="614"/>
      <c r="O40" s="614"/>
      <c r="P40" s="614"/>
      <c r="Q40" s="39"/>
    </row>
    <row r="41" spans="2:18">
      <c r="B41" s="39"/>
      <c r="C41" s="95"/>
      <c r="D41" s="95"/>
      <c r="E41" s="95"/>
      <c r="F41" s="95"/>
      <c r="G41" s="95"/>
      <c r="H41" s="39"/>
      <c r="I41" s="39"/>
      <c r="J41" s="39"/>
      <c r="K41" s="39"/>
      <c r="L41" s="39"/>
      <c r="M41" s="39"/>
      <c r="N41" s="39"/>
      <c r="O41" s="39"/>
      <c r="P41" s="39"/>
      <c r="Q41" s="39"/>
      <c r="R41" s="39"/>
    </row>
    <row r="42" spans="2:18" s="39" customFormat="1" ht="15.75">
      <c r="B42" s="339" t="s">
        <v>115</v>
      </c>
      <c r="C42" s="122"/>
      <c r="D42" s="122"/>
      <c r="E42" s="122"/>
      <c r="F42" s="122"/>
      <c r="G42" s="122"/>
      <c r="H42" s="122"/>
      <c r="I42" s="122"/>
      <c r="J42" s="122"/>
      <c r="K42" s="122"/>
      <c r="L42" s="122"/>
      <c r="M42" s="122"/>
      <c r="N42" s="122"/>
      <c r="O42" s="122"/>
      <c r="P42" s="122"/>
    </row>
    <row r="43" spans="2:18" ht="15.75">
      <c r="B43" s="345" t="s">
        <v>373</v>
      </c>
      <c r="C43" s="887" t="s">
        <v>65</v>
      </c>
      <c r="D43" s="887"/>
      <c r="E43" s="512" t="s">
        <v>113</v>
      </c>
      <c r="F43" s="898" t="s">
        <v>112</v>
      </c>
      <c r="G43" s="899"/>
      <c r="H43" s="899"/>
      <c r="I43" s="899"/>
      <c r="J43" s="899"/>
      <c r="K43" s="899"/>
      <c r="L43" s="900"/>
      <c r="M43" s="330"/>
      <c r="N43" s="330"/>
      <c r="O43" s="330"/>
      <c r="P43" s="330"/>
      <c r="Q43" s="39"/>
    </row>
    <row r="44" spans="2:18" ht="25.5" customHeight="1">
      <c r="B44" s="621">
        <v>1</v>
      </c>
      <c r="C44" s="881" t="s">
        <v>301</v>
      </c>
      <c r="D44" s="882"/>
      <c r="E44" s="622" t="s">
        <v>291</v>
      </c>
      <c r="F44" s="897" t="s">
        <v>467</v>
      </c>
      <c r="G44" s="897"/>
      <c r="H44" s="897"/>
      <c r="I44" s="897"/>
      <c r="J44" s="897"/>
      <c r="K44" s="897"/>
      <c r="L44" s="897"/>
      <c r="M44" s="610"/>
      <c r="N44" s="610"/>
      <c r="O44" s="610"/>
      <c r="P44" s="610"/>
      <c r="Q44" s="39"/>
    </row>
    <row r="45" spans="2:18" ht="16.5" customHeight="1">
      <c r="B45" s="552">
        <v>2</v>
      </c>
      <c r="C45" s="894" t="s">
        <v>303</v>
      </c>
      <c r="D45" s="894"/>
      <c r="E45" s="562" t="s">
        <v>291</v>
      </c>
      <c r="F45" s="894" t="s">
        <v>304</v>
      </c>
      <c r="G45" s="894"/>
      <c r="H45" s="894"/>
      <c r="I45" s="894"/>
      <c r="J45" s="894"/>
      <c r="K45" s="894"/>
      <c r="L45" s="894"/>
      <c r="M45" s="620"/>
      <c r="N45" s="620"/>
      <c r="O45" s="620"/>
      <c r="P45" s="620"/>
      <c r="Q45" s="39"/>
    </row>
    <row r="46" spans="2:18">
      <c r="B46" s="40"/>
      <c r="C46" s="41"/>
      <c r="D46" s="41"/>
      <c r="E46" s="40"/>
      <c r="F46" s="41"/>
      <c r="G46" s="41"/>
      <c r="H46" s="41"/>
      <c r="I46" s="41"/>
      <c r="J46" s="41"/>
      <c r="K46" s="41"/>
      <c r="L46" s="41"/>
      <c r="M46" s="41"/>
      <c r="N46" s="41"/>
      <c r="O46" s="41"/>
      <c r="P46" s="41"/>
      <c r="Q46" s="39"/>
      <c r="R46" s="39"/>
    </row>
    <row r="47" spans="2:18" s="39" customFormat="1">
      <c r="B47" s="333" t="s">
        <v>74</v>
      </c>
      <c r="C47" s="41"/>
      <c r="D47" s="41"/>
      <c r="E47" s="40"/>
      <c r="F47" s="41"/>
      <c r="G47" s="41"/>
      <c r="H47" s="41"/>
      <c r="I47" s="41"/>
      <c r="J47" s="41"/>
      <c r="K47" s="41"/>
      <c r="L47" s="41"/>
      <c r="M47" s="41"/>
      <c r="N47" s="41"/>
      <c r="O47" s="41"/>
      <c r="P47" s="41"/>
    </row>
    <row r="48" spans="2:18" ht="15.75">
      <c r="B48" s="345" t="s">
        <v>374</v>
      </c>
      <c r="C48" s="887" t="s">
        <v>65</v>
      </c>
      <c r="D48" s="887"/>
      <c r="E48" s="512" t="s">
        <v>109</v>
      </c>
      <c r="F48" s="901" t="s">
        <v>108</v>
      </c>
      <c r="G48" s="901"/>
      <c r="H48" s="901"/>
      <c r="I48" s="901"/>
      <c r="J48" s="901"/>
      <c r="K48" s="901"/>
      <c r="L48" s="901"/>
      <c r="M48" s="341"/>
      <c r="N48" s="341"/>
      <c r="O48" s="341"/>
      <c r="P48" s="341"/>
      <c r="Q48" s="39"/>
      <c r="R48" s="39"/>
    </row>
    <row r="49" spans="2:104" ht="33" customHeight="1">
      <c r="B49" s="621">
        <v>1</v>
      </c>
      <c r="C49" s="881" t="s">
        <v>302</v>
      </c>
      <c r="D49" s="882"/>
      <c r="E49" s="621" t="s">
        <v>295</v>
      </c>
      <c r="F49" s="881" t="s">
        <v>296</v>
      </c>
      <c r="G49" s="881"/>
      <c r="H49" s="881"/>
      <c r="I49" s="881"/>
      <c r="J49" s="881"/>
      <c r="K49" s="881"/>
      <c r="L49" s="881"/>
      <c r="M49" s="620"/>
      <c r="N49" s="620"/>
      <c r="O49" s="620"/>
      <c r="P49" s="620"/>
      <c r="Q49" s="39"/>
      <c r="R49" s="39"/>
    </row>
    <row r="50" spans="2:104">
      <c r="B50" s="38"/>
      <c r="C50" s="38"/>
      <c r="D50" s="38"/>
      <c r="N50" s="39"/>
      <c r="O50" s="39"/>
      <c r="P50" s="39"/>
      <c r="Q50" s="39"/>
      <c r="R50" s="39"/>
    </row>
    <row r="51" spans="2:104" s="39" customFormat="1">
      <c r="B51" s="347" t="s">
        <v>382</v>
      </c>
      <c r="C51" s="44"/>
      <c r="D51" s="44"/>
    </row>
    <row r="52" spans="2:104" ht="16.5" customHeight="1">
      <c r="B52" s="870" t="s">
        <v>105</v>
      </c>
      <c r="C52" s="871"/>
      <c r="D52" s="623">
        <f>'Discount rates'!D4</f>
        <v>3.5000000000000003E-2</v>
      </c>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row>
    <row r="53" spans="2:104" ht="16.5" customHeight="1">
      <c r="B53" s="870" t="s">
        <v>624</v>
      </c>
      <c r="C53" s="871"/>
      <c r="D53" s="623">
        <f>'Discount rates'!D5</f>
        <v>0.03</v>
      </c>
    </row>
    <row r="54" spans="2:104" ht="16.5" customHeight="1">
      <c r="B54" s="870" t="s">
        <v>625</v>
      </c>
      <c r="C54" s="871"/>
      <c r="D54" s="623">
        <f>'Discount rates'!D6</f>
        <v>2.5000000000000001E-2</v>
      </c>
    </row>
    <row r="55" spans="2:104" ht="15.75">
      <c r="B55" s="870" t="s">
        <v>385</v>
      </c>
      <c r="C55" s="871"/>
      <c r="D55" s="566">
        <v>2019</v>
      </c>
      <c r="E55" s="566">
        <v>2020</v>
      </c>
      <c r="F55" s="566">
        <v>2021</v>
      </c>
      <c r="G55" s="566">
        <v>2022</v>
      </c>
      <c r="H55" s="566">
        <v>2023</v>
      </c>
      <c r="I55" s="566">
        <v>2024</v>
      </c>
      <c r="J55" s="566">
        <v>2025</v>
      </c>
      <c r="K55" s="566">
        <v>2026</v>
      </c>
      <c r="L55" s="566">
        <v>2027</v>
      </c>
      <c r="M55" s="566">
        <v>2028</v>
      </c>
      <c r="N55" s="566">
        <v>2029</v>
      </c>
      <c r="O55" s="566">
        <v>2030</v>
      </c>
      <c r="P55" s="566">
        <v>2031</v>
      </c>
      <c r="Q55" s="566">
        <v>2032</v>
      </c>
      <c r="R55" s="566">
        <v>2033</v>
      </c>
      <c r="S55" s="566">
        <v>2034</v>
      </c>
      <c r="T55" s="566">
        <v>2035</v>
      </c>
      <c r="U55" s="566">
        <v>2036</v>
      </c>
      <c r="V55" s="566">
        <v>2037</v>
      </c>
      <c r="W55" s="566">
        <v>2038</v>
      </c>
      <c r="X55" s="566">
        <v>2039</v>
      </c>
      <c r="Y55" s="566">
        <v>2040</v>
      </c>
      <c r="Z55" s="566">
        <v>2041</v>
      </c>
      <c r="AA55" s="566">
        <v>2042</v>
      </c>
      <c r="AB55" s="566">
        <v>2043</v>
      </c>
      <c r="AC55" s="566">
        <v>2044</v>
      </c>
      <c r="AD55" s="566">
        <v>2045</v>
      </c>
      <c r="AE55" s="566">
        <v>2046</v>
      </c>
      <c r="AF55" s="566">
        <v>2047</v>
      </c>
      <c r="AG55" s="566">
        <v>2048</v>
      </c>
      <c r="AH55" s="566">
        <v>2049</v>
      </c>
      <c r="AI55" s="566">
        <v>2050</v>
      </c>
      <c r="AJ55" s="566">
        <v>2051</v>
      </c>
      <c r="AK55" s="566">
        <v>2052</v>
      </c>
      <c r="AL55" s="566">
        <v>2053</v>
      </c>
      <c r="AM55" s="566">
        <v>2054</v>
      </c>
      <c r="AN55" s="566">
        <v>2055</v>
      </c>
      <c r="AO55" s="566">
        <v>2056</v>
      </c>
      <c r="AP55" s="566">
        <v>2057</v>
      </c>
      <c r="AQ55" s="566">
        <v>2058</v>
      </c>
      <c r="AR55" s="566">
        <v>2059</v>
      </c>
      <c r="AS55" s="566">
        <v>2060</v>
      </c>
      <c r="AT55" s="566">
        <v>2061</v>
      </c>
      <c r="AU55" s="566">
        <v>2062</v>
      </c>
      <c r="AV55" s="566">
        <v>2063</v>
      </c>
      <c r="AW55" s="566">
        <v>2064</v>
      </c>
      <c r="AX55" s="566">
        <v>2065</v>
      </c>
      <c r="AY55" s="566">
        <v>2066</v>
      </c>
      <c r="AZ55" s="566">
        <v>2067</v>
      </c>
      <c r="BA55" s="566">
        <v>2068</v>
      </c>
      <c r="BB55" s="566">
        <v>2069</v>
      </c>
      <c r="BC55" s="566">
        <v>2070</v>
      </c>
      <c r="BD55" s="566">
        <v>2071</v>
      </c>
      <c r="BE55" s="566">
        <v>2072</v>
      </c>
      <c r="BF55" s="566">
        <v>2073</v>
      </c>
      <c r="BG55" s="566">
        <v>2074</v>
      </c>
      <c r="BH55" s="566">
        <v>2075</v>
      </c>
      <c r="BI55" s="566">
        <v>2076</v>
      </c>
      <c r="BJ55" s="566">
        <v>2077</v>
      </c>
      <c r="BK55" s="566">
        <v>2078</v>
      </c>
      <c r="BL55" s="566">
        <v>2079</v>
      </c>
      <c r="BM55" s="566">
        <v>2080</v>
      </c>
      <c r="BN55" s="566">
        <v>2081</v>
      </c>
      <c r="BO55" s="566">
        <v>2082</v>
      </c>
      <c r="BP55" s="566">
        <v>2083</v>
      </c>
      <c r="BQ55" s="566">
        <v>2084</v>
      </c>
      <c r="BR55" s="566">
        <v>2085</v>
      </c>
      <c r="BS55" s="566">
        <v>2086</v>
      </c>
      <c r="BT55" s="566">
        <v>2087</v>
      </c>
      <c r="BU55" s="566">
        <v>2088</v>
      </c>
      <c r="BV55" s="566">
        <v>2089</v>
      </c>
      <c r="BW55" s="566">
        <v>2090</v>
      </c>
      <c r="BX55" s="566">
        <v>2091</v>
      </c>
      <c r="BY55" s="566">
        <v>2092</v>
      </c>
      <c r="BZ55" s="566">
        <v>2093</v>
      </c>
      <c r="CA55" s="566">
        <v>2094</v>
      </c>
      <c r="CB55" s="566">
        <v>2095</v>
      </c>
      <c r="CC55" s="566">
        <v>2096</v>
      </c>
      <c r="CD55" s="566">
        <v>2097</v>
      </c>
      <c r="CE55" s="566">
        <v>2098</v>
      </c>
      <c r="CF55" s="566">
        <v>2099</v>
      </c>
      <c r="CG55" s="566">
        <v>2100</v>
      </c>
      <c r="CH55" s="566">
        <v>2101</v>
      </c>
      <c r="CI55" s="566">
        <v>2102</v>
      </c>
      <c r="CJ55" s="566">
        <v>2103</v>
      </c>
      <c r="CK55" s="566">
        <v>2104</v>
      </c>
      <c r="CL55" s="566">
        <v>2105</v>
      </c>
      <c r="CM55" s="566">
        <v>2106</v>
      </c>
      <c r="CN55" s="566">
        <v>2107</v>
      </c>
      <c r="CO55" s="566">
        <v>2108</v>
      </c>
      <c r="CP55" s="566">
        <v>2109</v>
      </c>
      <c r="CQ55" s="566">
        <v>2110</v>
      </c>
      <c r="CR55" s="566">
        <v>2111</v>
      </c>
      <c r="CS55" s="566">
        <v>2112</v>
      </c>
      <c r="CT55" s="566">
        <v>2113</v>
      </c>
      <c r="CU55" s="566">
        <v>2114</v>
      </c>
      <c r="CV55" s="566">
        <v>2115</v>
      </c>
      <c r="CW55" s="566">
        <v>2116</v>
      </c>
      <c r="CX55" s="566">
        <v>2117</v>
      </c>
      <c r="CY55" s="566">
        <v>2118</v>
      </c>
      <c r="CZ55" s="566">
        <v>2119</v>
      </c>
    </row>
    <row r="56" spans="2:104" ht="15.75">
      <c r="B56" s="870" t="s">
        <v>380</v>
      </c>
      <c r="C56" s="871"/>
      <c r="D56" s="566">
        <v>0</v>
      </c>
      <c r="E56" s="566">
        <v>1</v>
      </c>
      <c r="F56" s="566">
        <v>2</v>
      </c>
      <c r="G56" s="566">
        <v>3</v>
      </c>
      <c r="H56" s="566">
        <v>4</v>
      </c>
      <c r="I56" s="566">
        <v>5</v>
      </c>
      <c r="J56" s="566">
        <v>6</v>
      </c>
      <c r="K56" s="566">
        <v>7</v>
      </c>
      <c r="L56" s="566">
        <v>8</v>
      </c>
      <c r="M56" s="566">
        <v>9</v>
      </c>
      <c r="N56" s="566">
        <v>10</v>
      </c>
      <c r="O56" s="566">
        <v>11</v>
      </c>
      <c r="P56" s="566">
        <v>12</v>
      </c>
      <c r="Q56" s="566">
        <v>13</v>
      </c>
      <c r="R56" s="566">
        <v>14</v>
      </c>
      <c r="S56" s="566">
        <v>15</v>
      </c>
      <c r="T56" s="566">
        <v>16</v>
      </c>
      <c r="U56" s="566">
        <v>17</v>
      </c>
      <c r="V56" s="566">
        <v>18</v>
      </c>
      <c r="W56" s="566">
        <v>19</v>
      </c>
      <c r="X56" s="566">
        <v>20</v>
      </c>
      <c r="Y56" s="566">
        <v>21</v>
      </c>
      <c r="Z56" s="566">
        <v>22</v>
      </c>
      <c r="AA56" s="566">
        <v>23</v>
      </c>
      <c r="AB56" s="566">
        <v>24</v>
      </c>
      <c r="AC56" s="566">
        <v>25</v>
      </c>
      <c r="AD56" s="566">
        <v>26</v>
      </c>
      <c r="AE56" s="566">
        <v>27</v>
      </c>
      <c r="AF56" s="566">
        <v>28</v>
      </c>
      <c r="AG56" s="566">
        <v>29</v>
      </c>
      <c r="AH56" s="566">
        <v>30</v>
      </c>
      <c r="AI56" s="566">
        <v>31</v>
      </c>
      <c r="AJ56" s="566">
        <v>32</v>
      </c>
      <c r="AK56" s="566">
        <v>33</v>
      </c>
      <c r="AL56" s="566">
        <v>34</v>
      </c>
      <c r="AM56" s="566">
        <v>35</v>
      </c>
      <c r="AN56" s="566">
        <v>36</v>
      </c>
      <c r="AO56" s="566">
        <v>37</v>
      </c>
      <c r="AP56" s="566">
        <v>38</v>
      </c>
      <c r="AQ56" s="566">
        <v>39</v>
      </c>
      <c r="AR56" s="566">
        <v>40</v>
      </c>
      <c r="AS56" s="566">
        <v>41</v>
      </c>
      <c r="AT56" s="566">
        <v>42</v>
      </c>
      <c r="AU56" s="566">
        <v>43</v>
      </c>
      <c r="AV56" s="566">
        <v>44</v>
      </c>
      <c r="AW56" s="566">
        <v>45</v>
      </c>
      <c r="AX56" s="566">
        <v>46</v>
      </c>
      <c r="AY56" s="566">
        <v>47</v>
      </c>
      <c r="AZ56" s="566">
        <v>48</v>
      </c>
      <c r="BA56" s="566">
        <v>49</v>
      </c>
      <c r="BB56" s="566">
        <v>50</v>
      </c>
      <c r="BC56" s="566">
        <v>51</v>
      </c>
      <c r="BD56" s="566">
        <v>52</v>
      </c>
      <c r="BE56" s="566">
        <v>53</v>
      </c>
      <c r="BF56" s="566">
        <v>54</v>
      </c>
      <c r="BG56" s="566">
        <v>55</v>
      </c>
      <c r="BH56" s="566">
        <v>56</v>
      </c>
      <c r="BI56" s="566">
        <v>57</v>
      </c>
      <c r="BJ56" s="566">
        <v>58</v>
      </c>
      <c r="BK56" s="566">
        <v>59</v>
      </c>
      <c r="BL56" s="566">
        <v>60</v>
      </c>
      <c r="BM56" s="566">
        <v>61</v>
      </c>
      <c r="BN56" s="566">
        <v>62</v>
      </c>
      <c r="BO56" s="566">
        <v>63</v>
      </c>
      <c r="BP56" s="566">
        <v>64</v>
      </c>
      <c r="BQ56" s="566">
        <v>65</v>
      </c>
      <c r="BR56" s="566">
        <v>66</v>
      </c>
      <c r="BS56" s="566">
        <v>67</v>
      </c>
      <c r="BT56" s="566">
        <v>68</v>
      </c>
      <c r="BU56" s="566">
        <v>69</v>
      </c>
      <c r="BV56" s="566">
        <v>70</v>
      </c>
      <c r="BW56" s="566">
        <v>71</v>
      </c>
      <c r="BX56" s="566">
        <v>72</v>
      </c>
      <c r="BY56" s="566">
        <v>73</v>
      </c>
      <c r="BZ56" s="566">
        <v>74</v>
      </c>
      <c r="CA56" s="566">
        <v>75</v>
      </c>
      <c r="CB56" s="566">
        <v>76</v>
      </c>
      <c r="CC56" s="566">
        <v>77</v>
      </c>
      <c r="CD56" s="566">
        <v>78</v>
      </c>
      <c r="CE56" s="566">
        <v>79</v>
      </c>
      <c r="CF56" s="566">
        <v>80</v>
      </c>
      <c r="CG56" s="566">
        <v>81</v>
      </c>
      <c r="CH56" s="566">
        <v>82</v>
      </c>
      <c r="CI56" s="566">
        <v>83</v>
      </c>
      <c r="CJ56" s="566">
        <v>84</v>
      </c>
      <c r="CK56" s="566">
        <v>85</v>
      </c>
      <c r="CL56" s="566">
        <v>86</v>
      </c>
      <c r="CM56" s="566">
        <v>87</v>
      </c>
      <c r="CN56" s="566">
        <v>88</v>
      </c>
      <c r="CO56" s="566">
        <v>89</v>
      </c>
      <c r="CP56" s="566">
        <v>90</v>
      </c>
      <c r="CQ56" s="566">
        <v>91</v>
      </c>
      <c r="CR56" s="566">
        <v>92</v>
      </c>
      <c r="CS56" s="566">
        <v>93</v>
      </c>
      <c r="CT56" s="566">
        <v>94</v>
      </c>
      <c r="CU56" s="566">
        <v>95</v>
      </c>
      <c r="CV56" s="566">
        <v>96</v>
      </c>
      <c r="CW56" s="566">
        <v>97</v>
      </c>
      <c r="CX56" s="566">
        <v>98</v>
      </c>
      <c r="CY56" s="566">
        <v>99</v>
      </c>
      <c r="CZ56" s="566">
        <v>100</v>
      </c>
    </row>
    <row r="57" spans="2:104" ht="33" customHeight="1">
      <c r="B57" s="870" t="s">
        <v>631</v>
      </c>
      <c r="C57" s="871"/>
      <c r="D57" s="567">
        <v>1</v>
      </c>
      <c r="E57" s="569">
        <f>D57/(1+$D$52)</f>
        <v>0.96618357487922713</v>
      </c>
      <c r="F57" s="569">
        <f t="shared" ref="F57:AH57" si="0">E57/(1+$D$52)</f>
        <v>0.93351070036640305</v>
      </c>
      <c r="G57" s="569">
        <f t="shared" si="0"/>
        <v>0.90194270566802237</v>
      </c>
      <c r="H57" s="569">
        <f t="shared" si="0"/>
        <v>0.87144222769857238</v>
      </c>
      <c r="I57" s="569">
        <f t="shared" si="0"/>
        <v>0.84197316685852408</v>
      </c>
      <c r="J57" s="569">
        <f t="shared" si="0"/>
        <v>0.81350064430775282</v>
      </c>
      <c r="K57" s="569">
        <f t="shared" si="0"/>
        <v>0.78599096068381924</v>
      </c>
      <c r="L57" s="569">
        <f t="shared" si="0"/>
        <v>0.75941155621625056</v>
      </c>
      <c r="M57" s="569">
        <f t="shared" si="0"/>
        <v>0.73373097218961414</v>
      </c>
      <c r="N57" s="569">
        <f t="shared" si="0"/>
        <v>0.70891881370977217</v>
      </c>
      <c r="O57" s="569">
        <f t="shared" si="0"/>
        <v>0.68494571372924851</v>
      </c>
      <c r="P57" s="569">
        <f t="shared" si="0"/>
        <v>0.66178329828912907</v>
      </c>
      <c r="Q57" s="569">
        <f t="shared" si="0"/>
        <v>0.63940415293635666</v>
      </c>
      <c r="R57" s="569">
        <f t="shared" si="0"/>
        <v>0.61778179027667313</v>
      </c>
      <c r="S57" s="569">
        <f t="shared" si="0"/>
        <v>0.59689061862480497</v>
      </c>
      <c r="T57" s="569">
        <f t="shared" si="0"/>
        <v>0.57670591171478747</v>
      </c>
      <c r="U57" s="569">
        <f t="shared" si="0"/>
        <v>0.55720377943457733</v>
      </c>
      <c r="V57" s="569">
        <f t="shared" si="0"/>
        <v>0.53836113955031628</v>
      </c>
      <c r="W57" s="569">
        <f t="shared" si="0"/>
        <v>0.520155690386779</v>
      </c>
      <c r="X57" s="569">
        <f t="shared" si="0"/>
        <v>0.50256588443167061</v>
      </c>
      <c r="Y57" s="569">
        <f t="shared" si="0"/>
        <v>0.48557090283253201</v>
      </c>
      <c r="Z57" s="569">
        <f t="shared" si="0"/>
        <v>0.46915063075606961</v>
      </c>
      <c r="AA57" s="569">
        <f t="shared" si="0"/>
        <v>0.45328563358074364</v>
      </c>
      <c r="AB57" s="569">
        <f t="shared" si="0"/>
        <v>0.43795713389443836</v>
      </c>
      <c r="AC57" s="569">
        <f t="shared" si="0"/>
        <v>0.42314698926998878</v>
      </c>
      <c r="AD57" s="569">
        <f t="shared" si="0"/>
        <v>0.40883767079225974</v>
      </c>
      <c r="AE57" s="569">
        <f t="shared" si="0"/>
        <v>0.39501224231136212</v>
      </c>
      <c r="AF57" s="569">
        <f t="shared" si="0"/>
        <v>0.38165434039745133</v>
      </c>
      <c r="AG57" s="569">
        <f t="shared" si="0"/>
        <v>0.36874815497338298</v>
      </c>
      <c r="AH57" s="569">
        <f t="shared" si="0"/>
        <v>0.35627841060230242</v>
      </c>
      <c r="AI57" s="569">
        <f>AH57/(1+$D$53)</f>
        <v>0.34590136951679845</v>
      </c>
      <c r="AJ57" s="569">
        <f t="shared" ref="AJ57:BR57" si="1">AI57/(1+$D$53)</f>
        <v>0.33582657234640628</v>
      </c>
      <c r="AK57" s="569">
        <f t="shared" si="1"/>
        <v>0.32604521587029733</v>
      </c>
      <c r="AL57" s="569">
        <f t="shared" si="1"/>
        <v>0.31654875327213333</v>
      </c>
      <c r="AM57" s="569">
        <f t="shared" si="1"/>
        <v>0.30732888667197411</v>
      </c>
      <c r="AN57" s="569">
        <f t="shared" si="1"/>
        <v>0.29837755987570302</v>
      </c>
      <c r="AO57" s="569">
        <f t="shared" si="1"/>
        <v>0.28968695133563399</v>
      </c>
      <c r="AP57" s="569">
        <f t="shared" si="1"/>
        <v>0.28124946731614953</v>
      </c>
      <c r="AQ57" s="569">
        <f t="shared" si="1"/>
        <v>0.2730577352583976</v>
      </c>
      <c r="AR57" s="569">
        <f t="shared" si="1"/>
        <v>0.26510459733825009</v>
      </c>
      <c r="AS57" s="569">
        <f t="shared" si="1"/>
        <v>0.25738310421189331</v>
      </c>
      <c r="AT57" s="569">
        <f t="shared" si="1"/>
        <v>0.24988650894358574</v>
      </c>
      <c r="AU57" s="569">
        <f t="shared" si="1"/>
        <v>0.24260826111027742</v>
      </c>
      <c r="AV57" s="569">
        <f t="shared" si="1"/>
        <v>0.23554200107793924</v>
      </c>
      <c r="AW57" s="569">
        <f t="shared" si="1"/>
        <v>0.2286815544446012</v>
      </c>
      <c r="AX57" s="569">
        <f t="shared" si="1"/>
        <v>0.22202092664524387</v>
      </c>
      <c r="AY57" s="569">
        <f t="shared" si="1"/>
        <v>0.215554297713829</v>
      </c>
      <c r="AZ57" s="569">
        <f t="shared" si="1"/>
        <v>0.20927601719789224</v>
      </c>
      <c r="BA57" s="569">
        <f t="shared" si="1"/>
        <v>0.20318059922125459</v>
      </c>
      <c r="BB57" s="569">
        <f t="shared" si="1"/>
        <v>0.19726271769053844</v>
      </c>
      <c r="BC57" s="569">
        <f t="shared" si="1"/>
        <v>0.19151720164129946</v>
      </c>
      <c r="BD57" s="569">
        <f t="shared" si="1"/>
        <v>0.18593903071970821</v>
      </c>
      <c r="BE57" s="569">
        <f t="shared" si="1"/>
        <v>0.18052333079583321</v>
      </c>
      <c r="BF57" s="569">
        <f t="shared" si="1"/>
        <v>0.17526536970469245</v>
      </c>
      <c r="BG57" s="569">
        <f t="shared" si="1"/>
        <v>0.17016055311135189</v>
      </c>
      <c r="BH57" s="569">
        <f t="shared" si="1"/>
        <v>0.16520442049645814</v>
      </c>
      <c r="BI57" s="569">
        <f t="shared" si="1"/>
        <v>0.16039264125869723</v>
      </c>
      <c r="BJ57" s="569">
        <f t="shared" si="1"/>
        <v>0.15572101093077401</v>
      </c>
      <c r="BK57" s="569">
        <f t="shared" si="1"/>
        <v>0.15118544750560584</v>
      </c>
      <c r="BL57" s="569">
        <f t="shared" si="1"/>
        <v>0.14678198786952024</v>
      </c>
      <c r="BM57" s="569">
        <f t="shared" si="1"/>
        <v>0.14250678433934003</v>
      </c>
      <c r="BN57" s="569">
        <f t="shared" si="1"/>
        <v>0.13835610130033013</v>
      </c>
      <c r="BO57" s="569">
        <f t="shared" si="1"/>
        <v>0.13432631194206809</v>
      </c>
      <c r="BP57" s="569">
        <f t="shared" si="1"/>
        <v>0.1304138950893865</v>
      </c>
      <c r="BQ57" s="569">
        <f t="shared" si="1"/>
        <v>0.12661543212561796</v>
      </c>
      <c r="BR57" s="569">
        <f t="shared" si="1"/>
        <v>0.12292760400545433</v>
      </c>
      <c r="BS57" s="569">
        <f t="shared" ref="BS57:BZ57" si="2">BR57/(1+$D$53)</f>
        <v>0.11934718835481002</v>
      </c>
      <c r="BT57" s="569">
        <f t="shared" si="2"/>
        <v>0.11587105665515536</v>
      </c>
      <c r="BU57" s="569">
        <f t="shared" si="2"/>
        <v>0.11249617150985958</v>
      </c>
      <c r="BV57" s="569">
        <f t="shared" si="2"/>
        <v>0.10921958399015493</v>
      </c>
      <c r="BW57" s="569">
        <f t="shared" si="2"/>
        <v>0.10603843105840284</v>
      </c>
      <c r="BX57" s="569">
        <f t="shared" si="2"/>
        <v>0.10294993306641052</v>
      </c>
      <c r="BY57" s="569">
        <f t="shared" si="2"/>
        <v>9.9951391326612155E-2</v>
      </c>
      <c r="BZ57" s="569">
        <f t="shared" si="2"/>
        <v>9.7040185753992383E-2</v>
      </c>
      <c r="CA57" s="569">
        <f t="shared" ref="CA57:CZ57" si="3">BZ57/(1+$D$54)</f>
        <v>9.4673351955114532E-2</v>
      </c>
      <c r="CB57" s="569">
        <f t="shared" si="3"/>
        <v>9.2364245809867851E-2</v>
      </c>
      <c r="CC57" s="569">
        <f t="shared" si="3"/>
        <v>9.0111459326700352E-2</v>
      </c>
      <c r="CD57" s="569">
        <f t="shared" si="3"/>
        <v>8.7913618855317427E-2</v>
      </c>
      <c r="CE57" s="569">
        <f t="shared" si="3"/>
        <v>8.5769384249090183E-2</v>
      </c>
      <c r="CF57" s="569">
        <f t="shared" si="3"/>
        <v>8.3677448047892872E-2</v>
      </c>
      <c r="CG57" s="569">
        <f t="shared" si="3"/>
        <v>8.1636534680871106E-2</v>
      </c>
      <c r="CH57" s="569">
        <f t="shared" si="3"/>
        <v>7.964539968865475E-2</v>
      </c>
      <c r="CI57" s="569">
        <f t="shared" si="3"/>
        <v>7.7702828964541226E-2</v>
      </c>
      <c r="CJ57" s="569">
        <f t="shared" si="3"/>
        <v>7.5807638014186565E-2</v>
      </c>
      <c r="CK57" s="569">
        <f t="shared" si="3"/>
        <v>7.3958671233352757E-2</v>
      </c>
      <c r="CL57" s="569">
        <f t="shared" si="3"/>
        <v>7.2154801203270988E-2</v>
      </c>
      <c r="CM57" s="569">
        <f t="shared" si="3"/>
        <v>7.0394928003191221E-2</v>
      </c>
      <c r="CN57" s="569">
        <f t="shared" si="3"/>
        <v>6.8677978539698759E-2</v>
      </c>
      <c r="CO57" s="569">
        <f t="shared" si="3"/>
        <v>6.7002905892389039E-2</v>
      </c>
      <c r="CP57" s="569">
        <f t="shared" si="3"/>
        <v>6.536868867550151E-2</v>
      </c>
      <c r="CQ57" s="569">
        <f t="shared" si="3"/>
        <v>6.3774330415123426E-2</v>
      </c>
      <c r="CR57" s="569">
        <f t="shared" si="3"/>
        <v>6.2218858941583834E-2</v>
      </c>
      <c r="CS57" s="569">
        <f t="shared" si="3"/>
        <v>6.0701325796667163E-2</v>
      </c>
      <c r="CT57" s="569">
        <f t="shared" si="3"/>
        <v>5.9220805655285043E-2</v>
      </c>
      <c r="CU57" s="569">
        <f t="shared" si="3"/>
        <v>5.7776395761253707E-2</v>
      </c>
      <c r="CV57" s="569">
        <f t="shared" si="3"/>
        <v>5.636721537683289E-2</v>
      </c>
      <c r="CW57" s="569">
        <f t="shared" si="3"/>
        <v>5.4992405245690629E-2</v>
      </c>
      <c r="CX57" s="569">
        <f t="shared" si="3"/>
        <v>5.3651127068966471E-2</v>
      </c>
      <c r="CY57" s="569">
        <f t="shared" si="3"/>
        <v>5.2342562994113634E-2</v>
      </c>
      <c r="CZ57" s="569">
        <f t="shared" si="3"/>
        <v>5.1065915116208428E-2</v>
      </c>
    </row>
    <row r="58" spans="2:104" ht="15.75" customHeight="1">
      <c r="B58" s="870" t="s">
        <v>381</v>
      </c>
      <c r="C58" s="871"/>
      <c r="D58" s="565">
        <v>100</v>
      </c>
    </row>
    <row r="59" spans="2:104">
      <c r="B59" s="42"/>
      <c r="C59" s="42"/>
      <c r="D59" s="42"/>
    </row>
    <row r="60" spans="2:104" ht="25.5">
      <c r="C60" s="356" t="s">
        <v>581</v>
      </c>
      <c r="D60" s="357">
        <f>$G$21</f>
        <v>0</v>
      </c>
      <c r="E60" s="357">
        <f t="shared" ref="E60:BP60" si="4">$G$21</f>
        <v>0</v>
      </c>
      <c r="F60" s="357">
        <f t="shared" si="4"/>
        <v>0</v>
      </c>
      <c r="G60" s="357">
        <f t="shared" si="4"/>
        <v>0</v>
      </c>
      <c r="H60" s="357">
        <f t="shared" si="4"/>
        <v>0</v>
      </c>
      <c r="I60" s="357">
        <f t="shared" si="4"/>
        <v>0</v>
      </c>
      <c r="J60" s="357">
        <f t="shared" si="4"/>
        <v>0</v>
      </c>
      <c r="K60" s="357">
        <f t="shared" si="4"/>
        <v>0</v>
      </c>
      <c r="L60" s="357">
        <f t="shared" si="4"/>
        <v>0</v>
      </c>
      <c r="M60" s="357">
        <f t="shared" si="4"/>
        <v>0</v>
      </c>
      <c r="N60" s="357">
        <f t="shared" si="4"/>
        <v>0</v>
      </c>
      <c r="O60" s="357">
        <f t="shared" si="4"/>
        <v>0</v>
      </c>
      <c r="P60" s="357">
        <f t="shared" si="4"/>
        <v>0</v>
      </c>
      <c r="Q60" s="357">
        <f t="shared" si="4"/>
        <v>0</v>
      </c>
      <c r="R60" s="357">
        <f t="shared" si="4"/>
        <v>0</v>
      </c>
      <c r="S60" s="357">
        <f t="shared" si="4"/>
        <v>0</v>
      </c>
      <c r="T60" s="357">
        <f t="shared" si="4"/>
        <v>0</v>
      </c>
      <c r="U60" s="357">
        <f t="shared" si="4"/>
        <v>0</v>
      </c>
      <c r="V60" s="357">
        <f t="shared" si="4"/>
        <v>0</v>
      </c>
      <c r="W60" s="357">
        <f t="shared" si="4"/>
        <v>0</v>
      </c>
      <c r="X60" s="357">
        <f t="shared" si="4"/>
        <v>0</v>
      </c>
      <c r="Y60" s="357">
        <f t="shared" si="4"/>
        <v>0</v>
      </c>
      <c r="Z60" s="357">
        <f t="shared" si="4"/>
        <v>0</v>
      </c>
      <c r="AA60" s="357">
        <f t="shared" si="4"/>
        <v>0</v>
      </c>
      <c r="AB60" s="357">
        <f t="shared" si="4"/>
        <v>0</v>
      </c>
      <c r="AC60" s="357">
        <f t="shared" si="4"/>
        <v>0</v>
      </c>
      <c r="AD60" s="357">
        <f t="shared" si="4"/>
        <v>0</v>
      </c>
      <c r="AE60" s="357">
        <f t="shared" si="4"/>
        <v>0</v>
      </c>
      <c r="AF60" s="357">
        <f t="shared" si="4"/>
        <v>0</v>
      </c>
      <c r="AG60" s="357">
        <f t="shared" si="4"/>
        <v>0</v>
      </c>
      <c r="AH60" s="357">
        <f t="shared" si="4"/>
        <v>0</v>
      </c>
      <c r="AI60" s="357">
        <f t="shared" si="4"/>
        <v>0</v>
      </c>
      <c r="AJ60" s="357">
        <f t="shared" si="4"/>
        <v>0</v>
      </c>
      <c r="AK60" s="357">
        <f t="shared" si="4"/>
        <v>0</v>
      </c>
      <c r="AL60" s="357">
        <f t="shared" si="4"/>
        <v>0</v>
      </c>
      <c r="AM60" s="357">
        <f t="shared" si="4"/>
        <v>0</v>
      </c>
      <c r="AN60" s="357">
        <f t="shared" si="4"/>
        <v>0</v>
      </c>
      <c r="AO60" s="357">
        <f t="shared" si="4"/>
        <v>0</v>
      </c>
      <c r="AP60" s="357">
        <f t="shared" si="4"/>
        <v>0</v>
      </c>
      <c r="AQ60" s="357">
        <f t="shared" si="4"/>
        <v>0</v>
      </c>
      <c r="AR60" s="357">
        <f t="shared" si="4"/>
        <v>0</v>
      </c>
      <c r="AS60" s="357">
        <f t="shared" si="4"/>
        <v>0</v>
      </c>
      <c r="AT60" s="357">
        <f t="shared" si="4"/>
        <v>0</v>
      </c>
      <c r="AU60" s="357">
        <f t="shared" si="4"/>
        <v>0</v>
      </c>
      <c r="AV60" s="357">
        <f t="shared" si="4"/>
        <v>0</v>
      </c>
      <c r="AW60" s="357">
        <f t="shared" si="4"/>
        <v>0</v>
      </c>
      <c r="AX60" s="357">
        <f t="shared" si="4"/>
        <v>0</v>
      </c>
      <c r="AY60" s="357">
        <f t="shared" si="4"/>
        <v>0</v>
      </c>
      <c r="AZ60" s="357">
        <f t="shared" si="4"/>
        <v>0</v>
      </c>
      <c r="BA60" s="357">
        <f t="shared" si="4"/>
        <v>0</v>
      </c>
      <c r="BB60" s="357">
        <f t="shared" si="4"/>
        <v>0</v>
      </c>
      <c r="BC60" s="357">
        <f t="shared" si="4"/>
        <v>0</v>
      </c>
      <c r="BD60" s="357">
        <f t="shared" si="4"/>
        <v>0</v>
      </c>
      <c r="BE60" s="357">
        <f t="shared" si="4"/>
        <v>0</v>
      </c>
      <c r="BF60" s="357">
        <f t="shared" si="4"/>
        <v>0</v>
      </c>
      <c r="BG60" s="357">
        <f t="shared" si="4"/>
        <v>0</v>
      </c>
      <c r="BH60" s="357">
        <f t="shared" si="4"/>
        <v>0</v>
      </c>
      <c r="BI60" s="357">
        <f t="shared" si="4"/>
        <v>0</v>
      </c>
      <c r="BJ60" s="357">
        <f t="shared" si="4"/>
        <v>0</v>
      </c>
      <c r="BK60" s="357">
        <f t="shared" si="4"/>
        <v>0</v>
      </c>
      <c r="BL60" s="357">
        <f t="shared" si="4"/>
        <v>0</v>
      </c>
      <c r="BM60" s="357">
        <f t="shared" si="4"/>
        <v>0</v>
      </c>
      <c r="BN60" s="357">
        <f t="shared" si="4"/>
        <v>0</v>
      </c>
      <c r="BO60" s="357">
        <f t="shared" si="4"/>
        <v>0</v>
      </c>
      <c r="BP60" s="357">
        <f t="shared" si="4"/>
        <v>0</v>
      </c>
      <c r="BQ60" s="357">
        <f t="shared" ref="BQ60:CZ60" si="5">$G$21</f>
        <v>0</v>
      </c>
      <c r="BR60" s="357">
        <f t="shared" si="5"/>
        <v>0</v>
      </c>
      <c r="BS60" s="357">
        <f t="shared" si="5"/>
        <v>0</v>
      </c>
      <c r="BT60" s="357">
        <f t="shared" si="5"/>
        <v>0</v>
      </c>
      <c r="BU60" s="357">
        <f t="shared" si="5"/>
        <v>0</v>
      </c>
      <c r="BV60" s="357">
        <f t="shared" si="5"/>
        <v>0</v>
      </c>
      <c r="BW60" s="357">
        <f t="shared" si="5"/>
        <v>0</v>
      </c>
      <c r="BX60" s="357">
        <f t="shared" si="5"/>
        <v>0</v>
      </c>
      <c r="BY60" s="357">
        <f t="shared" si="5"/>
        <v>0</v>
      </c>
      <c r="BZ60" s="357">
        <f t="shared" si="5"/>
        <v>0</v>
      </c>
      <c r="CA60" s="357">
        <f t="shared" si="5"/>
        <v>0</v>
      </c>
      <c r="CB60" s="357">
        <f t="shared" si="5"/>
        <v>0</v>
      </c>
      <c r="CC60" s="357">
        <f t="shared" si="5"/>
        <v>0</v>
      </c>
      <c r="CD60" s="357">
        <f t="shared" si="5"/>
        <v>0</v>
      </c>
      <c r="CE60" s="357">
        <f t="shared" si="5"/>
        <v>0</v>
      </c>
      <c r="CF60" s="357">
        <f t="shared" si="5"/>
        <v>0</v>
      </c>
      <c r="CG60" s="357">
        <f t="shared" si="5"/>
        <v>0</v>
      </c>
      <c r="CH60" s="357">
        <f t="shared" si="5"/>
        <v>0</v>
      </c>
      <c r="CI60" s="357">
        <f t="shared" si="5"/>
        <v>0</v>
      </c>
      <c r="CJ60" s="357">
        <f t="shared" si="5"/>
        <v>0</v>
      </c>
      <c r="CK60" s="357">
        <f t="shared" si="5"/>
        <v>0</v>
      </c>
      <c r="CL60" s="357">
        <f t="shared" si="5"/>
        <v>0</v>
      </c>
      <c r="CM60" s="357">
        <f t="shared" si="5"/>
        <v>0</v>
      </c>
      <c r="CN60" s="357">
        <f t="shared" si="5"/>
        <v>0</v>
      </c>
      <c r="CO60" s="357">
        <f t="shared" si="5"/>
        <v>0</v>
      </c>
      <c r="CP60" s="357">
        <f t="shared" si="5"/>
        <v>0</v>
      </c>
      <c r="CQ60" s="357">
        <f t="shared" si="5"/>
        <v>0</v>
      </c>
      <c r="CR60" s="357">
        <f t="shared" si="5"/>
        <v>0</v>
      </c>
      <c r="CS60" s="357">
        <f t="shared" si="5"/>
        <v>0</v>
      </c>
      <c r="CT60" s="357">
        <f t="shared" si="5"/>
        <v>0</v>
      </c>
      <c r="CU60" s="357">
        <f t="shared" si="5"/>
        <v>0</v>
      </c>
      <c r="CV60" s="357">
        <f t="shared" si="5"/>
        <v>0</v>
      </c>
      <c r="CW60" s="357">
        <f t="shared" si="5"/>
        <v>0</v>
      </c>
      <c r="CX60" s="357">
        <f t="shared" si="5"/>
        <v>0</v>
      </c>
      <c r="CY60" s="357">
        <f t="shared" si="5"/>
        <v>0</v>
      </c>
      <c r="CZ60" s="357">
        <f t="shared" si="5"/>
        <v>0</v>
      </c>
    </row>
    <row r="61" spans="2:104">
      <c r="C61" s="356" t="s">
        <v>98</v>
      </c>
      <c r="D61" s="358">
        <f>$G$40</f>
        <v>0</v>
      </c>
      <c r="E61" s="358">
        <f t="shared" ref="E61:BP61" si="6">$G$40</f>
        <v>0</v>
      </c>
      <c r="F61" s="358">
        <f t="shared" si="6"/>
        <v>0</v>
      </c>
      <c r="G61" s="358">
        <f t="shared" si="6"/>
        <v>0</v>
      </c>
      <c r="H61" s="358">
        <f t="shared" si="6"/>
        <v>0</v>
      </c>
      <c r="I61" s="358">
        <f t="shared" si="6"/>
        <v>0</v>
      </c>
      <c r="J61" s="358">
        <f t="shared" si="6"/>
        <v>0</v>
      </c>
      <c r="K61" s="358">
        <f t="shared" si="6"/>
        <v>0</v>
      </c>
      <c r="L61" s="358">
        <f t="shared" si="6"/>
        <v>0</v>
      </c>
      <c r="M61" s="358">
        <f t="shared" si="6"/>
        <v>0</v>
      </c>
      <c r="N61" s="358">
        <f t="shared" si="6"/>
        <v>0</v>
      </c>
      <c r="O61" s="358">
        <f t="shared" si="6"/>
        <v>0</v>
      </c>
      <c r="P61" s="358">
        <f t="shared" si="6"/>
        <v>0</v>
      </c>
      <c r="Q61" s="358">
        <f t="shared" si="6"/>
        <v>0</v>
      </c>
      <c r="R61" s="358">
        <f t="shared" si="6"/>
        <v>0</v>
      </c>
      <c r="S61" s="358">
        <f t="shared" si="6"/>
        <v>0</v>
      </c>
      <c r="T61" s="358">
        <f t="shared" si="6"/>
        <v>0</v>
      </c>
      <c r="U61" s="358">
        <f t="shared" si="6"/>
        <v>0</v>
      </c>
      <c r="V61" s="358">
        <f t="shared" si="6"/>
        <v>0</v>
      </c>
      <c r="W61" s="358">
        <f t="shared" si="6"/>
        <v>0</v>
      </c>
      <c r="X61" s="358">
        <f t="shared" si="6"/>
        <v>0</v>
      </c>
      <c r="Y61" s="358">
        <f t="shared" si="6"/>
        <v>0</v>
      </c>
      <c r="Z61" s="358">
        <f t="shared" si="6"/>
        <v>0</v>
      </c>
      <c r="AA61" s="358">
        <f t="shared" si="6"/>
        <v>0</v>
      </c>
      <c r="AB61" s="358">
        <f t="shared" si="6"/>
        <v>0</v>
      </c>
      <c r="AC61" s="358">
        <f t="shared" si="6"/>
        <v>0</v>
      </c>
      <c r="AD61" s="358">
        <f t="shared" si="6"/>
        <v>0</v>
      </c>
      <c r="AE61" s="358">
        <f t="shared" si="6"/>
        <v>0</v>
      </c>
      <c r="AF61" s="358">
        <f t="shared" si="6"/>
        <v>0</v>
      </c>
      <c r="AG61" s="358">
        <f t="shared" si="6"/>
        <v>0</v>
      </c>
      <c r="AH61" s="358">
        <f t="shared" si="6"/>
        <v>0</v>
      </c>
      <c r="AI61" s="358">
        <f t="shared" si="6"/>
        <v>0</v>
      </c>
      <c r="AJ61" s="358">
        <f t="shared" si="6"/>
        <v>0</v>
      </c>
      <c r="AK61" s="358">
        <f t="shared" si="6"/>
        <v>0</v>
      </c>
      <c r="AL61" s="358">
        <f t="shared" si="6"/>
        <v>0</v>
      </c>
      <c r="AM61" s="358">
        <f t="shared" si="6"/>
        <v>0</v>
      </c>
      <c r="AN61" s="358">
        <f t="shared" si="6"/>
        <v>0</v>
      </c>
      <c r="AO61" s="358">
        <f t="shared" si="6"/>
        <v>0</v>
      </c>
      <c r="AP61" s="358">
        <f t="shared" si="6"/>
        <v>0</v>
      </c>
      <c r="AQ61" s="358">
        <f t="shared" si="6"/>
        <v>0</v>
      </c>
      <c r="AR61" s="358">
        <f t="shared" si="6"/>
        <v>0</v>
      </c>
      <c r="AS61" s="358">
        <f t="shared" si="6"/>
        <v>0</v>
      </c>
      <c r="AT61" s="358">
        <f t="shared" si="6"/>
        <v>0</v>
      </c>
      <c r="AU61" s="358">
        <f t="shared" si="6"/>
        <v>0</v>
      </c>
      <c r="AV61" s="358">
        <f t="shared" si="6"/>
        <v>0</v>
      </c>
      <c r="AW61" s="358">
        <f t="shared" si="6"/>
        <v>0</v>
      </c>
      <c r="AX61" s="358">
        <f t="shared" si="6"/>
        <v>0</v>
      </c>
      <c r="AY61" s="358">
        <f t="shared" si="6"/>
        <v>0</v>
      </c>
      <c r="AZ61" s="358">
        <f t="shared" si="6"/>
        <v>0</v>
      </c>
      <c r="BA61" s="358">
        <f t="shared" si="6"/>
        <v>0</v>
      </c>
      <c r="BB61" s="358">
        <f t="shared" si="6"/>
        <v>0</v>
      </c>
      <c r="BC61" s="358">
        <f t="shared" si="6"/>
        <v>0</v>
      </c>
      <c r="BD61" s="358">
        <f t="shared" si="6"/>
        <v>0</v>
      </c>
      <c r="BE61" s="358">
        <f t="shared" si="6"/>
        <v>0</v>
      </c>
      <c r="BF61" s="358">
        <f t="shared" si="6"/>
        <v>0</v>
      </c>
      <c r="BG61" s="358">
        <f t="shared" si="6"/>
        <v>0</v>
      </c>
      <c r="BH61" s="358">
        <f t="shared" si="6"/>
        <v>0</v>
      </c>
      <c r="BI61" s="358">
        <f t="shared" si="6"/>
        <v>0</v>
      </c>
      <c r="BJ61" s="358">
        <f t="shared" si="6"/>
        <v>0</v>
      </c>
      <c r="BK61" s="358">
        <f t="shared" si="6"/>
        <v>0</v>
      </c>
      <c r="BL61" s="358">
        <f t="shared" si="6"/>
        <v>0</v>
      </c>
      <c r="BM61" s="358">
        <f t="shared" si="6"/>
        <v>0</v>
      </c>
      <c r="BN61" s="358">
        <f t="shared" si="6"/>
        <v>0</v>
      </c>
      <c r="BO61" s="358">
        <f t="shared" si="6"/>
        <v>0</v>
      </c>
      <c r="BP61" s="358">
        <f t="shared" si="6"/>
        <v>0</v>
      </c>
      <c r="BQ61" s="358">
        <f t="shared" ref="BQ61:CZ61" si="7">$G$40</f>
        <v>0</v>
      </c>
      <c r="BR61" s="358">
        <f t="shared" si="7"/>
        <v>0</v>
      </c>
      <c r="BS61" s="358">
        <f t="shared" si="7"/>
        <v>0</v>
      </c>
      <c r="BT61" s="358">
        <f t="shared" si="7"/>
        <v>0</v>
      </c>
      <c r="BU61" s="358">
        <f t="shared" si="7"/>
        <v>0</v>
      </c>
      <c r="BV61" s="358">
        <f t="shared" si="7"/>
        <v>0</v>
      </c>
      <c r="BW61" s="358">
        <f t="shared" si="7"/>
        <v>0</v>
      </c>
      <c r="BX61" s="358">
        <f t="shared" si="7"/>
        <v>0</v>
      </c>
      <c r="BY61" s="358">
        <f t="shared" si="7"/>
        <v>0</v>
      </c>
      <c r="BZ61" s="358">
        <f t="shared" si="7"/>
        <v>0</v>
      </c>
      <c r="CA61" s="358">
        <f t="shared" si="7"/>
        <v>0</v>
      </c>
      <c r="CB61" s="358">
        <f t="shared" si="7"/>
        <v>0</v>
      </c>
      <c r="CC61" s="358">
        <f t="shared" si="7"/>
        <v>0</v>
      </c>
      <c r="CD61" s="358">
        <f t="shared" si="7"/>
        <v>0</v>
      </c>
      <c r="CE61" s="358">
        <f t="shared" si="7"/>
        <v>0</v>
      </c>
      <c r="CF61" s="358">
        <f t="shared" si="7"/>
        <v>0</v>
      </c>
      <c r="CG61" s="358">
        <f t="shared" si="7"/>
        <v>0</v>
      </c>
      <c r="CH61" s="358">
        <f t="shared" si="7"/>
        <v>0</v>
      </c>
      <c r="CI61" s="358">
        <f t="shared" si="7"/>
        <v>0</v>
      </c>
      <c r="CJ61" s="358">
        <f t="shared" si="7"/>
        <v>0</v>
      </c>
      <c r="CK61" s="358">
        <f t="shared" si="7"/>
        <v>0</v>
      </c>
      <c r="CL61" s="358">
        <f t="shared" si="7"/>
        <v>0</v>
      </c>
      <c r="CM61" s="358">
        <f t="shared" si="7"/>
        <v>0</v>
      </c>
      <c r="CN61" s="358">
        <f t="shared" si="7"/>
        <v>0</v>
      </c>
      <c r="CO61" s="358">
        <f t="shared" si="7"/>
        <v>0</v>
      </c>
      <c r="CP61" s="358">
        <f t="shared" si="7"/>
        <v>0</v>
      </c>
      <c r="CQ61" s="358">
        <f t="shared" si="7"/>
        <v>0</v>
      </c>
      <c r="CR61" s="358">
        <f t="shared" si="7"/>
        <v>0</v>
      </c>
      <c r="CS61" s="358">
        <f t="shared" si="7"/>
        <v>0</v>
      </c>
      <c r="CT61" s="358">
        <f t="shared" si="7"/>
        <v>0</v>
      </c>
      <c r="CU61" s="358">
        <f t="shared" si="7"/>
        <v>0</v>
      </c>
      <c r="CV61" s="358">
        <f t="shared" si="7"/>
        <v>0</v>
      </c>
      <c r="CW61" s="358">
        <f t="shared" si="7"/>
        <v>0</v>
      </c>
      <c r="CX61" s="358">
        <f t="shared" si="7"/>
        <v>0</v>
      </c>
      <c r="CY61" s="358">
        <f t="shared" si="7"/>
        <v>0</v>
      </c>
      <c r="CZ61" s="358">
        <f t="shared" si="7"/>
        <v>0</v>
      </c>
    </row>
    <row r="62" spans="2:104" ht="25.5">
      <c r="C62" s="359" t="s">
        <v>97</v>
      </c>
      <c r="D62" s="360">
        <f t="shared" ref="D62:BO62" si="8">D61*D57</f>
        <v>0</v>
      </c>
      <c r="E62" s="360">
        <f t="shared" si="8"/>
        <v>0</v>
      </c>
      <c r="F62" s="360">
        <f t="shared" si="8"/>
        <v>0</v>
      </c>
      <c r="G62" s="360">
        <f t="shared" si="8"/>
        <v>0</v>
      </c>
      <c r="H62" s="360">
        <f t="shared" si="8"/>
        <v>0</v>
      </c>
      <c r="I62" s="360">
        <f t="shared" si="8"/>
        <v>0</v>
      </c>
      <c r="J62" s="360">
        <f t="shared" si="8"/>
        <v>0</v>
      </c>
      <c r="K62" s="360">
        <f t="shared" si="8"/>
        <v>0</v>
      </c>
      <c r="L62" s="360">
        <f t="shared" si="8"/>
        <v>0</v>
      </c>
      <c r="M62" s="360">
        <f t="shared" si="8"/>
        <v>0</v>
      </c>
      <c r="N62" s="360">
        <f t="shared" si="8"/>
        <v>0</v>
      </c>
      <c r="O62" s="360">
        <f t="shared" si="8"/>
        <v>0</v>
      </c>
      <c r="P62" s="360">
        <f t="shared" si="8"/>
        <v>0</v>
      </c>
      <c r="Q62" s="360">
        <f t="shared" si="8"/>
        <v>0</v>
      </c>
      <c r="R62" s="360">
        <f t="shared" si="8"/>
        <v>0</v>
      </c>
      <c r="S62" s="360">
        <f t="shared" si="8"/>
        <v>0</v>
      </c>
      <c r="T62" s="360">
        <f t="shared" si="8"/>
        <v>0</v>
      </c>
      <c r="U62" s="360">
        <f t="shared" si="8"/>
        <v>0</v>
      </c>
      <c r="V62" s="360">
        <f t="shared" si="8"/>
        <v>0</v>
      </c>
      <c r="W62" s="360">
        <f t="shared" si="8"/>
        <v>0</v>
      </c>
      <c r="X62" s="360">
        <f t="shared" si="8"/>
        <v>0</v>
      </c>
      <c r="Y62" s="360">
        <f t="shared" si="8"/>
        <v>0</v>
      </c>
      <c r="Z62" s="360">
        <f t="shared" si="8"/>
        <v>0</v>
      </c>
      <c r="AA62" s="360">
        <f t="shared" si="8"/>
        <v>0</v>
      </c>
      <c r="AB62" s="360">
        <f t="shared" si="8"/>
        <v>0</v>
      </c>
      <c r="AC62" s="360">
        <f t="shared" si="8"/>
        <v>0</v>
      </c>
      <c r="AD62" s="360">
        <f t="shared" si="8"/>
        <v>0</v>
      </c>
      <c r="AE62" s="360">
        <f t="shared" si="8"/>
        <v>0</v>
      </c>
      <c r="AF62" s="360">
        <f t="shared" si="8"/>
        <v>0</v>
      </c>
      <c r="AG62" s="360">
        <f t="shared" si="8"/>
        <v>0</v>
      </c>
      <c r="AH62" s="360">
        <f t="shared" si="8"/>
        <v>0</v>
      </c>
      <c r="AI62" s="360">
        <f t="shared" si="8"/>
        <v>0</v>
      </c>
      <c r="AJ62" s="360">
        <f t="shared" si="8"/>
        <v>0</v>
      </c>
      <c r="AK62" s="360">
        <f t="shared" si="8"/>
        <v>0</v>
      </c>
      <c r="AL62" s="360">
        <f t="shared" si="8"/>
        <v>0</v>
      </c>
      <c r="AM62" s="360">
        <f t="shared" si="8"/>
        <v>0</v>
      </c>
      <c r="AN62" s="360">
        <f t="shared" si="8"/>
        <v>0</v>
      </c>
      <c r="AO62" s="360">
        <f t="shared" si="8"/>
        <v>0</v>
      </c>
      <c r="AP62" s="360">
        <f t="shared" si="8"/>
        <v>0</v>
      </c>
      <c r="AQ62" s="360">
        <f t="shared" si="8"/>
        <v>0</v>
      </c>
      <c r="AR62" s="360">
        <f t="shared" si="8"/>
        <v>0</v>
      </c>
      <c r="AS62" s="360">
        <f t="shared" si="8"/>
        <v>0</v>
      </c>
      <c r="AT62" s="360">
        <f t="shared" si="8"/>
        <v>0</v>
      </c>
      <c r="AU62" s="360">
        <f t="shared" si="8"/>
        <v>0</v>
      </c>
      <c r="AV62" s="360">
        <f t="shared" si="8"/>
        <v>0</v>
      </c>
      <c r="AW62" s="360">
        <f t="shared" si="8"/>
        <v>0</v>
      </c>
      <c r="AX62" s="360">
        <f t="shared" si="8"/>
        <v>0</v>
      </c>
      <c r="AY62" s="360">
        <f t="shared" si="8"/>
        <v>0</v>
      </c>
      <c r="AZ62" s="360">
        <f t="shared" si="8"/>
        <v>0</v>
      </c>
      <c r="BA62" s="360">
        <f t="shared" si="8"/>
        <v>0</v>
      </c>
      <c r="BB62" s="360">
        <f t="shared" si="8"/>
        <v>0</v>
      </c>
      <c r="BC62" s="360">
        <f t="shared" si="8"/>
        <v>0</v>
      </c>
      <c r="BD62" s="360">
        <f t="shared" si="8"/>
        <v>0</v>
      </c>
      <c r="BE62" s="360">
        <f t="shared" si="8"/>
        <v>0</v>
      </c>
      <c r="BF62" s="360">
        <f t="shared" si="8"/>
        <v>0</v>
      </c>
      <c r="BG62" s="360">
        <f t="shared" si="8"/>
        <v>0</v>
      </c>
      <c r="BH62" s="360">
        <f t="shared" si="8"/>
        <v>0</v>
      </c>
      <c r="BI62" s="360">
        <f t="shared" si="8"/>
        <v>0</v>
      </c>
      <c r="BJ62" s="360">
        <f t="shared" si="8"/>
        <v>0</v>
      </c>
      <c r="BK62" s="360">
        <f t="shared" si="8"/>
        <v>0</v>
      </c>
      <c r="BL62" s="360">
        <f t="shared" si="8"/>
        <v>0</v>
      </c>
      <c r="BM62" s="360">
        <f t="shared" si="8"/>
        <v>0</v>
      </c>
      <c r="BN62" s="360">
        <f t="shared" si="8"/>
        <v>0</v>
      </c>
      <c r="BO62" s="360">
        <f t="shared" si="8"/>
        <v>0</v>
      </c>
      <c r="BP62" s="360">
        <f t="shared" ref="BP62:CZ62" si="9">BP61*BP57</f>
        <v>0</v>
      </c>
      <c r="BQ62" s="360">
        <f t="shared" si="9"/>
        <v>0</v>
      </c>
      <c r="BR62" s="360">
        <f t="shared" si="9"/>
        <v>0</v>
      </c>
      <c r="BS62" s="360">
        <f t="shared" si="9"/>
        <v>0</v>
      </c>
      <c r="BT62" s="360">
        <f t="shared" si="9"/>
        <v>0</v>
      </c>
      <c r="BU62" s="360">
        <f t="shared" si="9"/>
        <v>0</v>
      </c>
      <c r="BV62" s="360">
        <f t="shared" si="9"/>
        <v>0</v>
      </c>
      <c r="BW62" s="360">
        <f t="shared" si="9"/>
        <v>0</v>
      </c>
      <c r="BX62" s="360">
        <f t="shared" si="9"/>
        <v>0</v>
      </c>
      <c r="BY62" s="360">
        <f t="shared" si="9"/>
        <v>0</v>
      </c>
      <c r="BZ62" s="360">
        <f t="shared" si="9"/>
        <v>0</v>
      </c>
      <c r="CA62" s="360">
        <f t="shared" si="9"/>
        <v>0</v>
      </c>
      <c r="CB62" s="360">
        <f t="shared" si="9"/>
        <v>0</v>
      </c>
      <c r="CC62" s="360">
        <f t="shared" si="9"/>
        <v>0</v>
      </c>
      <c r="CD62" s="360">
        <f t="shared" si="9"/>
        <v>0</v>
      </c>
      <c r="CE62" s="360">
        <f t="shared" si="9"/>
        <v>0</v>
      </c>
      <c r="CF62" s="360">
        <f t="shared" si="9"/>
        <v>0</v>
      </c>
      <c r="CG62" s="360">
        <f t="shared" si="9"/>
        <v>0</v>
      </c>
      <c r="CH62" s="360">
        <f t="shared" si="9"/>
        <v>0</v>
      </c>
      <c r="CI62" s="360">
        <f t="shared" si="9"/>
        <v>0</v>
      </c>
      <c r="CJ62" s="360">
        <f t="shared" si="9"/>
        <v>0</v>
      </c>
      <c r="CK62" s="360">
        <f t="shared" si="9"/>
        <v>0</v>
      </c>
      <c r="CL62" s="360">
        <f t="shared" si="9"/>
        <v>0</v>
      </c>
      <c r="CM62" s="360">
        <f t="shared" si="9"/>
        <v>0</v>
      </c>
      <c r="CN62" s="360">
        <f t="shared" si="9"/>
        <v>0</v>
      </c>
      <c r="CO62" s="360">
        <f t="shared" si="9"/>
        <v>0</v>
      </c>
      <c r="CP62" s="360">
        <f t="shared" si="9"/>
        <v>0</v>
      </c>
      <c r="CQ62" s="360">
        <f t="shared" si="9"/>
        <v>0</v>
      </c>
      <c r="CR62" s="360">
        <f t="shared" si="9"/>
        <v>0</v>
      </c>
      <c r="CS62" s="360">
        <f t="shared" si="9"/>
        <v>0</v>
      </c>
      <c r="CT62" s="360">
        <f t="shared" si="9"/>
        <v>0</v>
      </c>
      <c r="CU62" s="360">
        <f t="shared" si="9"/>
        <v>0</v>
      </c>
      <c r="CV62" s="360">
        <f t="shared" si="9"/>
        <v>0</v>
      </c>
      <c r="CW62" s="360">
        <f t="shared" si="9"/>
        <v>0</v>
      </c>
      <c r="CX62" s="360">
        <f t="shared" si="9"/>
        <v>0</v>
      </c>
      <c r="CY62" s="360">
        <f t="shared" si="9"/>
        <v>0</v>
      </c>
      <c r="CZ62" s="360">
        <f t="shared" si="9"/>
        <v>0</v>
      </c>
    </row>
    <row r="63" spans="2:104" ht="16.5" customHeight="1">
      <c r="C63" s="351" t="s">
        <v>384</v>
      </c>
      <c r="D63" s="719">
        <f>SUM(D62:CZ62)</f>
        <v>0</v>
      </c>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row>
    <row r="64" spans="2:10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sheetData>
  <mergeCells count="45">
    <mergeCell ref="H14:L14"/>
    <mergeCell ref="F24:L24"/>
    <mergeCell ref="F25:L25"/>
    <mergeCell ref="F28:L28"/>
    <mergeCell ref="F29:L29"/>
    <mergeCell ref="F14:G14"/>
    <mergeCell ref="E34:E40"/>
    <mergeCell ref="E15:E21"/>
    <mergeCell ref="F33:G33"/>
    <mergeCell ref="H33:L33"/>
    <mergeCell ref="H34:L40"/>
    <mergeCell ref="H15:L21"/>
    <mergeCell ref="F44:L44"/>
    <mergeCell ref="F45:L45"/>
    <mergeCell ref="F43:L43"/>
    <mergeCell ref="F49:L49"/>
    <mergeCell ref="F48:L48"/>
    <mergeCell ref="B57:C57"/>
    <mergeCell ref="B58:C58"/>
    <mergeCell ref="C14:D14"/>
    <mergeCell ref="C29:D29"/>
    <mergeCell ref="C33:D33"/>
    <mergeCell ref="C43:D43"/>
    <mergeCell ref="C34:D40"/>
    <mergeCell ref="B54:C54"/>
    <mergeCell ref="C15:D21"/>
    <mergeCell ref="B15:B21"/>
    <mergeCell ref="B52:C52"/>
    <mergeCell ref="B53:C53"/>
    <mergeCell ref="C45:D45"/>
    <mergeCell ref="C48:D48"/>
    <mergeCell ref="C49:D49"/>
    <mergeCell ref="C25:D25"/>
    <mergeCell ref="B4:D4"/>
    <mergeCell ref="B8:D8"/>
    <mergeCell ref="B55:C55"/>
    <mergeCell ref="B56:C56"/>
    <mergeCell ref="B5:D5"/>
    <mergeCell ref="B7:D7"/>
    <mergeCell ref="B10:D10"/>
    <mergeCell ref="B11:D11"/>
    <mergeCell ref="C44:D44"/>
    <mergeCell ref="C28:D28"/>
    <mergeCell ref="C24:D24"/>
    <mergeCell ref="B34:B40"/>
  </mergeCells>
  <dataValidations count="1">
    <dataValidation type="list" allowBlank="1" showInputMessage="1" showErrorMessage="1" sqref="WVV982875:WVV982876 WLZ982875:WLZ982876 WCD982875:WCD982876 VSH982875:VSH982876 VIL982875:VIL982876 UYP982875:UYP982876 UOT982875:UOT982876 UEX982875:UEX982876 TVB982875:TVB982876 TLF982875:TLF982876 TBJ982875:TBJ982876 SRN982875:SRN982876 SHR982875:SHR982876 RXV982875:RXV982876 RNZ982875:RNZ982876 RED982875:RED982876 QUH982875:QUH982876 QKL982875:QKL982876 QAP982875:QAP982876 PQT982875:PQT982876 PGX982875:PGX982876 OXB982875:OXB982876 ONF982875:ONF982876 ODJ982875:ODJ982876 NTN982875:NTN982876 NJR982875:NJR982876 MZV982875:MZV982876 MPZ982875:MPZ982876 MGD982875:MGD982876 LWH982875:LWH982876 LML982875:LML982876 LCP982875:LCP982876 KST982875:KST982876 KIX982875:KIX982876 JZB982875:JZB982876 JPF982875:JPF982876 JFJ982875:JFJ982876 IVN982875:IVN982876 ILR982875:ILR982876 IBV982875:IBV982876 HRZ982875:HRZ982876 HID982875:HID982876 GYH982875:GYH982876 GOL982875:GOL982876 GEP982875:GEP982876 FUT982875:FUT982876 FKX982875:FKX982876 FBB982875:FBB982876 ERF982875:ERF982876 EHJ982875:EHJ982876 DXN982875:DXN982876 DNR982875:DNR982876 DDV982875:DDV982876 CTZ982875:CTZ982876 CKD982875:CKD982876 CAH982875:CAH982876 BQL982875:BQL982876 BGP982875:BGP982876 AWT982875:AWT982876 AMX982875:AMX982876 ADB982875:ADB982876 TF982875:TF982876 JJ982875:JJ982876 E982875:G982876 WVV917339:WVV917340 WLZ917339:WLZ917340 WCD917339:WCD917340 VSH917339:VSH917340 VIL917339:VIL917340 UYP917339:UYP917340 UOT917339:UOT917340 UEX917339:UEX917340 TVB917339:TVB917340 TLF917339:TLF917340 TBJ917339:TBJ917340 SRN917339:SRN917340 SHR917339:SHR917340 RXV917339:RXV917340 RNZ917339:RNZ917340 RED917339:RED917340 QUH917339:QUH917340 QKL917339:QKL917340 QAP917339:QAP917340 PQT917339:PQT917340 PGX917339:PGX917340 OXB917339:OXB917340 ONF917339:ONF917340 ODJ917339:ODJ917340 NTN917339:NTN917340 NJR917339:NJR917340 MZV917339:MZV917340 MPZ917339:MPZ917340 MGD917339:MGD917340 LWH917339:LWH917340 LML917339:LML917340 LCP917339:LCP917340 KST917339:KST917340 KIX917339:KIX917340 JZB917339:JZB917340 JPF917339:JPF917340 JFJ917339:JFJ917340 IVN917339:IVN917340 ILR917339:ILR917340 IBV917339:IBV917340 HRZ917339:HRZ917340 HID917339:HID917340 GYH917339:GYH917340 GOL917339:GOL917340 GEP917339:GEP917340 FUT917339:FUT917340 FKX917339:FKX917340 FBB917339:FBB917340 ERF917339:ERF917340 EHJ917339:EHJ917340 DXN917339:DXN917340 DNR917339:DNR917340 DDV917339:DDV917340 CTZ917339:CTZ917340 CKD917339:CKD917340 CAH917339:CAH917340 BQL917339:BQL917340 BGP917339:BGP917340 AWT917339:AWT917340 AMX917339:AMX917340 ADB917339:ADB917340 TF917339:TF917340 JJ917339:JJ917340 E917339:G917340 WVV851803:WVV851804 WLZ851803:WLZ851804 WCD851803:WCD851804 VSH851803:VSH851804 VIL851803:VIL851804 UYP851803:UYP851804 UOT851803:UOT851804 UEX851803:UEX851804 TVB851803:TVB851804 TLF851803:TLF851804 TBJ851803:TBJ851804 SRN851803:SRN851804 SHR851803:SHR851804 RXV851803:RXV851804 RNZ851803:RNZ851804 RED851803:RED851804 QUH851803:QUH851804 QKL851803:QKL851804 QAP851803:QAP851804 PQT851803:PQT851804 PGX851803:PGX851804 OXB851803:OXB851804 ONF851803:ONF851804 ODJ851803:ODJ851804 NTN851803:NTN851804 NJR851803:NJR851804 MZV851803:MZV851804 MPZ851803:MPZ851804 MGD851803:MGD851804 LWH851803:LWH851804 LML851803:LML851804 LCP851803:LCP851804 KST851803:KST851804 KIX851803:KIX851804 JZB851803:JZB851804 JPF851803:JPF851804 JFJ851803:JFJ851804 IVN851803:IVN851804 ILR851803:ILR851804 IBV851803:IBV851804 HRZ851803:HRZ851804 HID851803:HID851804 GYH851803:GYH851804 GOL851803:GOL851804 GEP851803:GEP851804 FUT851803:FUT851804 FKX851803:FKX851804 FBB851803:FBB851804 ERF851803:ERF851804 EHJ851803:EHJ851804 DXN851803:DXN851804 DNR851803:DNR851804 DDV851803:DDV851804 CTZ851803:CTZ851804 CKD851803:CKD851804 CAH851803:CAH851804 BQL851803:BQL851804 BGP851803:BGP851804 AWT851803:AWT851804 AMX851803:AMX851804 ADB851803:ADB851804 TF851803:TF851804 JJ851803:JJ851804 E851803:G851804 WVV786267:WVV786268 WLZ786267:WLZ786268 WCD786267:WCD786268 VSH786267:VSH786268 VIL786267:VIL786268 UYP786267:UYP786268 UOT786267:UOT786268 UEX786267:UEX786268 TVB786267:TVB786268 TLF786267:TLF786268 TBJ786267:TBJ786268 SRN786267:SRN786268 SHR786267:SHR786268 RXV786267:RXV786268 RNZ786267:RNZ786268 RED786267:RED786268 QUH786267:QUH786268 QKL786267:QKL786268 QAP786267:QAP786268 PQT786267:PQT786268 PGX786267:PGX786268 OXB786267:OXB786268 ONF786267:ONF786268 ODJ786267:ODJ786268 NTN786267:NTN786268 NJR786267:NJR786268 MZV786267:MZV786268 MPZ786267:MPZ786268 MGD786267:MGD786268 LWH786267:LWH786268 LML786267:LML786268 LCP786267:LCP786268 KST786267:KST786268 KIX786267:KIX786268 JZB786267:JZB786268 JPF786267:JPF786268 JFJ786267:JFJ786268 IVN786267:IVN786268 ILR786267:ILR786268 IBV786267:IBV786268 HRZ786267:HRZ786268 HID786267:HID786268 GYH786267:GYH786268 GOL786267:GOL786268 GEP786267:GEP786268 FUT786267:FUT786268 FKX786267:FKX786268 FBB786267:FBB786268 ERF786267:ERF786268 EHJ786267:EHJ786268 DXN786267:DXN786268 DNR786267:DNR786268 DDV786267:DDV786268 CTZ786267:CTZ786268 CKD786267:CKD786268 CAH786267:CAH786268 BQL786267:BQL786268 BGP786267:BGP786268 AWT786267:AWT786268 AMX786267:AMX786268 ADB786267:ADB786268 TF786267:TF786268 JJ786267:JJ786268 E786267:G786268 WVV720731:WVV720732 WLZ720731:WLZ720732 WCD720731:WCD720732 VSH720731:VSH720732 VIL720731:VIL720732 UYP720731:UYP720732 UOT720731:UOT720732 UEX720731:UEX720732 TVB720731:TVB720732 TLF720731:TLF720732 TBJ720731:TBJ720732 SRN720731:SRN720732 SHR720731:SHR720732 RXV720731:RXV720732 RNZ720731:RNZ720732 RED720731:RED720732 QUH720731:QUH720732 QKL720731:QKL720732 QAP720731:QAP720732 PQT720731:PQT720732 PGX720731:PGX720732 OXB720731:OXB720732 ONF720731:ONF720732 ODJ720731:ODJ720732 NTN720731:NTN720732 NJR720731:NJR720732 MZV720731:MZV720732 MPZ720731:MPZ720732 MGD720731:MGD720732 LWH720731:LWH720732 LML720731:LML720732 LCP720731:LCP720732 KST720731:KST720732 KIX720731:KIX720732 JZB720731:JZB720732 JPF720731:JPF720732 JFJ720731:JFJ720732 IVN720731:IVN720732 ILR720731:ILR720732 IBV720731:IBV720732 HRZ720731:HRZ720732 HID720731:HID720732 GYH720731:GYH720732 GOL720731:GOL720732 GEP720731:GEP720732 FUT720731:FUT720732 FKX720731:FKX720732 FBB720731:FBB720732 ERF720731:ERF720732 EHJ720731:EHJ720732 DXN720731:DXN720732 DNR720731:DNR720732 DDV720731:DDV720732 CTZ720731:CTZ720732 CKD720731:CKD720732 CAH720731:CAH720732 BQL720731:BQL720732 BGP720731:BGP720732 AWT720731:AWT720732 AMX720731:AMX720732 ADB720731:ADB720732 TF720731:TF720732 JJ720731:JJ720732 E720731:G720732 WVV655195:WVV655196 WLZ655195:WLZ655196 WCD655195:WCD655196 VSH655195:VSH655196 VIL655195:VIL655196 UYP655195:UYP655196 UOT655195:UOT655196 UEX655195:UEX655196 TVB655195:TVB655196 TLF655195:TLF655196 TBJ655195:TBJ655196 SRN655195:SRN655196 SHR655195:SHR655196 RXV655195:RXV655196 RNZ655195:RNZ655196 RED655195:RED655196 QUH655195:QUH655196 QKL655195:QKL655196 QAP655195:QAP655196 PQT655195:PQT655196 PGX655195:PGX655196 OXB655195:OXB655196 ONF655195:ONF655196 ODJ655195:ODJ655196 NTN655195:NTN655196 NJR655195:NJR655196 MZV655195:MZV655196 MPZ655195:MPZ655196 MGD655195:MGD655196 LWH655195:LWH655196 LML655195:LML655196 LCP655195:LCP655196 KST655195:KST655196 KIX655195:KIX655196 JZB655195:JZB655196 JPF655195:JPF655196 JFJ655195:JFJ655196 IVN655195:IVN655196 ILR655195:ILR655196 IBV655195:IBV655196 HRZ655195:HRZ655196 HID655195:HID655196 GYH655195:GYH655196 GOL655195:GOL655196 GEP655195:GEP655196 FUT655195:FUT655196 FKX655195:FKX655196 FBB655195:FBB655196 ERF655195:ERF655196 EHJ655195:EHJ655196 DXN655195:DXN655196 DNR655195:DNR655196 DDV655195:DDV655196 CTZ655195:CTZ655196 CKD655195:CKD655196 CAH655195:CAH655196 BQL655195:BQL655196 BGP655195:BGP655196 AWT655195:AWT655196 AMX655195:AMX655196 ADB655195:ADB655196 TF655195:TF655196 JJ655195:JJ655196 E655195:G655196 WVV589659:WVV589660 WLZ589659:WLZ589660 WCD589659:WCD589660 VSH589659:VSH589660 VIL589659:VIL589660 UYP589659:UYP589660 UOT589659:UOT589660 UEX589659:UEX589660 TVB589659:TVB589660 TLF589659:TLF589660 TBJ589659:TBJ589660 SRN589659:SRN589660 SHR589659:SHR589660 RXV589659:RXV589660 RNZ589659:RNZ589660 RED589659:RED589660 QUH589659:QUH589660 QKL589659:QKL589660 QAP589659:QAP589660 PQT589659:PQT589660 PGX589659:PGX589660 OXB589659:OXB589660 ONF589659:ONF589660 ODJ589659:ODJ589660 NTN589659:NTN589660 NJR589659:NJR589660 MZV589659:MZV589660 MPZ589659:MPZ589660 MGD589659:MGD589660 LWH589659:LWH589660 LML589659:LML589660 LCP589659:LCP589660 KST589659:KST589660 KIX589659:KIX589660 JZB589659:JZB589660 JPF589659:JPF589660 JFJ589659:JFJ589660 IVN589659:IVN589660 ILR589659:ILR589660 IBV589659:IBV589660 HRZ589659:HRZ589660 HID589659:HID589660 GYH589659:GYH589660 GOL589659:GOL589660 GEP589659:GEP589660 FUT589659:FUT589660 FKX589659:FKX589660 FBB589659:FBB589660 ERF589659:ERF589660 EHJ589659:EHJ589660 DXN589659:DXN589660 DNR589659:DNR589660 DDV589659:DDV589660 CTZ589659:CTZ589660 CKD589659:CKD589660 CAH589659:CAH589660 BQL589659:BQL589660 BGP589659:BGP589660 AWT589659:AWT589660 AMX589659:AMX589660 ADB589659:ADB589660 TF589659:TF589660 JJ589659:JJ589660 E589659:G589660 WVV524123:WVV524124 WLZ524123:WLZ524124 WCD524123:WCD524124 VSH524123:VSH524124 VIL524123:VIL524124 UYP524123:UYP524124 UOT524123:UOT524124 UEX524123:UEX524124 TVB524123:TVB524124 TLF524123:TLF524124 TBJ524123:TBJ524124 SRN524123:SRN524124 SHR524123:SHR524124 RXV524123:RXV524124 RNZ524123:RNZ524124 RED524123:RED524124 QUH524123:QUH524124 QKL524123:QKL524124 QAP524123:QAP524124 PQT524123:PQT524124 PGX524123:PGX524124 OXB524123:OXB524124 ONF524123:ONF524124 ODJ524123:ODJ524124 NTN524123:NTN524124 NJR524123:NJR524124 MZV524123:MZV524124 MPZ524123:MPZ524124 MGD524123:MGD524124 LWH524123:LWH524124 LML524123:LML524124 LCP524123:LCP524124 KST524123:KST524124 KIX524123:KIX524124 JZB524123:JZB524124 JPF524123:JPF524124 JFJ524123:JFJ524124 IVN524123:IVN524124 ILR524123:ILR524124 IBV524123:IBV524124 HRZ524123:HRZ524124 HID524123:HID524124 GYH524123:GYH524124 GOL524123:GOL524124 GEP524123:GEP524124 FUT524123:FUT524124 FKX524123:FKX524124 FBB524123:FBB524124 ERF524123:ERF524124 EHJ524123:EHJ524124 DXN524123:DXN524124 DNR524123:DNR524124 DDV524123:DDV524124 CTZ524123:CTZ524124 CKD524123:CKD524124 CAH524123:CAH524124 BQL524123:BQL524124 BGP524123:BGP524124 AWT524123:AWT524124 AMX524123:AMX524124 ADB524123:ADB524124 TF524123:TF524124 JJ524123:JJ524124 E524123:G524124 WVV458587:WVV458588 WLZ458587:WLZ458588 WCD458587:WCD458588 VSH458587:VSH458588 VIL458587:VIL458588 UYP458587:UYP458588 UOT458587:UOT458588 UEX458587:UEX458588 TVB458587:TVB458588 TLF458587:TLF458588 TBJ458587:TBJ458588 SRN458587:SRN458588 SHR458587:SHR458588 RXV458587:RXV458588 RNZ458587:RNZ458588 RED458587:RED458588 QUH458587:QUH458588 QKL458587:QKL458588 QAP458587:QAP458588 PQT458587:PQT458588 PGX458587:PGX458588 OXB458587:OXB458588 ONF458587:ONF458588 ODJ458587:ODJ458588 NTN458587:NTN458588 NJR458587:NJR458588 MZV458587:MZV458588 MPZ458587:MPZ458588 MGD458587:MGD458588 LWH458587:LWH458588 LML458587:LML458588 LCP458587:LCP458588 KST458587:KST458588 KIX458587:KIX458588 JZB458587:JZB458588 JPF458587:JPF458588 JFJ458587:JFJ458588 IVN458587:IVN458588 ILR458587:ILR458588 IBV458587:IBV458588 HRZ458587:HRZ458588 HID458587:HID458588 GYH458587:GYH458588 GOL458587:GOL458588 GEP458587:GEP458588 FUT458587:FUT458588 FKX458587:FKX458588 FBB458587:FBB458588 ERF458587:ERF458588 EHJ458587:EHJ458588 DXN458587:DXN458588 DNR458587:DNR458588 DDV458587:DDV458588 CTZ458587:CTZ458588 CKD458587:CKD458588 CAH458587:CAH458588 BQL458587:BQL458588 BGP458587:BGP458588 AWT458587:AWT458588 AMX458587:AMX458588 ADB458587:ADB458588 TF458587:TF458588 JJ458587:JJ458588 E458587:G458588 WVV393051:WVV393052 WLZ393051:WLZ393052 WCD393051:WCD393052 VSH393051:VSH393052 VIL393051:VIL393052 UYP393051:UYP393052 UOT393051:UOT393052 UEX393051:UEX393052 TVB393051:TVB393052 TLF393051:TLF393052 TBJ393051:TBJ393052 SRN393051:SRN393052 SHR393051:SHR393052 RXV393051:RXV393052 RNZ393051:RNZ393052 RED393051:RED393052 QUH393051:QUH393052 QKL393051:QKL393052 QAP393051:QAP393052 PQT393051:PQT393052 PGX393051:PGX393052 OXB393051:OXB393052 ONF393051:ONF393052 ODJ393051:ODJ393052 NTN393051:NTN393052 NJR393051:NJR393052 MZV393051:MZV393052 MPZ393051:MPZ393052 MGD393051:MGD393052 LWH393051:LWH393052 LML393051:LML393052 LCP393051:LCP393052 KST393051:KST393052 KIX393051:KIX393052 JZB393051:JZB393052 JPF393051:JPF393052 JFJ393051:JFJ393052 IVN393051:IVN393052 ILR393051:ILR393052 IBV393051:IBV393052 HRZ393051:HRZ393052 HID393051:HID393052 GYH393051:GYH393052 GOL393051:GOL393052 GEP393051:GEP393052 FUT393051:FUT393052 FKX393051:FKX393052 FBB393051:FBB393052 ERF393051:ERF393052 EHJ393051:EHJ393052 DXN393051:DXN393052 DNR393051:DNR393052 DDV393051:DDV393052 CTZ393051:CTZ393052 CKD393051:CKD393052 CAH393051:CAH393052 BQL393051:BQL393052 BGP393051:BGP393052 AWT393051:AWT393052 AMX393051:AMX393052 ADB393051:ADB393052 TF393051:TF393052 JJ393051:JJ393052 E393051:G393052 WVV327515:WVV327516 WLZ327515:WLZ327516 WCD327515:WCD327516 VSH327515:VSH327516 VIL327515:VIL327516 UYP327515:UYP327516 UOT327515:UOT327516 UEX327515:UEX327516 TVB327515:TVB327516 TLF327515:TLF327516 TBJ327515:TBJ327516 SRN327515:SRN327516 SHR327515:SHR327516 RXV327515:RXV327516 RNZ327515:RNZ327516 RED327515:RED327516 QUH327515:QUH327516 QKL327515:QKL327516 QAP327515:QAP327516 PQT327515:PQT327516 PGX327515:PGX327516 OXB327515:OXB327516 ONF327515:ONF327516 ODJ327515:ODJ327516 NTN327515:NTN327516 NJR327515:NJR327516 MZV327515:MZV327516 MPZ327515:MPZ327516 MGD327515:MGD327516 LWH327515:LWH327516 LML327515:LML327516 LCP327515:LCP327516 KST327515:KST327516 KIX327515:KIX327516 JZB327515:JZB327516 JPF327515:JPF327516 JFJ327515:JFJ327516 IVN327515:IVN327516 ILR327515:ILR327516 IBV327515:IBV327516 HRZ327515:HRZ327516 HID327515:HID327516 GYH327515:GYH327516 GOL327515:GOL327516 GEP327515:GEP327516 FUT327515:FUT327516 FKX327515:FKX327516 FBB327515:FBB327516 ERF327515:ERF327516 EHJ327515:EHJ327516 DXN327515:DXN327516 DNR327515:DNR327516 DDV327515:DDV327516 CTZ327515:CTZ327516 CKD327515:CKD327516 CAH327515:CAH327516 BQL327515:BQL327516 BGP327515:BGP327516 AWT327515:AWT327516 AMX327515:AMX327516 ADB327515:ADB327516 TF327515:TF327516 JJ327515:JJ327516 E327515:G327516 WVV261979:WVV261980 WLZ261979:WLZ261980 WCD261979:WCD261980 VSH261979:VSH261980 VIL261979:VIL261980 UYP261979:UYP261980 UOT261979:UOT261980 UEX261979:UEX261980 TVB261979:TVB261980 TLF261979:TLF261980 TBJ261979:TBJ261980 SRN261979:SRN261980 SHR261979:SHR261980 RXV261979:RXV261980 RNZ261979:RNZ261980 RED261979:RED261980 QUH261979:QUH261980 QKL261979:QKL261980 QAP261979:QAP261980 PQT261979:PQT261980 PGX261979:PGX261980 OXB261979:OXB261980 ONF261979:ONF261980 ODJ261979:ODJ261980 NTN261979:NTN261980 NJR261979:NJR261980 MZV261979:MZV261980 MPZ261979:MPZ261980 MGD261979:MGD261980 LWH261979:LWH261980 LML261979:LML261980 LCP261979:LCP261980 KST261979:KST261980 KIX261979:KIX261980 JZB261979:JZB261980 JPF261979:JPF261980 JFJ261979:JFJ261980 IVN261979:IVN261980 ILR261979:ILR261980 IBV261979:IBV261980 HRZ261979:HRZ261980 HID261979:HID261980 GYH261979:GYH261980 GOL261979:GOL261980 GEP261979:GEP261980 FUT261979:FUT261980 FKX261979:FKX261980 FBB261979:FBB261980 ERF261979:ERF261980 EHJ261979:EHJ261980 DXN261979:DXN261980 DNR261979:DNR261980 DDV261979:DDV261980 CTZ261979:CTZ261980 CKD261979:CKD261980 CAH261979:CAH261980 BQL261979:BQL261980 BGP261979:BGP261980 AWT261979:AWT261980 AMX261979:AMX261980 ADB261979:ADB261980 TF261979:TF261980 JJ261979:JJ261980 E261979:G261980 WVV196443:WVV196444 WLZ196443:WLZ196444 WCD196443:WCD196444 VSH196443:VSH196444 VIL196443:VIL196444 UYP196443:UYP196444 UOT196443:UOT196444 UEX196443:UEX196444 TVB196443:TVB196444 TLF196443:TLF196444 TBJ196443:TBJ196444 SRN196443:SRN196444 SHR196443:SHR196444 RXV196443:RXV196444 RNZ196443:RNZ196444 RED196443:RED196444 QUH196443:QUH196444 QKL196443:QKL196444 QAP196443:QAP196444 PQT196443:PQT196444 PGX196443:PGX196444 OXB196443:OXB196444 ONF196443:ONF196444 ODJ196443:ODJ196444 NTN196443:NTN196444 NJR196443:NJR196444 MZV196443:MZV196444 MPZ196443:MPZ196444 MGD196443:MGD196444 LWH196443:LWH196444 LML196443:LML196444 LCP196443:LCP196444 KST196443:KST196444 KIX196443:KIX196444 JZB196443:JZB196444 JPF196443:JPF196444 JFJ196443:JFJ196444 IVN196443:IVN196444 ILR196443:ILR196444 IBV196443:IBV196444 HRZ196443:HRZ196444 HID196443:HID196444 GYH196443:GYH196444 GOL196443:GOL196444 GEP196443:GEP196444 FUT196443:FUT196444 FKX196443:FKX196444 FBB196443:FBB196444 ERF196443:ERF196444 EHJ196443:EHJ196444 DXN196443:DXN196444 DNR196443:DNR196444 DDV196443:DDV196444 CTZ196443:CTZ196444 CKD196443:CKD196444 CAH196443:CAH196444 BQL196443:BQL196444 BGP196443:BGP196444 AWT196443:AWT196444 AMX196443:AMX196444 ADB196443:ADB196444 TF196443:TF196444 JJ196443:JJ196444 E196443:G196444 WVV130907:WVV130908 WLZ130907:WLZ130908 WCD130907:WCD130908 VSH130907:VSH130908 VIL130907:VIL130908 UYP130907:UYP130908 UOT130907:UOT130908 UEX130907:UEX130908 TVB130907:TVB130908 TLF130907:TLF130908 TBJ130907:TBJ130908 SRN130907:SRN130908 SHR130907:SHR130908 RXV130907:RXV130908 RNZ130907:RNZ130908 RED130907:RED130908 QUH130907:QUH130908 QKL130907:QKL130908 QAP130907:QAP130908 PQT130907:PQT130908 PGX130907:PGX130908 OXB130907:OXB130908 ONF130907:ONF130908 ODJ130907:ODJ130908 NTN130907:NTN130908 NJR130907:NJR130908 MZV130907:MZV130908 MPZ130907:MPZ130908 MGD130907:MGD130908 LWH130907:LWH130908 LML130907:LML130908 LCP130907:LCP130908 KST130907:KST130908 KIX130907:KIX130908 JZB130907:JZB130908 JPF130907:JPF130908 JFJ130907:JFJ130908 IVN130907:IVN130908 ILR130907:ILR130908 IBV130907:IBV130908 HRZ130907:HRZ130908 HID130907:HID130908 GYH130907:GYH130908 GOL130907:GOL130908 GEP130907:GEP130908 FUT130907:FUT130908 FKX130907:FKX130908 FBB130907:FBB130908 ERF130907:ERF130908 EHJ130907:EHJ130908 DXN130907:DXN130908 DNR130907:DNR130908 DDV130907:DDV130908 CTZ130907:CTZ130908 CKD130907:CKD130908 CAH130907:CAH130908 BQL130907:BQL130908 BGP130907:BGP130908 AWT130907:AWT130908 AMX130907:AMX130908 ADB130907:ADB130908 TF130907:TF130908 JJ130907:JJ130908 E130907:G130908 WVV65371:WVV65372 WLZ65371:WLZ65372 WCD65371:WCD65372 VSH65371:VSH65372 VIL65371:VIL65372 UYP65371:UYP65372 UOT65371:UOT65372 UEX65371:UEX65372 TVB65371:TVB65372 TLF65371:TLF65372 TBJ65371:TBJ65372 SRN65371:SRN65372 SHR65371:SHR65372 RXV65371:RXV65372 RNZ65371:RNZ65372 RED65371:RED65372 QUH65371:QUH65372 QKL65371:QKL65372 QAP65371:QAP65372 PQT65371:PQT65372 PGX65371:PGX65372 OXB65371:OXB65372 ONF65371:ONF65372 ODJ65371:ODJ65372 NTN65371:NTN65372 NJR65371:NJR65372 MZV65371:MZV65372 MPZ65371:MPZ65372 MGD65371:MGD65372 LWH65371:LWH65372 LML65371:LML65372 LCP65371:LCP65372 KST65371:KST65372 KIX65371:KIX65372 JZB65371:JZB65372 JPF65371:JPF65372 JFJ65371:JFJ65372 IVN65371:IVN65372 ILR65371:ILR65372 IBV65371:IBV65372 HRZ65371:HRZ65372 HID65371:HID65372 GYH65371:GYH65372 GOL65371:GOL65372 GEP65371:GEP65372 FUT65371:FUT65372 FKX65371:FKX65372 FBB65371:FBB65372 ERF65371:ERF65372 EHJ65371:EHJ65372 DXN65371:DXN65372 DNR65371:DNR65372 DDV65371:DDV65372 CTZ65371:CTZ65372 CKD65371:CKD65372 CAH65371:CAH65372 BQL65371:BQL65372 BGP65371:BGP65372 AWT65371:AWT65372 AMX65371:AMX65372 ADB65371:ADB65372 TF65371:TF65372 JJ65371:JJ65372 E65371:G65372">
      <formula1>#REF!</formula1>
    </dataValidation>
  </dataValidations>
  <hyperlinks>
    <hyperlink ref="E34" r:id="rId1"/>
    <hyperlink ref="E44" r:id="rId2"/>
    <hyperlink ref="E45" r:id="rId3"/>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24"/>
  <sheetViews>
    <sheetView zoomScaleNormal="100" workbookViewId="0">
      <selection activeCell="E70" sqref="E70"/>
    </sheetView>
  </sheetViews>
  <sheetFormatPr defaultColWidth="6.6640625" defaultRowHeight="15" zeroHeight="1"/>
  <cols>
    <col min="1" max="1" width="2.77734375" style="38" customWidth="1"/>
    <col min="2" max="2" width="14.33203125" style="43" customWidth="1"/>
    <col min="3" max="3" width="16.21875" style="43" customWidth="1"/>
    <col min="4" max="4" width="18.33203125" style="43" customWidth="1"/>
    <col min="5" max="5" width="30.5546875" style="38" bestFit="1" customWidth="1"/>
    <col min="6" max="6" width="19.88671875" style="38" bestFit="1" customWidth="1"/>
    <col min="7" max="7" width="14.33203125" style="38" customWidth="1"/>
    <col min="8" max="8" width="19.21875" style="38" bestFit="1" customWidth="1"/>
    <col min="9" max="9" width="14.109375" style="38" customWidth="1"/>
    <col min="10" max="10" width="19.21875" style="38" bestFit="1" customWidth="1"/>
    <col min="11" max="18" width="14.109375" style="38" customWidth="1"/>
    <col min="19" max="20" width="14.33203125" style="38" customWidth="1"/>
    <col min="21" max="21" width="13.109375" style="38" customWidth="1"/>
    <col min="22" max="22" width="18.77734375" style="38" customWidth="1"/>
    <col min="23" max="23" width="12" style="38" customWidth="1"/>
    <col min="24" max="67" width="11.5546875" style="38" bestFit="1" customWidth="1"/>
    <col min="68" max="93" width="13.109375" style="38" bestFit="1" customWidth="1"/>
    <col min="94" max="104" width="12.109375" style="38" bestFit="1" customWidth="1"/>
    <col min="105" max="16384" width="6.6640625" style="38"/>
  </cols>
  <sheetData>
    <row r="1" spans="2:29" ht="30">
      <c r="B1" s="119" t="s">
        <v>427</v>
      </c>
    </row>
    <row r="2" spans="2:29" ht="26.25" customHeight="1">
      <c r="B2" s="340" t="s">
        <v>247</v>
      </c>
    </row>
    <row r="3" spans="2:29" ht="26.25" customHeight="1" thickBot="1">
      <c r="B3" s="548" t="s">
        <v>392</v>
      </c>
    </row>
    <row r="4" spans="2:29" hidden="1">
      <c r="B4" s="875" t="s">
        <v>566</v>
      </c>
      <c r="C4" s="876"/>
      <c r="D4" s="877"/>
    </row>
    <row r="5" spans="2:29" ht="15.75" hidden="1">
      <c r="B5" s="537" t="s">
        <v>567</v>
      </c>
      <c r="C5" s="364" t="s">
        <v>568</v>
      </c>
      <c r="D5" s="370"/>
    </row>
    <row r="6" spans="2:29" ht="15.75" hidden="1" thickBot="1">
      <c r="B6" s="371">
        <f>ROUND(D62,-2)</f>
        <v>0</v>
      </c>
      <c r="C6" s="372">
        <f>SUM(D63:D66)</f>
        <v>0</v>
      </c>
      <c r="D6" s="373"/>
    </row>
    <row r="7" spans="2:29" ht="16.5" hidden="1" thickBot="1">
      <c r="B7" s="362"/>
      <c r="C7" s="363"/>
      <c r="D7" s="363"/>
    </row>
    <row r="8" spans="2:29">
      <c r="B8" s="875" t="s">
        <v>569</v>
      </c>
      <c r="C8" s="876"/>
      <c r="D8" s="877"/>
    </row>
    <row r="9" spans="2:29" ht="15.75">
      <c r="B9" s="537" t="s">
        <v>567</v>
      </c>
      <c r="C9" s="364" t="s">
        <v>568</v>
      </c>
      <c r="D9" s="370" t="s">
        <v>90</v>
      </c>
    </row>
    <row r="10" spans="2:29" ht="15.75" thickBot="1">
      <c r="B10" s="374">
        <f>ROUND(D70,-2)</f>
        <v>0</v>
      </c>
      <c r="C10" s="375">
        <f>ROUND(D81,-2)</f>
        <v>0</v>
      </c>
      <c r="D10" s="376">
        <f>D72+D80</f>
        <v>0</v>
      </c>
    </row>
    <row r="11" spans="2:29" ht="16.5" thickBot="1">
      <c r="B11" s="362"/>
      <c r="C11" s="363"/>
      <c r="D11" s="363"/>
    </row>
    <row r="12" spans="2:29" ht="15" customHeight="1">
      <c r="B12" s="875" t="s">
        <v>515</v>
      </c>
      <c r="C12" s="876"/>
      <c r="D12" s="877"/>
    </row>
    <row r="13" spans="2:29" ht="15.75">
      <c r="B13" s="537" t="s">
        <v>567</v>
      </c>
      <c r="C13" s="364" t="s">
        <v>568</v>
      </c>
      <c r="D13" s="538" t="s">
        <v>90</v>
      </c>
      <c r="E13" s="585"/>
    </row>
    <row r="14" spans="2:29" ht="15.75" thickBot="1">
      <c r="B14" s="539">
        <f>ROUND((D73),-2)</f>
        <v>0</v>
      </c>
      <c r="C14" s="542">
        <f>ROUND((D82),-2)</f>
        <v>0</v>
      </c>
      <c r="D14" s="542">
        <f>D73+D82</f>
        <v>0</v>
      </c>
    </row>
    <row r="15" spans="2:29" ht="45" customHeight="1">
      <c r="B15" s="543" t="s">
        <v>377</v>
      </c>
      <c r="C15" s="44"/>
      <c r="D15" s="44"/>
      <c r="E15" s="39"/>
      <c r="F15" s="39"/>
      <c r="G15" s="39"/>
      <c r="H15" s="39"/>
      <c r="I15" s="39"/>
      <c r="J15" s="39"/>
      <c r="K15" s="39"/>
      <c r="L15" s="39"/>
      <c r="M15" s="39"/>
      <c r="N15" s="39"/>
      <c r="O15" s="39"/>
      <c r="P15" s="39"/>
      <c r="Q15" s="95"/>
      <c r="R15" s="95"/>
      <c r="S15" s="42"/>
      <c r="T15" s="42"/>
      <c r="U15" s="42"/>
      <c r="V15" s="42"/>
      <c r="W15" s="42"/>
      <c r="X15" s="42"/>
      <c r="Y15" s="42"/>
      <c r="Z15" s="39"/>
      <c r="AA15" s="39"/>
      <c r="AB15" s="39"/>
      <c r="AC15" s="39"/>
    </row>
    <row r="16" spans="2:29" ht="18" customHeight="1">
      <c r="B16" s="328" t="s">
        <v>118</v>
      </c>
      <c r="C16" s="44"/>
      <c r="D16" s="44"/>
      <c r="E16" s="44"/>
      <c r="F16" s="44"/>
      <c r="G16" s="44"/>
      <c r="H16" s="44"/>
      <c r="I16" s="44"/>
      <c r="J16" s="44"/>
      <c r="K16" s="44"/>
      <c r="L16" s="39"/>
      <c r="M16" s="39"/>
      <c r="N16" s="39"/>
      <c r="O16" s="39"/>
      <c r="P16" s="39"/>
      <c r="Q16" s="39"/>
      <c r="R16" s="39"/>
    </row>
    <row r="17" spans="1:28" ht="18" customHeight="1">
      <c r="B17" s="321" t="s">
        <v>373</v>
      </c>
      <c r="C17" s="885" t="s">
        <v>65</v>
      </c>
      <c r="D17" s="885"/>
      <c r="E17" s="292" t="s">
        <v>113</v>
      </c>
      <c r="F17" s="945" t="s">
        <v>117</v>
      </c>
      <c r="G17" s="946"/>
      <c r="H17" s="947"/>
      <c r="I17" s="945" t="s">
        <v>116</v>
      </c>
      <c r="J17" s="946"/>
      <c r="K17" s="946"/>
      <c r="L17" s="946"/>
      <c r="M17" s="946"/>
      <c r="N17" s="947"/>
      <c r="O17" s="330"/>
      <c r="P17" s="330"/>
      <c r="Q17" s="39"/>
      <c r="R17" s="39"/>
    </row>
    <row r="18" spans="1:28" ht="18" customHeight="1">
      <c r="A18" s="56">
        <v>0</v>
      </c>
      <c r="B18" s="948">
        <v>1</v>
      </c>
      <c r="C18" s="888" t="s">
        <v>544</v>
      </c>
      <c r="D18" s="889"/>
      <c r="E18" s="948" t="s">
        <v>545</v>
      </c>
      <c r="F18" s="579" t="s">
        <v>327</v>
      </c>
      <c r="G18" s="579" t="s">
        <v>456</v>
      </c>
      <c r="H18" s="579" t="s">
        <v>549</v>
      </c>
      <c r="I18" s="888" t="s">
        <v>546</v>
      </c>
      <c r="J18" s="937"/>
      <c r="K18" s="937"/>
      <c r="L18" s="937"/>
      <c r="M18" s="937"/>
      <c r="N18" s="938"/>
      <c r="O18" s="331"/>
      <c r="P18" s="331"/>
      <c r="Q18" s="39"/>
      <c r="R18" s="39"/>
    </row>
    <row r="19" spans="1:28" ht="15" customHeight="1">
      <c r="A19" s="56">
        <v>1</v>
      </c>
      <c r="B19" s="949"/>
      <c r="C19" s="917"/>
      <c r="D19" s="891"/>
      <c r="E19" s="949"/>
      <c r="F19" s="506" t="s">
        <v>326</v>
      </c>
      <c r="G19" s="580">
        <f>'Input - Asset Register'!C28</f>
        <v>0</v>
      </c>
      <c r="H19" s="580" t="s">
        <v>553</v>
      </c>
      <c r="I19" s="939"/>
      <c r="J19" s="940"/>
      <c r="K19" s="940"/>
      <c r="L19" s="940"/>
      <c r="M19" s="940"/>
      <c r="N19" s="941"/>
      <c r="O19" s="331"/>
      <c r="P19" s="331"/>
    </row>
    <row r="20" spans="1:28">
      <c r="A20" s="56">
        <v>2</v>
      </c>
      <c r="B20" s="949"/>
      <c r="C20" s="917"/>
      <c r="D20" s="891"/>
      <c r="E20" s="949"/>
      <c r="F20" s="581" t="s">
        <v>448</v>
      </c>
      <c r="G20" s="580">
        <f>'Input - Asset Register'!C27</f>
        <v>0</v>
      </c>
      <c r="H20" s="580" t="s">
        <v>554</v>
      </c>
      <c r="I20" s="939"/>
      <c r="J20" s="940"/>
      <c r="K20" s="940"/>
      <c r="L20" s="940"/>
      <c r="M20" s="940"/>
      <c r="N20" s="941"/>
      <c r="O20" s="331"/>
      <c r="P20" s="331"/>
    </row>
    <row r="21" spans="1:28">
      <c r="A21" s="56">
        <v>3</v>
      </c>
      <c r="B21" s="949"/>
      <c r="C21" s="917"/>
      <c r="D21" s="891"/>
      <c r="E21" s="949"/>
      <c r="F21" s="581" t="s">
        <v>448</v>
      </c>
      <c r="G21" s="713">
        <f>'Input - Asset Register'!C27</f>
        <v>0</v>
      </c>
      <c r="H21" s="582" t="s">
        <v>557</v>
      </c>
      <c r="I21" s="939"/>
      <c r="J21" s="940"/>
      <c r="K21" s="940"/>
      <c r="L21" s="940"/>
      <c r="M21" s="940"/>
      <c r="N21" s="941"/>
      <c r="O21" s="331"/>
      <c r="P21" s="331"/>
    </row>
    <row r="22" spans="1:28">
      <c r="A22" s="56"/>
      <c r="B22" s="949"/>
      <c r="C22" s="917"/>
      <c r="D22" s="891"/>
      <c r="E22" s="949"/>
      <c r="F22" s="581" t="s">
        <v>0</v>
      </c>
      <c r="G22" s="580">
        <f>'Input - Asset Register'!C13</f>
        <v>0</v>
      </c>
      <c r="H22" s="580" t="s">
        <v>555</v>
      </c>
      <c r="I22" s="939"/>
      <c r="J22" s="940"/>
      <c r="K22" s="940"/>
      <c r="L22" s="940"/>
      <c r="M22" s="940"/>
      <c r="N22" s="941"/>
      <c r="O22" s="331"/>
      <c r="P22" s="331"/>
    </row>
    <row r="23" spans="1:28">
      <c r="B23" s="950"/>
      <c r="C23" s="920"/>
      <c r="D23" s="893"/>
      <c r="E23" s="950"/>
      <c r="F23" s="580" t="s">
        <v>330</v>
      </c>
      <c r="G23" s="580">
        <f>'Input - Asset Register'!C12</f>
        <v>0</v>
      </c>
      <c r="H23" s="580" t="s">
        <v>556</v>
      </c>
      <c r="I23" s="942"/>
      <c r="J23" s="943"/>
      <c r="K23" s="943"/>
      <c r="L23" s="943"/>
      <c r="M23" s="943"/>
      <c r="N23" s="944"/>
      <c r="O23" s="331"/>
      <c r="P23" s="331"/>
    </row>
    <row r="24" spans="1:28" s="39" customFormat="1" ht="18" customHeight="1">
      <c r="C24" s="44"/>
      <c r="D24" s="44"/>
    </row>
    <row r="25" spans="1:28" ht="15.75">
      <c r="B25" s="333" t="s">
        <v>115</v>
      </c>
      <c r="C25" s="41"/>
      <c r="D25" s="41"/>
      <c r="E25" s="122"/>
      <c r="F25" s="39"/>
      <c r="G25" s="39"/>
      <c r="H25" s="39"/>
      <c r="I25" s="122"/>
      <c r="J25" s="122"/>
      <c r="K25" s="122"/>
      <c r="L25" s="122"/>
      <c r="M25" s="122"/>
      <c r="N25" s="122"/>
      <c r="O25" s="122"/>
      <c r="P25" s="122"/>
      <c r="Y25" s="39"/>
      <c r="Z25" s="39"/>
      <c r="AA25" s="39"/>
      <c r="AB25" s="39"/>
    </row>
    <row r="26" spans="1:28" ht="15.75">
      <c r="B26" s="322" t="s">
        <v>373</v>
      </c>
      <c r="C26" s="934" t="s">
        <v>65</v>
      </c>
      <c r="D26" s="935"/>
      <c r="E26" s="499" t="s">
        <v>113</v>
      </c>
      <c r="F26" s="934" t="s">
        <v>108</v>
      </c>
      <c r="G26" s="936"/>
      <c r="H26" s="936"/>
      <c r="I26" s="936"/>
      <c r="J26" s="936"/>
      <c r="K26" s="936"/>
      <c r="L26" s="936"/>
      <c r="M26" s="936"/>
      <c r="N26" s="936"/>
      <c r="O26" s="936"/>
      <c r="P26" s="935"/>
    </row>
    <row r="27" spans="1:28">
      <c r="B27" s="334">
        <v>1</v>
      </c>
      <c r="C27" s="933" t="s">
        <v>333</v>
      </c>
      <c r="D27" s="896"/>
      <c r="E27" s="334" t="s">
        <v>421</v>
      </c>
      <c r="F27" s="933" t="s">
        <v>550</v>
      </c>
      <c r="G27" s="896"/>
      <c r="H27" s="896"/>
      <c r="I27" s="896"/>
      <c r="J27" s="896"/>
      <c r="K27" s="896"/>
      <c r="L27" s="896"/>
      <c r="M27" s="896"/>
      <c r="N27" s="896"/>
      <c r="O27" s="896"/>
      <c r="P27" s="896"/>
    </row>
    <row r="28" spans="1:28">
      <c r="B28" s="334">
        <v>2</v>
      </c>
      <c r="C28" s="933" t="s">
        <v>551</v>
      </c>
      <c r="D28" s="896"/>
      <c r="E28" s="334" t="s">
        <v>421</v>
      </c>
      <c r="F28" s="933" t="s">
        <v>552</v>
      </c>
      <c r="G28" s="896"/>
      <c r="H28" s="896"/>
      <c r="I28" s="896"/>
      <c r="J28" s="896"/>
      <c r="K28" s="896"/>
      <c r="L28" s="896"/>
      <c r="M28" s="896"/>
      <c r="N28" s="896"/>
      <c r="O28" s="896"/>
      <c r="P28" s="896"/>
    </row>
    <row r="29" spans="1:28" ht="15" customHeight="1">
      <c r="B29" s="334">
        <v>3</v>
      </c>
      <c r="C29" s="933" t="s">
        <v>573</v>
      </c>
      <c r="D29" s="896"/>
      <c r="E29" s="334" t="s">
        <v>421</v>
      </c>
      <c r="F29" s="933" t="s">
        <v>574</v>
      </c>
      <c r="G29" s="896"/>
      <c r="H29" s="896"/>
      <c r="I29" s="896"/>
      <c r="J29" s="896"/>
      <c r="K29" s="896"/>
      <c r="L29" s="896"/>
      <c r="M29" s="896"/>
      <c r="N29" s="896"/>
      <c r="O29" s="896"/>
      <c r="P29" s="896"/>
    </row>
    <row r="30" spans="1:28" ht="28.5" customHeight="1">
      <c r="B30" s="40"/>
      <c r="C30" s="41"/>
      <c r="D30" s="41"/>
      <c r="E30" s="40"/>
      <c r="F30" s="41"/>
      <c r="G30" s="41"/>
      <c r="H30" s="41"/>
      <c r="I30" s="41"/>
      <c r="J30" s="41"/>
      <c r="K30" s="41"/>
      <c r="L30" s="41"/>
      <c r="M30" s="41"/>
      <c r="N30" s="41"/>
      <c r="O30" s="41"/>
      <c r="P30" s="41"/>
      <c r="Q30" s="39"/>
      <c r="R30" s="39"/>
      <c r="S30" s="39"/>
      <c r="T30" s="39"/>
    </row>
    <row r="31" spans="1:28" s="39" customFormat="1" ht="20.25" customHeight="1">
      <c r="B31" s="333" t="s">
        <v>74</v>
      </c>
      <c r="C31" s="41"/>
      <c r="D31" s="41"/>
      <c r="E31" s="40"/>
      <c r="F31" s="41"/>
      <c r="G31" s="41"/>
      <c r="H31" s="41"/>
      <c r="I31" s="41"/>
      <c r="J31" s="41"/>
      <c r="K31" s="41"/>
      <c r="L31" s="41"/>
      <c r="M31" s="41"/>
      <c r="N31" s="41"/>
      <c r="O31" s="41"/>
      <c r="P31" s="41"/>
    </row>
    <row r="32" spans="1:28" ht="15.75">
      <c r="B32" s="322" t="s">
        <v>374</v>
      </c>
      <c r="C32" s="883" t="s">
        <v>65</v>
      </c>
      <c r="D32" s="884"/>
      <c r="E32" s="499" t="s">
        <v>109</v>
      </c>
      <c r="F32" s="927" t="s">
        <v>108</v>
      </c>
      <c r="G32" s="928"/>
      <c r="H32" s="928"/>
      <c r="I32" s="928"/>
      <c r="J32" s="928"/>
      <c r="K32" s="928"/>
      <c r="L32" s="928"/>
      <c r="M32" s="928"/>
      <c r="N32" s="928"/>
      <c r="O32" s="928"/>
      <c r="P32" s="929"/>
    </row>
    <row r="33" spans="2:28" ht="33" customHeight="1">
      <c r="B33" s="592">
        <v>1</v>
      </c>
      <c r="C33" s="886" t="s">
        <v>351</v>
      </c>
      <c r="D33" s="886"/>
      <c r="E33" s="506" t="s">
        <v>561</v>
      </c>
      <c r="F33" s="951" t="s">
        <v>571</v>
      </c>
      <c r="G33" s="951"/>
      <c r="H33" s="951"/>
      <c r="I33" s="951"/>
      <c r="J33" s="951"/>
      <c r="K33" s="951"/>
      <c r="L33" s="951"/>
      <c r="M33" s="951"/>
      <c r="N33" s="951"/>
      <c r="O33" s="951"/>
      <c r="P33" s="951"/>
    </row>
    <row r="34" spans="2:28" s="42" customFormat="1">
      <c r="Q34" s="38"/>
    </row>
    <row r="35" spans="2:28" s="42" customFormat="1" ht="27">
      <c r="B35" s="584" t="s">
        <v>378</v>
      </c>
      <c r="Q35" s="38"/>
    </row>
    <row r="36" spans="2:28" s="39" customFormat="1" ht="15.75">
      <c r="B36" s="328" t="s">
        <v>118</v>
      </c>
      <c r="C36" s="329"/>
      <c r="D36" s="44"/>
    </row>
    <row r="37" spans="2:28" ht="15.75">
      <c r="B37" s="380" t="s">
        <v>373</v>
      </c>
      <c r="C37" s="887" t="s">
        <v>65</v>
      </c>
      <c r="D37" s="887"/>
      <c r="E37" s="342" t="s">
        <v>113</v>
      </c>
      <c r="F37" s="904" t="s">
        <v>117</v>
      </c>
      <c r="G37" s="953"/>
      <c r="H37" s="954"/>
      <c r="I37" s="955" t="s">
        <v>116</v>
      </c>
      <c r="J37" s="953"/>
      <c r="K37" s="953"/>
      <c r="L37" s="954"/>
      <c r="Q37" s="39"/>
    </row>
    <row r="38" spans="2:28" ht="15" customHeight="1">
      <c r="B38" s="897">
        <v>1</v>
      </c>
      <c r="C38" s="897" t="s">
        <v>336</v>
      </c>
      <c r="D38" s="956"/>
      <c r="E38" s="897" t="s">
        <v>558</v>
      </c>
      <c r="F38" s="594" t="s">
        <v>343</v>
      </c>
      <c r="G38" s="595" t="s">
        <v>344</v>
      </c>
      <c r="H38" s="595" t="s">
        <v>345</v>
      </c>
      <c r="I38" s="897" t="s">
        <v>572</v>
      </c>
      <c r="J38" s="956"/>
      <c r="K38" s="956"/>
      <c r="L38" s="956"/>
      <c r="Q38" s="39"/>
    </row>
    <row r="39" spans="2:28" ht="25.5">
      <c r="B39" s="956"/>
      <c r="C39" s="956"/>
      <c r="D39" s="956"/>
      <c r="E39" s="956"/>
      <c r="F39" s="596">
        <v>744</v>
      </c>
      <c r="G39" s="597" t="s">
        <v>328</v>
      </c>
      <c r="H39" s="598" t="s">
        <v>342</v>
      </c>
      <c r="I39" s="956"/>
      <c r="J39" s="956"/>
      <c r="K39" s="956"/>
      <c r="L39" s="956"/>
      <c r="Q39" s="39"/>
    </row>
    <row r="40" spans="2:28" ht="38.25">
      <c r="B40" s="956"/>
      <c r="C40" s="956"/>
      <c r="D40" s="956"/>
      <c r="E40" s="956"/>
      <c r="F40" s="596">
        <v>2385</v>
      </c>
      <c r="G40" s="598" t="s">
        <v>339</v>
      </c>
      <c r="H40" s="598" t="s">
        <v>340</v>
      </c>
      <c r="I40" s="956"/>
      <c r="J40" s="956"/>
      <c r="K40" s="956"/>
      <c r="L40" s="956"/>
      <c r="Q40" s="39"/>
    </row>
    <row r="41" spans="2:28" ht="38.25">
      <c r="B41" s="956"/>
      <c r="C41" s="956"/>
      <c r="D41" s="956"/>
      <c r="E41" s="956"/>
      <c r="F41" s="596">
        <v>212</v>
      </c>
      <c r="G41" s="598" t="s">
        <v>332</v>
      </c>
      <c r="H41" s="598" t="s">
        <v>341</v>
      </c>
      <c r="I41" s="956"/>
      <c r="J41" s="956"/>
      <c r="K41" s="956"/>
      <c r="L41" s="956"/>
      <c r="Q41" s="39"/>
    </row>
    <row r="42" spans="2:28" ht="38.25">
      <c r="B42" s="956"/>
      <c r="C42" s="956"/>
      <c r="D42" s="956"/>
      <c r="E42" s="956"/>
      <c r="F42" s="596">
        <v>464</v>
      </c>
      <c r="G42" s="598" t="s">
        <v>329</v>
      </c>
      <c r="H42" s="598" t="s">
        <v>337</v>
      </c>
      <c r="I42" s="956"/>
      <c r="J42" s="956"/>
      <c r="K42" s="956"/>
      <c r="L42" s="956"/>
      <c r="Q42" s="39"/>
    </row>
    <row r="43" spans="2:28" ht="38.25">
      <c r="B43" s="956"/>
      <c r="C43" s="956"/>
      <c r="D43" s="956"/>
      <c r="E43" s="956"/>
      <c r="F43" s="596">
        <v>-35</v>
      </c>
      <c r="G43" s="598" t="s">
        <v>331</v>
      </c>
      <c r="H43" s="598" t="s">
        <v>338</v>
      </c>
      <c r="I43" s="956"/>
      <c r="J43" s="956"/>
      <c r="K43" s="956"/>
      <c r="L43" s="956"/>
      <c r="Q43" s="39"/>
    </row>
    <row r="44" spans="2:28">
      <c r="B44" s="39"/>
      <c r="C44" s="95"/>
      <c r="D44" s="95"/>
      <c r="E44" s="95"/>
      <c r="F44" s="95"/>
      <c r="G44" s="95"/>
      <c r="H44" s="39"/>
      <c r="I44" s="39"/>
      <c r="J44" s="39"/>
      <c r="K44" s="39"/>
      <c r="L44" s="39"/>
      <c r="M44" s="39"/>
      <c r="N44" s="39"/>
      <c r="O44" s="39"/>
      <c r="P44" s="39"/>
      <c r="Q44" s="39"/>
      <c r="R44" s="39"/>
    </row>
    <row r="45" spans="2:28" ht="15.75">
      <c r="B45" s="333" t="s">
        <v>115</v>
      </c>
      <c r="C45" s="41"/>
      <c r="D45" s="41"/>
      <c r="E45" s="122"/>
      <c r="F45" s="39"/>
      <c r="G45" s="39"/>
      <c r="H45" s="39"/>
      <c r="I45" s="122"/>
      <c r="J45" s="122"/>
      <c r="K45" s="122"/>
      <c r="L45" s="122"/>
      <c r="M45" s="122"/>
      <c r="N45" s="122"/>
      <c r="O45" s="122"/>
      <c r="P45" s="122"/>
      <c r="Y45" s="39"/>
      <c r="Z45" s="39"/>
      <c r="AA45" s="39"/>
      <c r="AB45" s="39"/>
    </row>
    <row r="46" spans="2:28" ht="15.75">
      <c r="B46" s="345" t="s">
        <v>373</v>
      </c>
      <c r="C46" s="887" t="s">
        <v>65</v>
      </c>
      <c r="D46" s="887"/>
      <c r="E46" s="512" t="s">
        <v>113</v>
      </c>
      <c r="F46" s="887" t="s">
        <v>112</v>
      </c>
      <c r="G46" s="887"/>
      <c r="H46" s="887"/>
      <c r="I46" s="887"/>
      <c r="J46" s="887"/>
      <c r="K46" s="887"/>
      <c r="L46" s="887"/>
      <c r="M46" s="330"/>
      <c r="N46" s="330"/>
      <c r="O46" s="330"/>
      <c r="P46" s="330"/>
      <c r="Q46" s="39"/>
    </row>
    <row r="47" spans="2:28" ht="15" customHeight="1">
      <c r="B47" s="514">
        <v>1</v>
      </c>
      <c r="C47" s="894" t="s">
        <v>575</v>
      </c>
      <c r="D47" s="894"/>
      <c r="E47" s="514" t="s">
        <v>421</v>
      </c>
      <c r="F47" s="897" t="s">
        <v>576</v>
      </c>
      <c r="G47" s="897"/>
      <c r="H47" s="897"/>
      <c r="I47" s="897"/>
      <c r="J47" s="897"/>
      <c r="K47" s="897"/>
      <c r="L47" s="897"/>
      <c r="M47" s="610"/>
      <c r="N47" s="610"/>
      <c r="O47" s="610"/>
      <c r="P47" s="610"/>
      <c r="Q47" s="39"/>
    </row>
    <row r="48" spans="2:28">
      <c r="B48" s="40"/>
      <c r="C48" s="41"/>
      <c r="D48" s="41"/>
      <c r="E48" s="40"/>
      <c r="F48" s="41"/>
      <c r="G48" s="41"/>
      <c r="H48" s="41"/>
      <c r="I48" s="41"/>
      <c r="J48" s="41"/>
      <c r="K48" s="41"/>
      <c r="L48" s="41"/>
      <c r="M48" s="41"/>
      <c r="N48" s="41"/>
      <c r="O48" s="41"/>
      <c r="P48" s="41"/>
      <c r="Q48" s="39"/>
      <c r="R48" s="39"/>
    </row>
    <row r="49" spans="2:106" s="39" customFormat="1">
      <c r="B49" s="333" t="s">
        <v>74</v>
      </c>
      <c r="C49" s="41"/>
      <c r="D49" s="41"/>
      <c r="E49" s="40"/>
      <c r="F49" s="41"/>
      <c r="G49" s="41"/>
      <c r="H49" s="41"/>
      <c r="I49" s="41"/>
      <c r="J49" s="41"/>
      <c r="K49" s="41"/>
      <c r="L49" s="41"/>
      <c r="M49" s="41"/>
      <c r="N49" s="41"/>
      <c r="O49" s="41"/>
      <c r="P49" s="41"/>
    </row>
    <row r="50" spans="2:106" ht="15.75">
      <c r="B50" s="345" t="s">
        <v>374</v>
      </c>
      <c r="C50" s="887" t="s">
        <v>65</v>
      </c>
      <c r="D50" s="887"/>
      <c r="E50" s="512" t="s">
        <v>109</v>
      </c>
      <c r="F50" s="901" t="s">
        <v>108</v>
      </c>
      <c r="G50" s="901"/>
      <c r="H50" s="901"/>
      <c r="I50" s="901"/>
      <c r="J50" s="901"/>
      <c r="K50" s="901"/>
      <c r="L50" s="901"/>
      <c r="M50" s="341"/>
      <c r="N50" s="341"/>
      <c r="O50" s="341"/>
      <c r="P50" s="341"/>
      <c r="Q50" s="39"/>
    </row>
    <row r="51" spans="2:106" ht="48" customHeight="1">
      <c r="B51" s="348">
        <v>1</v>
      </c>
      <c r="C51" s="894" t="s">
        <v>352</v>
      </c>
      <c r="D51" s="894"/>
      <c r="E51" s="514" t="s">
        <v>562</v>
      </c>
      <c r="F51" s="952"/>
      <c r="G51" s="952"/>
      <c r="H51" s="952"/>
      <c r="I51" s="952"/>
      <c r="J51" s="952"/>
      <c r="K51" s="952"/>
      <c r="L51" s="952"/>
      <c r="M51" s="611"/>
      <c r="N51" s="611"/>
      <c r="O51" s="611"/>
      <c r="P51" s="611"/>
      <c r="Q51" s="39"/>
    </row>
    <row r="52" spans="2:106">
      <c r="B52" s="38"/>
      <c r="C52" s="38"/>
      <c r="D52" s="38"/>
      <c r="N52" s="39"/>
      <c r="O52" s="39"/>
      <c r="P52" s="39"/>
      <c r="Q52" s="39"/>
      <c r="R52" s="39"/>
    </row>
    <row r="53" spans="2:106" s="39" customFormat="1">
      <c r="B53" s="347" t="s">
        <v>382</v>
      </c>
      <c r="C53" s="44"/>
      <c r="D53" s="44"/>
    </row>
    <row r="54" spans="2:106" ht="16.5" customHeight="1">
      <c r="B54" s="870" t="s">
        <v>105</v>
      </c>
      <c r="C54" s="871"/>
      <c r="D54" s="564">
        <f>'Discount rates'!$D$4</f>
        <v>3.5000000000000003E-2</v>
      </c>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row>
    <row r="55" spans="2:106" ht="16.5" customHeight="1">
      <c r="B55" s="870" t="s">
        <v>624</v>
      </c>
      <c r="C55" s="871"/>
      <c r="D55" s="564">
        <f>'Discount rates'!$D$5</f>
        <v>0.03</v>
      </c>
    </row>
    <row r="56" spans="2:106" ht="16.5" customHeight="1">
      <c r="B56" s="870" t="s">
        <v>625</v>
      </c>
      <c r="C56" s="871"/>
      <c r="D56" s="564">
        <f>'Discount rates'!$D$6</f>
        <v>2.5000000000000001E-2</v>
      </c>
    </row>
    <row r="57" spans="2:106" s="570" customFormat="1" ht="15.75">
      <c r="B57" s="957" t="s">
        <v>385</v>
      </c>
      <c r="C57" s="958"/>
      <c r="D57" s="571">
        <v>2019</v>
      </c>
      <c r="E57" s="571">
        <v>2020</v>
      </c>
      <c r="F57" s="571">
        <v>2021</v>
      </c>
      <c r="G57" s="571">
        <v>2022</v>
      </c>
      <c r="H57" s="571">
        <v>2023</v>
      </c>
      <c r="I57" s="571">
        <v>2024</v>
      </c>
      <c r="J57" s="571">
        <v>2025</v>
      </c>
      <c r="K57" s="571">
        <v>2026</v>
      </c>
      <c r="L57" s="571">
        <v>2027</v>
      </c>
      <c r="M57" s="571">
        <v>2028</v>
      </c>
      <c r="N57" s="571">
        <v>2029</v>
      </c>
      <c r="O57" s="571">
        <v>2030</v>
      </c>
      <c r="P57" s="571">
        <v>2031</v>
      </c>
      <c r="Q57" s="571">
        <v>2032</v>
      </c>
      <c r="R57" s="571">
        <v>2033</v>
      </c>
      <c r="S57" s="571">
        <v>2034</v>
      </c>
      <c r="T57" s="571">
        <v>2035</v>
      </c>
      <c r="U57" s="571">
        <v>2036</v>
      </c>
      <c r="V57" s="571">
        <v>2037</v>
      </c>
      <c r="W57" s="571">
        <v>2038</v>
      </c>
      <c r="X57" s="571">
        <v>2039</v>
      </c>
      <c r="Y57" s="571">
        <v>2040</v>
      </c>
      <c r="Z57" s="571">
        <v>2041</v>
      </c>
      <c r="AA57" s="571">
        <v>2042</v>
      </c>
      <c r="AB57" s="571">
        <v>2043</v>
      </c>
      <c r="AC57" s="571">
        <v>2044</v>
      </c>
      <c r="AD57" s="571">
        <v>2045</v>
      </c>
      <c r="AE57" s="571">
        <v>2046</v>
      </c>
      <c r="AF57" s="571">
        <v>2047</v>
      </c>
      <c r="AG57" s="571">
        <v>2048</v>
      </c>
      <c r="AH57" s="571">
        <v>2049</v>
      </c>
      <c r="AI57" s="571">
        <v>2050</v>
      </c>
      <c r="AJ57" s="571">
        <v>2051</v>
      </c>
      <c r="AK57" s="571">
        <v>2052</v>
      </c>
      <c r="AL57" s="571">
        <v>2053</v>
      </c>
      <c r="AM57" s="571">
        <v>2054</v>
      </c>
      <c r="AN57" s="571">
        <v>2055</v>
      </c>
      <c r="AO57" s="571">
        <v>2056</v>
      </c>
      <c r="AP57" s="571">
        <v>2057</v>
      </c>
      <c r="AQ57" s="571">
        <v>2058</v>
      </c>
      <c r="AR57" s="571">
        <v>2059</v>
      </c>
      <c r="AS57" s="571">
        <v>2060</v>
      </c>
      <c r="AT57" s="571">
        <v>2061</v>
      </c>
      <c r="AU57" s="571">
        <v>2062</v>
      </c>
      <c r="AV57" s="571">
        <v>2063</v>
      </c>
      <c r="AW57" s="571">
        <v>2064</v>
      </c>
      <c r="AX57" s="571">
        <v>2065</v>
      </c>
      <c r="AY57" s="571">
        <v>2066</v>
      </c>
      <c r="AZ57" s="571">
        <v>2067</v>
      </c>
      <c r="BA57" s="571">
        <v>2068</v>
      </c>
      <c r="BB57" s="571">
        <v>2069</v>
      </c>
      <c r="BC57" s="571">
        <v>2070</v>
      </c>
      <c r="BD57" s="571">
        <v>2071</v>
      </c>
      <c r="BE57" s="571">
        <v>2072</v>
      </c>
      <c r="BF57" s="571">
        <v>2073</v>
      </c>
      <c r="BG57" s="571">
        <v>2074</v>
      </c>
      <c r="BH57" s="571">
        <v>2075</v>
      </c>
      <c r="BI57" s="571">
        <v>2076</v>
      </c>
      <c r="BJ57" s="571">
        <v>2077</v>
      </c>
      <c r="BK57" s="571">
        <v>2078</v>
      </c>
      <c r="BL57" s="571">
        <v>2079</v>
      </c>
      <c r="BM57" s="571">
        <v>2080</v>
      </c>
      <c r="BN57" s="571">
        <v>2081</v>
      </c>
      <c r="BO57" s="571">
        <v>2082</v>
      </c>
      <c r="BP57" s="571">
        <v>2083</v>
      </c>
      <c r="BQ57" s="571">
        <v>2084</v>
      </c>
      <c r="BR57" s="571">
        <v>2085</v>
      </c>
      <c r="BS57" s="571">
        <v>2086</v>
      </c>
      <c r="BT57" s="571">
        <v>2087</v>
      </c>
      <c r="BU57" s="571">
        <v>2088</v>
      </c>
      <c r="BV57" s="571">
        <v>2089</v>
      </c>
      <c r="BW57" s="571">
        <v>2090</v>
      </c>
      <c r="BX57" s="571">
        <v>2091</v>
      </c>
      <c r="BY57" s="571">
        <v>2092</v>
      </c>
      <c r="BZ57" s="571">
        <v>2093</v>
      </c>
      <c r="CA57" s="571">
        <v>2094</v>
      </c>
      <c r="CB57" s="571">
        <v>2095</v>
      </c>
      <c r="CC57" s="571">
        <v>2096</v>
      </c>
      <c r="CD57" s="571">
        <v>2097</v>
      </c>
      <c r="CE57" s="571">
        <v>2098</v>
      </c>
      <c r="CF57" s="571">
        <v>2099</v>
      </c>
      <c r="CG57" s="571">
        <v>2100</v>
      </c>
      <c r="CH57" s="571">
        <v>2101</v>
      </c>
      <c r="CI57" s="571">
        <v>2102</v>
      </c>
      <c r="CJ57" s="571">
        <v>2103</v>
      </c>
      <c r="CK57" s="571">
        <v>2104</v>
      </c>
      <c r="CL57" s="571">
        <v>2105</v>
      </c>
      <c r="CM57" s="571">
        <v>2106</v>
      </c>
      <c r="CN57" s="571">
        <v>2107</v>
      </c>
      <c r="CO57" s="571">
        <v>2108</v>
      </c>
      <c r="CP57" s="571">
        <v>2109</v>
      </c>
      <c r="CQ57" s="571">
        <v>2110</v>
      </c>
      <c r="CR57" s="571">
        <v>2111</v>
      </c>
      <c r="CS57" s="571">
        <v>2112</v>
      </c>
      <c r="CT57" s="571">
        <v>2113</v>
      </c>
      <c r="CU57" s="571">
        <v>2114</v>
      </c>
      <c r="CV57" s="571">
        <v>2115</v>
      </c>
      <c r="CW57" s="571">
        <v>2116</v>
      </c>
      <c r="CX57" s="571">
        <v>2117</v>
      </c>
      <c r="CY57" s="571">
        <v>2118</v>
      </c>
      <c r="CZ57" s="571">
        <v>2119</v>
      </c>
      <c r="DA57" s="106"/>
      <c r="DB57" s="106"/>
    </row>
    <row r="58" spans="2:106" ht="15.75">
      <c r="B58" s="870" t="s">
        <v>380</v>
      </c>
      <c r="C58" s="871"/>
      <c r="D58" s="566">
        <v>0</v>
      </c>
      <c r="E58" s="566">
        <v>1</v>
      </c>
      <c r="F58" s="566">
        <v>2</v>
      </c>
      <c r="G58" s="566">
        <v>3</v>
      </c>
      <c r="H58" s="566">
        <v>4</v>
      </c>
      <c r="I58" s="566">
        <v>5</v>
      </c>
      <c r="J58" s="566">
        <v>6</v>
      </c>
      <c r="K58" s="566">
        <v>7</v>
      </c>
      <c r="L58" s="566">
        <v>8</v>
      </c>
      <c r="M58" s="566">
        <v>9</v>
      </c>
      <c r="N58" s="566">
        <v>10</v>
      </c>
      <c r="O58" s="566">
        <v>11</v>
      </c>
      <c r="P58" s="566">
        <v>12</v>
      </c>
      <c r="Q58" s="566">
        <v>13</v>
      </c>
      <c r="R58" s="566">
        <v>14</v>
      </c>
      <c r="S58" s="566">
        <v>15</v>
      </c>
      <c r="T58" s="566">
        <v>16</v>
      </c>
      <c r="U58" s="566">
        <v>17</v>
      </c>
      <c r="V58" s="566">
        <v>18</v>
      </c>
      <c r="W58" s="566">
        <v>19</v>
      </c>
      <c r="X58" s="566">
        <v>20</v>
      </c>
      <c r="Y58" s="566">
        <v>21</v>
      </c>
      <c r="Z58" s="566">
        <v>22</v>
      </c>
      <c r="AA58" s="566">
        <v>23</v>
      </c>
      <c r="AB58" s="566">
        <v>24</v>
      </c>
      <c r="AC58" s="566">
        <v>25</v>
      </c>
      <c r="AD58" s="566">
        <v>26</v>
      </c>
      <c r="AE58" s="566">
        <v>27</v>
      </c>
      <c r="AF58" s="566">
        <v>28</v>
      </c>
      <c r="AG58" s="566">
        <v>29</v>
      </c>
      <c r="AH58" s="566">
        <v>30</v>
      </c>
      <c r="AI58" s="566">
        <v>31</v>
      </c>
      <c r="AJ58" s="566">
        <v>32</v>
      </c>
      <c r="AK58" s="566">
        <v>33</v>
      </c>
      <c r="AL58" s="566">
        <v>34</v>
      </c>
      <c r="AM58" s="566">
        <v>35</v>
      </c>
      <c r="AN58" s="566">
        <v>36</v>
      </c>
      <c r="AO58" s="566">
        <v>37</v>
      </c>
      <c r="AP58" s="566">
        <v>38</v>
      </c>
      <c r="AQ58" s="566">
        <v>39</v>
      </c>
      <c r="AR58" s="566">
        <v>40</v>
      </c>
      <c r="AS58" s="566">
        <v>41</v>
      </c>
      <c r="AT58" s="566">
        <v>42</v>
      </c>
      <c r="AU58" s="566">
        <v>43</v>
      </c>
      <c r="AV58" s="566">
        <v>44</v>
      </c>
      <c r="AW58" s="566">
        <v>45</v>
      </c>
      <c r="AX58" s="566">
        <v>46</v>
      </c>
      <c r="AY58" s="566">
        <v>47</v>
      </c>
      <c r="AZ58" s="566">
        <v>48</v>
      </c>
      <c r="BA58" s="566">
        <v>49</v>
      </c>
      <c r="BB58" s="566">
        <v>50</v>
      </c>
      <c r="BC58" s="566">
        <v>51</v>
      </c>
      <c r="BD58" s="566">
        <v>52</v>
      </c>
      <c r="BE58" s="566">
        <v>53</v>
      </c>
      <c r="BF58" s="566">
        <v>54</v>
      </c>
      <c r="BG58" s="566">
        <v>55</v>
      </c>
      <c r="BH58" s="566">
        <v>56</v>
      </c>
      <c r="BI58" s="566">
        <v>57</v>
      </c>
      <c r="BJ58" s="566">
        <v>58</v>
      </c>
      <c r="BK58" s="566">
        <v>59</v>
      </c>
      <c r="BL58" s="566">
        <v>60</v>
      </c>
      <c r="BM58" s="566">
        <v>61</v>
      </c>
      <c r="BN58" s="566">
        <v>62</v>
      </c>
      <c r="BO58" s="566">
        <v>63</v>
      </c>
      <c r="BP58" s="566">
        <v>64</v>
      </c>
      <c r="BQ58" s="566">
        <v>65</v>
      </c>
      <c r="BR58" s="566">
        <v>66</v>
      </c>
      <c r="BS58" s="566">
        <v>67</v>
      </c>
      <c r="BT58" s="566">
        <v>68</v>
      </c>
      <c r="BU58" s="566">
        <v>69</v>
      </c>
      <c r="BV58" s="566">
        <v>70</v>
      </c>
      <c r="BW58" s="566">
        <v>71</v>
      </c>
      <c r="BX58" s="566">
        <v>72</v>
      </c>
      <c r="BY58" s="566">
        <v>73</v>
      </c>
      <c r="BZ58" s="566">
        <v>74</v>
      </c>
      <c r="CA58" s="566">
        <v>75</v>
      </c>
      <c r="CB58" s="566">
        <v>76</v>
      </c>
      <c r="CC58" s="566">
        <v>77</v>
      </c>
      <c r="CD58" s="566">
        <v>78</v>
      </c>
      <c r="CE58" s="566">
        <v>79</v>
      </c>
      <c r="CF58" s="566">
        <v>80</v>
      </c>
      <c r="CG58" s="566">
        <v>81</v>
      </c>
      <c r="CH58" s="566">
        <v>82</v>
      </c>
      <c r="CI58" s="566">
        <v>83</v>
      </c>
      <c r="CJ58" s="566">
        <v>84</v>
      </c>
      <c r="CK58" s="566">
        <v>85</v>
      </c>
      <c r="CL58" s="566">
        <v>86</v>
      </c>
      <c r="CM58" s="566">
        <v>87</v>
      </c>
      <c r="CN58" s="566">
        <v>88</v>
      </c>
      <c r="CO58" s="566">
        <v>89</v>
      </c>
      <c r="CP58" s="566">
        <v>90</v>
      </c>
      <c r="CQ58" s="566">
        <v>91</v>
      </c>
      <c r="CR58" s="566">
        <v>92</v>
      </c>
      <c r="CS58" s="566">
        <v>93</v>
      </c>
      <c r="CT58" s="566">
        <v>94</v>
      </c>
      <c r="CU58" s="566">
        <v>95</v>
      </c>
      <c r="CV58" s="566">
        <v>96</v>
      </c>
      <c r="CW58" s="566">
        <v>97</v>
      </c>
      <c r="CX58" s="566">
        <v>98</v>
      </c>
      <c r="CY58" s="566">
        <v>99</v>
      </c>
      <c r="CZ58" s="566">
        <v>100</v>
      </c>
      <c r="DA58" s="108"/>
      <c r="DB58" s="108"/>
    </row>
    <row r="59" spans="2:106" ht="33" customHeight="1">
      <c r="B59" s="870" t="s">
        <v>631</v>
      </c>
      <c r="C59" s="871"/>
      <c r="D59" s="567">
        <v>1</v>
      </c>
      <c r="E59" s="568">
        <f t="shared" ref="E59:AH59" si="0">D59/(1+$D$54)</f>
        <v>0.96618357487922713</v>
      </c>
      <c r="F59" s="568">
        <f t="shared" si="0"/>
        <v>0.93351070036640305</v>
      </c>
      <c r="G59" s="568">
        <f t="shared" si="0"/>
        <v>0.90194270566802237</v>
      </c>
      <c r="H59" s="568">
        <f t="shared" si="0"/>
        <v>0.87144222769857238</v>
      </c>
      <c r="I59" s="568">
        <f t="shared" si="0"/>
        <v>0.84197316685852408</v>
      </c>
      <c r="J59" s="568">
        <f t="shared" si="0"/>
        <v>0.81350064430775282</v>
      </c>
      <c r="K59" s="568">
        <f t="shared" si="0"/>
        <v>0.78599096068381924</v>
      </c>
      <c r="L59" s="568">
        <f t="shared" si="0"/>
        <v>0.75941155621625056</v>
      </c>
      <c r="M59" s="568">
        <f t="shared" si="0"/>
        <v>0.73373097218961414</v>
      </c>
      <c r="N59" s="568">
        <f t="shared" si="0"/>
        <v>0.70891881370977217</v>
      </c>
      <c r="O59" s="568">
        <f t="shared" si="0"/>
        <v>0.68494571372924851</v>
      </c>
      <c r="P59" s="568">
        <f t="shared" si="0"/>
        <v>0.66178329828912907</v>
      </c>
      <c r="Q59" s="568">
        <f t="shared" si="0"/>
        <v>0.63940415293635666</v>
      </c>
      <c r="R59" s="568">
        <f t="shared" si="0"/>
        <v>0.61778179027667313</v>
      </c>
      <c r="S59" s="568">
        <f t="shared" si="0"/>
        <v>0.59689061862480497</v>
      </c>
      <c r="T59" s="568">
        <f t="shared" si="0"/>
        <v>0.57670591171478747</v>
      </c>
      <c r="U59" s="568">
        <f t="shared" si="0"/>
        <v>0.55720377943457733</v>
      </c>
      <c r="V59" s="568">
        <f t="shared" si="0"/>
        <v>0.53836113955031628</v>
      </c>
      <c r="W59" s="568">
        <f t="shared" si="0"/>
        <v>0.520155690386779</v>
      </c>
      <c r="X59" s="568">
        <f t="shared" si="0"/>
        <v>0.50256588443167061</v>
      </c>
      <c r="Y59" s="568">
        <f t="shared" si="0"/>
        <v>0.48557090283253201</v>
      </c>
      <c r="Z59" s="568">
        <f t="shared" si="0"/>
        <v>0.46915063075606961</v>
      </c>
      <c r="AA59" s="568">
        <f t="shared" si="0"/>
        <v>0.45328563358074364</v>
      </c>
      <c r="AB59" s="568">
        <f t="shared" si="0"/>
        <v>0.43795713389443836</v>
      </c>
      <c r="AC59" s="568">
        <f t="shared" si="0"/>
        <v>0.42314698926998878</v>
      </c>
      <c r="AD59" s="568">
        <f t="shared" si="0"/>
        <v>0.40883767079225974</v>
      </c>
      <c r="AE59" s="568">
        <f t="shared" si="0"/>
        <v>0.39501224231136212</v>
      </c>
      <c r="AF59" s="568">
        <f t="shared" si="0"/>
        <v>0.38165434039745133</v>
      </c>
      <c r="AG59" s="568">
        <f t="shared" si="0"/>
        <v>0.36874815497338298</v>
      </c>
      <c r="AH59" s="568">
        <f t="shared" si="0"/>
        <v>0.35627841060230242</v>
      </c>
      <c r="AI59" s="568">
        <f t="shared" ref="AI59:CA59" si="1">AH59/(1+$D$55)</f>
        <v>0.34590136951679845</v>
      </c>
      <c r="AJ59" s="568">
        <f t="shared" si="1"/>
        <v>0.33582657234640628</v>
      </c>
      <c r="AK59" s="568">
        <f t="shared" si="1"/>
        <v>0.32604521587029733</v>
      </c>
      <c r="AL59" s="568">
        <f t="shared" si="1"/>
        <v>0.31654875327213333</v>
      </c>
      <c r="AM59" s="568">
        <f t="shared" si="1"/>
        <v>0.30732888667197411</v>
      </c>
      <c r="AN59" s="568">
        <f t="shared" si="1"/>
        <v>0.29837755987570302</v>
      </c>
      <c r="AO59" s="568">
        <f t="shared" si="1"/>
        <v>0.28968695133563399</v>
      </c>
      <c r="AP59" s="568">
        <f t="shared" si="1"/>
        <v>0.28124946731614953</v>
      </c>
      <c r="AQ59" s="568">
        <f t="shared" si="1"/>
        <v>0.2730577352583976</v>
      </c>
      <c r="AR59" s="568">
        <f t="shared" si="1"/>
        <v>0.26510459733825009</v>
      </c>
      <c r="AS59" s="568">
        <f t="shared" si="1"/>
        <v>0.25738310421189331</v>
      </c>
      <c r="AT59" s="568">
        <f t="shared" si="1"/>
        <v>0.24988650894358574</v>
      </c>
      <c r="AU59" s="568">
        <f t="shared" si="1"/>
        <v>0.24260826111027742</v>
      </c>
      <c r="AV59" s="568">
        <f t="shared" si="1"/>
        <v>0.23554200107793924</v>
      </c>
      <c r="AW59" s="568">
        <f t="shared" si="1"/>
        <v>0.2286815544446012</v>
      </c>
      <c r="AX59" s="568">
        <f t="shared" si="1"/>
        <v>0.22202092664524387</v>
      </c>
      <c r="AY59" s="568">
        <f t="shared" si="1"/>
        <v>0.215554297713829</v>
      </c>
      <c r="AZ59" s="568">
        <f t="shared" si="1"/>
        <v>0.20927601719789224</v>
      </c>
      <c r="BA59" s="568">
        <f t="shared" si="1"/>
        <v>0.20318059922125459</v>
      </c>
      <c r="BB59" s="568">
        <f t="shared" si="1"/>
        <v>0.19726271769053844</v>
      </c>
      <c r="BC59" s="568">
        <f t="shared" si="1"/>
        <v>0.19151720164129946</v>
      </c>
      <c r="BD59" s="568">
        <f t="shared" si="1"/>
        <v>0.18593903071970821</v>
      </c>
      <c r="BE59" s="568">
        <f t="shared" si="1"/>
        <v>0.18052333079583321</v>
      </c>
      <c r="BF59" s="568">
        <f t="shared" si="1"/>
        <v>0.17526536970469245</v>
      </c>
      <c r="BG59" s="568">
        <f t="shared" si="1"/>
        <v>0.17016055311135189</v>
      </c>
      <c r="BH59" s="568">
        <f t="shared" si="1"/>
        <v>0.16520442049645814</v>
      </c>
      <c r="BI59" s="568">
        <f t="shared" si="1"/>
        <v>0.16039264125869723</v>
      </c>
      <c r="BJ59" s="568">
        <f t="shared" si="1"/>
        <v>0.15572101093077401</v>
      </c>
      <c r="BK59" s="568">
        <f t="shared" si="1"/>
        <v>0.15118544750560584</v>
      </c>
      <c r="BL59" s="568">
        <f t="shared" si="1"/>
        <v>0.14678198786952024</v>
      </c>
      <c r="BM59" s="568">
        <f t="shared" si="1"/>
        <v>0.14250678433934003</v>
      </c>
      <c r="BN59" s="568">
        <f t="shared" si="1"/>
        <v>0.13835610130033013</v>
      </c>
      <c r="BO59" s="568">
        <f t="shared" si="1"/>
        <v>0.13432631194206809</v>
      </c>
      <c r="BP59" s="568">
        <f t="shared" si="1"/>
        <v>0.1304138950893865</v>
      </c>
      <c r="BQ59" s="568">
        <f t="shared" si="1"/>
        <v>0.12661543212561796</v>
      </c>
      <c r="BR59" s="568">
        <f t="shared" si="1"/>
        <v>0.12292760400545433</v>
      </c>
      <c r="BS59" s="568">
        <f t="shared" si="1"/>
        <v>0.11934718835481002</v>
      </c>
      <c r="BT59" s="568">
        <f t="shared" si="1"/>
        <v>0.11587105665515536</v>
      </c>
      <c r="BU59" s="568">
        <f t="shared" si="1"/>
        <v>0.11249617150985958</v>
      </c>
      <c r="BV59" s="568">
        <f t="shared" si="1"/>
        <v>0.10921958399015493</v>
      </c>
      <c r="BW59" s="568">
        <f t="shared" si="1"/>
        <v>0.10603843105840284</v>
      </c>
      <c r="BX59" s="568">
        <f t="shared" si="1"/>
        <v>0.10294993306641052</v>
      </c>
      <c r="BY59" s="568">
        <f t="shared" si="1"/>
        <v>9.9951391326612155E-2</v>
      </c>
      <c r="BZ59" s="568">
        <f t="shared" si="1"/>
        <v>9.7040185753992383E-2</v>
      </c>
      <c r="CA59" s="568">
        <f t="shared" si="1"/>
        <v>9.4213772576691626E-2</v>
      </c>
      <c r="CB59" s="568">
        <f>CA59/(1+$D$56)</f>
        <v>9.1915875684577208E-2</v>
      </c>
      <c r="CC59" s="568">
        <f t="shared" ref="CC59:CZ59" si="2">CB59/(1+$D$56)</f>
        <v>8.9674025058124107E-2</v>
      </c>
      <c r="CD59" s="568">
        <f t="shared" si="2"/>
        <v>8.7486853715243035E-2</v>
      </c>
      <c r="CE59" s="568">
        <f t="shared" si="2"/>
        <v>8.5353028014871254E-2</v>
      </c>
      <c r="CF59" s="568">
        <f t="shared" si="2"/>
        <v>8.3271246843776847E-2</v>
      </c>
      <c r="CG59" s="568">
        <f t="shared" si="2"/>
        <v>8.1240240823196933E-2</v>
      </c>
      <c r="CH59" s="568">
        <f t="shared" si="2"/>
        <v>7.9258771534826286E-2</v>
      </c>
      <c r="CI59" s="568">
        <f t="shared" si="2"/>
        <v>7.7325630765684189E-2</v>
      </c>
      <c r="CJ59" s="568">
        <f t="shared" si="2"/>
        <v>7.5439639771399211E-2</v>
      </c>
      <c r="CK59" s="568">
        <f t="shared" si="2"/>
        <v>7.3599648557462649E-2</v>
      </c>
      <c r="CL59" s="568">
        <f t="shared" si="2"/>
        <v>7.1804535178012344E-2</v>
      </c>
      <c r="CM59" s="568">
        <f t="shared" si="2"/>
        <v>7.0053205051719372E-2</v>
      </c>
      <c r="CN59" s="568">
        <f t="shared" si="2"/>
        <v>6.8344590294360366E-2</v>
      </c>
      <c r="CO59" s="568">
        <f t="shared" si="2"/>
        <v>6.6677649067668654E-2</v>
      </c>
      <c r="CP59" s="568">
        <f t="shared" si="2"/>
        <v>6.5051364944066992E-2</v>
      </c>
      <c r="CQ59" s="568">
        <f t="shared" si="2"/>
        <v>6.3464746286894635E-2</v>
      </c>
      <c r="CR59" s="568">
        <f t="shared" si="2"/>
        <v>6.1916825645750871E-2</v>
      </c>
      <c r="CS59" s="568">
        <f t="shared" si="2"/>
        <v>6.0406659166586218E-2</v>
      </c>
      <c r="CT59" s="568">
        <f t="shared" si="2"/>
        <v>5.8933326016181682E-2</v>
      </c>
      <c r="CU59" s="568">
        <f t="shared" si="2"/>
        <v>5.7495927820665059E-2</v>
      </c>
      <c r="CV59" s="568">
        <f t="shared" si="2"/>
        <v>5.6093588117722012E-2</v>
      </c>
      <c r="CW59" s="568">
        <f t="shared" si="2"/>
        <v>5.4725451822167821E-2</v>
      </c>
      <c r="CX59" s="568">
        <f t="shared" si="2"/>
        <v>5.3390684704553978E-2</v>
      </c>
      <c r="CY59" s="568">
        <f t="shared" si="2"/>
        <v>5.2088472882491688E-2</v>
      </c>
      <c r="CZ59" s="568">
        <f t="shared" si="2"/>
        <v>5.0818022324382137E-2</v>
      </c>
      <c r="DA59" s="111"/>
      <c r="DB59" s="111"/>
    </row>
    <row r="60" spans="2:106" ht="15.75">
      <c r="B60" s="870" t="s">
        <v>381</v>
      </c>
      <c r="C60" s="871"/>
      <c r="D60" s="565">
        <v>100</v>
      </c>
    </row>
    <row r="61" spans="2:106">
      <c r="B61" s="42"/>
      <c r="C61" s="299" t="s">
        <v>346</v>
      </c>
      <c r="D61" s="42"/>
    </row>
    <row r="62" spans="2:106" ht="31.5">
      <c r="C62" s="307" t="s">
        <v>325</v>
      </c>
      <c r="D62" s="410">
        <f>'Input - Asset Register'!$C$28</f>
        <v>0</v>
      </c>
      <c r="E62" s="410">
        <f>'Input - Asset Register'!$C$28</f>
        <v>0</v>
      </c>
      <c r="F62" s="410">
        <f>'Input - Asset Register'!$C$28</f>
        <v>0</v>
      </c>
      <c r="G62" s="410">
        <f>'Input - Asset Register'!$C$28</f>
        <v>0</v>
      </c>
      <c r="H62" s="410">
        <f>'Input - Asset Register'!$C$28</f>
        <v>0</v>
      </c>
      <c r="I62" s="410">
        <f>'Input - Asset Register'!$C$28</f>
        <v>0</v>
      </c>
      <c r="J62" s="410">
        <f>'Input - Asset Register'!$C$28</f>
        <v>0</v>
      </c>
      <c r="K62" s="410">
        <f>'Input - Asset Register'!$C$28</f>
        <v>0</v>
      </c>
      <c r="L62" s="410">
        <f>'Input - Asset Register'!$C$28</f>
        <v>0</v>
      </c>
      <c r="M62" s="410">
        <f>'Input - Asset Register'!$C$28</f>
        <v>0</v>
      </c>
      <c r="N62" s="410">
        <f>'Input - Asset Register'!$C$28</f>
        <v>0</v>
      </c>
      <c r="O62" s="410">
        <f>'Input - Asset Register'!$C$28</f>
        <v>0</v>
      </c>
      <c r="P62" s="410">
        <f>'Input - Asset Register'!$C$28</f>
        <v>0</v>
      </c>
      <c r="Q62" s="410">
        <f>'Input - Asset Register'!$C$28</f>
        <v>0</v>
      </c>
      <c r="R62" s="410">
        <f>'Input - Asset Register'!$C$28</f>
        <v>0</v>
      </c>
      <c r="S62" s="410">
        <f>'Input - Asset Register'!$C$28</f>
        <v>0</v>
      </c>
      <c r="T62" s="410">
        <f>'Input - Asset Register'!$C$28</f>
        <v>0</v>
      </c>
      <c r="U62" s="410">
        <f>'Input - Asset Register'!$C$28</f>
        <v>0</v>
      </c>
      <c r="V62" s="410">
        <f>'Input - Asset Register'!$C$28</f>
        <v>0</v>
      </c>
      <c r="W62" s="410">
        <f>'Input - Asset Register'!$C$28</f>
        <v>0</v>
      </c>
      <c r="X62" s="410">
        <f>'Input - Asset Register'!$C$28</f>
        <v>0</v>
      </c>
      <c r="Y62" s="410">
        <f>'Input - Asset Register'!$C$28</f>
        <v>0</v>
      </c>
      <c r="Z62" s="410">
        <f>'Input - Asset Register'!$C$28</f>
        <v>0</v>
      </c>
      <c r="AA62" s="410">
        <f>'Input - Asset Register'!$C$28</f>
        <v>0</v>
      </c>
      <c r="AB62" s="410">
        <f>'Input - Asset Register'!$C$28</f>
        <v>0</v>
      </c>
      <c r="AC62" s="410">
        <f>'Input - Asset Register'!$C$28</f>
        <v>0</v>
      </c>
      <c r="AD62" s="410">
        <f>'Input - Asset Register'!$C$28</f>
        <v>0</v>
      </c>
      <c r="AE62" s="410">
        <f>'Input - Asset Register'!$C$28</f>
        <v>0</v>
      </c>
      <c r="AF62" s="410">
        <f>'Input - Asset Register'!$C$28</f>
        <v>0</v>
      </c>
      <c r="AG62" s="410">
        <f>'Input - Asset Register'!$C$28</f>
        <v>0</v>
      </c>
      <c r="AH62" s="410">
        <f>'Input - Asset Register'!$C$28</f>
        <v>0</v>
      </c>
      <c r="AI62" s="410">
        <f>'Input - Asset Register'!$C$28</f>
        <v>0</v>
      </c>
      <c r="AJ62" s="410">
        <f>'Input - Asset Register'!$C$28</f>
        <v>0</v>
      </c>
      <c r="AK62" s="410">
        <f>'Input - Asset Register'!$C$28</f>
        <v>0</v>
      </c>
      <c r="AL62" s="410">
        <f>'Input - Asset Register'!$C$28</f>
        <v>0</v>
      </c>
      <c r="AM62" s="410">
        <f>'Input - Asset Register'!$C$28</f>
        <v>0</v>
      </c>
      <c r="AN62" s="410">
        <f>'Input - Asset Register'!$C$28</f>
        <v>0</v>
      </c>
      <c r="AO62" s="410">
        <f>'Input - Asset Register'!$C$28</f>
        <v>0</v>
      </c>
      <c r="AP62" s="410">
        <f>'Input - Asset Register'!$C$28</f>
        <v>0</v>
      </c>
      <c r="AQ62" s="410">
        <f>'Input - Asset Register'!$C$28</f>
        <v>0</v>
      </c>
      <c r="AR62" s="410">
        <f>'Input - Asset Register'!$C$28</f>
        <v>0</v>
      </c>
      <c r="AS62" s="410">
        <f>'Input - Asset Register'!$C$28</f>
        <v>0</v>
      </c>
      <c r="AT62" s="410">
        <f>'Input - Asset Register'!$C$28</f>
        <v>0</v>
      </c>
      <c r="AU62" s="410">
        <f>'Input - Asset Register'!$C$28</f>
        <v>0</v>
      </c>
      <c r="AV62" s="410">
        <f>'Input - Asset Register'!$C$28</f>
        <v>0</v>
      </c>
      <c r="AW62" s="410">
        <f>'Input - Asset Register'!$C$28</f>
        <v>0</v>
      </c>
      <c r="AX62" s="410">
        <f>'Input - Asset Register'!$C$28</f>
        <v>0</v>
      </c>
      <c r="AY62" s="410">
        <f>'Input - Asset Register'!$C$28</f>
        <v>0</v>
      </c>
      <c r="AZ62" s="410">
        <f>'Input - Asset Register'!$C$28</f>
        <v>0</v>
      </c>
      <c r="BA62" s="410">
        <f>'Input - Asset Register'!$C$28</f>
        <v>0</v>
      </c>
      <c r="BB62" s="410">
        <f>'Input - Asset Register'!$C$28</f>
        <v>0</v>
      </c>
      <c r="BC62" s="410">
        <f>'Input - Asset Register'!$C$28</f>
        <v>0</v>
      </c>
      <c r="BD62" s="410">
        <f>'Input - Asset Register'!$C$28</f>
        <v>0</v>
      </c>
      <c r="BE62" s="410">
        <f>'Input - Asset Register'!$C$28</f>
        <v>0</v>
      </c>
      <c r="BF62" s="410">
        <f>'Input - Asset Register'!$C$28</f>
        <v>0</v>
      </c>
      <c r="BG62" s="410">
        <f>'Input - Asset Register'!$C$28</f>
        <v>0</v>
      </c>
      <c r="BH62" s="410">
        <f>'Input - Asset Register'!$C$28</f>
        <v>0</v>
      </c>
      <c r="BI62" s="410">
        <f>'Input - Asset Register'!$C$28</f>
        <v>0</v>
      </c>
      <c r="BJ62" s="410">
        <f>'Input - Asset Register'!$C$28</f>
        <v>0</v>
      </c>
      <c r="BK62" s="410">
        <f>'Input - Asset Register'!$C$28</f>
        <v>0</v>
      </c>
      <c r="BL62" s="410">
        <f>'Input - Asset Register'!$C$28</f>
        <v>0</v>
      </c>
      <c r="BM62" s="410">
        <f>'Input - Asset Register'!$C$28</f>
        <v>0</v>
      </c>
      <c r="BN62" s="410">
        <f>'Input - Asset Register'!$C$28</f>
        <v>0</v>
      </c>
      <c r="BO62" s="410">
        <f>'Input - Asset Register'!$C$28</f>
        <v>0</v>
      </c>
      <c r="BP62" s="410">
        <f>'Input - Asset Register'!$C$28</f>
        <v>0</v>
      </c>
      <c r="BQ62" s="410">
        <f>'Input - Asset Register'!$C$28</f>
        <v>0</v>
      </c>
      <c r="BR62" s="410">
        <f>'Input - Asset Register'!$C$28</f>
        <v>0</v>
      </c>
      <c r="BS62" s="410">
        <f>'Input - Asset Register'!$C$28</f>
        <v>0</v>
      </c>
      <c r="BT62" s="410">
        <f>'Input - Asset Register'!$C$28</f>
        <v>0</v>
      </c>
      <c r="BU62" s="410">
        <f>'Input - Asset Register'!$C$28</f>
        <v>0</v>
      </c>
      <c r="BV62" s="410">
        <f>'Input - Asset Register'!$C$28</f>
        <v>0</v>
      </c>
      <c r="BW62" s="410">
        <f>'Input - Asset Register'!$C$28</f>
        <v>0</v>
      </c>
      <c r="BX62" s="410">
        <f>'Input - Asset Register'!$C$28</f>
        <v>0</v>
      </c>
      <c r="BY62" s="410">
        <f>'Input - Asset Register'!$C$28</f>
        <v>0</v>
      </c>
      <c r="BZ62" s="410">
        <f>'Input - Asset Register'!$C$28</f>
        <v>0</v>
      </c>
      <c r="CA62" s="410">
        <f>'Input - Asset Register'!$C$28</f>
        <v>0</v>
      </c>
      <c r="CB62" s="410">
        <f>'Input - Asset Register'!$C$28</f>
        <v>0</v>
      </c>
      <c r="CC62" s="410">
        <f>'Input - Asset Register'!$C$28</f>
        <v>0</v>
      </c>
      <c r="CD62" s="410">
        <f>'Input - Asset Register'!$C$28</f>
        <v>0</v>
      </c>
      <c r="CE62" s="410">
        <f>'Input - Asset Register'!$C$28</f>
        <v>0</v>
      </c>
      <c r="CF62" s="410">
        <f>'Input - Asset Register'!$C$28</f>
        <v>0</v>
      </c>
      <c r="CG62" s="410">
        <f>'Input - Asset Register'!$C$28</f>
        <v>0</v>
      </c>
      <c r="CH62" s="410">
        <f>'Input - Asset Register'!$C$28</f>
        <v>0</v>
      </c>
      <c r="CI62" s="410">
        <f>'Input - Asset Register'!$C$28</f>
        <v>0</v>
      </c>
      <c r="CJ62" s="410">
        <f>'Input - Asset Register'!$C$28</f>
        <v>0</v>
      </c>
      <c r="CK62" s="410">
        <f>'Input - Asset Register'!$C$28</f>
        <v>0</v>
      </c>
      <c r="CL62" s="410">
        <f>'Input - Asset Register'!$C$28</f>
        <v>0</v>
      </c>
      <c r="CM62" s="410">
        <f>'Input - Asset Register'!$C$28</f>
        <v>0</v>
      </c>
      <c r="CN62" s="410">
        <f>'Input - Asset Register'!$C$28</f>
        <v>0</v>
      </c>
      <c r="CO62" s="410">
        <f>'Input - Asset Register'!$C$28</f>
        <v>0</v>
      </c>
      <c r="CP62" s="410">
        <f>'Input - Asset Register'!$C$28</f>
        <v>0</v>
      </c>
      <c r="CQ62" s="410">
        <f>'Input - Asset Register'!$C$28</f>
        <v>0</v>
      </c>
      <c r="CR62" s="410">
        <f>'Input - Asset Register'!$C$28</f>
        <v>0</v>
      </c>
      <c r="CS62" s="410">
        <f>'Input - Asset Register'!$C$28</f>
        <v>0</v>
      </c>
      <c r="CT62" s="410">
        <f>'Input - Asset Register'!$C$28</f>
        <v>0</v>
      </c>
      <c r="CU62" s="410">
        <f>'Input - Asset Register'!$C$28</f>
        <v>0</v>
      </c>
      <c r="CV62" s="410">
        <f>'Input - Asset Register'!$C$28</f>
        <v>0</v>
      </c>
      <c r="CW62" s="410">
        <f>'Input - Asset Register'!$C$28</f>
        <v>0</v>
      </c>
      <c r="CX62" s="410">
        <f>'Input - Asset Register'!$C$28</f>
        <v>0</v>
      </c>
      <c r="CY62" s="410">
        <f>'Input - Asset Register'!$C$28</f>
        <v>0</v>
      </c>
      <c r="CZ62" s="410">
        <f>'Input - Asset Register'!$C$28</f>
        <v>0</v>
      </c>
    </row>
    <row r="63" spans="2:106" ht="31.5">
      <c r="C63" s="307" t="s">
        <v>334</v>
      </c>
      <c r="D63" s="410">
        <f>'Input - Asset Register'!$C$27/2</f>
        <v>0</v>
      </c>
      <c r="E63" s="410">
        <f>'Input - Asset Register'!$C$27/2</f>
        <v>0</v>
      </c>
      <c r="F63" s="410">
        <f>'Input - Asset Register'!$C$27/2</f>
        <v>0</v>
      </c>
      <c r="G63" s="410">
        <f>'Input - Asset Register'!$C$27/2</f>
        <v>0</v>
      </c>
      <c r="H63" s="410">
        <f>'Input - Asset Register'!$C$27/2</f>
        <v>0</v>
      </c>
      <c r="I63" s="410">
        <f>'Input - Asset Register'!$C$27/2</f>
        <v>0</v>
      </c>
      <c r="J63" s="410">
        <f>'Input - Asset Register'!$C$27/2</f>
        <v>0</v>
      </c>
      <c r="K63" s="410">
        <f>'Input - Asset Register'!$C$27/2</f>
        <v>0</v>
      </c>
      <c r="L63" s="410">
        <f>'Input - Asset Register'!$C$27/2</f>
        <v>0</v>
      </c>
      <c r="M63" s="410">
        <f>'Input - Asset Register'!$C$27/2</f>
        <v>0</v>
      </c>
      <c r="N63" s="410">
        <f>'Input - Asset Register'!$C$27/2</f>
        <v>0</v>
      </c>
      <c r="O63" s="410">
        <f>'Input - Asset Register'!$C$27/2</f>
        <v>0</v>
      </c>
      <c r="P63" s="410">
        <f>'Input - Asset Register'!$C$27/2</f>
        <v>0</v>
      </c>
      <c r="Q63" s="410">
        <f>'Input - Asset Register'!$C$27/2</f>
        <v>0</v>
      </c>
      <c r="R63" s="410">
        <f>'Input - Asset Register'!$C$27/2</f>
        <v>0</v>
      </c>
      <c r="S63" s="410">
        <f>'Input - Asset Register'!$C$27/2</f>
        <v>0</v>
      </c>
      <c r="T63" s="410">
        <f>'Input - Asset Register'!$C$27/2</f>
        <v>0</v>
      </c>
      <c r="U63" s="410">
        <f>'Input - Asset Register'!$C$27/2</f>
        <v>0</v>
      </c>
      <c r="V63" s="410">
        <f>'Input - Asset Register'!$C$27/2</f>
        <v>0</v>
      </c>
      <c r="W63" s="410">
        <f>'Input - Asset Register'!$C$27/2</f>
        <v>0</v>
      </c>
      <c r="X63" s="410">
        <f>'Input - Asset Register'!$C$27/2</f>
        <v>0</v>
      </c>
      <c r="Y63" s="410">
        <f>'Input - Asset Register'!$C$27/2</f>
        <v>0</v>
      </c>
      <c r="Z63" s="410">
        <f>'Input - Asset Register'!$C$27/2</f>
        <v>0</v>
      </c>
      <c r="AA63" s="410">
        <f>'Input - Asset Register'!$C$27/2</f>
        <v>0</v>
      </c>
      <c r="AB63" s="410">
        <f>'Input - Asset Register'!$C$27/2</f>
        <v>0</v>
      </c>
      <c r="AC63" s="410">
        <f>'Input - Asset Register'!$C$27/2</f>
        <v>0</v>
      </c>
      <c r="AD63" s="410">
        <f>'Input - Asset Register'!$C$27/2</f>
        <v>0</v>
      </c>
      <c r="AE63" s="410">
        <f>'Input - Asset Register'!$C$27/2</f>
        <v>0</v>
      </c>
      <c r="AF63" s="410">
        <f>'Input - Asset Register'!$C$27/2</f>
        <v>0</v>
      </c>
      <c r="AG63" s="410">
        <f>'Input - Asset Register'!$C$27/2</f>
        <v>0</v>
      </c>
      <c r="AH63" s="410">
        <f>'Input - Asset Register'!$C$27/2</f>
        <v>0</v>
      </c>
      <c r="AI63" s="410">
        <f>'Input - Asset Register'!$C$27/2</f>
        <v>0</v>
      </c>
      <c r="AJ63" s="410">
        <f>'Input - Asset Register'!$C$27/2</f>
        <v>0</v>
      </c>
      <c r="AK63" s="410">
        <f>'Input - Asset Register'!$C$27/2</f>
        <v>0</v>
      </c>
      <c r="AL63" s="410">
        <f>'Input - Asset Register'!$C$27/2</f>
        <v>0</v>
      </c>
      <c r="AM63" s="410">
        <f>'Input - Asset Register'!$C$27/2</f>
        <v>0</v>
      </c>
      <c r="AN63" s="410">
        <f>'Input - Asset Register'!$C$27/2</f>
        <v>0</v>
      </c>
      <c r="AO63" s="410">
        <f>'Input - Asset Register'!$C$27/2</f>
        <v>0</v>
      </c>
      <c r="AP63" s="410">
        <f>'Input - Asset Register'!$C$27/2</f>
        <v>0</v>
      </c>
      <c r="AQ63" s="410">
        <f>'Input - Asset Register'!$C$27/2</f>
        <v>0</v>
      </c>
      <c r="AR63" s="410">
        <f>'Input - Asset Register'!$C$27/2</f>
        <v>0</v>
      </c>
      <c r="AS63" s="410">
        <f>'Input - Asset Register'!$C$27/2</f>
        <v>0</v>
      </c>
      <c r="AT63" s="410">
        <f>'Input - Asset Register'!$C$27/2</f>
        <v>0</v>
      </c>
      <c r="AU63" s="410">
        <f>'Input - Asset Register'!$C$27/2</f>
        <v>0</v>
      </c>
      <c r="AV63" s="410">
        <f>'Input - Asset Register'!$C$27/2</f>
        <v>0</v>
      </c>
      <c r="AW63" s="410">
        <f>'Input - Asset Register'!$C$27/2</f>
        <v>0</v>
      </c>
      <c r="AX63" s="410">
        <f>'Input - Asset Register'!$C$27/2</f>
        <v>0</v>
      </c>
      <c r="AY63" s="410">
        <f>'Input - Asset Register'!$C$27/2</f>
        <v>0</v>
      </c>
      <c r="AZ63" s="410">
        <f>'Input - Asset Register'!$C$27/2</f>
        <v>0</v>
      </c>
      <c r="BA63" s="410">
        <f>'Input - Asset Register'!$C$27/2</f>
        <v>0</v>
      </c>
      <c r="BB63" s="410">
        <f>'Input - Asset Register'!$C$27/2</f>
        <v>0</v>
      </c>
      <c r="BC63" s="410">
        <f>'Input - Asset Register'!$C$27/2</f>
        <v>0</v>
      </c>
      <c r="BD63" s="410">
        <f>'Input - Asset Register'!$C$27/2</f>
        <v>0</v>
      </c>
      <c r="BE63" s="410">
        <f>'Input - Asset Register'!$C$27/2</f>
        <v>0</v>
      </c>
      <c r="BF63" s="410">
        <f>'Input - Asset Register'!$C$27/2</f>
        <v>0</v>
      </c>
      <c r="BG63" s="410">
        <f>'Input - Asset Register'!$C$27/2</f>
        <v>0</v>
      </c>
      <c r="BH63" s="410">
        <f>'Input - Asset Register'!$C$27/2</f>
        <v>0</v>
      </c>
      <c r="BI63" s="410">
        <f>'Input - Asset Register'!$C$27/2</f>
        <v>0</v>
      </c>
      <c r="BJ63" s="410">
        <f>'Input - Asset Register'!$C$27/2</f>
        <v>0</v>
      </c>
      <c r="BK63" s="410">
        <f>'Input - Asset Register'!$C$27/2</f>
        <v>0</v>
      </c>
      <c r="BL63" s="410">
        <f>'Input - Asset Register'!$C$27/2</f>
        <v>0</v>
      </c>
      <c r="BM63" s="410">
        <f>'Input - Asset Register'!$C$27/2</f>
        <v>0</v>
      </c>
      <c r="BN63" s="410">
        <f>'Input - Asset Register'!$C$27/2</f>
        <v>0</v>
      </c>
      <c r="BO63" s="410">
        <f>'Input - Asset Register'!$C$27/2</f>
        <v>0</v>
      </c>
      <c r="BP63" s="410">
        <f>'Input - Asset Register'!$C$27/2</f>
        <v>0</v>
      </c>
      <c r="BQ63" s="410">
        <f>'Input - Asset Register'!$C$27/2</f>
        <v>0</v>
      </c>
      <c r="BR63" s="410">
        <f>'Input - Asset Register'!$C$27/2</f>
        <v>0</v>
      </c>
      <c r="BS63" s="410">
        <f>'Input - Asset Register'!$C$27/2</f>
        <v>0</v>
      </c>
      <c r="BT63" s="410">
        <f>'Input - Asset Register'!$C$27/2</f>
        <v>0</v>
      </c>
      <c r="BU63" s="410">
        <f>'Input - Asset Register'!$C$27/2</f>
        <v>0</v>
      </c>
      <c r="BV63" s="410">
        <f>'Input - Asset Register'!$C$27/2</f>
        <v>0</v>
      </c>
      <c r="BW63" s="410">
        <f>'Input - Asset Register'!$C$27/2</f>
        <v>0</v>
      </c>
      <c r="BX63" s="410">
        <f>'Input - Asset Register'!$C$27/2</f>
        <v>0</v>
      </c>
      <c r="BY63" s="410">
        <f>'Input - Asset Register'!$C$27/2</f>
        <v>0</v>
      </c>
      <c r="BZ63" s="410">
        <f>'Input - Asset Register'!$C$27/2</f>
        <v>0</v>
      </c>
      <c r="CA63" s="410">
        <f>'Input - Asset Register'!$C$27/2</f>
        <v>0</v>
      </c>
      <c r="CB63" s="410">
        <f>'Input - Asset Register'!$C$27/2</f>
        <v>0</v>
      </c>
      <c r="CC63" s="410">
        <f>'Input - Asset Register'!$C$27/2</f>
        <v>0</v>
      </c>
      <c r="CD63" s="410">
        <f>'Input - Asset Register'!$C$27/2</f>
        <v>0</v>
      </c>
      <c r="CE63" s="410">
        <f>'Input - Asset Register'!$C$27/2</f>
        <v>0</v>
      </c>
      <c r="CF63" s="410">
        <f>'Input - Asset Register'!$C$27/2</f>
        <v>0</v>
      </c>
      <c r="CG63" s="410">
        <f>'Input - Asset Register'!$C$27/2</f>
        <v>0</v>
      </c>
      <c r="CH63" s="410">
        <f>'Input - Asset Register'!$C$27/2</f>
        <v>0</v>
      </c>
      <c r="CI63" s="410">
        <f>'Input - Asset Register'!$C$27/2</f>
        <v>0</v>
      </c>
      <c r="CJ63" s="410">
        <f>'Input - Asset Register'!$C$27/2</f>
        <v>0</v>
      </c>
      <c r="CK63" s="410">
        <f>'Input - Asset Register'!$C$27/2</f>
        <v>0</v>
      </c>
      <c r="CL63" s="410">
        <f>'Input - Asset Register'!$C$27/2</f>
        <v>0</v>
      </c>
      <c r="CM63" s="410">
        <f>'Input - Asset Register'!$C$27/2</f>
        <v>0</v>
      </c>
      <c r="CN63" s="410">
        <f>'Input - Asset Register'!$C$27/2</f>
        <v>0</v>
      </c>
      <c r="CO63" s="410">
        <f>'Input - Asset Register'!$C$27/2</f>
        <v>0</v>
      </c>
      <c r="CP63" s="410">
        <f>'Input - Asset Register'!$C$27/2</f>
        <v>0</v>
      </c>
      <c r="CQ63" s="410">
        <f>'Input - Asset Register'!$C$27/2</f>
        <v>0</v>
      </c>
      <c r="CR63" s="410">
        <f>'Input - Asset Register'!$C$27/2</f>
        <v>0</v>
      </c>
      <c r="CS63" s="410">
        <f>'Input - Asset Register'!$C$27/2</f>
        <v>0</v>
      </c>
      <c r="CT63" s="410">
        <f>'Input - Asset Register'!$C$27/2</f>
        <v>0</v>
      </c>
      <c r="CU63" s="410">
        <f>'Input - Asset Register'!$C$27/2</f>
        <v>0</v>
      </c>
      <c r="CV63" s="410">
        <f>'Input - Asset Register'!$C$27/2</f>
        <v>0</v>
      </c>
      <c r="CW63" s="410">
        <f>'Input - Asset Register'!$C$27/2</f>
        <v>0</v>
      </c>
      <c r="CX63" s="410">
        <f>'Input - Asset Register'!$C$27/2</f>
        <v>0</v>
      </c>
      <c r="CY63" s="410">
        <f>'Input - Asset Register'!$C$27/2</f>
        <v>0</v>
      </c>
      <c r="CZ63" s="410">
        <f>'Input - Asset Register'!$C$27/2</f>
        <v>0</v>
      </c>
    </row>
    <row r="64" spans="2:106" ht="31.5">
      <c r="C64" s="307" t="s">
        <v>335</v>
      </c>
      <c r="D64" s="410">
        <f>'Input - Asset Register'!$C$27/2</f>
        <v>0</v>
      </c>
      <c r="E64" s="410">
        <f>'Input - Asset Register'!$C$27/2</f>
        <v>0</v>
      </c>
      <c r="F64" s="410">
        <f>'Input - Asset Register'!$C$27/2</f>
        <v>0</v>
      </c>
      <c r="G64" s="410">
        <f>'Input - Asset Register'!$C$27/2</f>
        <v>0</v>
      </c>
      <c r="H64" s="410">
        <f>'Input - Asset Register'!$C$27/2</f>
        <v>0</v>
      </c>
      <c r="I64" s="410">
        <f>'Input - Asset Register'!$C$27/2</f>
        <v>0</v>
      </c>
      <c r="J64" s="410">
        <f>'Input - Asset Register'!$C$27/2</f>
        <v>0</v>
      </c>
      <c r="K64" s="410">
        <f>'Input - Asset Register'!$C$27/2</f>
        <v>0</v>
      </c>
      <c r="L64" s="410">
        <f>'Input - Asset Register'!$C$27/2</f>
        <v>0</v>
      </c>
      <c r="M64" s="410">
        <f>'Input - Asset Register'!$C$27/2</f>
        <v>0</v>
      </c>
      <c r="N64" s="410">
        <f>'Input - Asset Register'!$C$27/2</f>
        <v>0</v>
      </c>
      <c r="O64" s="410">
        <f>'Input - Asset Register'!$C$27/2</f>
        <v>0</v>
      </c>
      <c r="P64" s="410">
        <f>'Input - Asset Register'!$C$27/2</f>
        <v>0</v>
      </c>
      <c r="Q64" s="410">
        <f>'Input - Asset Register'!$C$27/2</f>
        <v>0</v>
      </c>
      <c r="R64" s="410">
        <f>'Input - Asset Register'!$C$27/2</f>
        <v>0</v>
      </c>
      <c r="S64" s="410">
        <f>'Input - Asset Register'!$C$27/2</f>
        <v>0</v>
      </c>
      <c r="T64" s="410">
        <f>'Input - Asset Register'!$C$27/2</f>
        <v>0</v>
      </c>
      <c r="U64" s="410">
        <f>'Input - Asset Register'!$C$27/2</f>
        <v>0</v>
      </c>
      <c r="V64" s="410">
        <f>'Input - Asset Register'!$C$27/2</f>
        <v>0</v>
      </c>
      <c r="W64" s="410">
        <f>'Input - Asset Register'!$C$27/2</f>
        <v>0</v>
      </c>
      <c r="X64" s="410">
        <f>'Input - Asset Register'!$C$27/2</f>
        <v>0</v>
      </c>
      <c r="Y64" s="410">
        <f>'Input - Asset Register'!$C$27/2</f>
        <v>0</v>
      </c>
      <c r="Z64" s="410">
        <f>'Input - Asset Register'!$C$27/2</f>
        <v>0</v>
      </c>
      <c r="AA64" s="410">
        <f>'Input - Asset Register'!$C$27/2</f>
        <v>0</v>
      </c>
      <c r="AB64" s="410">
        <f>'Input - Asset Register'!$C$27/2</f>
        <v>0</v>
      </c>
      <c r="AC64" s="410">
        <f>'Input - Asset Register'!$C$27/2</f>
        <v>0</v>
      </c>
      <c r="AD64" s="410">
        <f>'Input - Asset Register'!$C$27/2</f>
        <v>0</v>
      </c>
      <c r="AE64" s="410">
        <f>'Input - Asset Register'!$C$27/2</f>
        <v>0</v>
      </c>
      <c r="AF64" s="410">
        <f>'Input - Asset Register'!$C$27/2</f>
        <v>0</v>
      </c>
      <c r="AG64" s="410">
        <f>'Input - Asset Register'!$C$27/2</f>
        <v>0</v>
      </c>
      <c r="AH64" s="410">
        <f>'Input - Asset Register'!$C$27/2</f>
        <v>0</v>
      </c>
      <c r="AI64" s="410">
        <f>'Input - Asset Register'!$C$27/2</f>
        <v>0</v>
      </c>
      <c r="AJ64" s="410">
        <f>'Input - Asset Register'!$C$27/2</f>
        <v>0</v>
      </c>
      <c r="AK64" s="410">
        <f>'Input - Asset Register'!$C$27/2</f>
        <v>0</v>
      </c>
      <c r="AL64" s="410">
        <f>'Input - Asset Register'!$C$27/2</f>
        <v>0</v>
      </c>
      <c r="AM64" s="410">
        <f>'Input - Asset Register'!$C$27/2</f>
        <v>0</v>
      </c>
      <c r="AN64" s="410">
        <f>'Input - Asset Register'!$C$27/2</f>
        <v>0</v>
      </c>
      <c r="AO64" s="410">
        <f>'Input - Asset Register'!$C$27/2</f>
        <v>0</v>
      </c>
      <c r="AP64" s="410">
        <f>'Input - Asset Register'!$C$27/2</f>
        <v>0</v>
      </c>
      <c r="AQ64" s="410">
        <f>'Input - Asset Register'!$C$27/2</f>
        <v>0</v>
      </c>
      <c r="AR64" s="410">
        <f>'Input - Asset Register'!$C$27/2</f>
        <v>0</v>
      </c>
      <c r="AS64" s="410">
        <f>'Input - Asset Register'!$C$27/2</f>
        <v>0</v>
      </c>
      <c r="AT64" s="410">
        <f>'Input - Asset Register'!$C$27/2</f>
        <v>0</v>
      </c>
      <c r="AU64" s="410">
        <f>'Input - Asset Register'!$C$27/2</f>
        <v>0</v>
      </c>
      <c r="AV64" s="410">
        <f>'Input - Asset Register'!$C$27/2</f>
        <v>0</v>
      </c>
      <c r="AW64" s="410">
        <f>'Input - Asset Register'!$C$27/2</f>
        <v>0</v>
      </c>
      <c r="AX64" s="410">
        <f>'Input - Asset Register'!$C$27/2</f>
        <v>0</v>
      </c>
      <c r="AY64" s="410">
        <f>'Input - Asset Register'!$C$27/2</f>
        <v>0</v>
      </c>
      <c r="AZ64" s="410">
        <f>'Input - Asset Register'!$C$27/2</f>
        <v>0</v>
      </c>
      <c r="BA64" s="410">
        <f>'Input - Asset Register'!$C$27/2</f>
        <v>0</v>
      </c>
      <c r="BB64" s="410">
        <f>'Input - Asset Register'!$C$27/2</f>
        <v>0</v>
      </c>
      <c r="BC64" s="410">
        <f>'Input - Asset Register'!$C$27/2</f>
        <v>0</v>
      </c>
      <c r="BD64" s="410">
        <f>'Input - Asset Register'!$C$27/2</f>
        <v>0</v>
      </c>
      <c r="BE64" s="410">
        <f>'Input - Asset Register'!$C$27/2</f>
        <v>0</v>
      </c>
      <c r="BF64" s="410">
        <f>'Input - Asset Register'!$C$27/2</f>
        <v>0</v>
      </c>
      <c r="BG64" s="410">
        <f>'Input - Asset Register'!$C$27/2</f>
        <v>0</v>
      </c>
      <c r="BH64" s="410">
        <f>'Input - Asset Register'!$C$27/2</f>
        <v>0</v>
      </c>
      <c r="BI64" s="410">
        <f>'Input - Asset Register'!$C$27/2</f>
        <v>0</v>
      </c>
      <c r="BJ64" s="410">
        <f>'Input - Asset Register'!$C$27/2</f>
        <v>0</v>
      </c>
      <c r="BK64" s="410">
        <f>'Input - Asset Register'!$C$27/2</f>
        <v>0</v>
      </c>
      <c r="BL64" s="410">
        <f>'Input - Asset Register'!$C$27/2</f>
        <v>0</v>
      </c>
      <c r="BM64" s="410">
        <f>'Input - Asset Register'!$C$27/2</f>
        <v>0</v>
      </c>
      <c r="BN64" s="410">
        <f>'Input - Asset Register'!$C$27/2</f>
        <v>0</v>
      </c>
      <c r="BO64" s="410">
        <f>'Input - Asset Register'!$C$27/2</f>
        <v>0</v>
      </c>
      <c r="BP64" s="410">
        <f>'Input - Asset Register'!$C$27/2</f>
        <v>0</v>
      </c>
      <c r="BQ64" s="410">
        <f>'Input - Asset Register'!$C$27/2</f>
        <v>0</v>
      </c>
      <c r="BR64" s="410">
        <f>'Input - Asset Register'!$C$27/2</f>
        <v>0</v>
      </c>
      <c r="BS64" s="410">
        <f>'Input - Asset Register'!$C$27/2</f>
        <v>0</v>
      </c>
      <c r="BT64" s="410">
        <f>'Input - Asset Register'!$C$27/2</f>
        <v>0</v>
      </c>
      <c r="BU64" s="410">
        <f>'Input - Asset Register'!$C$27/2</f>
        <v>0</v>
      </c>
      <c r="BV64" s="410">
        <f>'Input - Asset Register'!$C$27/2</f>
        <v>0</v>
      </c>
      <c r="BW64" s="410">
        <f>'Input - Asset Register'!$C$27/2</f>
        <v>0</v>
      </c>
      <c r="BX64" s="410">
        <f>'Input - Asset Register'!$C$27/2</f>
        <v>0</v>
      </c>
      <c r="BY64" s="410">
        <f>'Input - Asset Register'!$C$27/2</f>
        <v>0</v>
      </c>
      <c r="BZ64" s="410">
        <f>'Input - Asset Register'!$C$27/2</f>
        <v>0</v>
      </c>
      <c r="CA64" s="410">
        <f>'Input - Asset Register'!$C$27/2</f>
        <v>0</v>
      </c>
      <c r="CB64" s="410">
        <f>'Input - Asset Register'!$C$27/2</f>
        <v>0</v>
      </c>
      <c r="CC64" s="410">
        <f>'Input - Asset Register'!$C$27/2</f>
        <v>0</v>
      </c>
      <c r="CD64" s="410">
        <f>'Input - Asset Register'!$C$27/2</f>
        <v>0</v>
      </c>
      <c r="CE64" s="410">
        <f>'Input - Asset Register'!$C$27/2</f>
        <v>0</v>
      </c>
      <c r="CF64" s="410">
        <f>'Input - Asset Register'!$C$27/2</f>
        <v>0</v>
      </c>
      <c r="CG64" s="410">
        <f>'Input - Asset Register'!$C$27/2</f>
        <v>0</v>
      </c>
      <c r="CH64" s="410">
        <f>'Input - Asset Register'!$C$27/2</f>
        <v>0</v>
      </c>
      <c r="CI64" s="410">
        <f>'Input - Asset Register'!$C$27/2</f>
        <v>0</v>
      </c>
      <c r="CJ64" s="410">
        <f>'Input - Asset Register'!$C$27/2</f>
        <v>0</v>
      </c>
      <c r="CK64" s="410">
        <f>'Input - Asset Register'!$C$27/2</f>
        <v>0</v>
      </c>
      <c r="CL64" s="410">
        <f>'Input - Asset Register'!$C$27/2</f>
        <v>0</v>
      </c>
      <c r="CM64" s="410">
        <f>'Input - Asset Register'!$C$27/2</f>
        <v>0</v>
      </c>
      <c r="CN64" s="410">
        <f>'Input - Asset Register'!$C$27/2</f>
        <v>0</v>
      </c>
      <c r="CO64" s="410">
        <f>'Input - Asset Register'!$C$27/2</f>
        <v>0</v>
      </c>
      <c r="CP64" s="410">
        <f>'Input - Asset Register'!$C$27/2</f>
        <v>0</v>
      </c>
      <c r="CQ64" s="410">
        <f>'Input - Asset Register'!$C$27/2</f>
        <v>0</v>
      </c>
      <c r="CR64" s="410">
        <f>'Input - Asset Register'!$C$27/2</f>
        <v>0</v>
      </c>
      <c r="CS64" s="410">
        <f>'Input - Asset Register'!$C$27/2</f>
        <v>0</v>
      </c>
      <c r="CT64" s="410">
        <f>'Input - Asset Register'!$C$27/2</f>
        <v>0</v>
      </c>
      <c r="CU64" s="410">
        <f>'Input - Asset Register'!$C$27/2</f>
        <v>0</v>
      </c>
      <c r="CV64" s="410">
        <f>'Input - Asset Register'!$C$27/2</f>
        <v>0</v>
      </c>
      <c r="CW64" s="410">
        <f>'Input - Asset Register'!$C$27/2</f>
        <v>0</v>
      </c>
      <c r="CX64" s="410">
        <f>'Input - Asset Register'!$C$27/2</f>
        <v>0</v>
      </c>
      <c r="CY64" s="410">
        <f>'Input - Asset Register'!$C$27/2</f>
        <v>0</v>
      </c>
      <c r="CZ64" s="410">
        <f>'Input - Asset Register'!$C$27/2</f>
        <v>0</v>
      </c>
    </row>
    <row r="65" spans="1:104" ht="31.5">
      <c r="C65" s="307" t="s">
        <v>323</v>
      </c>
      <c r="D65" s="410">
        <f>'Input - Asset Register'!$C$13</f>
        <v>0</v>
      </c>
      <c r="E65" s="410">
        <f>'Input - Asset Register'!$C$13</f>
        <v>0</v>
      </c>
      <c r="F65" s="410">
        <f>'Input - Asset Register'!$C$13</f>
        <v>0</v>
      </c>
      <c r="G65" s="410">
        <f>'Input - Asset Register'!$C$13</f>
        <v>0</v>
      </c>
      <c r="H65" s="410">
        <f>'Input - Asset Register'!$C$13</f>
        <v>0</v>
      </c>
      <c r="I65" s="410">
        <f>'Input - Asset Register'!$C$13</f>
        <v>0</v>
      </c>
      <c r="J65" s="410">
        <f>'Input - Asset Register'!$C$13</f>
        <v>0</v>
      </c>
      <c r="K65" s="410">
        <f>'Input - Asset Register'!$C$13</f>
        <v>0</v>
      </c>
      <c r="L65" s="410">
        <f>'Input - Asset Register'!$C$13</f>
        <v>0</v>
      </c>
      <c r="M65" s="410">
        <f>'Input - Asset Register'!$C$13</f>
        <v>0</v>
      </c>
      <c r="N65" s="410">
        <f>'Input - Asset Register'!$C$13</f>
        <v>0</v>
      </c>
      <c r="O65" s="410">
        <f>'Input - Asset Register'!$C$13</f>
        <v>0</v>
      </c>
      <c r="P65" s="410">
        <f>'Input - Asset Register'!$C$13</f>
        <v>0</v>
      </c>
      <c r="Q65" s="410">
        <f>'Input - Asset Register'!$C$13</f>
        <v>0</v>
      </c>
      <c r="R65" s="410">
        <f>'Input - Asset Register'!$C$13</f>
        <v>0</v>
      </c>
      <c r="S65" s="410">
        <f>'Input - Asset Register'!$C$13</f>
        <v>0</v>
      </c>
      <c r="T65" s="410">
        <f>'Input - Asset Register'!$C$13</f>
        <v>0</v>
      </c>
      <c r="U65" s="410">
        <f>'Input - Asset Register'!$C$13</f>
        <v>0</v>
      </c>
      <c r="V65" s="410">
        <f>'Input - Asset Register'!$C$13</f>
        <v>0</v>
      </c>
      <c r="W65" s="410">
        <f>'Input - Asset Register'!$C$13</f>
        <v>0</v>
      </c>
      <c r="X65" s="410">
        <f>'Input - Asset Register'!$C$13</f>
        <v>0</v>
      </c>
      <c r="Y65" s="410">
        <f>'Input - Asset Register'!$C$13</f>
        <v>0</v>
      </c>
      <c r="Z65" s="410">
        <f>'Input - Asset Register'!$C$13</f>
        <v>0</v>
      </c>
      <c r="AA65" s="410">
        <f>'Input - Asset Register'!$C$13</f>
        <v>0</v>
      </c>
      <c r="AB65" s="410">
        <f>'Input - Asset Register'!$C$13</f>
        <v>0</v>
      </c>
      <c r="AC65" s="410">
        <f>'Input - Asset Register'!$C$13</f>
        <v>0</v>
      </c>
      <c r="AD65" s="410">
        <f>'Input - Asset Register'!$C$13</f>
        <v>0</v>
      </c>
      <c r="AE65" s="410">
        <f>'Input - Asset Register'!$C$13</f>
        <v>0</v>
      </c>
      <c r="AF65" s="410">
        <f>'Input - Asset Register'!$C$13</f>
        <v>0</v>
      </c>
      <c r="AG65" s="410">
        <f>'Input - Asset Register'!$C$13</f>
        <v>0</v>
      </c>
      <c r="AH65" s="410">
        <f>'Input - Asset Register'!$C$13</f>
        <v>0</v>
      </c>
      <c r="AI65" s="410">
        <f>'Input - Asset Register'!$C$13</f>
        <v>0</v>
      </c>
      <c r="AJ65" s="410">
        <f>'Input - Asset Register'!$C$13</f>
        <v>0</v>
      </c>
      <c r="AK65" s="410">
        <f>'Input - Asset Register'!$C$13</f>
        <v>0</v>
      </c>
      <c r="AL65" s="410">
        <f>'Input - Asset Register'!$C$13</f>
        <v>0</v>
      </c>
      <c r="AM65" s="410">
        <f>'Input - Asset Register'!$C$13</f>
        <v>0</v>
      </c>
      <c r="AN65" s="410">
        <f>'Input - Asset Register'!$C$13</f>
        <v>0</v>
      </c>
      <c r="AO65" s="410">
        <f>'Input - Asset Register'!$C$13</f>
        <v>0</v>
      </c>
      <c r="AP65" s="410">
        <f>'Input - Asset Register'!$C$13</f>
        <v>0</v>
      </c>
      <c r="AQ65" s="410">
        <f>'Input - Asset Register'!$C$13</f>
        <v>0</v>
      </c>
      <c r="AR65" s="410">
        <f>'Input - Asset Register'!$C$13</f>
        <v>0</v>
      </c>
      <c r="AS65" s="410">
        <f>'Input - Asset Register'!$C$13</f>
        <v>0</v>
      </c>
      <c r="AT65" s="410">
        <f>'Input - Asset Register'!$C$13</f>
        <v>0</v>
      </c>
      <c r="AU65" s="410">
        <f>'Input - Asset Register'!$C$13</f>
        <v>0</v>
      </c>
      <c r="AV65" s="410">
        <f>'Input - Asset Register'!$C$13</f>
        <v>0</v>
      </c>
      <c r="AW65" s="410">
        <f>'Input - Asset Register'!$C$13</f>
        <v>0</v>
      </c>
      <c r="AX65" s="410">
        <f>'Input - Asset Register'!$C$13</f>
        <v>0</v>
      </c>
      <c r="AY65" s="410">
        <f>'Input - Asset Register'!$C$13</f>
        <v>0</v>
      </c>
      <c r="AZ65" s="410">
        <f>'Input - Asset Register'!$C$13</f>
        <v>0</v>
      </c>
      <c r="BA65" s="410">
        <f>'Input - Asset Register'!$C$13</f>
        <v>0</v>
      </c>
      <c r="BB65" s="410">
        <f>'Input - Asset Register'!$C$13</f>
        <v>0</v>
      </c>
      <c r="BC65" s="410">
        <f>'Input - Asset Register'!$C$13</f>
        <v>0</v>
      </c>
      <c r="BD65" s="410">
        <f>'Input - Asset Register'!$C$13</f>
        <v>0</v>
      </c>
      <c r="BE65" s="410">
        <f>'Input - Asset Register'!$C$13</f>
        <v>0</v>
      </c>
      <c r="BF65" s="410">
        <f>'Input - Asset Register'!$C$13</f>
        <v>0</v>
      </c>
      <c r="BG65" s="410">
        <f>'Input - Asset Register'!$C$13</f>
        <v>0</v>
      </c>
      <c r="BH65" s="410">
        <f>'Input - Asset Register'!$C$13</f>
        <v>0</v>
      </c>
      <c r="BI65" s="410">
        <f>'Input - Asset Register'!$C$13</f>
        <v>0</v>
      </c>
      <c r="BJ65" s="410">
        <f>'Input - Asset Register'!$C$13</f>
        <v>0</v>
      </c>
      <c r="BK65" s="410">
        <f>'Input - Asset Register'!$C$13</f>
        <v>0</v>
      </c>
      <c r="BL65" s="410">
        <f>'Input - Asset Register'!$C$13</f>
        <v>0</v>
      </c>
      <c r="BM65" s="410">
        <f>'Input - Asset Register'!$C$13</f>
        <v>0</v>
      </c>
      <c r="BN65" s="410">
        <f>'Input - Asset Register'!$C$13</f>
        <v>0</v>
      </c>
      <c r="BO65" s="410">
        <f>'Input - Asset Register'!$C$13</f>
        <v>0</v>
      </c>
      <c r="BP65" s="410">
        <f>'Input - Asset Register'!$C$13</f>
        <v>0</v>
      </c>
      <c r="BQ65" s="410">
        <f>'Input - Asset Register'!$C$13</f>
        <v>0</v>
      </c>
      <c r="BR65" s="410">
        <f>'Input - Asset Register'!$C$13</f>
        <v>0</v>
      </c>
      <c r="BS65" s="410">
        <f>'Input - Asset Register'!$C$13</f>
        <v>0</v>
      </c>
      <c r="BT65" s="410">
        <f>'Input - Asset Register'!$C$13</f>
        <v>0</v>
      </c>
      <c r="BU65" s="410">
        <f>'Input - Asset Register'!$C$13</f>
        <v>0</v>
      </c>
      <c r="BV65" s="410">
        <f>'Input - Asset Register'!$C$13</f>
        <v>0</v>
      </c>
      <c r="BW65" s="410">
        <f>'Input - Asset Register'!$C$13</f>
        <v>0</v>
      </c>
      <c r="BX65" s="410">
        <f>'Input - Asset Register'!$C$13</f>
        <v>0</v>
      </c>
      <c r="BY65" s="410">
        <f>'Input - Asset Register'!$C$13</f>
        <v>0</v>
      </c>
      <c r="BZ65" s="410">
        <f>'Input - Asset Register'!$C$13</f>
        <v>0</v>
      </c>
      <c r="CA65" s="410">
        <f>'Input - Asset Register'!$C$13</f>
        <v>0</v>
      </c>
      <c r="CB65" s="410">
        <f>'Input - Asset Register'!$C$13</f>
        <v>0</v>
      </c>
      <c r="CC65" s="410">
        <f>'Input - Asset Register'!$C$13</f>
        <v>0</v>
      </c>
      <c r="CD65" s="410">
        <f>'Input - Asset Register'!$C$13</f>
        <v>0</v>
      </c>
      <c r="CE65" s="410">
        <f>'Input - Asset Register'!$C$13</f>
        <v>0</v>
      </c>
      <c r="CF65" s="410">
        <f>'Input - Asset Register'!$C$13</f>
        <v>0</v>
      </c>
      <c r="CG65" s="410">
        <f>'Input - Asset Register'!$C$13</f>
        <v>0</v>
      </c>
      <c r="CH65" s="410">
        <f>'Input - Asset Register'!$C$13</f>
        <v>0</v>
      </c>
      <c r="CI65" s="410">
        <f>'Input - Asset Register'!$C$13</f>
        <v>0</v>
      </c>
      <c r="CJ65" s="410">
        <f>'Input - Asset Register'!$C$13</f>
        <v>0</v>
      </c>
      <c r="CK65" s="410">
        <f>'Input - Asset Register'!$C$13</f>
        <v>0</v>
      </c>
      <c r="CL65" s="410">
        <f>'Input - Asset Register'!$C$13</f>
        <v>0</v>
      </c>
      <c r="CM65" s="410">
        <f>'Input - Asset Register'!$C$13</f>
        <v>0</v>
      </c>
      <c r="CN65" s="410">
        <f>'Input - Asset Register'!$C$13</f>
        <v>0</v>
      </c>
      <c r="CO65" s="410">
        <f>'Input - Asset Register'!$C$13</f>
        <v>0</v>
      </c>
      <c r="CP65" s="410">
        <f>'Input - Asset Register'!$C$13</f>
        <v>0</v>
      </c>
      <c r="CQ65" s="410">
        <f>'Input - Asset Register'!$C$13</f>
        <v>0</v>
      </c>
      <c r="CR65" s="410">
        <f>'Input - Asset Register'!$C$13</f>
        <v>0</v>
      </c>
      <c r="CS65" s="410">
        <f>'Input - Asset Register'!$C$13</f>
        <v>0</v>
      </c>
      <c r="CT65" s="410">
        <f>'Input - Asset Register'!$C$13</f>
        <v>0</v>
      </c>
      <c r="CU65" s="410">
        <f>'Input - Asset Register'!$C$13</f>
        <v>0</v>
      </c>
      <c r="CV65" s="410">
        <f>'Input - Asset Register'!$C$13</f>
        <v>0</v>
      </c>
      <c r="CW65" s="410">
        <f>'Input - Asset Register'!$C$13</f>
        <v>0</v>
      </c>
      <c r="CX65" s="410">
        <f>'Input - Asset Register'!$C$13</f>
        <v>0</v>
      </c>
      <c r="CY65" s="410">
        <f>'Input - Asset Register'!$C$13</f>
        <v>0</v>
      </c>
      <c r="CZ65" s="410">
        <f>'Input - Asset Register'!$C$13</f>
        <v>0</v>
      </c>
    </row>
    <row r="66" spans="1:104" ht="31.5">
      <c r="C66" s="307" t="s">
        <v>324</v>
      </c>
      <c r="D66" s="410">
        <f>'Input - Asset Register'!$C$12</f>
        <v>0</v>
      </c>
      <c r="E66" s="410">
        <f>'Input - Asset Register'!$C$12</f>
        <v>0</v>
      </c>
      <c r="F66" s="410">
        <f>'Input - Asset Register'!$C$12</f>
        <v>0</v>
      </c>
      <c r="G66" s="410">
        <f>'Input - Asset Register'!$C$12</f>
        <v>0</v>
      </c>
      <c r="H66" s="410">
        <f>'Input - Asset Register'!$C$12</f>
        <v>0</v>
      </c>
      <c r="I66" s="410">
        <f>'Input - Asset Register'!$C$12</f>
        <v>0</v>
      </c>
      <c r="J66" s="410">
        <f>'Input - Asset Register'!$C$12</f>
        <v>0</v>
      </c>
      <c r="K66" s="410">
        <f>'Input - Asset Register'!$C$12</f>
        <v>0</v>
      </c>
      <c r="L66" s="410">
        <f>'Input - Asset Register'!$C$12</f>
        <v>0</v>
      </c>
      <c r="M66" s="410">
        <f>'Input - Asset Register'!$C$12</f>
        <v>0</v>
      </c>
      <c r="N66" s="410">
        <f>'Input - Asset Register'!$C$12</f>
        <v>0</v>
      </c>
      <c r="O66" s="410">
        <f>'Input - Asset Register'!$C$12</f>
        <v>0</v>
      </c>
      <c r="P66" s="410">
        <f>'Input - Asset Register'!$C$12</f>
        <v>0</v>
      </c>
      <c r="Q66" s="410">
        <f>'Input - Asset Register'!$C$12</f>
        <v>0</v>
      </c>
      <c r="R66" s="410">
        <f>'Input - Asset Register'!$C$12</f>
        <v>0</v>
      </c>
      <c r="S66" s="410">
        <f>'Input - Asset Register'!$C$12</f>
        <v>0</v>
      </c>
      <c r="T66" s="410">
        <f>'Input - Asset Register'!$C$12</f>
        <v>0</v>
      </c>
      <c r="U66" s="410">
        <f>'Input - Asset Register'!$C$12</f>
        <v>0</v>
      </c>
      <c r="V66" s="410">
        <f>'Input - Asset Register'!$C$12</f>
        <v>0</v>
      </c>
      <c r="W66" s="410">
        <f>'Input - Asset Register'!$C$12</f>
        <v>0</v>
      </c>
      <c r="X66" s="410">
        <f>'Input - Asset Register'!$C$12</f>
        <v>0</v>
      </c>
      <c r="Y66" s="410">
        <f>'Input - Asset Register'!$C$12</f>
        <v>0</v>
      </c>
      <c r="Z66" s="410">
        <f>'Input - Asset Register'!$C$12</f>
        <v>0</v>
      </c>
      <c r="AA66" s="410">
        <f>'Input - Asset Register'!$C$12</f>
        <v>0</v>
      </c>
      <c r="AB66" s="410">
        <f>'Input - Asset Register'!$C$12</f>
        <v>0</v>
      </c>
      <c r="AC66" s="410">
        <f>'Input - Asset Register'!$C$12</f>
        <v>0</v>
      </c>
      <c r="AD66" s="410">
        <f>'Input - Asset Register'!$C$12</f>
        <v>0</v>
      </c>
      <c r="AE66" s="410">
        <f>'Input - Asset Register'!$C$12</f>
        <v>0</v>
      </c>
      <c r="AF66" s="410">
        <f>'Input - Asset Register'!$C$12</f>
        <v>0</v>
      </c>
      <c r="AG66" s="410">
        <f>'Input - Asset Register'!$C$12</f>
        <v>0</v>
      </c>
      <c r="AH66" s="410">
        <f>'Input - Asset Register'!$C$12</f>
        <v>0</v>
      </c>
      <c r="AI66" s="410">
        <f>'Input - Asset Register'!$C$12</f>
        <v>0</v>
      </c>
      <c r="AJ66" s="410">
        <f>'Input - Asset Register'!$C$12</f>
        <v>0</v>
      </c>
      <c r="AK66" s="410">
        <f>'Input - Asset Register'!$C$12</f>
        <v>0</v>
      </c>
      <c r="AL66" s="410">
        <f>'Input - Asset Register'!$C$12</f>
        <v>0</v>
      </c>
      <c r="AM66" s="410">
        <f>'Input - Asset Register'!$C$12</f>
        <v>0</v>
      </c>
      <c r="AN66" s="410">
        <f>'Input - Asset Register'!$C$12</f>
        <v>0</v>
      </c>
      <c r="AO66" s="410">
        <f>'Input - Asset Register'!$C$12</f>
        <v>0</v>
      </c>
      <c r="AP66" s="410">
        <f>'Input - Asset Register'!$C$12</f>
        <v>0</v>
      </c>
      <c r="AQ66" s="410">
        <f>'Input - Asset Register'!$C$12</f>
        <v>0</v>
      </c>
      <c r="AR66" s="410">
        <f>'Input - Asset Register'!$C$12</f>
        <v>0</v>
      </c>
      <c r="AS66" s="410">
        <f>'Input - Asset Register'!$C$12</f>
        <v>0</v>
      </c>
      <c r="AT66" s="410">
        <f>'Input - Asset Register'!$C$12</f>
        <v>0</v>
      </c>
      <c r="AU66" s="410">
        <f>'Input - Asset Register'!$C$12</f>
        <v>0</v>
      </c>
      <c r="AV66" s="410">
        <f>'Input - Asset Register'!$C$12</f>
        <v>0</v>
      </c>
      <c r="AW66" s="410">
        <f>'Input - Asset Register'!$C$12</f>
        <v>0</v>
      </c>
      <c r="AX66" s="410">
        <f>'Input - Asset Register'!$C$12</f>
        <v>0</v>
      </c>
      <c r="AY66" s="410">
        <f>'Input - Asset Register'!$C$12</f>
        <v>0</v>
      </c>
      <c r="AZ66" s="410">
        <f>'Input - Asset Register'!$C$12</f>
        <v>0</v>
      </c>
      <c r="BA66" s="410">
        <f>'Input - Asset Register'!$C$12</f>
        <v>0</v>
      </c>
      <c r="BB66" s="410">
        <f>'Input - Asset Register'!$C$12</f>
        <v>0</v>
      </c>
      <c r="BC66" s="410">
        <f>'Input - Asset Register'!$C$12</f>
        <v>0</v>
      </c>
      <c r="BD66" s="410">
        <f>'Input - Asset Register'!$C$12</f>
        <v>0</v>
      </c>
      <c r="BE66" s="410">
        <f>'Input - Asset Register'!$C$12</f>
        <v>0</v>
      </c>
      <c r="BF66" s="410">
        <f>'Input - Asset Register'!$C$12</f>
        <v>0</v>
      </c>
      <c r="BG66" s="410">
        <f>'Input - Asset Register'!$C$12</f>
        <v>0</v>
      </c>
      <c r="BH66" s="410">
        <f>'Input - Asset Register'!$C$12</f>
        <v>0</v>
      </c>
      <c r="BI66" s="410">
        <f>'Input - Asset Register'!$C$12</f>
        <v>0</v>
      </c>
      <c r="BJ66" s="410">
        <f>'Input - Asset Register'!$C$12</f>
        <v>0</v>
      </c>
      <c r="BK66" s="410">
        <f>'Input - Asset Register'!$C$12</f>
        <v>0</v>
      </c>
      <c r="BL66" s="410">
        <f>'Input - Asset Register'!$C$12</f>
        <v>0</v>
      </c>
      <c r="BM66" s="410">
        <f>'Input - Asset Register'!$C$12</f>
        <v>0</v>
      </c>
      <c r="BN66" s="410">
        <f>'Input - Asset Register'!$C$12</f>
        <v>0</v>
      </c>
      <c r="BO66" s="410">
        <f>'Input - Asset Register'!$C$12</f>
        <v>0</v>
      </c>
      <c r="BP66" s="410">
        <f>'Input - Asset Register'!$C$12</f>
        <v>0</v>
      </c>
      <c r="BQ66" s="410">
        <f>'Input - Asset Register'!$C$12</f>
        <v>0</v>
      </c>
      <c r="BR66" s="410">
        <f>'Input - Asset Register'!$C$12</f>
        <v>0</v>
      </c>
      <c r="BS66" s="410">
        <f>'Input - Asset Register'!$C$12</f>
        <v>0</v>
      </c>
      <c r="BT66" s="410">
        <f>'Input - Asset Register'!$C$12</f>
        <v>0</v>
      </c>
      <c r="BU66" s="410">
        <f>'Input - Asset Register'!$C$12</f>
        <v>0</v>
      </c>
      <c r="BV66" s="410">
        <f>'Input - Asset Register'!$C$12</f>
        <v>0</v>
      </c>
      <c r="BW66" s="410">
        <f>'Input - Asset Register'!$C$12</f>
        <v>0</v>
      </c>
      <c r="BX66" s="410">
        <f>'Input - Asset Register'!$C$12</f>
        <v>0</v>
      </c>
      <c r="BY66" s="410">
        <f>'Input - Asset Register'!$C$12</f>
        <v>0</v>
      </c>
      <c r="BZ66" s="410">
        <f>'Input - Asset Register'!$C$12</f>
        <v>0</v>
      </c>
      <c r="CA66" s="410">
        <f>'Input - Asset Register'!$C$12</f>
        <v>0</v>
      </c>
      <c r="CB66" s="410">
        <f>'Input - Asset Register'!$C$12</f>
        <v>0</v>
      </c>
      <c r="CC66" s="410">
        <f>'Input - Asset Register'!$C$12</f>
        <v>0</v>
      </c>
      <c r="CD66" s="410">
        <f>'Input - Asset Register'!$C$12</f>
        <v>0</v>
      </c>
      <c r="CE66" s="410">
        <f>'Input - Asset Register'!$C$12</f>
        <v>0</v>
      </c>
      <c r="CF66" s="410">
        <f>'Input - Asset Register'!$C$12</f>
        <v>0</v>
      </c>
      <c r="CG66" s="410">
        <f>'Input - Asset Register'!$C$12</f>
        <v>0</v>
      </c>
      <c r="CH66" s="410">
        <f>'Input - Asset Register'!$C$12</f>
        <v>0</v>
      </c>
      <c r="CI66" s="410">
        <f>'Input - Asset Register'!$C$12</f>
        <v>0</v>
      </c>
      <c r="CJ66" s="410">
        <f>'Input - Asset Register'!$C$12</f>
        <v>0</v>
      </c>
      <c r="CK66" s="410">
        <f>'Input - Asset Register'!$C$12</f>
        <v>0</v>
      </c>
      <c r="CL66" s="410">
        <f>'Input - Asset Register'!$C$12</f>
        <v>0</v>
      </c>
      <c r="CM66" s="410">
        <f>'Input - Asset Register'!$C$12</f>
        <v>0</v>
      </c>
      <c r="CN66" s="410">
        <f>'Input - Asset Register'!$C$12</f>
        <v>0</v>
      </c>
      <c r="CO66" s="410">
        <f>'Input - Asset Register'!$C$12</f>
        <v>0</v>
      </c>
      <c r="CP66" s="410">
        <f>'Input - Asset Register'!$C$12</f>
        <v>0</v>
      </c>
      <c r="CQ66" s="410">
        <f>'Input - Asset Register'!$C$12</f>
        <v>0</v>
      </c>
      <c r="CR66" s="410">
        <f>'Input - Asset Register'!$C$12</f>
        <v>0</v>
      </c>
      <c r="CS66" s="410">
        <f>'Input - Asset Register'!$C$12</f>
        <v>0</v>
      </c>
      <c r="CT66" s="410">
        <f>'Input - Asset Register'!$C$12</f>
        <v>0</v>
      </c>
      <c r="CU66" s="410">
        <f>'Input - Asset Register'!$C$12</f>
        <v>0</v>
      </c>
      <c r="CV66" s="410">
        <f>'Input - Asset Register'!$C$12</f>
        <v>0</v>
      </c>
      <c r="CW66" s="410">
        <f>'Input - Asset Register'!$C$12</f>
        <v>0</v>
      </c>
      <c r="CX66" s="410">
        <f>'Input - Asset Register'!$C$12</f>
        <v>0</v>
      </c>
      <c r="CY66" s="410">
        <f>'Input - Asset Register'!$C$12</f>
        <v>0</v>
      </c>
      <c r="CZ66" s="410">
        <f>'Input - Asset Register'!$C$12</f>
        <v>0</v>
      </c>
    </row>
    <row r="67" spans="1:104" ht="16.5" thickBot="1">
      <c r="C67" s="635" t="s">
        <v>31</v>
      </c>
      <c r="D67" s="636">
        <f>SUM(D62:D66)</f>
        <v>0</v>
      </c>
      <c r="E67" s="636">
        <f t="shared" ref="E67:BP67" si="3">SUM(E62:E66)</f>
        <v>0</v>
      </c>
      <c r="F67" s="636">
        <f t="shared" si="3"/>
        <v>0</v>
      </c>
      <c r="G67" s="636">
        <f t="shared" si="3"/>
        <v>0</v>
      </c>
      <c r="H67" s="636">
        <f t="shared" si="3"/>
        <v>0</v>
      </c>
      <c r="I67" s="636">
        <f t="shared" si="3"/>
        <v>0</v>
      </c>
      <c r="J67" s="636">
        <f t="shared" si="3"/>
        <v>0</v>
      </c>
      <c r="K67" s="636">
        <f t="shared" si="3"/>
        <v>0</v>
      </c>
      <c r="L67" s="636">
        <f t="shared" si="3"/>
        <v>0</v>
      </c>
      <c r="M67" s="636">
        <f t="shared" si="3"/>
        <v>0</v>
      </c>
      <c r="N67" s="636">
        <f t="shared" si="3"/>
        <v>0</v>
      </c>
      <c r="O67" s="636">
        <f t="shared" si="3"/>
        <v>0</v>
      </c>
      <c r="P67" s="636">
        <f t="shared" si="3"/>
        <v>0</v>
      </c>
      <c r="Q67" s="636">
        <f t="shared" si="3"/>
        <v>0</v>
      </c>
      <c r="R67" s="636">
        <f t="shared" si="3"/>
        <v>0</v>
      </c>
      <c r="S67" s="636">
        <f t="shared" si="3"/>
        <v>0</v>
      </c>
      <c r="T67" s="636">
        <f t="shared" si="3"/>
        <v>0</v>
      </c>
      <c r="U67" s="636">
        <f t="shared" si="3"/>
        <v>0</v>
      </c>
      <c r="V67" s="636">
        <f t="shared" si="3"/>
        <v>0</v>
      </c>
      <c r="W67" s="636">
        <f t="shared" si="3"/>
        <v>0</v>
      </c>
      <c r="X67" s="636">
        <f t="shared" si="3"/>
        <v>0</v>
      </c>
      <c r="Y67" s="636">
        <f t="shared" si="3"/>
        <v>0</v>
      </c>
      <c r="Z67" s="636">
        <f t="shared" si="3"/>
        <v>0</v>
      </c>
      <c r="AA67" s="636">
        <f t="shared" si="3"/>
        <v>0</v>
      </c>
      <c r="AB67" s="636">
        <f t="shared" si="3"/>
        <v>0</v>
      </c>
      <c r="AC67" s="636">
        <f t="shared" si="3"/>
        <v>0</v>
      </c>
      <c r="AD67" s="636">
        <f t="shared" si="3"/>
        <v>0</v>
      </c>
      <c r="AE67" s="636">
        <f t="shared" si="3"/>
        <v>0</v>
      </c>
      <c r="AF67" s="636">
        <f t="shared" si="3"/>
        <v>0</v>
      </c>
      <c r="AG67" s="636">
        <f t="shared" si="3"/>
        <v>0</v>
      </c>
      <c r="AH67" s="636">
        <f t="shared" si="3"/>
        <v>0</v>
      </c>
      <c r="AI67" s="636">
        <f t="shared" si="3"/>
        <v>0</v>
      </c>
      <c r="AJ67" s="636">
        <f t="shared" si="3"/>
        <v>0</v>
      </c>
      <c r="AK67" s="636">
        <f t="shared" si="3"/>
        <v>0</v>
      </c>
      <c r="AL67" s="636">
        <f t="shared" si="3"/>
        <v>0</v>
      </c>
      <c r="AM67" s="636">
        <f t="shared" si="3"/>
        <v>0</v>
      </c>
      <c r="AN67" s="636">
        <f t="shared" si="3"/>
        <v>0</v>
      </c>
      <c r="AO67" s="636">
        <f t="shared" si="3"/>
        <v>0</v>
      </c>
      <c r="AP67" s="636">
        <f t="shared" si="3"/>
        <v>0</v>
      </c>
      <c r="AQ67" s="636">
        <f t="shared" si="3"/>
        <v>0</v>
      </c>
      <c r="AR67" s="636">
        <f t="shared" si="3"/>
        <v>0</v>
      </c>
      <c r="AS67" s="636">
        <f t="shared" si="3"/>
        <v>0</v>
      </c>
      <c r="AT67" s="636">
        <f t="shared" si="3"/>
        <v>0</v>
      </c>
      <c r="AU67" s="636">
        <f t="shared" si="3"/>
        <v>0</v>
      </c>
      <c r="AV67" s="636">
        <f t="shared" si="3"/>
        <v>0</v>
      </c>
      <c r="AW67" s="636">
        <f t="shared" si="3"/>
        <v>0</v>
      </c>
      <c r="AX67" s="636">
        <f t="shared" si="3"/>
        <v>0</v>
      </c>
      <c r="AY67" s="636">
        <f t="shared" si="3"/>
        <v>0</v>
      </c>
      <c r="AZ67" s="636">
        <f t="shared" si="3"/>
        <v>0</v>
      </c>
      <c r="BA67" s="636">
        <f t="shared" si="3"/>
        <v>0</v>
      </c>
      <c r="BB67" s="636">
        <f t="shared" si="3"/>
        <v>0</v>
      </c>
      <c r="BC67" s="636">
        <f t="shared" si="3"/>
        <v>0</v>
      </c>
      <c r="BD67" s="636">
        <f t="shared" si="3"/>
        <v>0</v>
      </c>
      <c r="BE67" s="636">
        <f t="shared" si="3"/>
        <v>0</v>
      </c>
      <c r="BF67" s="636">
        <f t="shared" si="3"/>
        <v>0</v>
      </c>
      <c r="BG67" s="636">
        <f t="shared" si="3"/>
        <v>0</v>
      </c>
      <c r="BH67" s="636">
        <f t="shared" si="3"/>
        <v>0</v>
      </c>
      <c r="BI67" s="636">
        <f t="shared" si="3"/>
        <v>0</v>
      </c>
      <c r="BJ67" s="636">
        <f t="shared" si="3"/>
        <v>0</v>
      </c>
      <c r="BK67" s="636">
        <f t="shared" si="3"/>
        <v>0</v>
      </c>
      <c r="BL67" s="636">
        <f t="shared" si="3"/>
        <v>0</v>
      </c>
      <c r="BM67" s="636">
        <f t="shared" si="3"/>
        <v>0</v>
      </c>
      <c r="BN67" s="636">
        <f t="shared" si="3"/>
        <v>0</v>
      </c>
      <c r="BO67" s="636">
        <f t="shared" si="3"/>
        <v>0</v>
      </c>
      <c r="BP67" s="636">
        <f t="shared" si="3"/>
        <v>0</v>
      </c>
      <c r="BQ67" s="636">
        <f t="shared" ref="BQ67:CZ67" si="4">SUM(BQ62:BQ66)</f>
        <v>0</v>
      </c>
      <c r="BR67" s="636">
        <f t="shared" si="4"/>
        <v>0</v>
      </c>
      <c r="BS67" s="636">
        <f t="shared" si="4"/>
        <v>0</v>
      </c>
      <c r="BT67" s="636">
        <f t="shared" si="4"/>
        <v>0</v>
      </c>
      <c r="BU67" s="636">
        <f t="shared" si="4"/>
        <v>0</v>
      </c>
      <c r="BV67" s="636">
        <f t="shared" si="4"/>
        <v>0</v>
      </c>
      <c r="BW67" s="636">
        <f t="shared" si="4"/>
        <v>0</v>
      </c>
      <c r="BX67" s="636">
        <f t="shared" si="4"/>
        <v>0</v>
      </c>
      <c r="BY67" s="636">
        <f t="shared" si="4"/>
        <v>0</v>
      </c>
      <c r="BZ67" s="636">
        <f t="shared" si="4"/>
        <v>0</v>
      </c>
      <c r="CA67" s="636">
        <f t="shared" si="4"/>
        <v>0</v>
      </c>
      <c r="CB67" s="636">
        <f t="shared" si="4"/>
        <v>0</v>
      </c>
      <c r="CC67" s="636">
        <f t="shared" si="4"/>
        <v>0</v>
      </c>
      <c r="CD67" s="636">
        <f t="shared" si="4"/>
        <v>0</v>
      </c>
      <c r="CE67" s="636">
        <f t="shared" si="4"/>
        <v>0</v>
      </c>
      <c r="CF67" s="636">
        <f t="shared" si="4"/>
        <v>0</v>
      </c>
      <c r="CG67" s="636">
        <f t="shared" si="4"/>
        <v>0</v>
      </c>
      <c r="CH67" s="636">
        <f t="shared" si="4"/>
        <v>0</v>
      </c>
      <c r="CI67" s="636">
        <f t="shared" si="4"/>
        <v>0</v>
      </c>
      <c r="CJ67" s="636">
        <f t="shared" si="4"/>
        <v>0</v>
      </c>
      <c r="CK67" s="636">
        <f t="shared" si="4"/>
        <v>0</v>
      </c>
      <c r="CL67" s="636">
        <f t="shared" si="4"/>
        <v>0</v>
      </c>
      <c r="CM67" s="636">
        <f t="shared" si="4"/>
        <v>0</v>
      </c>
      <c r="CN67" s="636">
        <f t="shared" si="4"/>
        <v>0</v>
      </c>
      <c r="CO67" s="636">
        <f t="shared" si="4"/>
        <v>0</v>
      </c>
      <c r="CP67" s="636">
        <f t="shared" si="4"/>
        <v>0</v>
      </c>
      <c r="CQ67" s="636">
        <f t="shared" si="4"/>
        <v>0</v>
      </c>
      <c r="CR67" s="636">
        <f t="shared" si="4"/>
        <v>0</v>
      </c>
      <c r="CS67" s="636">
        <f t="shared" si="4"/>
        <v>0</v>
      </c>
      <c r="CT67" s="636">
        <f t="shared" si="4"/>
        <v>0</v>
      </c>
      <c r="CU67" s="636">
        <f t="shared" si="4"/>
        <v>0</v>
      </c>
      <c r="CV67" s="636">
        <f t="shared" si="4"/>
        <v>0</v>
      </c>
      <c r="CW67" s="636">
        <f t="shared" si="4"/>
        <v>0</v>
      </c>
      <c r="CX67" s="636">
        <f t="shared" si="4"/>
        <v>0</v>
      </c>
      <c r="CY67" s="636">
        <f t="shared" si="4"/>
        <v>0</v>
      </c>
      <c r="CZ67" s="636">
        <f t="shared" si="4"/>
        <v>0</v>
      </c>
    </row>
    <row r="68" spans="1:104" s="39" customFormat="1" ht="15.75">
      <c r="B68" s="44"/>
      <c r="C68" s="316"/>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7"/>
      <c r="BA68" s="317"/>
      <c r="BB68" s="317"/>
      <c r="BC68" s="317"/>
      <c r="BD68" s="317"/>
      <c r="BE68" s="317"/>
      <c r="BF68" s="317"/>
      <c r="BG68" s="317"/>
      <c r="BH68" s="317"/>
      <c r="BI68" s="317"/>
      <c r="BJ68" s="317"/>
      <c r="BK68" s="317"/>
      <c r="BL68" s="317"/>
      <c r="BM68" s="317"/>
      <c r="BN68" s="317"/>
      <c r="BO68" s="317"/>
      <c r="BP68" s="317"/>
      <c r="BQ68" s="317"/>
      <c r="BR68" s="317"/>
      <c r="BS68" s="317"/>
      <c r="BT68" s="317"/>
      <c r="BU68" s="317"/>
      <c r="BV68" s="317"/>
      <c r="BW68" s="317"/>
      <c r="BX68" s="317"/>
      <c r="BY68" s="317"/>
      <c r="BZ68" s="317"/>
      <c r="CA68" s="317"/>
      <c r="CB68" s="317"/>
      <c r="CC68" s="317"/>
      <c r="CD68" s="317"/>
      <c r="CE68" s="317"/>
      <c r="CF68" s="317"/>
      <c r="CG68" s="317"/>
      <c r="CH68" s="317"/>
      <c r="CI68" s="317"/>
      <c r="CJ68" s="317"/>
      <c r="CK68" s="317"/>
      <c r="CL68" s="317"/>
      <c r="CM68" s="317"/>
      <c r="CN68" s="317"/>
      <c r="CO68" s="317"/>
      <c r="CP68" s="317"/>
      <c r="CQ68" s="317"/>
      <c r="CR68" s="317"/>
      <c r="CS68" s="317"/>
      <c r="CT68" s="317"/>
      <c r="CU68" s="317"/>
      <c r="CV68" s="317"/>
      <c r="CW68" s="317"/>
      <c r="CX68" s="317"/>
      <c r="CY68" s="317"/>
      <c r="CZ68" s="317"/>
    </row>
    <row r="69" spans="1:104" s="39" customFormat="1">
      <c r="B69" s="44"/>
      <c r="C69" s="599" t="s">
        <v>563</v>
      </c>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317"/>
      <c r="BA69" s="317"/>
      <c r="BB69" s="317"/>
      <c r="BC69" s="317"/>
      <c r="BD69" s="317"/>
      <c r="BE69" s="317"/>
      <c r="BF69" s="317"/>
      <c r="BG69" s="317"/>
      <c r="BH69" s="317"/>
      <c r="BI69" s="317"/>
      <c r="BJ69" s="317"/>
      <c r="BK69" s="317"/>
      <c r="BL69" s="317"/>
      <c r="BM69" s="317"/>
      <c r="BN69" s="317"/>
      <c r="BO69" s="317"/>
      <c r="BP69" s="317"/>
      <c r="BQ69" s="317"/>
      <c r="BR69" s="317"/>
      <c r="BS69" s="317"/>
      <c r="BT69" s="317"/>
      <c r="BU69" s="317"/>
      <c r="BV69" s="317"/>
      <c r="BW69" s="317"/>
      <c r="BX69" s="317"/>
      <c r="BY69" s="317"/>
      <c r="BZ69" s="317"/>
      <c r="CA69" s="317"/>
      <c r="CB69" s="317"/>
      <c r="CC69" s="317"/>
      <c r="CD69" s="317"/>
      <c r="CE69" s="317"/>
      <c r="CF69" s="317"/>
      <c r="CG69" s="317"/>
      <c r="CH69" s="317"/>
      <c r="CI69" s="317"/>
      <c r="CJ69" s="317"/>
      <c r="CK69" s="317"/>
      <c r="CL69" s="317"/>
      <c r="CM69" s="317"/>
      <c r="CN69" s="317"/>
      <c r="CO69" s="317"/>
      <c r="CP69" s="317"/>
      <c r="CQ69" s="317"/>
      <c r="CR69" s="317"/>
      <c r="CS69" s="317"/>
      <c r="CT69" s="317"/>
      <c r="CU69" s="317"/>
      <c r="CV69" s="317"/>
      <c r="CW69" s="317"/>
      <c r="CX69" s="317"/>
      <c r="CY69" s="317"/>
      <c r="CZ69" s="317"/>
    </row>
    <row r="70" spans="1:104" ht="15.75">
      <c r="C70" s="307" t="s">
        <v>98</v>
      </c>
      <c r="D70" s="411">
        <f t="shared" ref="D70:AI70" si="5">D62*$F$39</f>
        <v>0</v>
      </c>
      <c r="E70" s="411">
        <f t="shared" si="5"/>
        <v>0</v>
      </c>
      <c r="F70" s="411">
        <f t="shared" si="5"/>
        <v>0</v>
      </c>
      <c r="G70" s="411">
        <f t="shared" si="5"/>
        <v>0</v>
      </c>
      <c r="H70" s="411">
        <f t="shared" si="5"/>
        <v>0</v>
      </c>
      <c r="I70" s="411">
        <f t="shared" si="5"/>
        <v>0</v>
      </c>
      <c r="J70" s="411">
        <f t="shared" si="5"/>
        <v>0</v>
      </c>
      <c r="K70" s="411">
        <f t="shared" si="5"/>
        <v>0</v>
      </c>
      <c r="L70" s="411">
        <f t="shared" si="5"/>
        <v>0</v>
      </c>
      <c r="M70" s="411">
        <f t="shared" si="5"/>
        <v>0</v>
      </c>
      <c r="N70" s="411">
        <f t="shared" si="5"/>
        <v>0</v>
      </c>
      <c r="O70" s="411">
        <f t="shared" si="5"/>
        <v>0</v>
      </c>
      <c r="P70" s="411">
        <f t="shared" si="5"/>
        <v>0</v>
      </c>
      <c r="Q70" s="411">
        <f t="shared" si="5"/>
        <v>0</v>
      </c>
      <c r="R70" s="411">
        <f t="shared" si="5"/>
        <v>0</v>
      </c>
      <c r="S70" s="411">
        <f t="shared" si="5"/>
        <v>0</v>
      </c>
      <c r="T70" s="411">
        <f t="shared" si="5"/>
        <v>0</v>
      </c>
      <c r="U70" s="411">
        <f t="shared" si="5"/>
        <v>0</v>
      </c>
      <c r="V70" s="411">
        <f t="shared" si="5"/>
        <v>0</v>
      </c>
      <c r="W70" s="411">
        <f t="shared" si="5"/>
        <v>0</v>
      </c>
      <c r="X70" s="411">
        <f t="shared" si="5"/>
        <v>0</v>
      </c>
      <c r="Y70" s="411">
        <f t="shared" si="5"/>
        <v>0</v>
      </c>
      <c r="Z70" s="411">
        <f t="shared" si="5"/>
        <v>0</v>
      </c>
      <c r="AA70" s="411">
        <f t="shared" si="5"/>
        <v>0</v>
      </c>
      <c r="AB70" s="411">
        <f t="shared" si="5"/>
        <v>0</v>
      </c>
      <c r="AC70" s="411">
        <f t="shared" si="5"/>
        <v>0</v>
      </c>
      <c r="AD70" s="411">
        <f t="shared" si="5"/>
        <v>0</v>
      </c>
      <c r="AE70" s="411">
        <f t="shared" si="5"/>
        <v>0</v>
      </c>
      <c r="AF70" s="411">
        <f t="shared" si="5"/>
        <v>0</v>
      </c>
      <c r="AG70" s="411">
        <f t="shared" si="5"/>
        <v>0</v>
      </c>
      <c r="AH70" s="411">
        <f t="shared" si="5"/>
        <v>0</v>
      </c>
      <c r="AI70" s="411">
        <f t="shared" si="5"/>
        <v>0</v>
      </c>
      <c r="AJ70" s="411">
        <f t="shared" ref="AJ70:BO70" si="6">AJ62*$F$39</f>
        <v>0</v>
      </c>
      <c r="AK70" s="411">
        <f t="shared" si="6"/>
        <v>0</v>
      </c>
      <c r="AL70" s="411">
        <f t="shared" si="6"/>
        <v>0</v>
      </c>
      <c r="AM70" s="411">
        <f t="shared" si="6"/>
        <v>0</v>
      </c>
      <c r="AN70" s="411">
        <f t="shared" si="6"/>
        <v>0</v>
      </c>
      <c r="AO70" s="411">
        <f t="shared" si="6"/>
        <v>0</v>
      </c>
      <c r="AP70" s="411">
        <f t="shared" si="6"/>
        <v>0</v>
      </c>
      <c r="AQ70" s="411">
        <f t="shared" si="6"/>
        <v>0</v>
      </c>
      <c r="AR70" s="411">
        <f t="shared" si="6"/>
        <v>0</v>
      </c>
      <c r="AS70" s="411">
        <f t="shared" si="6"/>
        <v>0</v>
      </c>
      <c r="AT70" s="411">
        <f t="shared" si="6"/>
        <v>0</v>
      </c>
      <c r="AU70" s="411">
        <f t="shared" si="6"/>
        <v>0</v>
      </c>
      <c r="AV70" s="411">
        <f t="shared" si="6"/>
        <v>0</v>
      </c>
      <c r="AW70" s="411">
        <f t="shared" si="6"/>
        <v>0</v>
      </c>
      <c r="AX70" s="411">
        <f t="shared" si="6"/>
        <v>0</v>
      </c>
      <c r="AY70" s="411">
        <f t="shared" si="6"/>
        <v>0</v>
      </c>
      <c r="AZ70" s="411">
        <f t="shared" si="6"/>
        <v>0</v>
      </c>
      <c r="BA70" s="411">
        <f t="shared" si="6"/>
        <v>0</v>
      </c>
      <c r="BB70" s="411">
        <f t="shared" si="6"/>
        <v>0</v>
      </c>
      <c r="BC70" s="411">
        <f t="shared" si="6"/>
        <v>0</v>
      </c>
      <c r="BD70" s="411">
        <f t="shared" si="6"/>
        <v>0</v>
      </c>
      <c r="BE70" s="411">
        <f t="shared" si="6"/>
        <v>0</v>
      </c>
      <c r="BF70" s="411">
        <f t="shared" si="6"/>
        <v>0</v>
      </c>
      <c r="BG70" s="411">
        <f t="shared" si="6"/>
        <v>0</v>
      </c>
      <c r="BH70" s="411">
        <f t="shared" si="6"/>
        <v>0</v>
      </c>
      <c r="BI70" s="411">
        <f t="shared" si="6"/>
        <v>0</v>
      </c>
      <c r="BJ70" s="411">
        <f t="shared" si="6"/>
        <v>0</v>
      </c>
      <c r="BK70" s="411">
        <f t="shared" si="6"/>
        <v>0</v>
      </c>
      <c r="BL70" s="411">
        <f t="shared" si="6"/>
        <v>0</v>
      </c>
      <c r="BM70" s="411">
        <f t="shared" si="6"/>
        <v>0</v>
      </c>
      <c r="BN70" s="411">
        <f t="shared" si="6"/>
        <v>0</v>
      </c>
      <c r="BO70" s="411">
        <f t="shared" si="6"/>
        <v>0</v>
      </c>
      <c r="BP70" s="411">
        <f t="shared" ref="BP70:CZ70" si="7">BP62*$F$39</f>
        <v>0</v>
      </c>
      <c r="BQ70" s="411">
        <f t="shared" si="7"/>
        <v>0</v>
      </c>
      <c r="BR70" s="411">
        <f t="shared" si="7"/>
        <v>0</v>
      </c>
      <c r="BS70" s="411">
        <f t="shared" si="7"/>
        <v>0</v>
      </c>
      <c r="BT70" s="411">
        <f t="shared" si="7"/>
        <v>0</v>
      </c>
      <c r="BU70" s="411">
        <f t="shared" si="7"/>
        <v>0</v>
      </c>
      <c r="BV70" s="411">
        <f t="shared" si="7"/>
        <v>0</v>
      </c>
      <c r="BW70" s="411">
        <f t="shared" si="7"/>
        <v>0</v>
      </c>
      <c r="BX70" s="411">
        <f t="shared" si="7"/>
        <v>0</v>
      </c>
      <c r="BY70" s="411">
        <f t="shared" si="7"/>
        <v>0</v>
      </c>
      <c r="BZ70" s="411">
        <f t="shared" si="7"/>
        <v>0</v>
      </c>
      <c r="CA70" s="411">
        <f t="shared" si="7"/>
        <v>0</v>
      </c>
      <c r="CB70" s="411">
        <f t="shared" si="7"/>
        <v>0</v>
      </c>
      <c r="CC70" s="411">
        <f t="shared" si="7"/>
        <v>0</v>
      </c>
      <c r="CD70" s="411">
        <f t="shared" si="7"/>
        <v>0</v>
      </c>
      <c r="CE70" s="411">
        <f t="shared" si="7"/>
        <v>0</v>
      </c>
      <c r="CF70" s="411">
        <f t="shared" si="7"/>
        <v>0</v>
      </c>
      <c r="CG70" s="411">
        <f t="shared" si="7"/>
        <v>0</v>
      </c>
      <c r="CH70" s="411">
        <f t="shared" si="7"/>
        <v>0</v>
      </c>
      <c r="CI70" s="411">
        <f t="shared" si="7"/>
        <v>0</v>
      </c>
      <c r="CJ70" s="411">
        <f t="shared" si="7"/>
        <v>0</v>
      </c>
      <c r="CK70" s="411">
        <f t="shared" si="7"/>
        <v>0</v>
      </c>
      <c r="CL70" s="411">
        <f t="shared" si="7"/>
        <v>0</v>
      </c>
      <c r="CM70" s="411">
        <f t="shared" si="7"/>
        <v>0</v>
      </c>
      <c r="CN70" s="411">
        <f t="shared" si="7"/>
        <v>0</v>
      </c>
      <c r="CO70" s="411">
        <f t="shared" si="7"/>
        <v>0</v>
      </c>
      <c r="CP70" s="411">
        <f t="shared" si="7"/>
        <v>0</v>
      </c>
      <c r="CQ70" s="411">
        <f t="shared" si="7"/>
        <v>0</v>
      </c>
      <c r="CR70" s="411">
        <f t="shared" si="7"/>
        <v>0</v>
      </c>
      <c r="CS70" s="411">
        <f t="shared" si="7"/>
        <v>0</v>
      </c>
      <c r="CT70" s="411">
        <f t="shared" si="7"/>
        <v>0</v>
      </c>
      <c r="CU70" s="411">
        <f t="shared" si="7"/>
        <v>0</v>
      </c>
      <c r="CV70" s="411">
        <f t="shared" si="7"/>
        <v>0</v>
      </c>
      <c r="CW70" s="411">
        <f t="shared" si="7"/>
        <v>0</v>
      </c>
      <c r="CX70" s="411">
        <f t="shared" si="7"/>
        <v>0</v>
      </c>
      <c r="CY70" s="411">
        <f t="shared" si="7"/>
        <v>0</v>
      </c>
      <c r="CZ70" s="411">
        <f t="shared" si="7"/>
        <v>0</v>
      </c>
    </row>
    <row r="71" spans="1:104" ht="15.75" hidden="1">
      <c r="C71" s="307" t="s">
        <v>357</v>
      </c>
      <c r="D71" s="411">
        <f>D70</f>
        <v>0</v>
      </c>
      <c r="E71" s="411">
        <f t="shared" ref="E71:BP71" si="8">E70</f>
        <v>0</v>
      </c>
      <c r="F71" s="411">
        <f t="shared" si="8"/>
        <v>0</v>
      </c>
      <c r="G71" s="411">
        <f t="shared" si="8"/>
        <v>0</v>
      </c>
      <c r="H71" s="411">
        <f t="shared" si="8"/>
        <v>0</v>
      </c>
      <c r="I71" s="411">
        <f t="shared" si="8"/>
        <v>0</v>
      </c>
      <c r="J71" s="411">
        <f t="shared" si="8"/>
        <v>0</v>
      </c>
      <c r="K71" s="411">
        <f t="shared" si="8"/>
        <v>0</v>
      </c>
      <c r="L71" s="411">
        <f t="shared" si="8"/>
        <v>0</v>
      </c>
      <c r="M71" s="411">
        <f t="shared" si="8"/>
        <v>0</v>
      </c>
      <c r="N71" s="411">
        <f t="shared" si="8"/>
        <v>0</v>
      </c>
      <c r="O71" s="411">
        <f t="shared" si="8"/>
        <v>0</v>
      </c>
      <c r="P71" s="411">
        <f t="shared" si="8"/>
        <v>0</v>
      </c>
      <c r="Q71" s="411">
        <f t="shared" si="8"/>
        <v>0</v>
      </c>
      <c r="R71" s="411">
        <f t="shared" si="8"/>
        <v>0</v>
      </c>
      <c r="S71" s="411">
        <f t="shared" si="8"/>
        <v>0</v>
      </c>
      <c r="T71" s="411">
        <f t="shared" si="8"/>
        <v>0</v>
      </c>
      <c r="U71" s="411">
        <f t="shared" si="8"/>
        <v>0</v>
      </c>
      <c r="V71" s="411">
        <f t="shared" si="8"/>
        <v>0</v>
      </c>
      <c r="W71" s="411">
        <f t="shared" si="8"/>
        <v>0</v>
      </c>
      <c r="X71" s="411">
        <f t="shared" si="8"/>
        <v>0</v>
      </c>
      <c r="Y71" s="411">
        <f t="shared" si="8"/>
        <v>0</v>
      </c>
      <c r="Z71" s="411">
        <f t="shared" si="8"/>
        <v>0</v>
      </c>
      <c r="AA71" s="411">
        <f t="shared" si="8"/>
        <v>0</v>
      </c>
      <c r="AB71" s="411">
        <f t="shared" si="8"/>
        <v>0</v>
      </c>
      <c r="AC71" s="411">
        <f t="shared" si="8"/>
        <v>0</v>
      </c>
      <c r="AD71" s="411">
        <f t="shared" si="8"/>
        <v>0</v>
      </c>
      <c r="AE71" s="411">
        <f t="shared" si="8"/>
        <v>0</v>
      </c>
      <c r="AF71" s="411">
        <f t="shared" si="8"/>
        <v>0</v>
      </c>
      <c r="AG71" s="411">
        <f t="shared" si="8"/>
        <v>0</v>
      </c>
      <c r="AH71" s="411">
        <f t="shared" si="8"/>
        <v>0</v>
      </c>
      <c r="AI71" s="411">
        <f t="shared" si="8"/>
        <v>0</v>
      </c>
      <c r="AJ71" s="411">
        <f t="shared" si="8"/>
        <v>0</v>
      </c>
      <c r="AK71" s="411">
        <f t="shared" si="8"/>
        <v>0</v>
      </c>
      <c r="AL71" s="411">
        <f t="shared" si="8"/>
        <v>0</v>
      </c>
      <c r="AM71" s="411">
        <f t="shared" si="8"/>
        <v>0</v>
      </c>
      <c r="AN71" s="411">
        <f t="shared" si="8"/>
        <v>0</v>
      </c>
      <c r="AO71" s="411">
        <f t="shared" si="8"/>
        <v>0</v>
      </c>
      <c r="AP71" s="411">
        <f t="shared" si="8"/>
        <v>0</v>
      </c>
      <c r="AQ71" s="411">
        <f t="shared" si="8"/>
        <v>0</v>
      </c>
      <c r="AR71" s="411">
        <f t="shared" si="8"/>
        <v>0</v>
      </c>
      <c r="AS71" s="411">
        <f t="shared" si="8"/>
        <v>0</v>
      </c>
      <c r="AT71" s="411">
        <f t="shared" si="8"/>
        <v>0</v>
      </c>
      <c r="AU71" s="411">
        <f t="shared" si="8"/>
        <v>0</v>
      </c>
      <c r="AV71" s="411">
        <f t="shared" si="8"/>
        <v>0</v>
      </c>
      <c r="AW71" s="411">
        <f t="shared" si="8"/>
        <v>0</v>
      </c>
      <c r="AX71" s="411">
        <f t="shared" si="8"/>
        <v>0</v>
      </c>
      <c r="AY71" s="411">
        <f t="shared" si="8"/>
        <v>0</v>
      </c>
      <c r="AZ71" s="411">
        <f t="shared" si="8"/>
        <v>0</v>
      </c>
      <c r="BA71" s="411">
        <f t="shared" si="8"/>
        <v>0</v>
      </c>
      <c r="BB71" s="411">
        <f t="shared" si="8"/>
        <v>0</v>
      </c>
      <c r="BC71" s="411">
        <f t="shared" si="8"/>
        <v>0</v>
      </c>
      <c r="BD71" s="411">
        <f t="shared" si="8"/>
        <v>0</v>
      </c>
      <c r="BE71" s="411">
        <f t="shared" si="8"/>
        <v>0</v>
      </c>
      <c r="BF71" s="411">
        <f t="shared" si="8"/>
        <v>0</v>
      </c>
      <c r="BG71" s="411">
        <f t="shared" si="8"/>
        <v>0</v>
      </c>
      <c r="BH71" s="411">
        <f t="shared" si="8"/>
        <v>0</v>
      </c>
      <c r="BI71" s="411">
        <f t="shared" si="8"/>
        <v>0</v>
      </c>
      <c r="BJ71" s="411">
        <f t="shared" si="8"/>
        <v>0</v>
      </c>
      <c r="BK71" s="411">
        <f t="shared" si="8"/>
        <v>0</v>
      </c>
      <c r="BL71" s="411">
        <f t="shared" si="8"/>
        <v>0</v>
      </c>
      <c r="BM71" s="411">
        <f t="shared" si="8"/>
        <v>0</v>
      </c>
      <c r="BN71" s="411">
        <f t="shared" si="8"/>
        <v>0</v>
      </c>
      <c r="BO71" s="411">
        <f t="shared" si="8"/>
        <v>0</v>
      </c>
      <c r="BP71" s="411">
        <f t="shared" si="8"/>
        <v>0</v>
      </c>
      <c r="BQ71" s="411">
        <f t="shared" ref="BQ71:CZ71" si="9">BQ70</f>
        <v>0</v>
      </c>
      <c r="BR71" s="411">
        <f t="shared" si="9"/>
        <v>0</v>
      </c>
      <c r="BS71" s="411">
        <f t="shared" si="9"/>
        <v>0</v>
      </c>
      <c r="BT71" s="411">
        <f t="shared" si="9"/>
        <v>0</v>
      </c>
      <c r="BU71" s="411">
        <f t="shared" si="9"/>
        <v>0</v>
      </c>
      <c r="BV71" s="411">
        <f t="shared" si="9"/>
        <v>0</v>
      </c>
      <c r="BW71" s="411">
        <f t="shared" si="9"/>
        <v>0</v>
      </c>
      <c r="BX71" s="411">
        <f t="shared" si="9"/>
        <v>0</v>
      </c>
      <c r="BY71" s="411">
        <f t="shared" si="9"/>
        <v>0</v>
      </c>
      <c r="BZ71" s="411">
        <f t="shared" si="9"/>
        <v>0</v>
      </c>
      <c r="CA71" s="411">
        <f t="shared" si="9"/>
        <v>0</v>
      </c>
      <c r="CB71" s="411">
        <f t="shared" si="9"/>
        <v>0</v>
      </c>
      <c r="CC71" s="411">
        <f t="shared" si="9"/>
        <v>0</v>
      </c>
      <c r="CD71" s="411">
        <f t="shared" si="9"/>
        <v>0</v>
      </c>
      <c r="CE71" s="411">
        <f t="shared" si="9"/>
        <v>0</v>
      </c>
      <c r="CF71" s="411">
        <f t="shared" si="9"/>
        <v>0</v>
      </c>
      <c r="CG71" s="411">
        <f t="shared" si="9"/>
        <v>0</v>
      </c>
      <c r="CH71" s="411">
        <f t="shared" si="9"/>
        <v>0</v>
      </c>
      <c r="CI71" s="411">
        <f t="shared" si="9"/>
        <v>0</v>
      </c>
      <c r="CJ71" s="411">
        <f t="shared" si="9"/>
        <v>0</v>
      </c>
      <c r="CK71" s="411">
        <f t="shared" si="9"/>
        <v>0</v>
      </c>
      <c r="CL71" s="411">
        <f t="shared" si="9"/>
        <v>0</v>
      </c>
      <c r="CM71" s="411">
        <f t="shared" si="9"/>
        <v>0</v>
      </c>
      <c r="CN71" s="411">
        <f t="shared" si="9"/>
        <v>0</v>
      </c>
      <c r="CO71" s="411">
        <f t="shared" si="9"/>
        <v>0</v>
      </c>
      <c r="CP71" s="411">
        <f t="shared" si="9"/>
        <v>0</v>
      </c>
      <c r="CQ71" s="411">
        <f t="shared" si="9"/>
        <v>0</v>
      </c>
      <c r="CR71" s="411">
        <f t="shared" si="9"/>
        <v>0</v>
      </c>
      <c r="CS71" s="411">
        <f t="shared" si="9"/>
        <v>0</v>
      </c>
      <c r="CT71" s="411">
        <f t="shared" si="9"/>
        <v>0</v>
      </c>
      <c r="CU71" s="411">
        <f t="shared" si="9"/>
        <v>0</v>
      </c>
      <c r="CV71" s="411">
        <f t="shared" si="9"/>
        <v>0</v>
      </c>
      <c r="CW71" s="411">
        <f t="shared" si="9"/>
        <v>0</v>
      </c>
      <c r="CX71" s="411">
        <f t="shared" si="9"/>
        <v>0</v>
      </c>
      <c r="CY71" s="411">
        <f t="shared" si="9"/>
        <v>0</v>
      </c>
      <c r="CZ71" s="411">
        <f t="shared" si="9"/>
        <v>0</v>
      </c>
    </row>
    <row r="72" spans="1:104" ht="31.5">
      <c r="C72" s="308" t="s">
        <v>577</v>
      </c>
      <c r="D72" s="411">
        <f t="shared" ref="D72:AI72" si="10">D71*D59</f>
        <v>0</v>
      </c>
      <c r="E72" s="411">
        <f t="shared" si="10"/>
        <v>0</v>
      </c>
      <c r="F72" s="411">
        <f t="shared" si="10"/>
        <v>0</v>
      </c>
      <c r="G72" s="411">
        <f t="shared" si="10"/>
        <v>0</v>
      </c>
      <c r="H72" s="411">
        <f t="shared" si="10"/>
        <v>0</v>
      </c>
      <c r="I72" s="411">
        <f t="shared" si="10"/>
        <v>0</v>
      </c>
      <c r="J72" s="411">
        <f t="shared" si="10"/>
        <v>0</v>
      </c>
      <c r="K72" s="411">
        <f t="shared" si="10"/>
        <v>0</v>
      </c>
      <c r="L72" s="411">
        <f t="shared" si="10"/>
        <v>0</v>
      </c>
      <c r="M72" s="411">
        <f t="shared" si="10"/>
        <v>0</v>
      </c>
      <c r="N72" s="411">
        <f t="shared" si="10"/>
        <v>0</v>
      </c>
      <c r="O72" s="411">
        <f t="shared" si="10"/>
        <v>0</v>
      </c>
      <c r="P72" s="411">
        <f t="shared" si="10"/>
        <v>0</v>
      </c>
      <c r="Q72" s="411">
        <f t="shared" si="10"/>
        <v>0</v>
      </c>
      <c r="R72" s="411">
        <f t="shared" si="10"/>
        <v>0</v>
      </c>
      <c r="S72" s="411">
        <f t="shared" si="10"/>
        <v>0</v>
      </c>
      <c r="T72" s="411">
        <f t="shared" si="10"/>
        <v>0</v>
      </c>
      <c r="U72" s="411">
        <f t="shared" si="10"/>
        <v>0</v>
      </c>
      <c r="V72" s="411">
        <f t="shared" si="10"/>
        <v>0</v>
      </c>
      <c r="W72" s="411">
        <f t="shared" si="10"/>
        <v>0</v>
      </c>
      <c r="X72" s="411">
        <f t="shared" si="10"/>
        <v>0</v>
      </c>
      <c r="Y72" s="411">
        <f t="shared" si="10"/>
        <v>0</v>
      </c>
      <c r="Z72" s="411">
        <f t="shared" si="10"/>
        <v>0</v>
      </c>
      <c r="AA72" s="411">
        <f t="shared" si="10"/>
        <v>0</v>
      </c>
      <c r="AB72" s="411">
        <f t="shared" si="10"/>
        <v>0</v>
      </c>
      <c r="AC72" s="411">
        <f t="shared" si="10"/>
        <v>0</v>
      </c>
      <c r="AD72" s="411">
        <f t="shared" si="10"/>
        <v>0</v>
      </c>
      <c r="AE72" s="411">
        <f t="shared" si="10"/>
        <v>0</v>
      </c>
      <c r="AF72" s="411">
        <f t="shared" si="10"/>
        <v>0</v>
      </c>
      <c r="AG72" s="411">
        <f t="shared" si="10"/>
        <v>0</v>
      </c>
      <c r="AH72" s="411">
        <f t="shared" si="10"/>
        <v>0</v>
      </c>
      <c r="AI72" s="411">
        <f t="shared" si="10"/>
        <v>0</v>
      </c>
      <c r="AJ72" s="411">
        <f t="shared" ref="AJ72:BO72" si="11">AJ71*AJ59</f>
        <v>0</v>
      </c>
      <c r="AK72" s="411">
        <f t="shared" si="11"/>
        <v>0</v>
      </c>
      <c r="AL72" s="411">
        <f t="shared" si="11"/>
        <v>0</v>
      </c>
      <c r="AM72" s="411">
        <f t="shared" si="11"/>
        <v>0</v>
      </c>
      <c r="AN72" s="411">
        <f t="shared" si="11"/>
        <v>0</v>
      </c>
      <c r="AO72" s="411">
        <f t="shared" si="11"/>
        <v>0</v>
      </c>
      <c r="AP72" s="411">
        <f t="shared" si="11"/>
        <v>0</v>
      </c>
      <c r="AQ72" s="411">
        <f t="shared" si="11"/>
        <v>0</v>
      </c>
      <c r="AR72" s="411">
        <f t="shared" si="11"/>
        <v>0</v>
      </c>
      <c r="AS72" s="411">
        <f t="shared" si="11"/>
        <v>0</v>
      </c>
      <c r="AT72" s="411">
        <f t="shared" si="11"/>
        <v>0</v>
      </c>
      <c r="AU72" s="411">
        <f t="shared" si="11"/>
        <v>0</v>
      </c>
      <c r="AV72" s="411">
        <f t="shared" si="11"/>
        <v>0</v>
      </c>
      <c r="AW72" s="411">
        <f t="shared" si="11"/>
        <v>0</v>
      </c>
      <c r="AX72" s="411">
        <f t="shared" si="11"/>
        <v>0</v>
      </c>
      <c r="AY72" s="411">
        <f t="shared" si="11"/>
        <v>0</v>
      </c>
      <c r="AZ72" s="411">
        <f t="shared" si="11"/>
        <v>0</v>
      </c>
      <c r="BA72" s="411">
        <f t="shared" si="11"/>
        <v>0</v>
      </c>
      <c r="BB72" s="411">
        <f t="shared" si="11"/>
        <v>0</v>
      </c>
      <c r="BC72" s="411">
        <f t="shared" si="11"/>
        <v>0</v>
      </c>
      <c r="BD72" s="411">
        <f t="shared" si="11"/>
        <v>0</v>
      </c>
      <c r="BE72" s="411">
        <f t="shared" si="11"/>
        <v>0</v>
      </c>
      <c r="BF72" s="411">
        <f t="shared" si="11"/>
        <v>0</v>
      </c>
      <c r="BG72" s="411">
        <f t="shared" si="11"/>
        <v>0</v>
      </c>
      <c r="BH72" s="411">
        <f t="shared" si="11"/>
        <v>0</v>
      </c>
      <c r="BI72" s="411">
        <f t="shared" si="11"/>
        <v>0</v>
      </c>
      <c r="BJ72" s="411">
        <f t="shared" si="11"/>
        <v>0</v>
      </c>
      <c r="BK72" s="411">
        <f t="shared" si="11"/>
        <v>0</v>
      </c>
      <c r="BL72" s="411">
        <f t="shared" si="11"/>
        <v>0</v>
      </c>
      <c r="BM72" s="411">
        <f t="shared" si="11"/>
        <v>0</v>
      </c>
      <c r="BN72" s="411">
        <f t="shared" si="11"/>
        <v>0</v>
      </c>
      <c r="BO72" s="411">
        <f t="shared" si="11"/>
        <v>0</v>
      </c>
      <c r="BP72" s="411">
        <f t="shared" ref="BP72:CU72" si="12">BP71*BP59</f>
        <v>0</v>
      </c>
      <c r="BQ72" s="411">
        <f t="shared" si="12"/>
        <v>0</v>
      </c>
      <c r="BR72" s="411">
        <f t="shared" si="12"/>
        <v>0</v>
      </c>
      <c r="BS72" s="411">
        <f t="shared" si="12"/>
        <v>0</v>
      </c>
      <c r="BT72" s="411">
        <f t="shared" si="12"/>
        <v>0</v>
      </c>
      <c r="BU72" s="411">
        <f t="shared" si="12"/>
        <v>0</v>
      </c>
      <c r="BV72" s="411">
        <f t="shared" si="12"/>
        <v>0</v>
      </c>
      <c r="BW72" s="411">
        <f t="shared" si="12"/>
        <v>0</v>
      </c>
      <c r="BX72" s="411">
        <f t="shared" si="12"/>
        <v>0</v>
      </c>
      <c r="BY72" s="411">
        <f t="shared" si="12"/>
        <v>0</v>
      </c>
      <c r="BZ72" s="411">
        <f t="shared" si="12"/>
        <v>0</v>
      </c>
      <c r="CA72" s="411">
        <f t="shared" si="12"/>
        <v>0</v>
      </c>
      <c r="CB72" s="411">
        <f t="shared" si="12"/>
        <v>0</v>
      </c>
      <c r="CC72" s="411">
        <f t="shared" si="12"/>
        <v>0</v>
      </c>
      <c r="CD72" s="411">
        <f t="shared" si="12"/>
        <v>0</v>
      </c>
      <c r="CE72" s="411">
        <f t="shared" si="12"/>
        <v>0</v>
      </c>
      <c r="CF72" s="411">
        <f t="shared" si="12"/>
        <v>0</v>
      </c>
      <c r="CG72" s="411">
        <f t="shared" si="12"/>
        <v>0</v>
      </c>
      <c r="CH72" s="411">
        <f t="shared" si="12"/>
        <v>0</v>
      </c>
      <c r="CI72" s="411">
        <f t="shared" si="12"/>
        <v>0</v>
      </c>
      <c r="CJ72" s="411">
        <f t="shared" si="12"/>
        <v>0</v>
      </c>
      <c r="CK72" s="411">
        <f t="shared" si="12"/>
        <v>0</v>
      </c>
      <c r="CL72" s="411">
        <f t="shared" si="12"/>
        <v>0</v>
      </c>
      <c r="CM72" s="411">
        <f t="shared" si="12"/>
        <v>0</v>
      </c>
      <c r="CN72" s="411">
        <f t="shared" si="12"/>
        <v>0</v>
      </c>
      <c r="CO72" s="411">
        <f t="shared" si="12"/>
        <v>0</v>
      </c>
      <c r="CP72" s="411">
        <f t="shared" si="12"/>
        <v>0</v>
      </c>
      <c r="CQ72" s="411">
        <f t="shared" si="12"/>
        <v>0</v>
      </c>
      <c r="CR72" s="411">
        <f t="shared" si="12"/>
        <v>0</v>
      </c>
      <c r="CS72" s="411">
        <f t="shared" si="12"/>
        <v>0</v>
      </c>
      <c r="CT72" s="411">
        <f t="shared" si="12"/>
        <v>0</v>
      </c>
      <c r="CU72" s="411">
        <f t="shared" si="12"/>
        <v>0</v>
      </c>
      <c r="CV72" s="411">
        <f t="shared" ref="CV72:CZ72" si="13">CV71*CV59</f>
        <v>0</v>
      </c>
      <c r="CW72" s="411">
        <f t="shared" si="13"/>
        <v>0</v>
      </c>
      <c r="CX72" s="411">
        <f t="shared" si="13"/>
        <v>0</v>
      </c>
      <c r="CY72" s="411">
        <f t="shared" si="13"/>
        <v>0</v>
      </c>
      <c r="CZ72" s="411">
        <f t="shared" si="13"/>
        <v>0</v>
      </c>
    </row>
    <row r="73" spans="1:104" s="39" customFormat="1" ht="31.5">
      <c r="B73" s="44"/>
      <c r="C73" s="308" t="s">
        <v>578</v>
      </c>
      <c r="D73" s="411">
        <f>SUM(D72:CZ72)</f>
        <v>0</v>
      </c>
      <c r="E73" s="601"/>
      <c r="F73" s="601"/>
      <c r="G73" s="601"/>
      <c r="H73" s="601"/>
      <c r="I73" s="60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1"/>
      <c r="AP73" s="601"/>
      <c r="AQ73" s="601"/>
      <c r="AR73" s="601"/>
      <c r="AS73" s="601"/>
      <c r="AT73" s="601"/>
      <c r="AU73" s="601"/>
      <c r="AV73" s="601"/>
      <c r="AW73" s="601"/>
      <c r="AX73" s="601"/>
      <c r="AY73" s="601"/>
      <c r="AZ73" s="601"/>
      <c r="BA73" s="601"/>
      <c r="BB73" s="601"/>
      <c r="BC73" s="601"/>
      <c r="BD73" s="601"/>
      <c r="BE73" s="601"/>
      <c r="BF73" s="601"/>
      <c r="BG73" s="601"/>
      <c r="BH73" s="601"/>
      <c r="BI73" s="601"/>
      <c r="BJ73" s="601"/>
      <c r="BK73" s="601"/>
      <c r="BL73" s="601"/>
      <c r="BM73" s="601"/>
      <c r="BN73" s="601"/>
      <c r="BO73" s="601"/>
      <c r="BP73" s="601"/>
      <c r="BQ73" s="601"/>
      <c r="BR73" s="601"/>
      <c r="BS73" s="601"/>
      <c r="BT73" s="601"/>
      <c r="BU73" s="601"/>
      <c r="BV73" s="601"/>
      <c r="BW73" s="601"/>
      <c r="BX73" s="601"/>
      <c r="BY73" s="601"/>
      <c r="BZ73" s="601"/>
      <c r="CA73" s="601"/>
      <c r="CB73" s="601"/>
      <c r="CC73" s="601"/>
      <c r="CD73" s="601"/>
      <c r="CE73" s="601"/>
      <c r="CF73" s="601"/>
      <c r="CG73" s="601"/>
      <c r="CH73" s="601"/>
      <c r="CI73" s="601"/>
      <c r="CJ73" s="601"/>
      <c r="CK73" s="601"/>
      <c r="CL73" s="601"/>
      <c r="CM73" s="601"/>
      <c r="CN73" s="601"/>
      <c r="CO73" s="601"/>
      <c r="CP73" s="601"/>
      <c r="CQ73" s="601"/>
      <c r="CR73" s="601"/>
      <c r="CS73" s="601"/>
      <c r="CT73" s="601"/>
      <c r="CU73" s="601"/>
      <c r="CV73" s="601"/>
      <c r="CW73" s="601"/>
      <c r="CX73" s="601"/>
      <c r="CY73" s="601"/>
      <c r="CZ73" s="601"/>
    </row>
    <row r="74" spans="1:104" s="39" customFormat="1" ht="15.75">
      <c r="B74" s="44"/>
      <c r="C74" s="318"/>
      <c r="D74" s="602"/>
      <c r="E74" s="602"/>
      <c r="F74" s="602"/>
      <c r="G74" s="602"/>
      <c r="H74" s="602"/>
      <c r="I74" s="602"/>
      <c r="J74" s="602"/>
      <c r="K74" s="602"/>
      <c r="L74" s="602"/>
      <c r="M74" s="602"/>
      <c r="N74" s="602"/>
      <c r="O74" s="602"/>
      <c r="P74" s="602"/>
      <c r="Q74" s="602"/>
      <c r="R74" s="602"/>
      <c r="S74" s="602"/>
      <c r="T74" s="602"/>
      <c r="U74" s="602"/>
      <c r="V74" s="602"/>
      <c r="W74" s="602"/>
      <c r="X74" s="602"/>
      <c r="Y74" s="602"/>
      <c r="Z74" s="602"/>
      <c r="AA74" s="602"/>
      <c r="AB74" s="602"/>
      <c r="AC74" s="602"/>
      <c r="AD74" s="602"/>
      <c r="AE74" s="602"/>
      <c r="AF74" s="602"/>
      <c r="AG74" s="602"/>
      <c r="AH74" s="602"/>
      <c r="AI74" s="602"/>
      <c r="AJ74" s="602"/>
      <c r="AK74" s="602"/>
      <c r="AL74" s="602"/>
      <c r="AM74" s="602"/>
      <c r="AN74" s="602"/>
      <c r="AO74" s="602"/>
      <c r="AP74" s="602"/>
      <c r="AQ74" s="602"/>
      <c r="AR74" s="602"/>
      <c r="AS74" s="602"/>
      <c r="AT74" s="602"/>
      <c r="AU74" s="602"/>
      <c r="AV74" s="602"/>
      <c r="AW74" s="602"/>
      <c r="AX74" s="602"/>
      <c r="AY74" s="602"/>
      <c r="AZ74" s="602"/>
      <c r="BA74" s="602"/>
      <c r="BB74" s="602"/>
      <c r="BC74" s="602"/>
      <c r="BD74" s="602"/>
      <c r="BE74" s="602"/>
      <c r="BF74" s="602"/>
      <c r="BG74" s="602"/>
      <c r="BH74" s="602"/>
      <c r="BI74" s="602"/>
      <c r="BJ74" s="602"/>
      <c r="BK74" s="602"/>
      <c r="BL74" s="602"/>
      <c r="BM74" s="602"/>
      <c r="BN74" s="602"/>
      <c r="BO74" s="602"/>
      <c r="BP74" s="602"/>
      <c r="BQ74" s="602"/>
      <c r="BR74" s="602"/>
      <c r="BS74" s="602"/>
      <c r="BT74" s="602"/>
      <c r="BU74" s="602"/>
      <c r="BV74" s="602"/>
      <c r="BW74" s="602"/>
      <c r="BX74" s="602"/>
      <c r="BY74" s="602"/>
      <c r="BZ74" s="602"/>
      <c r="CA74" s="602"/>
      <c r="CB74" s="602"/>
      <c r="CC74" s="602"/>
      <c r="CD74" s="602"/>
      <c r="CE74" s="602"/>
      <c r="CF74" s="602"/>
      <c r="CG74" s="602"/>
      <c r="CH74" s="602"/>
      <c r="CI74" s="602"/>
      <c r="CJ74" s="602"/>
      <c r="CK74" s="602"/>
      <c r="CL74" s="602"/>
      <c r="CM74" s="602"/>
      <c r="CN74" s="602"/>
      <c r="CO74" s="602"/>
      <c r="CP74" s="602"/>
      <c r="CQ74" s="602"/>
      <c r="CR74" s="602"/>
      <c r="CS74" s="602"/>
      <c r="CT74" s="602"/>
      <c r="CU74" s="602"/>
      <c r="CV74" s="602"/>
      <c r="CW74" s="602"/>
      <c r="CX74" s="602"/>
      <c r="CY74" s="602"/>
      <c r="CZ74" s="602"/>
    </row>
    <row r="75" spans="1:104" s="319" customFormat="1">
      <c r="A75" s="39"/>
      <c r="B75" s="44"/>
      <c r="C75" s="600" t="s">
        <v>564</v>
      </c>
      <c r="D75" s="603"/>
      <c r="E75" s="603"/>
      <c r="F75" s="603"/>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603"/>
      <c r="AU75" s="603"/>
      <c r="AV75" s="603"/>
      <c r="AW75" s="603"/>
      <c r="AX75" s="603"/>
      <c r="AY75" s="603"/>
      <c r="AZ75" s="603"/>
      <c r="BA75" s="603"/>
      <c r="BB75" s="603"/>
      <c r="BC75" s="603"/>
      <c r="BD75" s="603"/>
      <c r="BE75" s="603"/>
      <c r="BF75" s="603"/>
      <c r="BG75" s="603"/>
      <c r="BH75" s="603"/>
      <c r="BI75" s="603"/>
      <c r="BJ75" s="603"/>
      <c r="BK75" s="603"/>
      <c r="BL75" s="603"/>
      <c r="BM75" s="603"/>
      <c r="BN75" s="603"/>
      <c r="BO75" s="603"/>
      <c r="BP75" s="603"/>
      <c r="BQ75" s="603"/>
      <c r="BR75" s="603"/>
      <c r="BS75" s="603"/>
      <c r="BT75" s="603"/>
      <c r="BU75" s="603"/>
      <c r="BV75" s="603"/>
      <c r="BW75" s="603"/>
      <c r="BX75" s="603"/>
      <c r="BY75" s="603"/>
      <c r="BZ75" s="603"/>
      <c r="CA75" s="603"/>
      <c r="CB75" s="603"/>
      <c r="CC75" s="603"/>
      <c r="CD75" s="603"/>
      <c r="CE75" s="603"/>
      <c r="CF75" s="603"/>
      <c r="CG75" s="603"/>
      <c r="CH75" s="603"/>
      <c r="CI75" s="603"/>
      <c r="CJ75" s="603"/>
      <c r="CK75" s="603"/>
      <c r="CL75" s="603"/>
      <c r="CM75" s="603"/>
      <c r="CN75" s="603"/>
      <c r="CO75" s="603"/>
      <c r="CP75" s="603"/>
      <c r="CQ75" s="603"/>
      <c r="CR75" s="603"/>
      <c r="CS75" s="603"/>
      <c r="CT75" s="603"/>
      <c r="CU75" s="603"/>
      <c r="CV75" s="603"/>
      <c r="CW75" s="603"/>
      <c r="CX75" s="603"/>
      <c r="CY75" s="603"/>
      <c r="CZ75" s="603"/>
    </row>
    <row r="76" spans="1:104" ht="31.5">
      <c r="C76" s="637" t="s">
        <v>347</v>
      </c>
      <c r="D76" s="638">
        <f t="shared" ref="D76:AI76" si="14">D63*$F$40</f>
        <v>0</v>
      </c>
      <c r="E76" s="638">
        <f t="shared" si="14"/>
        <v>0</v>
      </c>
      <c r="F76" s="638">
        <f t="shared" si="14"/>
        <v>0</v>
      </c>
      <c r="G76" s="638">
        <f t="shared" si="14"/>
        <v>0</v>
      </c>
      <c r="H76" s="638">
        <f t="shared" si="14"/>
        <v>0</v>
      </c>
      <c r="I76" s="638">
        <f t="shared" si="14"/>
        <v>0</v>
      </c>
      <c r="J76" s="638">
        <f t="shared" si="14"/>
        <v>0</v>
      </c>
      <c r="K76" s="638">
        <f t="shared" si="14"/>
        <v>0</v>
      </c>
      <c r="L76" s="638">
        <f t="shared" si="14"/>
        <v>0</v>
      </c>
      <c r="M76" s="638">
        <f t="shared" si="14"/>
        <v>0</v>
      </c>
      <c r="N76" s="638">
        <f t="shared" si="14"/>
        <v>0</v>
      </c>
      <c r="O76" s="638">
        <f t="shared" si="14"/>
        <v>0</v>
      </c>
      <c r="P76" s="638">
        <f t="shared" si="14"/>
        <v>0</v>
      </c>
      <c r="Q76" s="638">
        <f t="shared" si="14"/>
        <v>0</v>
      </c>
      <c r="R76" s="638">
        <f t="shared" si="14"/>
        <v>0</v>
      </c>
      <c r="S76" s="638">
        <f t="shared" si="14"/>
        <v>0</v>
      </c>
      <c r="T76" s="638">
        <f t="shared" si="14"/>
        <v>0</v>
      </c>
      <c r="U76" s="638">
        <f t="shared" si="14"/>
        <v>0</v>
      </c>
      <c r="V76" s="638">
        <f t="shared" si="14"/>
        <v>0</v>
      </c>
      <c r="W76" s="638">
        <f t="shared" si="14"/>
        <v>0</v>
      </c>
      <c r="X76" s="638">
        <f t="shared" si="14"/>
        <v>0</v>
      </c>
      <c r="Y76" s="638">
        <f t="shared" si="14"/>
        <v>0</v>
      </c>
      <c r="Z76" s="638">
        <f t="shared" si="14"/>
        <v>0</v>
      </c>
      <c r="AA76" s="638">
        <f t="shared" si="14"/>
        <v>0</v>
      </c>
      <c r="AB76" s="638">
        <f t="shared" si="14"/>
        <v>0</v>
      </c>
      <c r="AC76" s="638">
        <f t="shared" si="14"/>
        <v>0</v>
      </c>
      <c r="AD76" s="638">
        <f t="shared" si="14"/>
        <v>0</v>
      </c>
      <c r="AE76" s="638">
        <f t="shared" si="14"/>
        <v>0</v>
      </c>
      <c r="AF76" s="638">
        <f t="shared" si="14"/>
        <v>0</v>
      </c>
      <c r="AG76" s="638">
        <f t="shared" si="14"/>
        <v>0</v>
      </c>
      <c r="AH76" s="638">
        <f t="shared" si="14"/>
        <v>0</v>
      </c>
      <c r="AI76" s="638">
        <f t="shared" si="14"/>
        <v>0</v>
      </c>
      <c r="AJ76" s="638">
        <f t="shared" ref="AJ76:BO76" si="15">AJ63*$F$40</f>
        <v>0</v>
      </c>
      <c r="AK76" s="638">
        <f t="shared" si="15"/>
        <v>0</v>
      </c>
      <c r="AL76" s="638">
        <f t="shared" si="15"/>
        <v>0</v>
      </c>
      <c r="AM76" s="638">
        <f t="shared" si="15"/>
        <v>0</v>
      </c>
      <c r="AN76" s="638">
        <f t="shared" si="15"/>
        <v>0</v>
      </c>
      <c r="AO76" s="638">
        <f t="shared" si="15"/>
        <v>0</v>
      </c>
      <c r="AP76" s="638">
        <f t="shared" si="15"/>
        <v>0</v>
      </c>
      <c r="AQ76" s="638">
        <f t="shared" si="15"/>
        <v>0</v>
      </c>
      <c r="AR76" s="638">
        <f t="shared" si="15"/>
        <v>0</v>
      </c>
      <c r="AS76" s="638">
        <f t="shared" si="15"/>
        <v>0</v>
      </c>
      <c r="AT76" s="638">
        <f t="shared" si="15"/>
        <v>0</v>
      </c>
      <c r="AU76" s="638">
        <f t="shared" si="15"/>
        <v>0</v>
      </c>
      <c r="AV76" s="638">
        <f t="shared" si="15"/>
        <v>0</v>
      </c>
      <c r="AW76" s="638">
        <f t="shared" si="15"/>
        <v>0</v>
      </c>
      <c r="AX76" s="638">
        <f t="shared" si="15"/>
        <v>0</v>
      </c>
      <c r="AY76" s="638">
        <f t="shared" si="15"/>
        <v>0</v>
      </c>
      <c r="AZ76" s="638">
        <f t="shared" si="15"/>
        <v>0</v>
      </c>
      <c r="BA76" s="638">
        <f t="shared" si="15"/>
        <v>0</v>
      </c>
      <c r="BB76" s="638">
        <f t="shared" si="15"/>
        <v>0</v>
      </c>
      <c r="BC76" s="638">
        <f t="shared" si="15"/>
        <v>0</v>
      </c>
      <c r="BD76" s="638">
        <f t="shared" si="15"/>
        <v>0</v>
      </c>
      <c r="BE76" s="638">
        <f t="shared" si="15"/>
        <v>0</v>
      </c>
      <c r="BF76" s="638">
        <f t="shared" si="15"/>
        <v>0</v>
      </c>
      <c r="BG76" s="638">
        <f t="shared" si="15"/>
        <v>0</v>
      </c>
      <c r="BH76" s="638">
        <f t="shared" si="15"/>
        <v>0</v>
      </c>
      <c r="BI76" s="638">
        <f t="shared" si="15"/>
        <v>0</v>
      </c>
      <c r="BJ76" s="638">
        <f t="shared" si="15"/>
        <v>0</v>
      </c>
      <c r="BK76" s="638">
        <f t="shared" si="15"/>
        <v>0</v>
      </c>
      <c r="BL76" s="638">
        <f t="shared" si="15"/>
        <v>0</v>
      </c>
      <c r="BM76" s="638">
        <f t="shared" si="15"/>
        <v>0</v>
      </c>
      <c r="BN76" s="638">
        <f t="shared" si="15"/>
        <v>0</v>
      </c>
      <c r="BO76" s="638">
        <f t="shared" si="15"/>
        <v>0</v>
      </c>
      <c r="BP76" s="638">
        <f t="shared" ref="BP76:CZ76" si="16">BP63*$F$40</f>
        <v>0</v>
      </c>
      <c r="BQ76" s="638">
        <f t="shared" si="16"/>
        <v>0</v>
      </c>
      <c r="BR76" s="638">
        <f t="shared" si="16"/>
        <v>0</v>
      </c>
      <c r="BS76" s="638">
        <f t="shared" si="16"/>
        <v>0</v>
      </c>
      <c r="BT76" s="638">
        <f t="shared" si="16"/>
        <v>0</v>
      </c>
      <c r="BU76" s="638">
        <f t="shared" si="16"/>
        <v>0</v>
      </c>
      <c r="BV76" s="638">
        <f t="shared" si="16"/>
        <v>0</v>
      </c>
      <c r="BW76" s="638">
        <f t="shared" si="16"/>
        <v>0</v>
      </c>
      <c r="BX76" s="638">
        <f t="shared" si="16"/>
        <v>0</v>
      </c>
      <c r="BY76" s="638">
        <f t="shared" si="16"/>
        <v>0</v>
      </c>
      <c r="BZ76" s="638">
        <f t="shared" si="16"/>
        <v>0</v>
      </c>
      <c r="CA76" s="638">
        <f t="shared" si="16"/>
        <v>0</v>
      </c>
      <c r="CB76" s="638">
        <f t="shared" si="16"/>
        <v>0</v>
      </c>
      <c r="CC76" s="638">
        <f t="shared" si="16"/>
        <v>0</v>
      </c>
      <c r="CD76" s="638">
        <f t="shared" si="16"/>
        <v>0</v>
      </c>
      <c r="CE76" s="638">
        <f t="shared" si="16"/>
        <v>0</v>
      </c>
      <c r="CF76" s="638">
        <f t="shared" si="16"/>
        <v>0</v>
      </c>
      <c r="CG76" s="638">
        <f t="shared" si="16"/>
        <v>0</v>
      </c>
      <c r="CH76" s="638">
        <f t="shared" si="16"/>
        <v>0</v>
      </c>
      <c r="CI76" s="638">
        <f t="shared" si="16"/>
        <v>0</v>
      </c>
      <c r="CJ76" s="638">
        <f t="shared" si="16"/>
        <v>0</v>
      </c>
      <c r="CK76" s="638">
        <f t="shared" si="16"/>
        <v>0</v>
      </c>
      <c r="CL76" s="638">
        <f t="shared" si="16"/>
        <v>0</v>
      </c>
      <c r="CM76" s="638">
        <f t="shared" si="16"/>
        <v>0</v>
      </c>
      <c r="CN76" s="638">
        <f t="shared" si="16"/>
        <v>0</v>
      </c>
      <c r="CO76" s="638">
        <f t="shared" si="16"/>
        <v>0</v>
      </c>
      <c r="CP76" s="638">
        <f t="shared" si="16"/>
        <v>0</v>
      </c>
      <c r="CQ76" s="638">
        <f t="shared" si="16"/>
        <v>0</v>
      </c>
      <c r="CR76" s="638">
        <f t="shared" si="16"/>
        <v>0</v>
      </c>
      <c r="CS76" s="638">
        <f t="shared" si="16"/>
        <v>0</v>
      </c>
      <c r="CT76" s="638">
        <f t="shared" si="16"/>
        <v>0</v>
      </c>
      <c r="CU76" s="638">
        <f t="shared" si="16"/>
        <v>0</v>
      </c>
      <c r="CV76" s="638">
        <f t="shared" si="16"/>
        <v>0</v>
      </c>
      <c r="CW76" s="638">
        <f t="shared" si="16"/>
        <v>0</v>
      </c>
      <c r="CX76" s="638">
        <f t="shared" si="16"/>
        <v>0</v>
      </c>
      <c r="CY76" s="638">
        <f t="shared" si="16"/>
        <v>0</v>
      </c>
      <c r="CZ76" s="638">
        <f t="shared" si="16"/>
        <v>0</v>
      </c>
    </row>
    <row r="77" spans="1:104" ht="31.5">
      <c r="C77" s="307" t="s">
        <v>348</v>
      </c>
      <c r="D77" s="411">
        <f t="shared" ref="D77:AI77" si="17">D64*$F$41</f>
        <v>0</v>
      </c>
      <c r="E77" s="411">
        <f t="shared" si="17"/>
        <v>0</v>
      </c>
      <c r="F77" s="411">
        <f t="shared" si="17"/>
        <v>0</v>
      </c>
      <c r="G77" s="411">
        <f t="shared" si="17"/>
        <v>0</v>
      </c>
      <c r="H77" s="411">
        <f t="shared" si="17"/>
        <v>0</v>
      </c>
      <c r="I77" s="411">
        <f t="shared" si="17"/>
        <v>0</v>
      </c>
      <c r="J77" s="411">
        <f t="shared" si="17"/>
        <v>0</v>
      </c>
      <c r="K77" s="411">
        <f t="shared" si="17"/>
        <v>0</v>
      </c>
      <c r="L77" s="411">
        <f t="shared" si="17"/>
        <v>0</v>
      </c>
      <c r="M77" s="411">
        <f t="shared" si="17"/>
        <v>0</v>
      </c>
      <c r="N77" s="411">
        <f t="shared" si="17"/>
        <v>0</v>
      </c>
      <c r="O77" s="411">
        <f t="shared" si="17"/>
        <v>0</v>
      </c>
      <c r="P77" s="411">
        <f t="shared" si="17"/>
        <v>0</v>
      </c>
      <c r="Q77" s="411">
        <f t="shared" si="17"/>
        <v>0</v>
      </c>
      <c r="R77" s="411">
        <f t="shared" si="17"/>
        <v>0</v>
      </c>
      <c r="S77" s="411">
        <f t="shared" si="17"/>
        <v>0</v>
      </c>
      <c r="T77" s="411">
        <f t="shared" si="17"/>
        <v>0</v>
      </c>
      <c r="U77" s="411">
        <f t="shared" si="17"/>
        <v>0</v>
      </c>
      <c r="V77" s="411">
        <f t="shared" si="17"/>
        <v>0</v>
      </c>
      <c r="W77" s="411">
        <f t="shared" si="17"/>
        <v>0</v>
      </c>
      <c r="X77" s="411">
        <f t="shared" si="17"/>
        <v>0</v>
      </c>
      <c r="Y77" s="411">
        <f t="shared" si="17"/>
        <v>0</v>
      </c>
      <c r="Z77" s="411">
        <f t="shared" si="17"/>
        <v>0</v>
      </c>
      <c r="AA77" s="411">
        <f t="shared" si="17"/>
        <v>0</v>
      </c>
      <c r="AB77" s="411">
        <f t="shared" si="17"/>
        <v>0</v>
      </c>
      <c r="AC77" s="411">
        <f t="shared" si="17"/>
        <v>0</v>
      </c>
      <c r="AD77" s="411">
        <f t="shared" si="17"/>
        <v>0</v>
      </c>
      <c r="AE77" s="411">
        <f t="shared" si="17"/>
        <v>0</v>
      </c>
      <c r="AF77" s="411">
        <f t="shared" si="17"/>
        <v>0</v>
      </c>
      <c r="AG77" s="411">
        <f t="shared" si="17"/>
        <v>0</v>
      </c>
      <c r="AH77" s="411">
        <f t="shared" si="17"/>
        <v>0</v>
      </c>
      <c r="AI77" s="411">
        <f t="shared" si="17"/>
        <v>0</v>
      </c>
      <c r="AJ77" s="411">
        <f t="shared" ref="AJ77:BO77" si="18">AJ64*$F$41</f>
        <v>0</v>
      </c>
      <c r="AK77" s="411">
        <f t="shared" si="18"/>
        <v>0</v>
      </c>
      <c r="AL77" s="411">
        <f t="shared" si="18"/>
        <v>0</v>
      </c>
      <c r="AM77" s="411">
        <f t="shared" si="18"/>
        <v>0</v>
      </c>
      <c r="AN77" s="411">
        <f t="shared" si="18"/>
        <v>0</v>
      </c>
      <c r="AO77" s="411">
        <f t="shared" si="18"/>
        <v>0</v>
      </c>
      <c r="AP77" s="411">
        <f t="shared" si="18"/>
        <v>0</v>
      </c>
      <c r="AQ77" s="411">
        <f t="shared" si="18"/>
        <v>0</v>
      </c>
      <c r="AR77" s="411">
        <f t="shared" si="18"/>
        <v>0</v>
      </c>
      <c r="AS77" s="411">
        <f t="shared" si="18"/>
        <v>0</v>
      </c>
      <c r="AT77" s="411">
        <f t="shared" si="18"/>
        <v>0</v>
      </c>
      <c r="AU77" s="411">
        <f t="shared" si="18"/>
        <v>0</v>
      </c>
      <c r="AV77" s="411">
        <f t="shared" si="18"/>
        <v>0</v>
      </c>
      <c r="AW77" s="411">
        <f t="shared" si="18"/>
        <v>0</v>
      </c>
      <c r="AX77" s="411">
        <f t="shared" si="18"/>
        <v>0</v>
      </c>
      <c r="AY77" s="411">
        <f t="shared" si="18"/>
        <v>0</v>
      </c>
      <c r="AZ77" s="411">
        <f t="shared" si="18"/>
        <v>0</v>
      </c>
      <c r="BA77" s="411">
        <f t="shared" si="18"/>
        <v>0</v>
      </c>
      <c r="BB77" s="411">
        <f t="shared" si="18"/>
        <v>0</v>
      </c>
      <c r="BC77" s="411">
        <f t="shared" si="18"/>
        <v>0</v>
      </c>
      <c r="BD77" s="411">
        <f t="shared" si="18"/>
        <v>0</v>
      </c>
      <c r="BE77" s="411">
        <f t="shared" si="18"/>
        <v>0</v>
      </c>
      <c r="BF77" s="411">
        <f t="shared" si="18"/>
        <v>0</v>
      </c>
      <c r="BG77" s="411">
        <f t="shared" si="18"/>
        <v>0</v>
      </c>
      <c r="BH77" s="411">
        <f t="shared" si="18"/>
        <v>0</v>
      </c>
      <c r="BI77" s="411">
        <f t="shared" si="18"/>
        <v>0</v>
      </c>
      <c r="BJ77" s="411">
        <f t="shared" si="18"/>
        <v>0</v>
      </c>
      <c r="BK77" s="411">
        <f t="shared" si="18"/>
        <v>0</v>
      </c>
      <c r="BL77" s="411">
        <f t="shared" si="18"/>
        <v>0</v>
      </c>
      <c r="BM77" s="411">
        <f t="shared" si="18"/>
        <v>0</v>
      </c>
      <c r="BN77" s="411">
        <f t="shared" si="18"/>
        <v>0</v>
      </c>
      <c r="BO77" s="411">
        <f t="shared" si="18"/>
        <v>0</v>
      </c>
      <c r="BP77" s="411">
        <f t="shared" ref="BP77:CZ77" si="19">BP64*$F$41</f>
        <v>0</v>
      </c>
      <c r="BQ77" s="411">
        <f t="shared" si="19"/>
        <v>0</v>
      </c>
      <c r="BR77" s="411">
        <f t="shared" si="19"/>
        <v>0</v>
      </c>
      <c r="BS77" s="411">
        <f t="shared" si="19"/>
        <v>0</v>
      </c>
      <c r="BT77" s="411">
        <f t="shared" si="19"/>
        <v>0</v>
      </c>
      <c r="BU77" s="411">
        <f t="shared" si="19"/>
        <v>0</v>
      </c>
      <c r="BV77" s="411">
        <f t="shared" si="19"/>
        <v>0</v>
      </c>
      <c r="BW77" s="411">
        <f t="shared" si="19"/>
        <v>0</v>
      </c>
      <c r="BX77" s="411">
        <f t="shared" si="19"/>
        <v>0</v>
      </c>
      <c r="BY77" s="411">
        <f t="shared" si="19"/>
        <v>0</v>
      </c>
      <c r="BZ77" s="411">
        <f t="shared" si="19"/>
        <v>0</v>
      </c>
      <c r="CA77" s="411">
        <f t="shared" si="19"/>
        <v>0</v>
      </c>
      <c r="CB77" s="411">
        <f t="shared" si="19"/>
        <v>0</v>
      </c>
      <c r="CC77" s="411">
        <f t="shared" si="19"/>
        <v>0</v>
      </c>
      <c r="CD77" s="411">
        <f t="shared" si="19"/>
        <v>0</v>
      </c>
      <c r="CE77" s="411">
        <f t="shared" si="19"/>
        <v>0</v>
      </c>
      <c r="CF77" s="411">
        <f t="shared" si="19"/>
        <v>0</v>
      </c>
      <c r="CG77" s="411">
        <f t="shared" si="19"/>
        <v>0</v>
      </c>
      <c r="CH77" s="411">
        <f t="shared" si="19"/>
        <v>0</v>
      </c>
      <c r="CI77" s="411">
        <f t="shared" si="19"/>
        <v>0</v>
      </c>
      <c r="CJ77" s="411">
        <f t="shared" si="19"/>
        <v>0</v>
      </c>
      <c r="CK77" s="411">
        <f t="shared" si="19"/>
        <v>0</v>
      </c>
      <c r="CL77" s="411">
        <f t="shared" si="19"/>
        <v>0</v>
      </c>
      <c r="CM77" s="411">
        <f t="shared" si="19"/>
        <v>0</v>
      </c>
      <c r="CN77" s="411">
        <f t="shared" si="19"/>
        <v>0</v>
      </c>
      <c r="CO77" s="411">
        <f t="shared" si="19"/>
        <v>0</v>
      </c>
      <c r="CP77" s="411">
        <f t="shared" si="19"/>
        <v>0</v>
      </c>
      <c r="CQ77" s="411">
        <f t="shared" si="19"/>
        <v>0</v>
      </c>
      <c r="CR77" s="411">
        <f t="shared" si="19"/>
        <v>0</v>
      </c>
      <c r="CS77" s="411">
        <f t="shared" si="19"/>
        <v>0</v>
      </c>
      <c r="CT77" s="411">
        <f t="shared" si="19"/>
        <v>0</v>
      </c>
      <c r="CU77" s="411">
        <f t="shared" si="19"/>
        <v>0</v>
      </c>
      <c r="CV77" s="411">
        <f t="shared" si="19"/>
        <v>0</v>
      </c>
      <c r="CW77" s="411">
        <f t="shared" si="19"/>
        <v>0</v>
      </c>
      <c r="CX77" s="411">
        <f t="shared" si="19"/>
        <v>0</v>
      </c>
      <c r="CY77" s="411">
        <f t="shared" si="19"/>
        <v>0</v>
      </c>
      <c r="CZ77" s="411">
        <f t="shared" si="19"/>
        <v>0</v>
      </c>
    </row>
    <row r="78" spans="1:104" ht="31.5">
      <c r="C78" s="307" t="s">
        <v>349</v>
      </c>
      <c r="D78" s="411">
        <f t="shared" ref="D78:AI78" si="20">D65*$F$42</f>
        <v>0</v>
      </c>
      <c r="E78" s="411">
        <f t="shared" si="20"/>
        <v>0</v>
      </c>
      <c r="F78" s="411">
        <f t="shared" si="20"/>
        <v>0</v>
      </c>
      <c r="G78" s="411">
        <f t="shared" si="20"/>
        <v>0</v>
      </c>
      <c r="H78" s="411">
        <f t="shared" si="20"/>
        <v>0</v>
      </c>
      <c r="I78" s="411">
        <f t="shared" si="20"/>
        <v>0</v>
      </c>
      <c r="J78" s="411">
        <f t="shared" si="20"/>
        <v>0</v>
      </c>
      <c r="K78" s="411">
        <f t="shared" si="20"/>
        <v>0</v>
      </c>
      <c r="L78" s="411">
        <f t="shared" si="20"/>
        <v>0</v>
      </c>
      <c r="M78" s="411">
        <f t="shared" si="20"/>
        <v>0</v>
      </c>
      <c r="N78" s="411">
        <f t="shared" si="20"/>
        <v>0</v>
      </c>
      <c r="O78" s="411">
        <f t="shared" si="20"/>
        <v>0</v>
      </c>
      <c r="P78" s="411">
        <f t="shared" si="20"/>
        <v>0</v>
      </c>
      <c r="Q78" s="411">
        <f t="shared" si="20"/>
        <v>0</v>
      </c>
      <c r="R78" s="411">
        <f t="shared" si="20"/>
        <v>0</v>
      </c>
      <c r="S78" s="411">
        <f t="shared" si="20"/>
        <v>0</v>
      </c>
      <c r="T78" s="411">
        <f t="shared" si="20"/>
        <v>0</v>
      </c>
      <c r="U78" s="411">
        <f t="shared" si="20"/>
        <v>0</v>
      </c>
      <c r="V78" s="411">
        <f t="shared" si="20"/>
        <v>0</v>
      </c>
      <c r="W78" s="411">
        <f t="shared" si="20"/>
        <v>0</v>
      </c>
      <c r="X78" s="411">
        <f t="shared" si="20"/>
        <v>0</v>
      </c>
      <c r="Y78" s="411">
        <f t="shared" si="20"/>
        <v>0</v>
      </c>
      <c r="Z78" s="411">
        <f t="shared" si="20"/>
        <v>0</v>
      </c>
      <c r="AA78" s="411">
        <f t="shared" si="20"/>
        <v>0</v>
      </c>
      <c r="AB78" s="411">
        <f t="shared" si="20"/>
        <v>0</v>
      </c>
      <c r="AC78" s="411">
        <f t="shared" si="20"/>
        <v>0</v>
      </c>
      <c r="AD78" s="411">
        <f t="shared" si="20"/>
        <v>0</v>
      </c>
      <c r="AE78" s="411">
        <f t="shared" si="20"/>
        <v>0</v>
      </c>
      <c r="AF78" s="411">
        <f t="shared" si="20"/>
        <v>0</v>
      </c>
      <c r="AG78" s="411">
        <f t="shared" si="20"/>
        <v>0</v>
      </c>
      <c r="AH78" s="411">
        <f t="shared" si="20"/>
        <v>0</v>
      </c>
      <c r="AI78" s="411">
        <f t="shared" si="20"/>
        <v>0</v>
      </c>
      <c r="AJ78" s="411">
        <f t="shared" ref="AJ78:BO78" si="21">AJ65*$F$42</f>
        <v>0</v>
      </c>
      <c r="AK78" s="411">
        <f t="shared" si="21"/>
        <v>0</v>
      </c>
      <c r="AL78" s="411">
        <f t="shared" si="21"/>
        <v>0</v>
      </c>
      <c r="AM78" s="411">
        <f t="shared" si="21"/>
        <v>0</v>
      </c>
      <c r="AN78" s="411">
        <f t="shared" si="21"/>
        <v>0</v>
      </c>
      <c r="AO78" s="411">
        <f t="shared" si="21"/>
        <v>0</v>
      </c>
      <c r="AP78" s="411">
        <f t="shared" si="21"/>
        <v>0</v>
      </c>
      <c r="AQ78" s="411">
        <f t="shared" si="21"/>
        <v>0</v>
      </c>
      <c r="AR78" s="411">
        <f t="shared" si="21"/>
        <v>0</v>
      </c>
      <c r="AS78" s="411">
        <f t="shared" si="21"/>
        <v>0</v>
      </c>
      <c r="AT78" s="411">
        <f t="shared" si="21"/>
        <v>0</v>
      </c>
      <c r="AU78" s="411">
        <f t="shared" si="21"/>
        <v>0</v>
      </c>
      <c r="AV78" s="411">
        <f t="shared" si="21"/>
        <v>0</v>
      </c>
      <c r="AW78" s="411">
        <f t="shared" si="21"/>
        <v>0</v>
      </c>
      <c r="AX78" s="411">
        <f t="shared" si="21"/>
        <v>0</v>
      </c>
      <c r="AY78" s="411">
        <f t="shared" si="21"/>
        <v>0</v>
      </c>
      <c r="AZ78" s="411">
        <f t="shared" si="21"/>
        <v>0</v>
      </c>
      <c r="BA78" s="411">
        <f t="shared" si="21"/>
        <v>0</v>
      </c>
      <c r="BB78" s="411">
        <f t="shared" si="21"/>
        <v>0</v>
      </c>
      <c r="BC78" s="411">
        <f t="shared" si="21"/>
        <v>0</v>
      </c>
      <c r="BD78" s="411">
        <f t="shared" si="21"/>
        <v>0</v>
      </c>
      <c r="BE78" s="411">
        <f t="shared" si="21"/>
        <v>0</v>
      </c>
      <c r="BF78" s="411">
        <f t="shared" si="21"/>
        <v>0</v>
      </c>
      <c r="BG78" s="411">
        <f t="shared" si="21"/>
        <v>0</v>
      </c>
      <c r="BH78" s="411">
        <f t="shared" si="21"/>
        <v>0</v>
      </c>
      <c r="BI78" s="411">
        <f t="shared" si="21"/>
        <v>0</v>
      </c>
      <c r="BJ78" s="411">
        <f t="shared" si="21"/>
        <v>0</v>
      </c>
      <c r="BK78" s="411">
        <f t="shared" si="21"/>
        <v>0</v>
      </c>
      <c r="BL78" s="411">
        <f t="shared" si="21"/>
        <v>0</v>
      </c>
      <c r="BM78" s="411">
        <f t="shared" si="21"/>
        <v>0</v>
      </c>
      <c r="BN78" s="411">
        <f t="shared" si="21"/>
        <v>0</v>
      </c>
      <c r="BO78" s="411">
        <f t="shared" si="21"/>
        <v>0</v>
      </c>
      <c r="BP78" s="411">
        <f t="shared" ref="BP78:CZ78" si="22">BP65*$F$42</f>
        <v>0</v>
      </c>
      <c r="BQ78" s="411">
        <f t="shared" si="22"/>
        <v>0</v>
      </c>
      <c r="BR78" s="411">
        <f t="shared" si="22"/>
        <v>0</v>
      </c>
      <c r="BS78" s="411">
        <f t="shared" si="22"/>
        <v>0</v>
      </c>
      <c r="BT78" s="411">
        <f t="shared" si="22"/>
        <v>0</v>
      </c>
      <c r="BU78" s="411">
        <f t="shared" si="22"/>
        <v>0</v>
      </c>
      <c r="BV78" s="411">
        <f t="shared" si="22"/>
        <v>0</v>
      </c>
      <c r="BW78" s="411">
        <f t="shared" si="22"/>
        <v>0</v>
      </c>
      <c r="BX78" s="411">
        <f t="shared" si="22"/>
        <v>0</v>
      </c>
      <c r="BY78" s="411">
        <f t="shared" si="22"/>
        <v>0</v>
      </c>
      <c r="BZ78" s="411">
        <f t="shared" si="22"/>
        <v>0</v>
      </c>
      <c r="CA78" s="411">
        <f t="shared" si="22"/>
        <v>0</v>
      </c>
      <c r="CB78" s="411">
        <f t="shared" si="22"/>
        <v>0</v>
      </c>
      <c r="CC78" s="411">
        <f t="shared" si="22"/>
        <v>0</v>
      </c>
      <c r="CD78" s="411">
        <f t="shared" si="22"/>
        <v>0</v>
      </c>
      <c r="CE78" s="411">
        <f t="shared" si="22"/>
        <v>0</v>
      </c>
      <c r="CF78" s="411">
        <f t="shared" si="22"/>
        <v>0</v>
      </c>
      <c r="CG78" s="411">
        <f t="shared" si="22"/>
        <v>0</v>
      </c>
      <c r="CH78" s="411">
        <f t="shared" si="22"/>
        <v>0</v>
      </c>
      <c r="CI78" s="411">
        <f t="shared" si="22"/>
        <v>0</v>
      </c>
      <c r="CJ78" s="411">
        <f t="shared" si="22"/>
        <v>0</v>
      </c>
      <c r="CK78" s="411">
        <f t="shared" si="22"/>
        <v>0</v>
      </c>
      <c r="CL78" s="411">
        <f t="shared" si="22"/>
        <v>0</v>
      </c>
      <c r="CM78" s="411">
        <f t="shared" si="22"/>
        <v>0</v>
      </c>
      <c r="CN78" s="411">
        <f t="shared" si="22"/>
        <v>0</v>
      </c>
      <c r="CO78" s="411">
        <f t="shared" si="22"/>
        <v>0</v>
      </c>
      <c r="CP78" s="411">
        <f t="shared" si="22"/>
        <v>0</v>
      </c>
      <c r="CQ78" s="411">
        <f t="shared" si="22"/>
        <v>0</v>
      </c>
      <c r="CR78" s="411">
        <f t="shared" si="22"/>
        <v>0</v>
      </c>
      <c r="CS78" s="411">
        <f t="shared" si="22"/>
        <v>0</v>
      </c>
      <c r="CT78" s="411">
        <f t="shared" si="22"/>
        <v>0</v>
      </c>
      <c r="CU78" s="411">
        <f t="shared" si="22"/>
        <v>0</v>
      </c>
      <c r="CV78" s="411">
        <f t="shared" si="22"/>
        <v>0</v>
      </c>
      <c r="CW78" s="411">
        <f t="shared" si="22"/>
        <v>0</v>
      </c>
      <c r="CX78" s="411">
        <f t="shared" si="22"/>
        <v>0</v>
      </c>
      <c r="CY78" s="411">
        <f t="shared" si="22"/>
        <v>0</v>
      </c>
      <c r="CZ78" s="411">
        <f t="shared" si="22"/>
        <v>0</v>
      </c>
    </row>
    <row r="79" spans="1:104" ht="47.25">
      <c r="C79" s="307" t="s">
        <v>350</v>
      </c>
      <c r="D79" s="411">
        <f t="shared" ref="D79:AI79" si="23">D66*$F$43</f>
        <v>0</v>
      </c>
      <c r="E79" s="411">
        <f t="shared" si="23"/>
        <v>0</v>
      </c>
      <c r="F79" s="411">
        <f t="shared" si="23"/>
        <v>0</v>
      </c>
      <c r="G79" s="411">
        <f t="shared" si="23"/>
        <v>0</v>
      </c>
      <c r="H79" s="411">
        <f t="shared" si="23"/>
        <v>0</v>
      </c>
      <c r="I79" s="411">
        <f t="shared" si="23"/>
        <v>0</v>
      </c>
      <c r="J79" s="411">
        <f t="shared" si="23"/>
        <v>0</v>
      </c>
      <c r="K79" s="411">
        <f t="shared" si="23"/>
        <v>0</v>
      </c>
      <c r="L79" s="411">
        <f t="shared" si="23"/>
        <v>0</v>
      </c>
      <c r="M79" s="411">
        <f t="shared" si="23"/>
        <v>0</v>
      </c>
      <c r="N79" s="411">
        <f t="shared" si="23"/>
        <v>0</v>
      </c>
      <c r="O79" s="411">
        <f t="shared" si="23"/>
        <v>0</v>
      </c>
      <c r="P79" s="411">
        <f t="shared" si="23"/>
        <v>0</v>
      </c>
      <c r="Q79" s="411">
        <f t="shared" si="23"/>
        <v>0</v>
      </c>
      <c r="R79" s="411">
        <f t="shared" si="23"/>
        <v>0</v>
      </c>
      <c r="S79" s="411">
        <f t="shared" si="23"/>
        <v>0</v>
      </c>
      <c r="T79" s="411">
        <f t="shared" si="23"/>
        <v>0</v>
      </c>
      <c r="U79" s="411">
        <f t="shared" si="23"/>
        <v>0</v>
      </c>
      <c r="V79" s="411">
        <f t="shared" si="23"/>
        <v>0</v>
      </c>
      <c r="W79" s="411">
        <f t="shared" si="23"/>
        <v>0</v>
      </c>
      <c r="X79" s="411">
        <f t="shared" si="23"/>
        <v>0</v>
      </c>
      <c r="Y79" s="411">
        <f t="shared" si="23"/>
        <v>0</v>
      </c>
      <c r="Z79" s="411">
        <f t="shared" si="23"/>
        <v>0</v>
      </c>
      <c r="AA79" s="411">
        <f t="shared" si="23"/>
        <v>0</v>
      </c>
      <c r="AB79" s="411">
        <f t="shared" si="23"/>
        <v>0</v>
      </c>
      <c r="AC79" s="411">
        <f t="shared" si="23"/>
        <v>0</v>
      </c>
      <c r="AD79" s="411">
        <f t="shared" si="23"/>
        <v>0</v>
      </c>
      <c r="AE79" s="411">
        <f t="shared" si="23"/>
        <v>0</v>
      </c>
      <c r="AF79" s="411">
        <f t="shared" si="23"/>
        <v>0</v>
      </c>
      <c r="AG79" s="411">
        <f t="shared" si="23"/>
        <v>0</v>
      </c>
      <c r="AH79" s="411">
        <f t="shared" si="23"/>
        <v>0</v>
      </c>
      <c r="AI79" s="411">
        <f t="shared" si="23"/>
        <v>0</v>
      </c>
      <c r="AJ79" s="411">
        <f t="shared" ref="AJ79:BO79" si="24">AJ66*$F$43</f>
        <v>0</v>
      </c>
      <c r="AK79" s="411">
        <f t="shared" si="24"/>
        <v>0</v>
      </c>
      <c r="AL79" s="411">
        <f t="shared" si="24"/>
        <v>0</v>
      </c>
      <c r="AM79" s="411">
        <f t="shared" si="24"/>
        <v>0</v>
      </c>
      <c r="AN79" s="411">
        <f t="shared" si="24"/>
        <v>0</v>
      </c>
      <c r="AO79" s="411">
        <f t="shared" si="24"/>
        <v>0</v>
      </c>
      <c r="AP79" s="411">
        <f t="shared" si="24"/>
        <v>0</v>
      </c>
      <c r="AQ79" s="411">
        <f t="shared" si="24"/>
        <v>0</v>
      </c>
      <c r="AR79" s="411">
        <f t="shared" si="24"/>
        <v>0</v>
      </c>
      <c r="AS79" s="411">
        <f t="shared" si="24"/>
        <v>0</v>
      </c>
      <c r="AT79" s="411">
        <f t="shared" si="24"/>
        <v>0</v>
      </c>
      <c r="AU79" s="411">
        <f t="shared" si="24"/>
        <v>0</v>
      </c>
      <c r="AV79" s="411">
        <f t="shared" si="24"/>
        <v>0</v>
      </c>
      <c r="AW79" s="411">
        <f t="shared" si="24"/>
        <v>0</v>
      </c>
      <c r="AX79" s="411">
        <f t="shared" si="24"/>
        <v>0</v>
      </c>
      <c r="AY79" s="411">
        <f t="shared" si="24"/>
        <v>0</v>
      </c>
      <c r="AZ79" s="411">
        <f t="shared" si="24"/>
        <v>0</v>
      </c>
      <c r="BA79" s="411">
        <f t="shared" si="24"/>
        <v>0</v>
      </c>
      <c r="BB79" s="411">
        <f t="shared" si="24"/>
        <v>0</v>
      </c>
      <c r="BC79" s="411">
        <f t="shared" si="24"/>
        <v>0</v>
      </c>
      <c r="BD79" s="411">
        <f t="shared" si="24"/>
        <v>0</v>
      </c>
      <c r="BE79" s="411">
        <f t="shared" si="24"/>
        <v>0</v>
      </c>
      <c r="BF79" s="411">
        <f t="shared" si="24"/>
        <v>0</v>
      </c>
      <c r="BG79" s="411">
        <f t="shared" si="24"/>
        <v>0</v>
      </c>
      <c r="BH79" s="411">
        <f t="shared" si="24"/>
        <v>0</v>
      </c>
      <c r="BI79" s="411">
        <f t="shared" si="24"/>
        <v>0</v>
      </c>
      <c r="BJ79" s="411">
        <f t="shared" si="24"/>
        <v>0</v>
      </c>
      <c r="BK79" s="411">
        <f t="shared" si="24"/>
        <v>0</v>
      </c>
      <c r="BL79" s="411">
        <f t="shared" si="24"/>
        <v>0</v>
      </c>
      <c r="BM79" s="411">
        <f t="shared" si="24"/>
        <v>0</v>
      </c>
      <c r="BN79" s="411">
        <f t="shared" si="24"/>
        <v>0</v>
      </c>
      <c r="BO79" s="411">
        <f t="shared" si="24"/>
        <v>0</v>
      </c>
      <c r="BP79" s="411">
        <f t="shared" ref="BP79:CZ79" si="25">BP66*$F$43</f>
        <v>0</v>
      </c>
      <c r="BQ79" s="411">
        <f t="shared" si="25"/>
        <v>0</v>
      </c>
      <c r="BR79" s="411">
        <f t="shared" si="25"/>
        <v>0</v>
      </c>
      <c r="BS79" s="411">
        <f t="shared" si="25"/>
        <v>0</v>
      </c>
      <c r="BT79" s="411">
        <f t="shared" si="25"/>
        <v>0</v>
      </c>
      <c r="BU79" s="411">
        <f t="shared" si="25"/>
        <v>0</v>
      </c>
      <c r="BV79" s="411">
        <f t="shared" si="25"/>
        <v>0</v>
      </c>
      <c r="BW79" s="411">
        <f t="shared" si="25"/>
        <v>0</v>
      </c>
      <c r="BX79" s="411">
        <f t="shared" si="25"/>
        <v>0</v>
      </c>
      <c r="BY79" s="411">
        <f t="shared" si="25"/>
        <v>0</v>
      </c>
      <c r="BZ79" s="411">
        <f t="shared" si="25"/>
        <v>0</v>
      </c>
      <c r="CA79" s="411">
        <f t="shared" si="25"/>
        <v>0</v>
      </c>
      <c r="CB79" s="411">
        <f t="shared" si="25"/>
        <v>0</v>
      </c>
      <c r="CC79" s="411">
        <f t="shared" si="25"/>
        <v>0</v>
      </c>
      <c r="CD79" s="411">
        <f t="shared" si="25"/>
        <v>0</v>
      </c>
      <c r="CE79" s="411">
        <f t="shared" si="25"/>
        <v>0</v>
      </c>
      <c r="CF79" s="411">
        <f t="shared" si="25"/>
        <v>0</v>
      </c>
      <c r="CG79" s="411">
        <f t="shared" si="25"/>
        <v>0</v>
      </c>
      <c r="CH79" s="411">
        <f t="shared" si="25"/>
        <v>0</v>
      </c>
      <c r="CI79" s="411">
        <f t="shared" si="25"/>
        <v>0</v>
      </c>
      <c r="CJ79" s="411">
        <f t="shared" si="25"/>
        <v>0</v>
      </c>
      <c r="CK79" s="411">
        <f t="shared" si="25"/>
        <v>0</v>
      </c>
      <c r="CL79" s="411">
        <f t="shared" si="25"/>
        <v>0</v>
      </c>
      <c r="CM79" s="411">
        <f t="shared" si="25"/>
        <v>0</v>
      </c>
      <c r="CN79" s="411">
        <f t="shared" si="25"/>
        <v>0</v>
      </c>
      <c r="CO79" s="411">
        <f t="shared" si="25"/>
        <v>0</v>
      </c>
      <c r="CP79" s="411">
        <f t="shared" si="25"/>
        <v>0</v>
      </c>
      <c r="CQ79" s="411">
        <f t="shared" si="25"/>
        <v>0</v>
      </c>
      <c r="CR79" s="411">
        <f t="shared" si="25"/>
        <v>0</v>
      </c>
      <c r="CS79" s="411">
        <f t="shared" si="25"/>
        <v>0</v>
      </c>
      <c r="CT79" s="411">
        <f t="shared" si="25"/>
        <v>0</v>
      </c>
      <c r="CU79" s="411">
        <f t="shared" si="25"/>
        <v>0</v>
      </c>
      <c r="CV79" s="411">
        <f t="shared" si="25"/>
        <v>0</v>
      </c>
      <c r="CW79" s="411">
        <f t="shared" si="25"/>
        <v>0</v>
      </c>
      <c r="CX79" s="411">
        <f t="shared" si="25"/>
        <v>0</v>
      </c>
      <c r="CY79" s="411">
        <f t="shared" si="25"/>
        <v>0</v>
      </c>
      <c r="CZ79" s="411">
        <f t="shared" si="25"/>
        <v>0</v>
      </c>
    </row>
    <row r="80" spans="1:104" ht="15.75">
      <c r="C80" s="307" t="s">
        <v>354</v>
      </c>
      <c r="D80" s="411">
        <f>SUM(D76:D79)</f>
        <v>0</v>
      </c>
      <c r="E80" s="411">
        <f t="shared" ref="E80:BP80" si="26">SUM(E76:E79)</f>
        <v>0</v>
      </c>
      <c r="F80" s="411">
        <f t="shared" si="26"/>
        <v>0</v>
      </c>
      <c r="G80" s="411">
        <f t="shared" si="26"/>
        <v>0</v>
      </c>
      <c r="H80" s="411">
        <f t="shared" si="26"/>
        <v>0</v>
      </c>
      <c r="I80" s="411">
        <f t="shared" si="26"/>
        <v>0</v>
      </c>
      <c r="J80" s="411">
        <f t="shared" si="26"/>
        <v>0</v>
      </c>
      <c r="K80" s="411">
        <f t="shared" si="26"/>
        <v>0</v>
      </c>
      <c r="L80" s="411">
        <f t="shared" si="26"/>
        <v>0</v>
      </c>
      <c r="M80" s="411">
        <f t="shared" si="26"/>
        <v>0</v>
      </c>
      <c r="N80" s="411">
        <f t="shared" si="26"/>
        <v>0</v>
      </c>
      <c r="O80" s="411">
        <f t="shared" si="26"/>
        <v>0</v>
      </c>
      <c r="P80" s="411">
        <f t="shared" si="26"/>
        <v>0</v>
      </c>
      <c r="Q80" s="411">
        <f t="shared" si="26"/>
        <v>0</v>
      </c>
      <c r="R80" s="411">
        <f t="shared" si="26"/>
        <v>0</v>
      </c>
      <c r="S80" s="411">
        <f t="shared" si="26"/>
        <v>0</v>
      </c>
      <c r="T80" s="411">
        <f t="shared" si="26"/>
        <v>0</v>
      </c>
      <c r="U80" s="411">
        <f t="shared" si="26"/>
        <v>0</v>
      </c>
      <c r="V80" s="411">
        <f t="shared" si="26"/>
        <v>0</v>
      </c>
      <c r="W80" s="411">
        <f t="shared" si="26"/>
        <v>0</v>
      </c>
      <c r="X80" s="411">
        <f t="shared" si="26"/>
        <v>0</v>
      </c>
      <c r="Y80" s="411">
        <f t="shared" si="26"/>
        <v>0</v>
      </c>
      <c r="Z80" s="411">
        <f t="shared" si="26"/>
        <v>0</v>
      </c>
      <c r="AA80" s="411">
        <f t="shared" si="26"/>
        <v>0</v>
      </c>
      <c r="AB80" s="411">
        <f t="shared" si="26"/>
        <v>0</v>
      </c>
      <c r="AC80" s="411">
        <f t="shared" si="26"/>
        <v>0</v>
      </c>
      <c r="AD80" s="411">
        <f t="shared" si="26"/>
        <v>0</v>
      </c>
      <c r="AE80" s="411">
        <f t="shared" si="26"/>
        <v>0</v>
      </c>
      <c r="AF80" s="411">
        <f t="shared" si="26"/>
        <v>0</v>
      </c>
      <c r="AG80" s="411">
        <f t="shared" si="26"/>
        <v>0</v>
      </c>
      <c r="AH80" s="411">
        <f t="shared" si="26"/>
        <v>0</v>
      </c>
      <c r="AI80" s="411">
        <f t="shared" si="26"/>
        <v>0</v>
      </c>
      <c r="AJ80" s="411">
        <f t="shared" si="26"/>
        <v>0</v>
      </c>
      <c r="AK80" s="411">
        <f t="shared" si="26"/>
        <v>0</v>
      </c>
      <c r="AL80" s="411">
        <f t="shared" si="26"/>
        <v>0</v>
      </c>
      <c r="AM80" s="411">
        <f t="shared" si="26"/>
        <v>0</v>
      </c>
      <c r="AN80" s="411">
        <f t="shared" si="26"/>
        <v>0</v>
      </c>
      <c r="AO80" s="411">
        <f t="shared" si="26"/>
        <v>0</v>
      </c>
      <c r="AP80" s="411">
        <f t="shared" si="26"/>
        <v>0</v>
      </c>
      <c r="AQ80" s="411">
        <f t="shared" si="26"/>
        <v>0</v>
      </c>
      <c r="AR80" s="411">
        <f t="shared" si="26"/>
        <v>0</v>
      </c>
      <c r="AS80" s="411">
        <f t="shared" si="26"/>
        <v>0</v>
      </c>
      <c r="AT80" s="411">
        <f t="shared" si="26"/>
        <v>0</v>
      </c>
      <c r="AU80" s="411">
        <f t="shared" si="26"/>
        <v>0</v>
      </c>
      <c r="AV80" s="411">
        <f t="shared" si="26"/>
        <v>0</v>
      </c>
      <c r="AW80" s="411">
        <f t="shared" si="26"/>
        <v>0</v>
      </c>
      <c r="AX80" s="411">
        <f t="shared" si="26"/>
        <v>0</v>
      </c>
      <c r="AY80" s="411">
        <f t="shared" si="26"/>
        <v>0</v>
      </c>
      <c r="AZ80" s="411">
        <f t="shared" si="26"/>
        <v>0</v>
      </c>
      <c r="BA80" s="411">
        <f t="shared" si="26"/>
        <v>0</v>
      </c>
      <c r="BB80" s="411">
        <f t="shared" si="26"/>
        <v>0</v>
      </c>
      <c r="BC80" s="411">
        <f t="shared" si="26"/>
        <v>0</v>
      </c>
      <c r="BD80" s="411">
        <f t="shared" si="26"/>
        <v>0</v>
      </c>
      <c r="BE80" s="411">
        <f t="shared" si="26"/>
        <v>0</v>
      </c>
      <c r="BF80" s="411">
        <f t="shared" si="26"/>
        <v>0</v>
      </c>
      <c r="BG80" s="411">
        <f t="shared" si="26"/>
        <v>0</v>
      </c>
      <c r="BH80" s="411">
        <f t="shared" si="26"/>
        <v>0</v>
      </c>
      <c r="BI80" s="411">
        <f t="shared" si="26"/>
        <v>0</v>
      </c>
      <c r="BJ80" s="411">
        <f t="shared" si="26"/>
        <v>0</v>
      </c>
      <c r="BK80" s="411">
        <f t="shared" si="26"/>
        <v>0</v>
      </c>
      <c r="BL80" s="411">
        <f t="shared" si="26"/>
        <v>0</v>
      </c>
      <c r="BM80" s="411">
        <f t="shared" si="26"/>
        <v>0</v>
      </c>
      <c r="BN80" s="411">
        <f t="shared" si="26"/>
        <v>0</v>
      </c>
      <c r="BO80" s="411">
        <f t="shared" si="26"/>
        <v>0</v>
      </c>
      <c r="BP80" s="411">
        <f t="shared" si="26"/>
        <v>0</v>
      </c>
      <c r="BQ80" s="411">
        <f t="shared" ref="BQ80:CZ80" si="27">SUM(BQ76:BQ79)</f>
        <v>0</v>
      </c>
      <c r="BR80" s="411">
        <f t="shared" si="27"/>
        <v>0</v>
      </c>
      <c r="BS80" s="411">
        <f t="shared" si="27"/>
        <v>0</v>
      </c>
      <c r="BT80" s="411">
        <f t="shared" si="27"/>
        <v>0</v>
      </c>
      <c r="BU80" s="411">
        <f t="shared" si="27"/>
        <v>0</v>
      </c>
      <c r="BV80" s="411">
        <f t="shared" si="27"/>
        <v>0</v>
      </c>
      <c r="BW80" s="411">
        <f t="shared" si="27"/>
        <v>0</v>
      </c>
      <c r="BX80" s="411">
        <f t="shared" si="27"/>
        <v>0</v>
      </c>
      <c r="BY80" s="411">
        <f t="shared" si="27"/>
        <v>0</v>
      </c>
      <c r="BZ80" s="411">
        <f t="shared" si="27"/>
        <v>0</v>
      </c>
      <c r="CA80" s="411">
        <f t="shared" si="27"/>
        <v>0</v>
      </c>
      <c r="CB80" s="411">
        <f t="shared" si="27"/>
        <v>0</v>
      </c>
      <c r="CC80" s="411">
        <f t="shared" si="27"/>
        <v>0</v>
      </c>
      <c r="CD80" s="411">
        <f t="shared" si="27"/>
        <v>0</v>
      </c>
      <c r="CE80" s="411">
        <f t="shared" si="27"/>
        <v>0</v>
      </c>
      <c r="CF80" s="411">
        <f t="shared" si="27"/>
        <v>0</v>
      </c>
      <c r="CG80" s="411">
        <f t="shared" si="27"/>
        <v>0</v>
      </c>
      <c r="CH80" s="411">
        <f t="shared" si="27"/>
        <v>0</v>
      </c>
      <c r="CI80" s="411">
        <f t="shared" si="27"/>
        <v>0</v>
      </c>
      <c r="CJ80" s="411">
        <f t="shared" si="27"/>
        <v>0</v>
      </c>
      <c r="CK80" s="411">
        <f t="shared" si="27"/>
        <v>0</v>
      </c>
      <c r="CL80" s="411">
        <f t="shared" si="27"/>
        <v>0</v>
      </c>
      <c r="CM80" s="411">
        <f t="shared" si="27"/>
        <v>0</v>
      </c>
      <c r="CN80" s="411">
        <f t="shared" si="27"/>
        <v>0</v>
      </c>
      <c r="CO80" s="411">
        <f t="shared" si="27"/>
        <v>0</v>
      </c>
      <c r="CP80" s="411">
        <f t="shared" si="27"/>
        <v>0</v>
      </c>
      <c r="CQ80" s="411">
        <f t="shared" si="27"/>
        <v>0</v>
      </c>
      <c r="CR80" s="411">
        <f t="shared" si="27"/>
        <v>0</v>
      </c>
      <c r="CS80" s="411">
        <f t="shared" si="27"/>
        <v>0</v>
      </c>
      <c r="CT80" s="411">
        <f t="shared" si="27"/>
        <v>0</v>
      </c>
      <c r="CU80" s="411">
        <f t="shared" si="27"/>
        <v>0</v>
      </c>
      <c r="CV80" s="411">
        <f t="shared" si="27"/>
        <v>0</v>
      </c>
      <c r="CW80" s="411">
        <f t="shared" si="27"/>
        <v>0</v>
      </c>
      <c r="CX80" s="411">
        <f t="shared" si="27"/>
        <v>0</v>
      </c>
      <c r="CY80" s="411">
        <f t="shared" si="27"/>
        <v>0</v>
      </c>
      <c r="CZ80" s="411">
        <f t="shared" si="27"/>
        <v>0</v>
      </c>
    </row>
    <row r="81" spans="3:104" ht="47.25">
      <c r="C81" s="308" t="s">
        <v>355</v>
      </c>
      <c r="D81" s="639">
        <f t="shared" ref="D81:AI81" si="28">D80*D59</f>
        <v>0</v>
      </c>
      <c r="E81" s="639">
        <f t="shared" si="28"/>
        <v>0</v>
      </c>
      <c r="F81" s="639">
        <f t="shared" si="28"/>
        <v>0</v>
      </c>
      <c r="G81" s="639">
        <f t="shared" si="28"/>
        <v>0</v>
      </c>
      <c r="H81" s="639">
        <f t="shared" si="28"/>
        <v>0</v>
      </c>
      <c r="I81" s="639">
        <f t="shared" si="28"/>
        <v>0</v>
      </c>
      <c r="J81" s="639">
        <f t="shared" si="28"/>
        <v>0</v>
      </c>
      <c r="K81" s="639">
        <f t="shared" si="28"/>
        <v>0</v>
      </c>
      <c r="L81" s="639">
        <f t="shared" si="28"/>
        <v>0</v>
      </c>
      <c r="M81" s="639">
        <f t="shared" si="28"/>
        <v>0</v>
      </c>
      <c r="N81" s="639">
        <f t="shared" si="28"/>
        <v>0</v>
      </c>
      <c r="O81" s="639">
        <f t="shared" si="28"/>
        <v>0</v>
      </c>
      <c r="P81" s="639">
        <f t="shared" si="28"/>
        <v>0</v>
      </c>
      <c r="Q81" s="639">
        <f t="shared" si="28"/>
        <v>0</v>
      </c>
      <c r="R81" s="639">
        <f t="shared" si="28"/>
        <v>0</v>
      </c>
      <c r="S81" s="639">
        <f t="shared" si="28"/>
        <v>0</v>
      </c>
      <c r="T81" s="639">
        <f t="shared" si="28"/>
        <v>0</v>
      </c>
      <c r="U81" s="639">
        <f t="shared" si="28"/>
        <v>0</v>
      </c>
      <c r="V81" s="639">
        <f t="shared" si="28"/>
        <v>0</v>
      </c>
      <c r="W81" s="639">
        <f t="shared" si="28"/>
        <v>0</v>
      </c>
      <c r="X81" s="639">
        <f t="shared" si="28"/>
        <v>0</v>
      </c>
      <c r="Y81" s="639">
        <f t="shared" si="28"/>
        <v>0</v>
      </c>
      <c r="Z81" s="639">
        <f t="shared" si="28"/>
        <v>0</v>
      </c>
      <c r="AA81" s="639">
        <f t="shared" si="28"/>
        <v>0</v>
      </c>
      <c r="AB81" s="639">
        <f t="shared" si="28"/>
        <v>0</v>
      </c>
      <c r="AC81" s="639">
        <f t="shared" si="28"/>
        <v>0</v>
      </c>
      <c r="AD81" s="639">
        <f t="shared" si="28"/>
        <v>0</v>
      </c>
      <c r="AE81" s="639">
        <f t="shared" si="28"/>
        <v>0</v>
      </c>
      <c r="AF81" s="639">
        <f t="shared" si="28"/>
        <v>0</v>
      </c>
      <c r="AG81" s="639">
        <f t="shared" si="28"/>
        <v>0</v>
      </c>
      <c r="AH81" s="639">
        <f t="shared" si="28"/>
        <v>0</v>
      </c>
      <c r="AI81" s="639">
        <f t="shared" si="28"/>
        <v>0</v>
      </c>
      <c r="AJ81" s="639">
        <f t="shared" ref="AJ81:BO81" si="29">AJ80*AJ59</f>
        <v>0</v>
      </c>
      <c r="AK81" s="639">
        <f t="shared" si="29"/>
        <v>0</v>
      </c>
      <c r="AL81" s="639">
        <f t="shared" si="29"/>
        <v>0</v>
      </c>
      <c r="AM81" s="639">
        <f t="shared" si="29"/>
        <v>0</v>
      </c>
      <c r="AN81" s="639">
        <f t="shared" si="29"/>
        <v>0</v>
      </c>
      <c r="AO81" s="639">
        <f t="shared" si="29"/>
        <v>0</v>
      </c>
      <c r="AP81" s="639">
        <f t="shared" si="29"/>
        <v>0</v>
      </c>
      <c r="AQ81" s="639">
        <f t="shared" si="29"/>
        <v>0</v>
      </c>
      <c r="AR81" s="639">
        <f t="shared" si="29"/>
        <v>0</v>
      </c>
      <c r="AS81" s="639">
        <f t="shared" si="29"/>
        <v>0</v>
      </c>
      <c r="AT81" s="639">
        <f t="shared" si="29"/>
        <v>0</v>
      </c>
      <c r="AU81" s="639">
        <f t="shared" si="29"/>
        <v>0</v>
      </c>
      <c r="AV81" s="639">
        <f t="shared" si="29"/>
        <v>0</v>
      </c>
      <c r="AW81" s="639">
        <f t="shared" si="29"/>
        <v>0</v>
      </c>
      <c r="AX81" s="639">
        <f t="shared" si="29"/>
        <v>0</v>
      </c>
      <c r="AY81" s="639">
        <f t="shared" si="29"/>
        <v>0</v>
      </c>
      <c r="AZ81" s="639">
        <f t="shared" si="29"/>
        <v>0</v>
      </c>
      <c r="BA81" s="639">
        <f t="shared" si="29"/>
        <v>0</v>
      </c>
      <c r="BB81" s="639">
        <f t="shared" si="29"/>
        <v>0</v>
      </c>
      <c r="BC81" s="639">
        <f t="shared" si="29"/>
        <v>0</v>
      </c>
      <c r="BD81" s="639">
        <f t="shared" si="29"/>
        <v>0</v>
      </c>
      <c r="BE81" s="639">
        <f t="shared" si="29"/>
        <v>0</v>
      </c>
      <c r="BF81" s="639">
        <f t="shared" si="29"/>
        <v>0</v>
      </c>
      <c r="BG81" s="639">
        <f t="shared" si="29"/>
        <v>0</v>
      </c>
      <c r="BH81" s="639">
        <f t="shared" si="29"/>
        <v>0</v>
      </c>
      <c r="BI81" s="639">
        <f t="shared" si="29"/>
        <v>0</v>
      </c>
      <c r="BJ81" s="639">
        <f t="shared" si="29"/>
        <v>0</v>
      </c>
      <c r="BK81" s="639">
        <f t="shared" si="29"/>
        <v>0</v>
      </c>
      <c r="BL81" s="639">
        <f t="shared" si="29"/>
        <v>0</v>
      </c>
      <c r="BM81" s="639">
        <f t="shared" si="29"/>
        <v>0</v>
      </c>
      <c r="BN81" s="639">
        <f t="shared" si="29"/>
        <v>0</v>
      </c>
      <c r="BO81" s="639">
        <f t="shared" si="29"/>
        <v>0</v>
      </c>
      <c r="BP81" s="639">
        <f t="shared" ref="BP81:CU81" si="30">BP80*BP59</f>
        <v>0</v>
      </c>
      <c r="BQ81" s="639">
        <f t="shared" si="30"/>
        <v>0</v>
      </c>
      <c r="BR81" s="639">
        <f t="shared" si="30"/>
        <v>0</v>
      </c>
      <c r="BS81" s="639">
        <f t="shared" si="30"/>
        <v>0</v>
      </c>
      <c r="BT81" s="639">
        <f t="shared" si="30"/>
        <v>0</v>
      </c>
      <c r="BU81" s="639">
        <f t="shared" si="30"/>
        <v>0</v>
      </c>
      <c r="BV81" s="639">
        <f t="shared" si="30"/>
        <v>0</v>
      </c>
      <c r="BW81" s="639">
        <f t="shared" si="30"/>
        <v>0</v>
      </c>
      <c r="BX81" s="639">
        <f t="shared" si="30"/>
        <v>0</v>
      </c>
      <c r="BY81" s="639">
        <f t="shared" si="30"/>
        <v>0</v>
      </c>
      <c r="BZ81" s="639">
        <f t="shared" si="30"/>
        <v>0</v>
      </c>
      <c r="CA81" s="639">
        <f t="shared" si="30"/>
        <v>0</v>
      </c>
      <c r="CB81" s="639">
        <f t="shared" si="30"/>
        <v>0</v>
      </c>
      <c r="CC81" s="639">
        <f t="shared" si="30"/>
        <v>0</v>
      </c>
      <c r="CD81" s="639">
        <f t="shared" si="30"/>
        <v>0</v>
      </c>
      <c r="CE81" s="639">
        <f t="shared" si="30"/>
        <v>0</v>
      </c>
      <c r="CF81" s="639">
        <f t="shared" si="30"/>
        <v>0</v>
      </c>
      <c r="CG81" s="639">
        <f t="shared" si="30"/>
        <v>0</v>
      </c>
      <c r="CH81" s="639">
        <f t="shared" si="30"/>
        <v>0</v>
      </c>
      <c r="CI81" s="639">
        <f t="shared" si="30"/>
        <v>0</v>
      </c>
      <c r="CJ81" s="639">
        <f t="shared" si="30"/>
        <v>0</v>
      </c>
      <c r="CK81" s="639">
        <f t="shared" si="30"/>
        <v>0</v>
      </c>
      <c r="CL81" s="639">
        <f t="shared" si="30"/>
        <v>0</v>
      </c>
      <c r="CM81" s="639">
        <f t="shared" si="30"/>
        <v>0</v>
      </c>
      <c r="CN81" s="639">
        <f t="shared" si="30"/>
        <v>0</v>
      </c>
      <c r="CO81" s="639">
        <f t="shared" si="30"/>
        <v>0</v>
      </c>
      <c r="CP81" s="639">
        <f t="shared" si="30"/>
        <v>0</v>
      </c>
      <c r="CQ81" s="639">
        <f t="shared" si="30"/>
        <v>0</v>
      </c>
      <c r="CR81" s="639">
        <f t="shared" si="30"/>
        <v>0</v>
      </c>
      <c r="CS81" s="639">
        <f t="shared" si="30"/>
        <v>0</v>
      </c>
      <c r="CT81" s="639">
        <f t="shared" si="30"/>
        <v>0</v>
      </c>
      <c r="CU81" s="639">
        <f t="shared" si="30"/>
        <v>0</v>
      </c>
      <c r="CV81" s="639">
        <f t="shared" ref="CV81:CZ81" si="31">CV80*CV59</f>
        <v>0</v>
      </c>
      <c r="CW81" s="639">
        <f t="shared" si="31"/>
        <v>0</v>
      </c>
      <c r="CX81" s="639">
        <f t="shared" si="31"/>
        <v>0</v>
      </c>
      <c r="CY81" s="639">
        <f t="shared" si="31"/>
        <v>0</v>
      </c>
      <c r="CZ81" s="639">
        <f t="shared" si="31"/>
        <v>0</v>
      </c>
    </row>
    <row r="82" spans="3:104" ht="16.5" customHeight="1">
      <c r="C82" s="307" t="s">
        <v>356</v>
      </c>
      <c r="D82" s="411">
        <f>SUM(D81:CZ81)</f>
        <v>0</v>
      </c>
      <c r="E82" s="402"/>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4"/>
      <c r="BN82" s="404"/>
      <c r="BO82" s="404"/>
      <c r="BP82" s="404"/>
      <c r="BQ82" s="404"/>
      <c r="BR82" s="404"/>
      <c r="BS82" s="404"/>
      <c r="BT82" s="404"/>
      <c r="BU82" s="404"/>
      <c r="BV82" s="404"/>
      <c r="BW82" s="404"/>
      <c r="BX82" s="404"/>
      <c r="BY82" s="404"/>
      <c r="BZ82" s="404"/>
      <c r="CA82" s="404"/>
      <c r="CB82" s="404"/>
      <c r="CC82" s="404"/>
      <c r="CD82" s="404"/>
      <c r="CE82" s="404"/>
      <c r="CF82" s="404"/>
      <c r="CG82" s="404"/>
      <c r="CH82" s="404"/>
      <c r="CI82" s="404"/>
      <c r="CJ82" s="404"/>
      <c r="CK82" s="404"/>
      <c r="CL82" s="404"/>
      <c r="CM82" s="404"/>
      <c r="CN82" s="404"/>
      <c r="CO82" s="404"/>
      <c r="CP82" s="404"/>
      <c r="CQ82" s="404"/>
      <c r="CR82" s="404"/>
      <c r="CS82" s="404"/>
      <c r="CT82" s="404"/>
      <c r="CU82" s="404"/>
      <c r="CV82" s="404"/>
      <c r="CW82" s="404"/>
      <c r="CX82" s="404"/>
      <c r="CY82" s="404"/>
      <c r="CZ82" s="404"/>
    </row>
    <row r="83" spans="3:104"/>
    <row r="84" spans="3:104"/>
    <row r="85" spans="3:104"/>
    <row r="86" spans="3:104"/>
    <row r="87" spans="3:104">
      <c r="E87" s="729"/>
    </row>
    <row r="88" spans="3:104">
      <c r="E88" s="729"/>
    </row>
    <row r="89" spans="3:104">
      <c r="E89" s="729"/>
    </row>
    <row r="90" spans="3:104"/>
    <row r="91" spans="3:104"/>
    <row r="92" spans="3:104"/>
    <row r="93" spans="3:104"/>
    <row r="94" spans="3:104"/>
    <row r="95" spans="3:104"/>
    <row r="96" spans="3:104"/>
    <row r="97"/>
    <row r="98"/>
    <row r="99"/>
    <row r="100"/>
    <row r="101"/>
    <row r="102"/>
    <row r="103"/>
    <row r="104"/>
    <row r="105"/>
    <row r="106"/>
    <row r="107"/>
    <row r="108"/>
    <row r="109"/>
    <row r="110"/>
    <row r="111"/>
    <row r="112"/>
    <row r="113"/>
    <row r="114"/>
    <row r="115"/>
    <row r="116"/>
    <row r="117"/>
    <row r="118"/>
    <row r="119"/>
    <row r="120"/>
    <row r="121"/>
    <row r="122"/>
    <row r="123"/>
    <row r="124"/>
  </sheetData>
  <mergeCells count="44">
    <mergeCell ref="E38:E43"/>
    <mergeCell ref="C38:D43"/>
    <mergeCell ref="B57:C57"/>
    <mergeCell ref="B58:C58"/>
    <mergeCell ref="B38:B43"/>
    <mergeCell ref="F33:P33"/>
    <mergeCell ref="F46:L46"/>
    <mergeCell ref="F47:L47"/>
    <mergeCell ref="F50:L50"/>
    <mergeCell ref="F51:L51"/>
    <mergeCell ref="F37:H37"/>
    <mergeCell ref="I37:L37"/>
    <mergeCell ref="I38:L43"/>
    <mergeCell ref="B60:C60"/>
    <mergeCell ref="C17:D17"/>
    <mergeCell ref="C33:D33"/>
    <mergeCell ref="C37:D37"/>
    <mergeCell ref="C46:D46"/>
    <mergeCell ref="B55:C55"/>
    <mergeCell ref="B56:C56"/>
    <mergeCell ref="B18:B23"/>
    <mergeCell ref="C51:D51"/>
    <mergeCell ref="B54:C54"/>
    <mergeCell ref="C18:D23"/>
    <mergeCell ref="C29:D29"/>
    <mergeCell ref="C27:D27"/>
    <mergeCell ref="B59:C59"/>
    <mergeCell ref="C50:D50"/>
    <mergeCell ref="C47:D47"/>
    <mergeCell ref="B4:D4"/>
    <mergeCell ref="B8:D8"/>
    <mergeCell ref="B12:D12"/>
    <mergeCell ref="I18:N23"/>
    <mergeCell ref="I17:N17"/>
    <mergeCell ref="F17:H17"/>
    <mergeCell ref="E18:E23"/>
    <mergeCell ref="F27:P27"/>
    <mergeCell ref="C28:D28"/>
    <mergeCell ref="F28:P28"/>
    <mergeCell ref="C26:D26"/>
    <mergeCell ref="C32:D32"/>
    <mergeCell ref="F32:P32"/>
    <mergeCell ref="F26:P26"/>
    <mergeCell ref="F29:P29"/>
  </mergeCells>
  <dataValidations disablePrompts="1" count="1">
    <dataValidation type="list" allowBlank="1" showInputMessage="1" showErrorMessage="1" sqref="WVV982894:WVV982895 WLZ982894:WLZ982895 WCD982894:WCD982895 VSH982894:VSH982895 VIL982894:VIL982895 UYP982894:UYP982895 UOT982894:UOT982895 UEX982894:UEX982895 TVB982894:TVB982895 TLF982894:TLF982895 TBJ982894:TBJ982895 SRN982894:SRN982895 SHR982894:SHR982895 RXV982894:RXV982895 RNZ982894:RNZ982895 RED982894:RED982895 QUH982894:QUH982895 QKL982894:QKL982895 QAP982894:QAP982895 PQT982894:PQT982895 PGX982894:PGX982895 OXB982894:OXB982895 ONF982894:ONF982895 ODJ982894:ODJ982895 NTN982894:NTN982895 NJR982894:NJR982895 MZV982894:MZV982895 MPZ982894:MPZ982895 MGD982894:MGD982895 LWH982894:LWH982895 LML982894:LML982895 LCP982894:LCP982895 KST982894:KST982895 KIX982894:KIX982895 JZB982894:JZB982895 JPF982894:JPF982895 JFJ982894:JFJ982895 IVN982894:IVN982895 ILR982894:ILR982895 IBV982894:IBV982895 HRZ982894:HRZ982895 HID982894:HID982895 GYH982894:GYH982895 GOL982894:GOL982895 GEP982894:GEP982895 FUT982894:FUT982895 FKX982894:FKX982895 FBB982894:FBB982895 ERF982894:ERF982895 EHJ982894:EHJ982895 DXN982894:DXN982895 DNR982894:DNR982895 DDV982894:DDV982895 CTZ982894:CTZ982895 CKD982894:CKD982895 CAH982894:CAH982895 BQL982894:BQL982895 BGP982894:BGP982895 AWT982894:AWT982895 AMX982894:AMX982895 ADB982894:ADB982895 TF982894:TF982895 JJ982894:JJ982895 E982894:G982895 WVV917358:WVV917359 WLZ917358:WLZ917359 WCD917358:WCD917359 VSH917358:VSH917359 VIL917358:VIL917359 UYP917358:UYP917359 UOT917358:UOT917359 UEX917358:UEX917359 TVB917358:TVB917359 TLF917358:TLF917359 TBJ917358:TBJ917359 SRN917358:SRN917359 SHR917358:SHR917359 RXV917358:RXV917359 RNZ917358:RNZ917359 RED917358:RED917359 QUH917358:QUH917359 QKL917358:QKL917359 QAP917358:QAP917359 PQT917358:PQT917359 PGX917358:PGX917359 OXB917358:OXB917359 ONF917358:ONF917359 ODJ917358:ODJ917359 NTN917358:NTN917359 NJR917358:NJR917359 MZV917358:MZV917359 MPZ917358:MPZ917359 MGD917358:MGD917359 LWH917358:LWH917359 LML917358:LML917359 LCP917358:LCP917359 KST917358:KST917359 KIX917358:KIX917359 JZB917358:JZB917359 JPF917358:JPF917359 JFJ917358:JFJ917359 IVN917358:IVN917359 ILR917358:ILR917359 IBV917358:IBV917359 HRZ917358:HRZ917359 HID917358:HID917359 GYH917358:GYH917359 GOL917358:GOL917359 GEP917358:GEP917359 FUT917358:FUT917359 FKX917358:FKX917359 FBB917358:FBB917359 ERF917358:ERF917359 EHJ917358:EHJ917359 DXN917358:DXN917359 DNR917358:DNR917359 DDV917358:DDV917359 CTZ917358:CTZ917359 CKD917358:CKD917359 CAH917358:CAH917359 BQL917358:BQL917359 BGP917358:BGP917359 AWT917358:AWT917359 AMX917358:AMX917359 ADB917358:ADB917359 TF917358:TF917359 JJ917358:JJ917359 E917358:G917359 WVV851822:WVV851823 WLZ851822:WLZ851823 WCD851822:WCD851823 VSH851822:VSH851823 VIL851822:VIL851823 UYP851822:UYP851823 UOT851822:UOT851823 UEX851822:UEX851823 TVB851822:TVB851823 TLF851822:TLF851823 TBJ851822:TBJ851823 SRN851822:SRN851823 SHR851822:SHR851823 RXV851822:RXV851823 RNZ851822:RNZ851823 RED851822:RED851823 QUH851822:QUH851823 QKL851822:QKL851823 QAP851822:QAP851823 PQT851822:PQT851823 PGX851822:PGX851823 OXB851822:OXB851823 ONF851822:ONF851823 ODJ851822:ODJ851823 NTN851822:NTN851823 NJR851822:NJR851823 MZV851822:MZV851823 MPZ851822:MPZ851823 MGD851822:MGD851823 LWH851822:LWH851823 LML851822:LML851823 LCP851822:LCP851823 KST851822:KST851823 KIX851822:KIX851823 JZB851822:JZB851823 JPF851822:JPF851823 JFJ851822:JFJ851823 IVN851822:IVN851823 ILR851822:ILR851823 IBV851822:IBV851823 HRZ851822:HRZ851823 HID851822:HID851823 GYH851822:GYH851823 GOL851822:GOL851823 GEP851822:GEP851823 FUT851822:FUT851823 FKX851822:FKX851823 FBB851822:FBB851823 ERF851822:ERF851823 EHJ851822:EHJ851823 DXN851822:DXN851823 DNR851822:DNR851823 DDV851822:DDV851823 CTZ851822:CTZ851823 CKD851822:CKD851823 CAH851822:CAH851823 BQL851822:BQL851823 BGP851822:BGP851823 AWT851822:AWT851823 AMX851822:AMX851823 ADB851822:ADB851823 TF851822:TF851823 JJ851822:JJ851823 E851822:G851823 WVV786286:WVV786287 WLZ786286:WLZ786287 WCD786286:WCD786287 VSH786286:VSH786287 VIL786286:VIL786287 UYP786286:UYP786287 UOT786286:UOT786287 UEX786286:UEX786287 TVB786286:TVB786287 TLF786286:TLF786287 TBJ786286:TBJ786287 SRN786286:SRN786287 SHR786286:SHR786287 RXV786286:RXV786287 RNZ786286:RNZ786287 RED786286:RED786287 QUH786286:QUH786287 QKL786286:QKL786287 QAP786286:QAP786287 PQT786286:PQT786287 PGX786286:PGX786287 OXB786286:OXB786287 ONF786286:ONF786287 ODJ786286:ODJ786287 NTN786286:NTN786287 NJR786286:NJR786287 MZV786286:MZV786287 MPZ786286:MPZ786287 MGD786286:MGD786287 LWH786286:LWH786287 LML786286:LML786287 LCP786286:LCP786287 KST786286:KST786287 KIX786286:KIX786287 JZB786286:JZB786287 JPF786286:JPF786287 JFJ786286:JFJ786287 IVN786286:IVN786287 ILR786286:ILR786287 IBV786286:IBV786287 HRZ786286:HRZ786287 HID786286:HID786287 GYH786286:GYH786287 GOL786286:GOL786287 GEP786286:GEP786287 FUT786286:FUT786287 FKX786286:FKX786287 FBB786286:FBB786287 ERF786286:ERF786287 EHJ786286:EHJ786287 DXN786286:DXN786287 DNR786286:DNR786287 DDV786286:DDV786287 CTZ786286:CTZ786287 CKD786286:CKD786287 CAH786286:CAH786287 BQL786286:BQL786287 BGP786286:BGP786287 AWT786286:AWT786287 AMX786286:AMX786287 ADB786286:ADB786287 TF786286:TF786287 JJ786286:JJ786287 E786286:G786287 WVV720750:WVV720751 WLZ720750:WLZ720751 WCD720750:WCD720751 VSH720750:VSH720751 VIL720750:VIL720751 UYP720750:UYP720751 UOT720750:UOT720751 UEX720750:UEX720751 TVB720750:TVB720751 TLF720750:TLF720751 TBJ720750:TBJ720751 SRN720750:SRN720751 SHR720750:SHR720751 RXV720750:RXV720751 RNZ720750:RNZ720751 RED720750:RED720751 QUH720750:QUH720751 QKL720750:QKL720751 QAP720750:QAP720751 PQT720750:PQT720751 PGX720750:PGX720751 OXB720750:OXB720751 ONF720750:ONF720751 ODJ720750:ODJ720751 NTN720750:NTN720751 NJR720750:NJR720751 MZV720750:MZV720751 MPZ720750:MPZ720751 MGD720750:MGD720751 LWH720750:LWH720751 LML720750:LML720751 LCP720750:LCP720751 KST720750:KST720751 KIX720750:KIX720751 JZB720750:JZB720751 JPF720750:JPF720751 JFJ720750:JFJ720751 IVN720750:IVN720751 ILR720750:ILR720751 IBV720750:IBV720751 HRZ720750:HRZ720751 HID720750:HID720751 GYH720750:GYH720751 GOL720750:GOL720751 GEP720750:GEP720751 FUT720750:FUT720751 FKX720750:FKX720751 FBB720750:FBB720751 ERF720750:ERF720751 EHJ720750:EHJ720751 DXN720750:DXN720751 DNR720750:DNR720751 DDV720750:DDV720751 CTZ720750:CTZ720751 CKD720750:CKD720751 CAH720750:CAH720751 BQL720750:BQL720751 BGP720750:BGP720751 AWT720750:AWT720751 AMX720750:AMX720751 ADB720750:ADB720751 TF720750:TF720751 JJ720750:JJ720751 E720750:G720751 WVV655214:WVV655215 WLZ655214:WLZ655215 WCD655214:WCD655215 VSH655214:VSH655215 VIL655214:VIL655215 UYP655214:UYP655215 UOT655214:UOT655215 UEX655214:UEX655215 TVB655214:TVB655215 TLF655214:TLF655215 TBJ655214:TBJ655215 SRN655214:SRN655215 SHR655214:SHR655215 RXV655214:RXV655215 RNZ655214:RNZ655215 RED655214:RED655215 QUH655214:QUH655215 QKL655214:QKL655215 QAP655214:QAP655215 PQT655214:PQT655215 PGX655214:PGX655215 OXB655214:OXB655215 ONF655214:ONF655215 ODJ655214:ODJ655215 NTN655214:NTN655215 NJR655214:NJR655215 MZV655214:MZV655215 MPZ655214:MPZ655215 MGD655214:MGD655215 LWH655214:LWH655215 LML655214:LML655215 LCP655214:LCP655215 KST655214:KST655215 KIX655214:KIX655215 JZB655214:JZB655215 JPF655214:JPF655215 JFJ655214:JFJ655215 IVN655214:IVN655215 ILR655214:ILR655215 IBV655214:IBV655215 HRZ655214:HRZ655215 HID655214:HID655215 GYH655214:GYH655215 GOL655214:GOL655215 GEP655214:GEP655215 FUT655214:FUT655215 FKX655214:FKX655215 FBB655214:FBB655215 ERF655214:ERF655215 EHJ655214:EHJ655215 DXN655214:DXN655215 DNR655214:DNR655215 DDV655214:DDV655215 CTZ655214:CTZ655215 CKD655214:CKD655215 CAH655214:CAH655215 BQL655214:BQL655215 BGP655214:BGP655215 AWT655214:AWT655215 AMX655214:AMX655215 ADB655214:ADB655215 TF655214:TF655215 JJ655214:JJ655215 E655214:G655215 WVV589678:WVV589679 WLZ589678:WLZ589679 WCD589678:WCD589679 VSH589678:VSH589679 VIL589678:VIL589679 UYP589678:UYP589679 UOT589678:UOT589679 UEX589678:UEX589679 TVB589678:TVB589679 TLF589678:TLF589679 TBJ589678:TBJ589679 SRN589678:SRN589679 SHR589678:SHR589679 RXV589678:RXV589679 RNZ589678:RNZ589679 RED589678:RED589679 QUH589678:QUH589679 QKL589678:QKL589679 QAP589678:QAP589679 PQT589678:PQT589679 PGX589678:PGX589679 OXB589678:OXB589679 ONF589678:ONF589679 ODJ589678:ODJ589679 NTN589678:NTN589679 NJR589678:NJR589679 MZV589678:MZV589679 MPZ589678:MPZ589679 MGD589678:MGD589679 LWH589678:LWH589679 LML589678:LML589679 LCP589678:LCP589679 KST589678:KST589679 KIX589678:KIX589679 JZB589678:JZB589679 JPF589678:JPF589679 JFJ589678:JFJ589679 IVN589678:IVN589679 ILR589678:ILR589679 IBV589678:IBV589679 HRZ589678:HRZ589679 HID589678:HID589679 GYH589678:GYH589679 GOL589678:GOL589679 GEP589678:GEP589679 FUT589678:FUT589679 FKX589678:FKX589679 FBB589678:FBB589679 ERF589678:ERF589679 EHJ589678:EHJ589679 DXN589678:DXN589679 DNR589678:DNR589679 DDV589678:DDV589679 CTZ589678:CTZ589679 CKD589678:CKD589679 CAH589678:CAH589679 BQL589678:BQL589679 BGP589678:BGP589679 AWT589678:AWT589679 AMX589678:AMX589679 ADB589678:ADB589679 TF589678:TF589679 JJ589678:JJ589679 E589678:G589679 WVV524142:WVV524143 WLZ524142:WLZ524143 WCD524142:WCD524143 VSH524142:VSH524143 VIL524142:VIL524143 UYP524142:UYP524143 UOT524142:UOT524143 UEX524142:UEX524143 TVB524142:TVB524143 TLF524142:TLF524143 TBJ524142:TBJ524143 SRN524142:SRN524143 SHR524142:SHR524143 RXV524142:RXV524143 RNZ524142:RNZ524143 RED524142:RED524143 QUH524142:QUH524143 QKL524142:QKL524143 QAP524142:QAP524143 PQT524142:PQT524143 PGX524142:PGX524143 OXB524142:OXB524143 ONF524142:ONF524143 ODJ524142:ODJ524143 NTN524142:NTN524143 NJR524142:NJR524143 MZV524142:MZV524143 MPZ524142:MPZ524143 MGD524142:MGD524143 LWH524142:LWH524143 LML524142:LML524143 LCP524142:LCP524143 KST524142:KST524143 KIX524142:KIX524143 JZB524142:JZB524143 JPF524142:JPF524143 JFJ524142:JFJ524143 IVN524142:IVN524143 ILR524142:ILR524143 IBV524142:IBV524143 HRZ524142:HRZ524143 HID524142:HID524143 GYH524142:GYH524143 GOL524142:GOL524143 GEP524142:GEP524143 FUT524142:FUT524143 FKX524142:FKX524143 FBB524142:FBB524143 ERF524142:ERF524143 EHJ524142:EHJ524143 DXN524142:DXN524143 DNR524142:DNR524143 DDV524142:DDV524143 CTZ524142:CTZ524143 CKD524142:CKD524143 CAH524142:CAH524143 BQL524142:BQL524143 BGP524142:BGP524143 AWT524142:AWT524143 AMX524142:AMX524143 ADB524142:ADB524143 TF524142:TF524143 JJ524142:JJ524143 E524142:G524143 WVV458606:WVV458607 WLZ458606:WLZ458607 WCD458606:WCD458607 VSH458606:VSH458607 VIL458606:VIL458607 UYP458606:UYP458607 UOT458606:UOT458607 UEX458606:UEX458607 TVB458606:TVB458607 TLF458606:TLF458607 TBJ458606:TBJ458607 SRN458606:SRN458607 SHR458606:SHR458607 RXV458606:RXV458607 RNZ458606:RNZ458607 RED458606:RED458607 QUH458606:QUH458607 QKL458606:QKL458607 QAP458606:QAP458607 PQT458606:PQT458607 PGX458606:PGX458607 OXB458606:OXB458607 ONF458606:ONF458607 ODJ458606:ODJ458607 NTN458606:NTN458607 NJR458606:NJR458607 MZV458606:MZV458607 MPZ458606:MPZ458607 MGD458606:MGD458607 LWH458606:LWH458607 LML458606:LML458607 LCP458606:LCP458607 KST458606:KST458607 KIX458606:KIX458607 JZB458606:JZB458607 JPF458606:JPF458607 JFJ458606:JFJ458607 IVN458606:IVN458607 ILR458606:ILR458607 IBV458606:IBV458607 HRZ458606:HRZ458607 HID458606:HID458607 GYH458606:GYH458607 GOL458606:GOL458607 GEP458606:GEP458607 FUT458606:FUT458607 FKX458606:FKX458607 FBB458606:FBB458607 ERF458606:ERF458607 EHJ458606:EHJ458607 DXN458606:DXN458607 DNR458606:DNR458607 DDV458606:DDV458607 CTZ458606:CTZ458607 CKD458606:CKD458607 CAH458606:CAH458607 BQL458606:BQL458607 BGP458606:BGP458607 AWT458606:AWT458607 AMX458606:AMX458607 ADB458606:ADB458607 TF458606:TF458607 JJ458606:JJ458607 E458606:G458607 WVV393070:WVV393071 WLZ393070:WLZ393071 WCD393070:WCD393071 VSH393070:VSH393071 VIL393070:VIL393071 UYP393070:UYP393071 UOT393070:UOT393071 UEX393070:UEX393071 TVB393070:TVB393071 TLF393070:TLF393071 TBJ393070:TBJ393071 SRN393070:SRN393071 SHR393070:SHR393071 RXV393070:RXV393071 RNZ393070:RNZ393071 RED393070:RED393071 QUH393070:QUH393071 QKL393070:QKL393071 QAP393070:QAP393071 PQT393070:PQT393071 PGX393070:PGX393071 OXB393070:OXB393071 ONF393070:ONF393071 ODJ393070:ODJ393071 NTN393070:NTN393071 NJR393070:NJR393071 MZV393070:MZV393071 MPZ393070:MPZ393071 MGD393070:MGD393071 LWH393070:LWH393071 LML393070:LML393071 LCP393070:LCP393071 KST393070:KST393071 KIX393070:KIX393071 JZB393070:JZB393071 JPF393070:JPF393071 JFJ393070:JFJ393071 IVN393070:IVN393071 ILR393070:ILR393071 IBV393070:IBV393071 HRZ393070:HRZ393071 HID393070:HID393071 GYH393070:GYH393071 GOL393070:GOL393071 GEP393070:GEP393071 FUT393070:FUT393071 FKX393070:FKX393071 FBB393070:FBB393071 ERF393070:ERF393071 EHJ393070:EHJ393071 DXN393070:DXN393071 DNR393070:DNR393071 DDV393070:DDV393071 CTZ393070:CTZ393071 CKD393070:CKD393071 CAH393070:CAH393071 BQL393070:BQL393071 BGP393070:BGP393071 AWT393070:AWT393071 AMX393070:AMX393071 ADB393070:ADB393071 TF393070:TF393071 JJ393070:JJ393071 E393070:G393071 WVV327534:WVV327535 WLZ327534:WLZ327535 WCD327534:WCD327535 VSH327534:VSH327535 VIL327534:VIL327535 UYP327534:UYP327535 UOT327534:UOT327535 UEX327534:UEX327535 TVB327534:TVB327535 TLF327534:TLF327535 TBJ327534:TBJ327535 SRN327534:SRN327535 SHR327534:SHR327535 RXV327534:RXV327535 RNZ327534:RNZ327535 RED327534:RED327535 QUH327534:QUH327535 QKL327534:QKL327535 QAP327534:QAP327535 PQT327534:PQT327535 PGX327534:PGX327535 OXB327534:OXB327535 ONF327534:ONF327535 ODJ327534:ODJ327535 NTN327534:NTN327535 NJR327534:NJR327535 MZV327534:MZV327535 MPZ327534:MPZ327535 MGD327534:MGD327535 LWH327534:LWH327535 LML327534:LML327535 LCP327534:LCP327535 KST327534:KST327535 KIX327534:KIX327535 JZB327534:JZB327535 JPF327534:JPF327535 JFJ327534:JFJ327535 IVN327534:IVN327535 ILR327534:ILR327535 IBV327534:IBV327535 HRZ327534:HRZ327535 HID327534:HID327535 GYH327534:GYH327535 GOL327534:GOL327535 GEP327534:GEP327535 FUT327534:FUT327535 FKX327534:FKX327535 FBB327534:FBB327535 ERF327534:ERF327535 EHJ327534:EHJ327535 DXN327534:DXN327535 DNR327534:DNR327535 DDV327534:DDV327535 CTZ327534:CTZ327535 CKD327534:CKD327535 CAH327534:CAH327535 BQL327534:BQL327535 BGP327534:BGP327535 AWT327534:AWT327535 AMX327534:AMX327535 ADB327534:ADB327535 TF327534:TF327535 JJ327534:JJ327535 E327534:G327535 WVV261998:WVV261999 WLZ261998:WLZ261999 WCD261998:WCD261999 VSH261998:VSH261999 VIL261998:VIL261999 UYP261998:UYP261999 UOT261998:UOT261999 UEX261998:UEX261999 TVB261998:TVB261999 TLF261998:TLF261999 TBJ261998:TBJ261999 SRN261998:SRN261999 SHR261998:SHR261999 RXV261998:RXV261999 RNZ261998:RNZ261999 RED261998:RED261999 QUH261998:QUH261999 QKL261998:QKL261999 QAP261998:QAP261999 PQT261998:PQT261999 PGX261998:PGX261999 OXB261998:OXB261999 ONF261998:ONF261999 ODJ261998:ODJ261999 NTN261998:NTN261999 NJR261998:NJR261999 MZV261998:MZV261999 MPZ261998:MPZ261999 MGD261998:MGD261999 LWH261998:LWH261999 LML261998:LML261999 LCP261998:LCP261999 KST261998:KST261999 KIX261998:KIX261999 JZB261998:JZB261999 JPF261998:JPF261999 JFJ261998:JFJ261999 IVN261998:IVN261999 ILR261998:ILR261999 IBV261998:IBV261999 HRZ261998:HRZ261999 HID261998:HID261999 GYH261998:GYH261999 GOL261998:GOL261999 GEP261998:GEP261999 FUT261998:FUT261999 FKX261998:FKX261999 FBB261998:FBB261999 ERF261998:ERF261999 EHJ261998:EHJ261999 DXN261998:DXN261999 DNR261998:DNR261999 DDV261998:DDV261999 CTZ261998:CTZ261999 CKD261998:CKD261999 CAH261998:CAH261999 BQL261998:BQL261999 BGP261998:BGP261999 AWT261998:AWT261999 AMX261998:AMX261999 ADB261998:ADB261999 TF261998:TF261999 JJ261998:JJ261999 E261998:G261999 WVV196462:WVV196463 WLZ196462:WLZ196463 WCD196462:WCD196463 VSH196462:VSH196463 VIL196462:VIL196463 UYP196462:UYP196463 UOT196462:UOT196463 UEX196462:UEX196463 TVB196462:TVB196463 TLF196462:TLF196463 TBJ196462:TBJ196463 SRN196462:SRN196463 SHR196462:SHR196463 RXV196462:RXV196463 RNZ196462:RNZ196463 RED196462:RED196463 QUH196462:QUH196463 QKL196462:QKL196463 QAP196462:QAP196463 PQT196462:PQT196463 PGX196462:PGX196463 OXB196462:OXB196463 ONF196462:ONF196463 ODJ196462:ODJ196463 NTN196462:NTN196463 NJR196462:NJR196463 MZV196462:MZV196463 MPZ196462:MPZ196463 MGD196462:MGD196463 LWH196462:LWH196463 LML196462:LML196463 LCP196462:LCP196463 KST196462:KST196463 KIX196462:KIX196463 JZB196462:JZB196463 JPF196462:JPF196463 JFJ196462:JFJ196463 IVN196462:IVN196463 ILR196462:ILR196463 IBV196462:IBV196463 HRZ196462:HRZ196463 HID196462:HID196463 GYH196462:GYH196463 GOL196462:GOL196463 GEP196462:GEP196463 FUT196462:FUT196463 FKX196462:FKX196463 FBB196462:FBB196463 ERF196462:ERF196463 EHJ196462:EHJ196463 DXN196462:DXN196463 DNR196462:DNR196463 DDV196462:DDV196463 CTZ196462:CTZ196463 CKD196462:CKD196463 CAH196462:CAH196463 BQL196462:BQL196463 BGP196462:BGP196463 AWT196462:AWT196463 AMX196462:AMX196463 ADB196462:ADB196463 TF196462:TF196463 JJ196462:JJ196463 E196462:G196463 WVV130926:WVV130927 WLZ130926:WLZ130927 WCD130926:WCD130927 VSH130926:VSH130927 VIL130926:VIL130927 UYP130926:UYP130927 UOT130926:UOT130927 UEX130926:UEX130927 TVB130926:TVB130927 TLF130926:TLF130927 TBJ130926:TBJ130927 SRN130926:SRN130927 SHR130926:SHR130927 RXV130926:RXV130927 RNZ130926:RNZ130927 RED130926:RED130927 QUH130926:QUH130927 QKL130926:QKL130927 QAP130926:QAP130927 PQT130926:PQT130927 PGX130926:PGX130927 OXB130926:OXB130927 ONF130926:ONF130927 ODJ130926:ODJ130927 NTN130926:NTN130927 NJR130926:NJR130927 MZV130926:MZV130927 MPZ130926:MPZ130927 MGD130926:MGD130927 LWH130926:LWH130927 LML130926:LML130927 LCP130926:LCP130927 KST130926:KST130927 KIX130926:KIX130927 JZB130926:JZB130927 JPF130926:JPF130927 JFJ130926:JFJ130927 IVN130926:IVN130927 ILR130926:ILR130927 IBV130926:IBV130927 HRZ130926:HRZ130927 HID130926:HID130927 GYH130926:GYH130927 GOL130926:GOL130927 GEP130926:GEP130927 FUT130926:FUT130927 FKX130926:FKX130927 FBB130926:FBB130927 ERF130926:ERF130927 EHJ130926:EHJ130927 DXN130926:DXN130927 DNR130926:DNR130927 DDV130926:DDV130927 CTZ130926:CTZ130927 CKD130926:CKD130927 CAH130926:CAH130927 BQL130926:BQL130927 BGP130926:BGP130927 AWT130926:AWT130927 AMX130926:AMX130927 ADB130926:ADB130927 TF130926:TF130927 JJ130926:JJ130927 E130926:G130927 WVV65390:WVV65391 WLZ65390:WLZ65391 WCD65390:WCD65391 VSH65390:VSH65391 VIL65390:VIL65391 UYP65390:UYP65391 UOT65390:UOT65391 UEX65390:UEX65391 TVB65390:TVB65391 TLF65390:TLF65391 TBJ65390:TBJ65391 SRN65390:SRN65391 SHR65390:SHR65391 RXV65390:RXV65391 RNZ65390:RNZ65391 RED65390:RED65391 QUH65390:QUH65391 QKL65390:QKL65391 QAP65390:QAP65391 PQT65390:PQT65391 PGX65390:PGX65391 OXB65390:OXB65391 ONF65390:ONF65391 ODJ65390:ODJ65391 NTN65390:NTN65391 NJR65390:NJR65391 MZV65390:MZV65391 MPZ65390:MPZ65391 MGD65390:MGD65391 LWH65390:LWH65391 LML65390:LML65391 LCP65390:LCP65391 KST65390:KST65391 KIX65390:KIX65391 JZB65390:JZB65391 JPF65390:JPF65391 JFJ65390:JFJ65391 IVN65390:IVN65391 ILR65390:ILR65391 IBV65390:IBV65391 HRZ65390:HRZ65391 HID65390:HID65391 GYH65390:GYH65391 GOL65390:GOL65391 GEP65390:GEP65391 FUT65390:FUT65391 FKX65390:FKX65391 FBB65390:FBB65391 ERF65390:ERF65391 EHJ65390:EHJ65391 DXN65390:DXN65391 DNR65390:DNR65391 DDV65390:DDV65391 CTZ65390:CTZ65391 CKD65390:CKD65391 CAH65390:CAH65391 BQL65390:BQL65391 BGP65390:BGP65391 AWT65390:AWT65391 AMX65390:AMX65391 ADB65390:ADB65391 TF65390:TF65391 JJ65390:JJ65391 E65390:G65391">
      <formula1>#REF!</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2E4311B33E0F4F918CC4E6225CB806" ma:contentTypeVersion="0" ma:contentTypeDescription="Create a new document." ma:contentTypeScope="" ma:versionID="add29d7bf591b6f3074464e8e1b54e6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26A70-FCF2-4FE6-9E67-2863D0068565}">
  <ds:schemaRef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9984110-B161-45E4-A5A9-56E700808769}">
  <ds:schemaRefs>
    <ds:schemaRef ds:uri="http://schemas.microsoft.com/sharepoint/v3/contenttype/forms"/>
  </ds:schemaRefs>
</ds:datastoreItem>
</file>

<file path=customXml/itemProps3.xml><?xml version="1.0" encoding="utf-8"?>
<ds:datastoreItem xmlns:ds="http://schemas.openxmlformats.org/officeDocument/2006/customXml" ds:itemID="{F02AE904-7863-40F6-A1AD-49B9A3BCFD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Input - Asset Register</vt:lpstr>
      <vt:lpstr>Output - 'Default' Account</vt:lpstr>
      <vt:lpstr>Process - Step 1</vt:lpstr>
      <vt:lpstr>Process - Step 2</vt:lpstr>
      <vt:lpstr>Process - ES 1</vt:lpstr>
      <vt:lpstr>Process - ES template</vt:lpstr>
      <vt:lpstr>Process - ES Recreation</vt:lpstr>
      <vt:lpstr>Process - ES Agriculture</vt:lpstr>
      <vt:lpstr>Process - ES Water Supply</vt:lpstr>
      <vt:lpstr>Process - ES Timber</vt:lpstr>
      <vt:lpstr>Process - ES Climate reg</vt:lpstr>
      <vt:lpstr>Process - ES Air Quality (PM)</vt:lpstr>
      <vt:lpstr>Process - ES Air Quality (SO2 )</vt:lpstr>
      <vt:lpstr>Process - ES Hazard Regulation</vt:lpstr>
      <vt:lpstr>Metadata</vt:lpstr>
      <vt:lpstr>Discount rates</vt:lpstr>
      <vt:lpstr>Change Log</vt:lpstr>
    </vt:vector>
  </TitlesOfParts>
  <Company>Environment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Registered User</dc:creator>
  <cp:lastModifiedBy>Registered User</cp:lastModifiedBy>
  <cp:lastPrinted>2019-05-29T14:30:40Z</cp:lastPrinted>
  <dcterms:created xsi:type="dcterms:W3CDTF">2019-03-15T11:10:27Z</dcterms:created>
  <dcterms:modified xsi:type="dcterms:W3CDTF">2019-10-08T09:25:53Z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0x010100AE2E4311B33E0F4F918CC4E6225CB806</vt:lpwstr>
  </property>
</Properties>
</file>